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Input\"/>
    </mc:Choice>
  </mc:AlternateContent>
  <xr:revisionPtr revIDLastSave="0" documentId="8_{4BB2EDD2-2ECC-49BF-8E5F-3CDEEA140320}" xr6:coauthVersionLast="47" xr6:coauthVersionMax="47" xr10:uidLastSave="{00000000-0000-0000-0000-000000000000}"/>
  <bookViews>
    <workbookView xWindow="-120" yWindow="-120" windowWidth="20730" windowHeight="11160" xr2:uid="{437B8FF6-8FA9-4AF9-AD24-2CDE80E4D88A}"/>
  </bookViews>
  <sheets>
    <sheet name="Existing" sheetId="2" r:id="rId1"/>
    <sheet name="Contracts" sheetId="1" r:id="rId2"/>
    <sheet name="New" sheetId="8" r:id="rId3"/>
  </sheets>
  <externalReferences>
    <externalReference r:id="rId4"/>
  </externalReferences>
  <definedNames>
    <definedName name="_xlnm._FilterDatabase" localSheetId="1" hidden="1">Contracts!$C$1:$I$139</definedName>
    <definedName name="_xlnm._FilterDatabase" localSheetId="0" hidden="1">Existing!$A$1:$N$2034</definedName>
    <definedName name="AS2DocOpenMode" hidden="1">"AS2DocumentEdit"</definedName>
    <definedName name="CIQWBGuid" hidden="1">"7bb3c612-6d5b-4e4a-a29a-b7b19c30c524"</definedName>
    <definedName name="client_lookup">#REF!</definedName>
    <definedName name="Forecast_contracts_start_point">[1]RenewalContracts!$A$11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Product_lookup">#REF!</definedName>
    <definedName name="Z_7C183D42_5B74_4236_9140_BCE42AAF0975_.wvu.FilterData" localSheetId="0" hidden="1">Existing!$B$1:$J$2034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1232" i="2"/>
  <c r="L1233" i="2"/>
  <c r="L1234" i="2"/>
  <c r="L1235" i="2"/>
  <c r="L1236" i="2"/>
  <c r="L1237" i="2"/>
  <c r="L1238" i="2"/>
  <c r="L1239" i="2"/>
  <c r="L1240" i="2"/>
  <c r="L1241" i="2"/>
  <c r="L1242" i="2"/>
  <c r="L1243" i="2"/>
  <c r="L1244" i="2"/>
  <c r="L1245" i="2"/>
  <c r="L1246" i="2"/>
  <c r="L1247" i="2"/>
  <c r="L1248" i="2"/>
  <c r="L1249" i="2"/>
  <c r="L1250" i="2"/>
  <c r="L1251" i="2"/>
  <c r="L1252" i="2"/>
  <c r="L1253" i="2"/>
  <c r="L1254" i="2"/>
  <c r="L1255" i="2"/>
  <c r="L1256" i="2"/>
  <c r="L1257" i="2"/>
  <c r="L1258" i="2"/>
  <c r="L1259" i="2"/>
  <c r="L1260" i="2"/>
  <c r="L1261" i="2"/>
  <c r="L1262" i="2"/>
  <c r="L1263" i="2"/>
  <c r="L1264" i="2"/>
  <c r="L1265" i="2"/>
  <c r="L1266" i="2"/>
  <c r="L1267" i="2"/>
  <c r="L1268" i="2"/>
  <c r="L1269" i="2"/>
  <c r="L1270" i="2"/>
  <c r="L1271" i="2"/>
  <c r="L1272" i="2"/>
  <c r="L1273" i="2"/>
  <c r="L1274" i="2"/>
  <c r="L1275" i="2"/>
  <c r="L1276" i="2"/>
  <c r="L1277" i="2"/>
  <c r="L1278" i="2"/>
  <c r="L1279" i="2"/>
  <c r="L1280" i="2"/>
  <c r="L1281" i="2"/>
  <c r="L1282" i="2"/>
  <c r="L1283" i="2"/>
  <c r="L1284" i="2"/>
  <c r="L1285" i="2"/>
  <c r="L1286" i="2"/>
  <c r="L1287" i="2"/>
  <c r="L1288" i="2"/>
  <c r="L1289" i="2"/>
  <c r="L1290" i="2"/>
  <c r="L1291" i="2"/>
  <c r="L1292" i="2"/>
  <c r="L1293" i="2"/>
  <c r="L1294" i="2"/>
  <c r="L1295" i="2"/>
  <c r="L1296" i="2"/>
  <c r="L1297" i="2"/>
  <c r="L1298" i="2"/>
  <c r="L1299" i="2"/>
  <c r="L1300" i="2"/>
  <c r="L1301" i="2"/>
  <c r="L1302" i="2"/>
  <c r="L1303" i="2"/>
  <c r="L1304" i="2"/>
  <c r="L1305" i="2"/>
  <c r="L1306" i="2"/>
  <c r="L1307" i="2"/>
  <c r="L1308" i="2"/>
  <c r="L1309" i="2"/>
  <c r="L1310" i="2"/>
  <c r="L1311" i="2"/>
  <c r="L1312" i="2"/>
  <c r="L1313" i="2"/>
  <c r="L1314" i="2"/>
  <c r="L1315" i="2"/>
  <c r="L1316" i="2"/>
  <c r="L1317" i="2"/>
  <c r="L1318" i="2"/>
  <c r="L1319" i="2"/>
  <c r="L1320" i="2"/>
  <c r="L1321" i="2"/>
  <c r="L1322" i="2"/>
  <c r="L1323" i="2"/>
  <c r="L1324" i="2"/>
  <c r="L1325" i="2"/>
  <c r="L1326" i="2"/>
  <c r="L1327" i="2"/>
  <c r="L1328" i="2"/>
  <c r="L1329" i="2"/>
  <c r="L1330" i="2"/>
  <c r="L1331" i="2"/>
  <c r="L1332" i="2"/>
  <c r="L1333" i="2"/>
  <c r="L1334" i="2"/>
  <c r="L1335" i="2"/>
  <c r="L1336" i="2"/>
  <c r="L1337" i="2"/>
  <c r="L1338" i="2"/>
  <c r="L1339" i="2"/>
  <c r="L1340" i="2"/>
  <c r="L1341" i="2"/>
  <c r="L1342" i="2"/>
  <c r="L1343" i="2"/>
  <c r="L1344" i="2"/>
  <c r="L1345" i="2"/>
  <c r="L1346" i="2"/>
  <c r="L1347" i="2"/>
  <c r="L1348" i="2"/>
  <c r="L1349" i="2"/>
  <c r="L1350" i="2"/>
  <c r="L1351" i="2"/>
  <c r="L1352" i="2"/>
  <c r="L1353" i="2"/>
  <c r="L1354" i="2"/>
  <c r="L1355" i="2"/>
  <c r="L1356" i="2"/>
  <c r="L1357" i="2"/>
  <c r="L1358" i="2"/>
  <c r="L1359" i="2"/>
  <c r="L1360" i="2"/>
  <c r="L1361" i="2"/>
  <c r="L1362" i="2"/>
  <c r="L1363" i="2"/>
  <c r="L1364" i="2"/>
  <c r="L1365" i="2"/>
  <c r="L1366" i="2"/>
  <c r="L1367" i="2"/>
  <c r="L1368" i="2"/>
  <c r="L1369" i="2"/>
  <c r="L1370" i="2"/>
  <c r="L1371" i="2"/>
  <c r="L1372" i="2"/>
  <c r="L1373" i="2"/>
  <c r="L1374" i="2"/>
  <c r="L1375" i="2"/>
  <c r="L1376" i="2"/>
  <c r="L1377" i="2"/>
  <c r="L1378" i="2"/>
  <c r="L1379" i="2"/>
  <c r="L1380" i="2"/>
  <c r="L1381" i="2"/>
  <c r="L1382" i="2"/>
  <c r="L1383" i="2"/>
  <c r="L1384" i="2"/>
  <c r="L1385" i="2"/>
  <c r="L1386" i="2"/>
  <c r="L1387" i="2"/>
  <c r="L1388" i="2"/>
  <c r="L1389" i="2"/>
  <c r="L1390" i="2"/>
  <c r="L1391" i="2"/>
  <c r="L1392" i="2"/>
  <c r="L1393" i="2"/>
  <c r="L1394" i="2"/>
  <c r="L1395" i="2"/>
  <c r="L1396" i="2"/>
  <c r="L1397" i="2"/>
  <c r="L1398" i="2"/>
  <c r="L1399" i="2"/>
  <c r="L1400" i="2"/>
  <c r="L1401" i="2"/>
  <c r="L1402" i="2"/>
  <c r="L1403" i="2"/>
  <c r="L1404" i="2"/>
  <c r="L1405" i="2"/>
  <c r="L1406" i="2"/>
  <c r="L1407" i="2"/>
  <c r="L1408" i="2"/>
  <c r="L1409" i="2"/>
  <c r="L1410" i="2"/>
  <c r="L1411" i="2"/>
  <c r="L1412" i="2"/>
  <c r="L1413" i="2"/>
  <c r="L1414" i="2"/>
  <c r="L1415" i="2"/>
  <c r="L1416" i="2"/>
  <c r="L1417" i="2"/>
  <c r="L1418" i="2"/>
  <c r="L1419" i="2"/>
  <c r="L1420" i="2"/>
  <c r="L1421" i="2"/>
  <c r="L1422" i="2"/>
  <c r="L1423" i="2"/>
  <c r="L1424" i="2"/>
  <c r="L1425" i="2"/>
  <c r="L1426" i="2"/>
  <c r="L1427" i="2"/>
  <c r="L1428" i="2"/>
  <c r="L1429" i="2"/>
  <c r="L1430" i="2"/>
  <c r="L1431" i="2"/>
  <c r="L1432" i="2"/>
  <c r="L1433" i="2"/>
  <c r="L1434" i="2"/>
  <c r="L1435" i="2"/>
  <c r="L1436" i="2"/>
  <c r="L1437" i="2"/>
  <c r="L1438" i="2"/>
  <c r="L1439" i="2"/>
  <c r="L1440" i="2"/>
  <c r="L1441" i="2"/>
  <c r="L1442" i="2"/>
  <c r="L1443" i="2"/>
  <c r="L1444" i="2"/>
  <c r="L1445" i="2"/>
  <c r="L1446" i="2"/>
  <c r="L1447" i="2"/>
  <c r="L1448" i="2"/>
  <c r="L1449" i="2"/>
  <c r="L1450" i="2"/>
  <c r="L1451" i="2"/>
  <c r="L1452" i="2"/>
  <c r="L1453" i="2"/>
  <c r="L1454" i="2"/>
  <c r="L1455" i="2"/>
  <c r="L1456" i="2"/>
  <c r="L1457" i="2"/>
  <c r="L1458" i="2"/>
  <c r="L1459" i="2"/>
  <c r="L1460" i="2"/>
  <c r="L1461" i="2"/>
  <c r="L1462" i="2"/>
  <c r="L1463" i="2"/>
  <c r="L1464" i="2"/>
  <c r="L1465" i="2"/>
  <c r="L1466" i="2"/>
  <c r="L1467" i="2"/>
  <c r="L1468" i="2"/>
  <c r="L1469" i="2"/>
  <c r="L1470" i="2"/>
  <c r="L1471" i="2"/>
  <c r="L1472" i="2"/>
  <c r="L1473" i="2"/>
  <c r="L1474" i="2"/>
  <c r="L1475" i="2"/>
  <c r="L1476" i="2"/>
  <c r="L1477" i="2"/>
  <c r="L1478" i="2"/>
  <c r="L1479" i="2"/>
  <c r="L1480" i="2"/>
  <c r="L1481" i="2"/>
  <c r="L1482" i="2"/>
  <c r="L1483" i="2"/>
  <c r="L1484" i="2"/>
  <c r="L1485" i="2"/>
  <c r="L1486" i="2"/>
  <c r="L1487" i="2"/>
  <c r="L1488" i="2"/>
  <c r="L1489" i="2"/>
  <c r="L1490" i="2"/>
  <c r="L1491" i="2"/>
  <c r="L1492" i="2"/>
  <c r="L1493" i="2"/>
  <c r="L1494" i="2"/>
  <c r="L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8" i="2"/>
  <c r="L1569" i="2"/>
  <c r="L1570" i="2"/>
  <c r="L1571" i="2"/>
  <c r="L1572" i="2"/>
  <c r="L1573" i="2"/>
  <c r="L1574" i="2"/>
  <c r="L1575" i="2"/>
  <c r="L1576" i="2"/>
  <c r="L1577" i="2"/>
  <c r="L1578" i="2"/>
  <c r="L1579" i="2"/>
  <c r="L1580" i="2"/>
  <c r="L1581" i="2"/>
  <c r="L1582" i="2"/>
  <c r="L1583" i="2"/>
  <c r="L1584" i="2"/>
  <c r="L1585" i="2"/>
  <c r="L1586" i="2"/>
  <c r="L1587" i="2"/>
  <c r="L1588" i="2"/>
  <c r="L1589" i="2"/>
  <c r="L1590" i="2"/>
  <c r="L1591" i="2"/>
  <c r="L1592" i="2"/>
  <c r="L1593" i="2"/>
  <c r="L1594" i="2"/>
  <c r="L1595" i="2"/>
  <c r="L1596" i="2"/>
  <c r="L1597" i="2"/>
  <c r="L1598" i="2"/>
  <c r="L1599" i="2"/>
  <c r="L1600" i="2"/>
  <c r="L1601" i="2"/>
  <c r="L1602" i="2"/>
  <c r="L1603" i="2"/>
  <c r="L1604" i="2"/>
  <c r="L1605" i="2"/>
  <c r="L1606" i="2"/>
  <c r="L1607" i="2"/>
  <c r="L1608" i="2"/>
  <c r="L1609" i="2"/>
  <c r="L1610" i="2"/>
  <c r="L1611" i="2"/>
  <c r="L1612" i="2"/>
  <c r="L1613" i="2"/>
  <c r="L1614" i="2"/>
  <c r="L1615" i="2"/>
  <c r="L1616" i="2"/>
  <c r="L1617" i="2"/>
  <c r="L1618" i="2"/>
  <c r="L1619" i="2"/>
  <c r="L1620" i="2"/>
  <c r="L1621" i="2"/>
  <c r="L1622" i="2"/>
  <c r="L1623" i="2"/>
  <c r="L1624" i="2"/>
  <c r="L1625" i="2"/>
  <c r="L1626" i="2"/>
  <c r="L1627" i="2"/>
  <c r="L1628" i="2"/>
  <c r="L1629" i="2"/>
  <c r="L1630" i="2"/>
  <c r="L1631" i="2"/>
  <c r="L1632" i="2"/>
  <c r="L1633" i="2"/>
  <c r="L1634" i="2"/>
  <c r="L1635" i="2"/>
  <c r="L1636" i="2"/>
  <c r="L1637" i="2"/>
  <c r="L1638" i="2"/>
  <c r="L1639" i="2"/>
  <c r="L1640" i="2"/>
  <c r="L1641" i="2"/>
  <c r="L1642" i="2"/>
  <c r="L1643" i="2"/>
  <c r="L1644" i="2"/>
  <c r="L1645" i="2"/>
  <c r="L1646" i="2"/>
  <c r="L1647" i="2"/>
  <c r="L1648" i="2"/>
  <c r="L1649" i="2"/>
  <c r="L1650" i="2"/>
  <c r="L1651" i="2"/>
  <c r="L1652" i="2"/>
  <c r="L1653" i="2"/>
  <c r="L1654" i="2"/>
  <c r="L1655" i="2"/>
  <c r="L1656" i="2"/>
  <c r="L1657" i="2"/>
  <c r="L1658" i="2"/>
  <c r="L1659" i="2"/>
  <c r="L1660" i="2"/>
  <c r="L1661" i="2"/>
  <c r="L1662" i="2"/>
  <c r="L1663" i="2"/>
  <c r="L1664" i="2"/>
  <c r="L1665" i="2"/>
  <c r="L1666" i="2"/>
  <c r="L1667" i="2"/>
  <c r="L1668" i="2"/>
  <c r="L1669" i="2"/>
  <c r="L1670" i="2"/>
  <c r="L1671" i="2"/>
  <c r="L1672" i="2"/>
  <c r="L1673" i="2"/>
  <c r="L1674" i="2"/>
  <c r="L1675" i="2"/>
  <c r="L1676" i="2"/>
  <c r="L1677" i="2"/>
  <c r="L1678" i="2"/>
  <c r="L1679" i="2"/>
  <c r="L1680" i="2"/>
  <c r="L1681" i="2"/>
  <c r="L1682" i="2"/>
  <c r="L1683" i="2"/>
  <c r="L1684" i="2"/>
  <c r="L1685" i="2"/>
  <c r="L1686" i="2"/>
  <c r="L1687" i="2"/>
  <c r="L1688" i="2"/>
  <c r="L1689" i="2"/>
  <c r="L1690" i="2"/>
  <c r="L1691" i="2"/>
  <c r="L1692" i="2"/>
  <c r="L1693" i="2"/>
  <c r="L1694" i="2"/>
  <c r="L1695" i="2"/>
  <c r="L1696" i="2"/>
  <c r="L1697" i="2"/>
  <c r="L1698" i="2"/>
  <c r="L1699" i="2"/>
  <c r="L1700" i="2"/>
  <c r="L1701" i="2"/>
  <c r="L1702" i="2"/>
  <c r="L1703" i="2"/>
  <c r="L1704" i="2"/>
  <c r="L1705" i="2"/>
  <c r="L1706" i="2"/>
  <c r="L1707" i="2"/>
  <c r="L1708" i="2"/>
  <c r="L1709" i="2"/>
  <c r="L1710" i="2"/>
  <c r="L1711" i="2"/>
  <c r="L1712" i="2"/>
  <c r="L1713" i="2"/>
  <c r="L1714" i="2"/>
  <c r="L1715" i="2"/>
  <c r="L1716" i="2"/>
  <c r="L1717" i="2"/>
  <c r="L1718" i="2"/>
  <c r="L1719" i="2"/>
  <c r="L1720" i="2"/>
  <c r="L1721" i="2"/>
  <c r="L1722" i="2"/>
  <c r="L1723" i="2"/>
  <c r="L1724" i="2"/>
  <c r="L1725" i="2"/>
  <c r="L1726" i="2"/>
  <c r="L1727" i="2"/>
  <c r="L1728" i="2"/>
  <c r="L1729" i="2"/>
  <c r="L1730" i="2"/>
  <c r="L1731" i="2"/>
  <c r="L1732" i="2"/>
  <c r="L1733" i="2"/>
  <c r="L1734" i="2"/>
  <c r="L1735" i="2"/>
  <c r="L1736" i="2"/>
  <c r="L1737" i="2"/>
  <c r="L1738" i="2"/>
  <c r="L1739" i="2"/>
  <c r="L1740" i="2"/>
  <c r="L1741" i="2"/>
  <c r="L1742" i="2"/>
  <c r="L1743" i="2"/>
  <c r="L1744" i="2"/>
  <c r="L1745" i="2"/>
  <c r="L1746" i="2"/>
  <c r="L1747" i="2"/>
  <c r="L1748" i="2"/>
  <c r="L1749" i="2"/>
  <c r="L1750" i="2"/>
  <c r="L1751" i="2"/>
  <c r="L1752" i="2"/>
  <c r="L1753" i="2"/>
  <c r="L1754" i="2"/>
  <c r="L1755" i="2"/>
  <c r="L1756" i="2"/>
  <c r="L1757" i="2"/>
  <c r="L1758" i="2"/>
  <c r="L1759" i="2"/>
  <c r="L1760" i="2"/>
  <c r="L1761" i="2"/>
  <c r="L1762" i="2"/>
  <c r="L1763" i="2"/>
  <c r="L1764" i="2"/>
  <c r="L1765" i="2"/>
  <c r="L1766" i="2"/>
  <c r="L1767" i="2"/>
  <c r="L1768" i="2"/>
  <c r="L1769" i="2"/>
  <c r="L1770" i="2"/>
  <c r="L1771" i="2"/>
  <c r="L1772" i="2"/>
  <c r="L1773" i="2"/>
  <c r="L1774" i="2"/>
  <c r="L1775" i="2"/>
  <c r="L1776" i="2"/>
  <c r="L1777" i="2"/>
  <c r="L1778" i="2"/>
  <c r="L1779" i="2"/>
  <c r="L1780" i="2"/>
  <c r="L1781" i="2"/>
  <c r="L1782" i="2"/>
  <c r="L1783" i="2"/>
  <c r="L1784" i="2"/>
  <c r="L1785" i="2"/>
  <c r="L1786" i="2"/>
  <c r="L1787" i="2"/>
  <c r="L1788" i="2"/>
  <c r="L1789" i="2"/>
  <c r="L1790" i="2"/>
  <c r="L1791" i="2"/>
  <c r="L1792" i="2"/>
  <c r="L1793" i="2"/>
  <c r="L1794" i="2"/>
  <c r="L1795" i="2"/>
  <c r="L1796" i="2"/>
  <c r="L1797" i="2"/>
  <c r="L1798" i="2"/>
  <c r="L1799" i="2"/>
  <c r="L1800" i="2"/>
  <c r="L1801" i="2"/>
  <c r="L1802" i="2"/>
  <c r="L1803" i="2"/>
  <c r="L1804" i="2"/>
  <c r="L1805" i="2"/>
  <c r="L1806" i="2"/>
  <c r="L1807" i="2"/>
  <c r="L1808" i="2"/>
  <c r="L1809" i="2"/>
  <c r="L1810" i="2"/>
  <c r="L1811" i="2"/>
  <c r="L1812" i="2"/>
  <c r="L1813" i="2"/>
  <c r="L1814" i="2"/>
  <c r="L1815" i="2"/>
  <c r="L1816" i="2"/>
  <c r="L1817" i="2"/>
  <c r="L1818" i="2"/>
  <c r="L1819" i="2"/>
  <c r="L1820" i="2"/>
  <c r="L1821" i="2"/>
  <c r="L1822" i="2"/>
  <c r="L1823" i="2"/>
  <c r="L1824" i="2"/>
  <c r="L1825" i="2"/>
  <c r="L1826" i="2"/>
  <c r="L1827" i="2"/>
  <c r="L1828" i="2"/>
  <c r="L1829" i="2"/>
  <c r="L1830" i="2"/>
  <c r="L1831" i="2"/>
  <c r="L1832" i="2"/>
  <c r="L1833" i="2"/>
  <c r="L1834" i="2"/>
  <c r="L1835" i="2"/>
  <c r="L1836" i="2"/>
  <c r="L1837" i="2"/>
  <c r="L1838" i="2"/>
  <c r="L1839" i="2"/>
  <c r="L1840" i="2"/>
  <c r="L1841" i="2"/>
  <c r="L1842" i="2"/>
  <c r="L1843" i="2"/>
  <c r="L1844" i="2"/>
  <c r="L1845" i="2"/>
  <c r="L1846" i="2"/>
  <c r="L1847" i="2"/>
  <c r="L1848" i="2"/>
  <c r="L1849" i="2"/>
  <c r="L1850" i="2"/>
  <c r="L1851" i="2"/>
  <c r="L1852" i="2"/>
  <c r="L1853" i="2"/>
  <c r="L1854" i="2"/>
  <c r="L1855" i="2"/>
  <c r="L1856" i="2"/>
  <c r="L1857" i="2"/>
  <c r="L1858" i="2"/>
  <c r="L1859" i="2"/>
  <c r="L1860" i="2"/>
  <c r="L1861" i="2"/>
  <c r="L1862" i="2"/>
  <c r="L1863" i="2"/>
  <c r="L1864" i="2"/>
  <c r="L1865" i="2"/>
  <c r="L1866" i="2"/>
  <c r="L1867" i="2"/>
  <c r="L1868" i="2"/>
  <c r="L1869" i="2"/>
  <c r="L1870" i="2"/>
  <c r="L1871" i="2"/>
  <c r="L1872" i="2"/>
  <c r="L1873" i="2"/>
  <c r="L1874" i="2"/>
  <c r="L1875" i="2"/>
  <c r="L1876" i="2"/>
  <c r="L1877" i="2"/>
  <c r="L1878" i="2"/>
  <c r="L1879" i="2"/>
  <c r="L1880" i="2"/>
  <c r="L1881" i="2"/>
  <c r="L1882" i="2"/>
  <c r="L1883" i="2"/>
  <c r="L1884" i="2"/>
  <c r="L1885" i="2"/>
  <c r="L1886" i="2"/>
  <c r="L1887" i="2"/>
  <c r="L1888" i="2"/>
  <c r="L1889" i="2"/>
  <c r="L1890" i="2"/>
  <c r="L1891" i="2"/>
  <c r="L1892" i="2"/>
  <c r="L1893" i="2"/>
  <c r="L1894" i="2"/>
  <c r="L1895" i="2"/>
  <c r="L1896" i="2"/>
  <c r="L1897" i="2"/>
  <c r="L1898" i="2"/>
  <c r="L1899" i="2"/>
  <c r="L1900" i="2"/>
  <c r="L1901" i="2"/>
  <c r="L1902" i="2"/>
  <c r="L1903" i="2"/>
  <c r="L1904" i="2"/>
  <c r="L1905" i="2"/>
  <c r="L1906" i="2"/>
  <c r="L1907" i="2"/>
  <c r="L1908" i="2"/>
  <c r="L1909" i="2"/>
  <c r="L1910" i="2"/>
  <c r="L1911" i="2"/>
  <c r="L1912" i="2"/>
  <c r="L1913" i="2"/>
  <c r="L1914" i="2"/>
  <c r="L1915" i="2"/>
  <c r="L1916" i="2"/>
  <c r="L1917" i="2"/>
  <c r="L1918" i="2"/>
  <c r="L1919" i="2"/>
  <c r="L1920" i="2"/>
  <c r="L1921" i="2"/>
  <c r="L1922" i="2"/>
  <c r="L1923" i="2"/>
  <c r="L1924" i="2"/>
  <c r="L1925" i="2"/>
  <c r="L1926" i="2"/>
  <c r="L1927" i="2"/>
  <c r="L1928" i="2"/>
  <c r="L1929" i="2"/>
  <c r="L1930" i="2"/>
  <c r="L1931" i="2"/>
  <c r="L1932" i="2"/>
  <c r="L1933" i="2"/>
  <c r="L1934" i="2"/>
  <c r="L1935" i="2"/>
  <c r="L1936" i="2"/>
  <c r="L1937" i="2"/>
  <c r="L1938" i="2"/>
  <c r="L1939" i="2"/>
  <c r="L1940" i="2"/>
  <c r="L1941" i="2"/>
  <c r="L1942" i="2"/>
  <c r="L1943" i="2"/>
  <c r="L1944" i="2"/>
  <c r="L1945" i="2"/>
  <c r="L1946" i="2"/>
  <c r="L1947" i="2"/>
  <c r="L1948" i="2"/>
  <c r="L1949" i="2"/>
  <c r="L1950" i="2"/>
  <c r="L1951" i="2"/>
  <c r="L1952" i="2"/>
  <c r="L1953" i="2"/>
  <c r="L1954" i="2"/>
  <c r="L1955" i="2"/>
  <c r="L1956" i="2"/>
  <c r="L1957" i="2"/>
  <c r="L1958" i="2"/>
  <c r="L1959" i="2"/>
  <c r="L1960" i="2"/>
  <c r="L1961" i="2"/>
  <c r="L1962" i="2"/>
  <c r="L1963" i="2"/>
  <c r="L1964" i="2"/>
  <c r="L1965" i="2"/>
  <c r="L1966" i="2"/>
  <c r="L1967" i="2"/>
  <c r="L1968" i="2"/>
  <c r="L1969" i="2"/>
  <c r="L1970" i="2"/>
  <c r="L1971" i="2"/>
  <c r="L1972" i="2"/>
  <c r="L1973" i="2"/>
  <c r="L1974" i="2"/>
  <c r="L1975" i="2"/>
  <c r="L1976" i="2"/>
  <c r="L1977" i="2"/>
  <c r="L1978" i="2"/>
  <c r="L1979" i="2"/>
  <c r="L1980" i="2"/>
  <c r="L1981" i="2"/>
  <c r="L1982" i="2"/>
  <c r="L1983" i="2"/>
  <c r="L1984" i="2"/>
  <c r="L1985" i="2"/>
  <c r="L1986" i="2"/>
  <c r="L1987" i="2"/>
  <c r="L1988" i="2"/>
  <c r="L1989" i="2"/>
  <c r="L1990" i="2"/>
  <c r="L1991" i="2"/>
  <c r="L1992" i="2"/>
  <c r="L1993" i="2"/>
  <c r="L1994" i="2"/>
  <c r="L1995" i="2"/>
  <c r="L1996" i="2"/>
  <c r="L1997" i="2"/>
  <c r="L1998" i="2"/>
  <c r="L1999" i="2"/>
  <c r="L2000" i="2"/>
  <c r="L2001" i="2"/>
  <c r="L2002" i="2"/>
  <c r="L2003" i="2"/>
  <c r="L2004" i="2"/>
  <c r="L2005" i="2"/>
  <c r="L2006" i="2"/>
  <c r="L2007" i="2"/>
  <c r="L2008" i="2"/>
  <c r="L2009" i="2"/>
  <c r="L2010" i="2"/>
  <c r="L2011" i="2"/>
  <c r="L2012" i="2"/>
  <c r="L2013" i="2"/>
  <c r="L2014" i="2"/>
  <c r="L2015" i="2"/>
  <c r="L2016" i="2"/>
  <c r="L2017" i="2"/>
  <c r="L2018" i="2"/>
  <c r="L2019" i="2"/>
  <c r="L2020" i="2"/>
  <c r="L2021" i="2"/>
  <c r="L2022" i="2"/>
  <c r="L2023" i="2"/>
  <c r="L2024" i="2"/>
  <c r="L2025" i="2"/>
  <c r="L2026" i="2"/>
  <c r="L2027" i="2"/>
  <c r="L2028" i="2"/>
  <c r="L2029" i="2"/>
  <c r="L2030" i="2"/>
  <c r="L2031" i="2"/>
  <c r="L2032" i="2"/>
  <c r="L2033" i="2"/>
  <c r="L2034" i="2"/>
  <c r="M542" i="2"/>
  <c r="N542" i="2"/>
  <c r="L3" i="2"/>
  <c r="M368" i="2"/>
  <c r="N368" i="2"/>
  <c r="M369" i="2"/>
  <c r="N369" i="2"/>
  <c r="M370" i="2"/>
  <c r="N370" i="2"/>
  <c r="M371" i="2"/>
  <c r="N371" i="2"/>
  <c r="M691" i="2"/>
  <c r="N691" i="2"/>
  <c r="M695" i="2"/>
  <c r="N695" i="2"/>
  <c r="M1943" i="2"/>
  <c r="N1943" i="2"/>
  <c r="M1443" i="2"/>
  <c r="N1443" i="2"/>
  <c r="M1162" i="2"/>
  <c r="N1162" i="2"/>
  <c r="M981" i="2"/>
  <c r="N981" i="2"/>
  <c r="M982" i="2"/>
  <c r="N982" i="2"/>
  <c r="M983" i="2"/>
  <c r="N983" i="2"/>
  <c r="M692" i="2"/>
  <c r="N692" i="2"/>
  <c r="M683" i="2"/>
  <c r="N683" i="2"/>
  <c r="M675" i="2"/>
  <c r="N675" i="2"/>
  <c r="M630" i="2"/>
  <c r="N630" i="2"/>
  <c r="M631" i="2"/>
  <c r="N631" i="2"/>
  <c r="F616" i="2"/>
  <c r="I616" i="2"/>
  <c r="M616" i="2"/>
  <c r="N616" i="2"/>
  <c r="M617" i="2"/>
  <c r="N617" i="2"/>
  <c r="I530" i="2"/>
  <c r="J530" i="2" s="1"/>
  <c r="M530" i="2"/>
  <c r="N530" i="2"/>
  <c r="M449" i="2"/>
  <c r="N449" i="2"/>
  <c r="M528" i="2"/>
  <c r="N528" i="2"/>
  <c r="M332" i="2"/>
  <c r="N332" i="2"/>
  <c r="M333" i="2"/>
  <c r="N333" i="2"/>
  <c r="M317" i="2"/>
  <c r="N317" i="2"/>
  <c r="M318" i="2"/>
  <c r="N318" i="2"/>
  <c r="I30" i="2"/>
  <c r="J30" i="2" s="1"/>
  <c r="M30" i="2"/>
  <c r="N30" i="2"/>
  <c r="M31" i="2"/>
  <c r="N31" i="2"/>
  <c r="M2032" i="2"/>
  <c r="M2031" i="2"/>
  <c r="M2002" i="2"/>
  <c r="M1994" i="2"/>
  <c r="M1993" i="2"/>
  <c r="M1982" i="2"/>
  <c r="M1980" i="2"/>
  <c r="M1979" i="2"/>
  <c r="M1978" i="2"/>
  <c r="M1977" i="2"/>
  <c r="M1976" i="2"/>
  <c r="M1975" i="2"/>
  <c r="M1974" i="2"/>
  <c r="M1973" i="2"/>
  <c r="M1972" i="2"/>
  <c r="M1971" i="2"/>
  <c r="M1970" i="2"/>
  <c r="M1969" i="2"/>
  <c r="M1968" i="2"/>
  <c r="M1967" i="2"/>
  <c r="M1966" i="2"/>
  <c r="M1965" i="2"/>
  <c r="M1964" i="2"/>
  <c r="M1963" i="2"/>
  <c r="M1962" i="2"/>
  <c r="M1961" i="2"/>
  <c r="M1945" i="2"/>
  <c r="M1944" i="2"/>
  <c r="M1942" i="2"/>
  <c r="M1940" i="2"/>
  <c r="M1939" i="2"/>
  <c r="M1938" i="2"/>
  <c r="M1937" i="2"/>
  <c r="M1936" i="2"/>
  <c r="M1933" i="2"/>
  <c r="M1932" i="2"/>
  <c r="M1931" i="2"/>
  <c r="M1930" i="2"/>
  <c r="M1927" i="2"/>
  <c r="M1926" i="2"/>
  <c r="M1925" i="2"/>
  <c r="M1924" i="2"/>
  <c r="M1923" i="2"/>
  <c r="M1919" i="2"/>
  <c r="M1918" i="2"/>
  <c r="M1917" i="2"/>
  <c r="M1916" i="2"/>
  <c r="M1915" i="2"/>
  <c r="M1914" i="2"/>
  <c r="M1913" i="2"/>
  <c r="M1912" i="2"/>
  <c r="M1911" i="2"/>
  <c r="M1910" i="2"/>
  <c r="M1909" i="2"/>
  <c r="M1908" i="2"/>
  <c r="M1907" i="2"/>
  <c r="M1906" i="2"/>
  <c r="M1905" i="2"/>
  <c r="M1904" i="2"/>
  <c r="M1903" i="2"/>
  <c r="M1902" i="2"/>
  <c r="M1901" i="2"/>
  <c r="M1898" i="2"/>
  <c r="M1895" i="2"/>
  <c r="M1894" i="2"/>
  <c r="M1893" i="2"/>
  <c r="M1892" i="2"/>
  <c r="M1891" i="2"/>
  <c r="M1890" i="2"/>
  <c r="M1889" i="2"/>
  <c r="M1886" i="2"/>
  <c r="M1885" i="2"/>
  <c r="M1884" i="2"/>
  <c r="M1883" i="2"/>
  <c r="M1882" i="2"/>
  <c r="M1881" i="2"/>
  <c r="M1880" i="2"/>
  <c r="M1879" i="2"/>
  <c r="M1878" i="2"/>
  <c r="M1877" i="2"/>
  <c r="M1876" i="2"/>
  <c r="M1875" i="2"/>
  <c r="M1874" i="2"/>
  <c r="M1873" i="2"/>
  <c r="M1872" i="2"/>
  <c r="M1871" i="2"/>
  <c r="M1870" i="2"/>
  <c r="M1869" i="2"/>
  <c r="M1868" i="2"/>
  <c r="M1862" i="2"/>
  <c r="M1861" i="2"/>
  <c r="M1860" i="2"/>
  <c r="M1859" i="2"/>
  <c r="M1849" i="2"/>
  <c r="M1848" i="2"/>
  <c r="M1847" i="2"/>
  <c r="M1844" i="2"/>
  <c r="M1843" i="2"/>
  <c r="M1842" i="2"/>
  <c r="M1841" i="2"/>
  <c r="M1840" i="2"/>
  <c r="M1839" i="2"/>
  <c r="M1838" i="2"/>
  <c r="M1837" i="2"/>
  <c r="M1836" i="2"/>
  <c r="M1835" i="2"/>
  <c r="M1833" i="2"/>
  <c r="M1832" i="2"/>
  <c r="M1831" i="2"/>
  <c r="M1830" i="2"/>
  <c r="M1829" i="2"/>
  <c r="M1811" i="2"/>
  <c r="M1810" i="2"/>
  <c r="M1808" i="2"/>
  <c r="M1807" i="2"/>
  <c r="M1806" i="2"/>
  <c r="M1805" i="2"/>
  <c r="M1804" i="2"/>
  <c r="M1803" i="2"/>
  <c r="M1802" i="2"/>
  <c r="M1801" i="2"/>
  <c r="M1800" i="2"/>
  <c r="M1799" i="2"/>
  <c r="M1798" i="2"/>
  <c r="M1797" i="2"/>
  <c r="M1796" i="2"/>
  <c r="M1795" i="2"/>
  <c r="M1794" i="2"/>
  <c r="M1793" i="2"/>
  <c r="M1792" i="2"/>
  <c r="M1791" i="2"/>
  <c r="M1790" i="2"/>
  <c r="M1789" i="2"/>
  <c r="M1788" i="2"/>
  <c r="M1787" i="2"/>
  <c r="M1786" i="2"/>
  <c r="M1785" i="2"/>
  <c r="M1784" i="2"/>
  <c r="M1783" i="2"/>
  <c r="M1782" i="2"/>
  <c r="M1781" i="2"/>
  <c r="M1780" i="2"/>
  <c r="M1779" i="2"/>
  <c r="M1778" i="2"/>
  <c r="M1777" i="2"/>
  <c r="M1776" i="2"/>
  <c r="M1775" i="2"/>
  <c r="M1774" i="2"/>
  <c r="M1773" i="2"/>
  <c r="M1772" i="2"/>
  <c r="M1771" i="2"/>
  <c r="M1770" i="2"/>
  <c r="M1769" i="2"/>
  <c r="M1768" i="2"/>
  <c r="M1767" i="2"/>
  <c r="M1766" i="2"/>
  <c r="M1763" i="2"/>
  <c r="M1757" i="2"/>
  <c r="M1720" i="2"/>
  <c r="M1719" i="2"/>
  <c r="M1712" i="2"/>
  <c r="M1711" i="2"/>
  <c r="M1710" i="2"/>
  <c r="M1709" i="2"/>
  <c r="M1708" i="2"/>
  <c r="M1707" i="2"/>
  <c r="M1706" i="2"/>
  <c r="M1705" i="2"/>
  <c r="M1704" i="2"/>
  <c r="M1703" i="2"/>
  <c r="M1702" i="2"/>
  <c r="M1698" i="2"/>
  <c r="M1697" i="2"/>
  <c r="M1696" i="2"/>
  <c r="M1695" i="2"/>
  <c r="M1694" i="2"/>
  <c r="M1693" i="2"/>
  <c r="M1686" i="2"/>
  <c r="M1683" i="2"/>
  <c r="M1682" i="2"/>
  <c r="M1681" i="2"/>
  <c r="M1680" i="2"/>
  <c r="M1679" i="2"/>
  <c r="M1678" i="2"/>
  <c r="M1677" i="2"/>
  <c r="M1676" i="2"/>
  <c r="M1675" i="2"/>
  <c r="M1674" i="2"/>
  <c r="M1673" i="2"/>
  <c r="M1672" i="2"/>
  <c r="M1658" i="2"/>
  <c r="M1657" i="2"/>
  <c r="M1656" i="2"/>
  <c r="M1655" i="2"/>
  <c r="M1653" i="2"/>
  <c r="M1650" i="2"/>
  <c r="M1629" i="2"/>
  <c r="M1628" i="2"/>
  <c r="M1627" i="2"/>
  <c r="M1626" i="2"/>
  <c r="M1625" i="2"/>
  <c r="M1624" i="2"/>
  <c r="M1623" i="2"/>
  <c r="M1622" i="2"/>
  <c r="M1621" i="2"/>
  <c r="M1620" i="2"/>
  <c r="M1619" i="2"/>
  <c r="M1618" i="2"/>
  <c r="M1617" i="2"/>
  <c r="M1616" i="2"/>
  <c r="M1607" i="2"/>
  <c r="M1583" i="2"/>
  <c r="M1582" i="2"/>
  <c r="M1581" i="2"/>
  <c r="M1575" i="2"/>
  <c r="M1574" i="2"/>
  <c r="M1573" i="2"/>
  <c r="M1572" i="2"/>
  <c r="M1571" i="2"/>
  <c r="M1570" i="2"/>
  <c r="M1569" i="2"/>
  <c r="M1568" i="2"/>
  <c r="M1567" i="2"/>
  <c r="M1566" i="2"/>
  <c r="M1565" i="2"/>
  <c r="M1564" i="2"/>
  <c r="M1563" i="2"/>
  <c r="M1562" i="2"/>
  <c r="M1561" i="2"/>
  <c r="M1560" i="2"/>
  <c r="M1559" i="2"/>
  <c r="M1558" i="2"/>
  <c r="M1557" i="2"/>
  <c r="M1556" i="2"/>
  <c r="M1555" i="2"/>
  <c r="M1554" i="2"/>
  <c r="M1553" i="2"/>
  <c r="M1552" i="2"/>
  <c r="M1551" i="2"/>
  <c r="M1550" i="2"/>
  <c r="M1549" i="2"/>
  <c r="M1548" i="2"/>
  <c r="M1547" i="2"/>
  <c r="M1546" i="2"/>
  <c r="M1545" i="2"/>
  <c r="M1544" i="2"/>
  <c r="M1543" i="2"/>
  <c r="M1542" i="2"/>
  <c r="M1541" i="2"/>
  <c r="M1540" i="2"/>
  <c r="M1539" i="2"/>
  <c r="M1538" i="2"/>
  <c r="M1537" i="2"/>
  <c r="M1536" i="2"/>
  <c r="M1535" i="2"/>
  <c r="M1534" i="2"/>
  <c r="M1533" i="2"/>
  <c r="M1532" i="2"/>
  <c r="M1531" i="2"/>
  <c r="M1530" i="2"/>
  <c r="M1529" i="2"/>
  <c r="M1528" i="2"/>
  <c r="M1527" i="2"/>
  <c r="M1526" i="2"/>
  <c r="M1525" i="2"/>
  <c r="M1498" i="2"/>
  <c r="M1492" i="2"/>
  <c r="M1491" i="2"/>
  <c r="M1490" i="2"/>
  <c r="M1489" i="2"/>
  <c r="M1488" i="2"/>
  <c r="M1487" i="2"/>
  <c r="M1486" i="2"/>
  <c r="M1485" i="2"/>
  <c r="M1484" i="2"/>
  <c r="M1483" i="2"/>
  <c r="M1482" i="2"/>
  <c r="M1481" i="2"/>
  <c r="M1476" i="2"/>
  <c r="M1475" i="2"/>
  <c r="M1474" i="2"/>
  <c r="M1473" i="2"/>
  <c r="M1467" i="2"/>
  <c r="M1466" i="2"/>
  <c r="M1465" i="2"/>
  <c r="M1464" i="2"/>
  <c r="M1463" i="2"/>
  <c r="M1462" i="2"/>
  <c r="M1461" i="2"/>
  <c r="M1460" i="2"/>
  <c r="M1459" i="2"/>
  <c r="M1458" i="2"/>
  <c r="M1450" i="2"/>
  <c r="M1449" i="2"/>
  <c r="M1448" i="2"/>
  <c r="M1447" i="2"/>
  <c r="M1445" i="2"/>
  <c r="M1444" i="2"/>
  <c r="M1442" i="2"/>
  <c r="M1441" i="2"/>
  <c r="M1425" i="2"/>
  <c r="M1424" i="2"/>
  <c r="M1423" i="2"/>
  <c r="M1421" i="2"/>
  <c r="M1420" i="2"/>
  <c r="M1419" i="2"/>
  <c r="M1418" i="2"/>
  <c r="M1417" i="2"/>
  <c r="M1416" i="2"/>
  <c r="M1415" i="2"/>
  <c r="M1414" i="2"/>
  <c r="M1411" i="2"/>
  <c r="M1410" i="2"/>
  <c r="M1409" i="2"/>
  <c r="M1408" i="2"/>
  <c r="M1407" i="2"/>
  <c r="M1406" i="2"/>
  <c r="M1405" i="2"/>
  <c r="M1404" i="2"/>
  <c r="M1403" i="2"/>
  <c r="M1402" i="2"/>
  <c r="M1401" i="2"/>
  <c r="M1400" i="2"/>
  <c r="M1399" i="2"/>
  <c r="M1398" i="2"/>
  <c r="M1397" i="2"/>
  <c r="M1396" i="2"/>
  <c r="M1395" i="2"/>
  <c r="M1394" i="2"/>
  <c r="M1393" i="2"/>
  <c r="M1392" i="2"/>
  <c r="M1391" i="2"/>
  <c r="M1390" i="2"/>
  <c r="M1389" i="2"/>
  <c r="M1388" i="2"/>
  <c r="M1387" i="2"/>
  <c r="M1386" i="2"/>
  <c r="M1385" i="2"/>
  <c r="M1384" i="2"/>
  <c r="M1383" i="2"/>
  <c r="M1382" i="2"/>
  <c r="M1381" i="2"/>
  <c r="M1380" i="2"/>
  <c r="M1379" i="2"/>
  <c r="M1378" i="2"/>
  <c r="M1377" i="2"/>
  <c r="M1376" i="2"/>
  <c r="M1375" i="2"/>
  <c r="M1374" i="2"/>
  <c r="M1373" i="2"/>
  <c r="M1363" i="2"/>
  <c r="M1345" i="2"/>
  <c r="M1344" i="2"/>
  <c r="M1343" i="2"/>
  <c r="M1336" i="2"/>
  <c r="M1335" i="2"/>
  <c r="M1330" i="2"/>
  <c r="M1329" i="2"/>
  <c r="M1328" i="2"/>
  <c r="M1327" i="2"/>
  <c r="M1314" i="2"/>
  <c r="M1313" i="2"/>
  <c r="M1312" i="2"/>
  <c r="M1311" i="2"/>
  <c r="M1310" i="2"/>
  <c r="M1309" i="2"/>
  <c r="M1308" i="2"/>
  <c r="M1307" i="2"/>
  <c r="M1288" i="2"/>
  <c r="M1287" i="2"/>
  <c r="M1286" i="2"/>
  <c r="M1285" i="2"/>
  <c r="M1284" i="2"/>
  <c r="M1283" i="2"/>
  <c r="M1282" i="2"/>
  <c r="M1281" i="2"/>
  <c r="M1280" i="2"/>
  <c r="M1279" i="2"/>
  <c r="M1278" i="2"/>
  <c r="M1253" i="2"/>
  <c r="M1252" i="2"/>
  <c r="M1251" i="2"/>
  <c r="M1250" i="2"/>
  <c r="M1249" i="2"/>
  <c r="M1248" i="2"/>
  <c r="M1241" i="2"/>
  <c r="M1240" i="2"/>
  <c r="M1235" i="2"/>
  <c r="M1234" i="2"/>
  <c r="M1233" i="2"/>
  <c r="M1232" i="2"/>
  <c r="M1231" i="2"/>
  <c r="M1230" i="2"/>
  <c r="M1229" i="2"/>
  <c r="M1225" i="2"/>
  <c r="M1224" i="2"/>
  <c r="M1223" i="2"/>
  <c r="M1222" i="2"/>
  <c r="M1221" i="2"/>
  <c r="M1220" i="2"/>
  <c r="M1219" i="2"/>
  <c r="M1217" i="2"/>
  <c r="M1216" i="2"/>
  <c r="M1215" i="2"/>
  <c r="M1214" i="2"/>
  <c r="M1213" i="2"/>
  <c r="M1212" i="2"/>
  <c r="M1211" i="2"/>
  <c r="M1210" i="2"/>
  <c r="M1209" i="2"/>
  <c r="M1200" i="2"/>
  <c r="M1196" i="2"/>
  <c r="M1195" i="2"/>
  <c r="M1194" i="2"/>
  <c r="M1193" i="2"/>
  <c r="M1192" i="2"/>
  <c r="M1190" i="2"/>
  <c r="M1189" i="2"/>
  <c r="M1188" i="2"/>
  <c r="M1183" i="2"/>
  <c r="M1178" i="2"/>
  <c r="M1177" i="2"/>
  <c r="M1176" i="2"/>
  <c r="M1175" i="2"/>
  <c r="M1174" i="2"/>
  <c r="M1173" i="2"/>
  <c r="M1172" i="2"/>
  <c r="M1171" i="2"/>
  <c r="M1170" i="2"/>
  <c r="M1169" i="2"/>
  <c r="M1168" i="2"/>
  <c r="M1167" i="2"/>
  <c r="M1166" i="2"/>
  <c r="M1161" i="2"/>
  <c r="M1160" i="2"/>
  <c r="M1159" i="2"/>
  <c r="M1158" i="2"/>
  <c r="M1157" i="2"/>
  <c r="M1156" i="2"/>
  <c r="M1155" i="2"/>
  <c r="M1154" i="2"/>
  <c r="M1153" i="2"/>
  <c r="M1144" i="2"/>
  <c r="M1143" i="2"/>
  <c r="M1139" i="2"/>
  <c r="M1138" i="2"/>
  <c r="M1137" i="2"/>
  <c r="M1136" i="2"/>
  <c r="M1135" i="2"/>
  <c r="M1132" i="2"/>
  <c r="M1131" i="2"/>
  <c r="M1130" i="2"/>
  <c r="M1129" i="2"/>
  <c r="M1128" i="2"/>
  <c r="M1127" i="2"/>
  <c r="M1126" i="2"/>
  <c r="M1125" i="2"/>
  <c r="M1124" i="2"/>
  <c r="M1110" i="2"/>
  <c r="M1107" i="2"/>
  <c r="M1106" i="2"/>
  <c r="M1105" i="2"/>
  <c r="M1104" i="2"/>
  <c r="M1103" i="2"/>
  <c r="M1102" i="2"/>
  <c r="M1101" i="2"/>
  <c r="M1100" i="2"/>
  <c r="M1099" i="2"/>
  <c r="M1098" i="2"/>
  <c r="M1097" i="2"/>
  <c r="M1096" i="2"/>
  <c r="M1095" i="2"/>
  <c r="M1094" i="2"/>
  <c r="M1093" i="2"/>
  <c r="M1092" i="2"/>
  <c r="M1091" i="2"/>
  <c r="M1090" i="2"/>
  <c r="M1089" i="2"/>
  <c r="M1088" i="2"/>
  <c r="M1087" i="2"/>
  <c r="M1086" i="2"/>
  <c r="M1085" i="2"/>
  <c r="M1084" i="2"/>
  <c r="M1083" i="2"/>
  <c r="M1082" i="2"/>
  <c r="M1081" i="2"/>
  <c r="M1080" i="2"/>
  <c r="M1079" i="2"/>
  <c r="M1078" i="2"/>
  <c r="M1077" i="2"/>
  <c r="M1076" i="2"/>
  <c r="M1075" i="2"/>
  <c r="M1074" i="2"/>
  <c r="M1073" i="2"/>
  <c r="M1072" i="2"/>
  <c r="M1071" i="2"/>
  <c r="M1069" i="2"/>
  <c r="M1042" i="2"/>
  <c r="M1041" i="2"/>
  <c r="M1031" i="2"/>
  <c r="M1030" i="2"/>
  <c r="M1029" i="2"/>
  <c r="M1028" i="2"/>
  <c r="M1027" i="2"/>
  <c r="M1024" i="2"/>
  <c r="M989" i="2"/>
  <c r="M988" i="2"/>
  <c r="M987" i="2"/>
  <c r="M984" i="2"/>
  <c r="M980" i="2"/>
  <c r="M979" i="2"/>
  <c r="M973" i="2"/>
  <c r="M972" i="2"/>
  <c r="M971" i="2"/>
  <c r="M970" i="2"/>
  <c r="M944" i="2"/>
  <c r="M943" i="2"/>
  <c r="M942" i="2"/>
  <c r="M941" i="2"/>
  <c r="M938" i="2"/>
  <c r="M935" i="2"/>
  <c r="M929" i="2"/>
  <c r="M928" i="2"/>
  <c r="M927" i="2"/>
  <c r="M922" i="2"/>
  <c r="M914" i="2"/>
  <c r="M913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41" i="2"/>
  <c r="M840" i="2"/>
  <c r="M838" i="2"/>
  <c r="M837" i="2"/>
  <c r="M817" i="2"/>
  <c r="M815" i="2"/>
  <c r="M814" i="2"/>
  <c r="M813" i="2"/>
  <c r="M811" i="2"/>
  <c r="M808" i="2"/>
  <c r="M807" i="2"/>
  <c r="M806" i="2"/>
  <c r="M805" i="2"/>
  <c r="M804" i="2"/>
  <c r="M800" i="2"/>
  <c r="M799" i="2"/>
  <c r="M798" i="2"/>
  <c r="M796" i="2"/>
  <c r="M794" i="2"/>
  <c r="M791" i="2"/>
  <c r="M790" i="2"/>
  <c r="M789" i="2"/>
  <c r="M788" i="2"/>
  <c r="M785" i="2"/>
  <c r="M783" i="2"/>
  <c r="M782" i="2"/>
  <c r="M780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29" i="2"/>
  <c r="M728" i="2"/>
  <c r="M727" i="2"/>
  <c r="M726" i="2"/>
  <c r="M725" i="2"/>
  <c r="M724" i="2"/>
  <c r="M723" i="2"/>
  <c r="M722" i="2"/>
  <c r="M721" i="2"/>
  <c r="M720" i="2"/>
  <c r="M719" i="2"/>
  <c r="M708" i="2"/>
  <c r="M705" i="2"/>
  <c r="M699" i="2"/>
  <c r="M698" i="2"/>
  <c r="M697" i="2"/>
  <c r="M696" i="2"/>
  <c r="M694" i="2"/>
  <c r="M693" i="2"/>
  <c r="M690" i="2"/>
  <c r="M689" i="2"/>
  <c r="M688" i="2"/>
  <c r="M687" i="2"/>
  <c r="M686" i="2"/>
  <c r="M685" i="2"/>
  <c r="M684" i="2"/>
  <c r="M682" i="2"/>
  <c r="M681" i="2"/>
  <c r="M680" i="2"/>
  <c r="M679" i="2"/>
  <c r="M678" i="2"/>
  <c r="M676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8" i="2"/>
  <c r="M657" i="2"/>
  <c r="M656" i="2"/>
  <c r="M655" i="2"/>
  <c r="M654" i="2"/>
  <c r="M653" i="2"/>
  <c r="M650" i="2"/>
  <c r="M649" i="2"/>
  <c r="M648" i="2"/>
  <c r="M647" i="2"/>
  <c r="M646" i="2"/>
  <c r="M641" i="2"/>
  <c r="M640" i="2"/>
  <c r="M629" i="2"/>
  <c r="M628" i="2"/>
  <c r="M627" i="2"/>
  <c r="M626" i="2"/>
  <c r="M625" i="2"/>
  <c r="M624" i="2"/>
  <c r="M622" i="2"/>
  <c r="M621" i="2"/>
  <c r="M620" i="2"/>
  <c r="M619" i="2"/>
  <c r="M618" i="2"/>
  <c r="M615" i="2"/>
  <c r="M614" i="2"/>
  <c r="M613" i="2"/>
  <c r="M612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1" i="2"/>
  <c r="M540" i="2"/>
  <c r="M539" i="2"/>
  <c r="M538" i="2"/>
  <c r="M537" i="2"/>
  <c r="M536" i="2"/>
  <c r="M535" i="2"/>
  <c r="M534" i="2"/>
  <c r="M533" i="2"/>
  <c r="M532" i="2"/>
  <c r="M531" i="2"/>
  <c r="M529" i="2"/>
  <c r="M527" i="2"/>
  <c r="M526" i="2"/>
  <c r="M525" i="2"/>
  <c r="M524" i="2"/>
  <c r="M515" i="2"/>
  <c r="M512" i="2"/>
  <c r="M511" i="2"/>
  <c r="M510" i="2"/>
  <c r="M509" i="2"/>
  <c r="M508" i="2"/>
  <c r="M507" i="2"/>
  <c r="M506" i="2"/>
  <c r="M505" i="2"/>
  <c r="M504" i="2"/>
  <c r="M503" i="2"/>
  <c r="M502" i="2"/>
  <c r="M491" i="2"/>
  <c r="M490" i="2"/>
  <c r="M489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4" i="2"/>
  <c r="M453" i="2"/>
  <c r="M452" i="2"/>
  <c r="M451" i="2"/>
  <c r="M448" i="2"/>
  <c r="M447" i="2"/>
  <c r="M446" i="2"/>
  <c r="M435" i="2"/>
  <c r="M434" i="2"/>
  <c r="M433" i="2"/>
  <c r="M432" i="2"/>
  <c r="M431" i="2"/>
  <c r="M428" i="2"/>
  <c r="M423" i="2"/>
  <c r="M422" i="2"/>
  <c r="M386" i="2"/>
  <c r="M381" i="2"/>
  <c r="M380" i="2"/>
  <c r="M377" i="2"/>
  <c r="M367" i="2"/>
  <c r="M364" i="2"/>
  <c r="M338" i="2"/>
  <c r="M337" i="2"/>
  <c r="M336" i="2"/>
  <c r="M335" i="2"/>
  <c r="M334" i="2"/>
  <c r="M331" i="2"/>
  <c r="M330" i="2"/>
  <c r="M329" i="2"/>
  <c r="M327" i="2"/>
  <c r="M324" i="2"/>
  <c r="M323" i="2"/>
  <c r="M316" i="2"/>
  <c r="M315" i="2"/>
  <c r="M314" i="2"/>
  <c r="M313" i="2"/>
  <c r="M312" i="2"/>
  <c r="M311" i="2"/>
  <c r="M310" i="2"/>
  <c r="M309" i="2"/>
  <c r="M303" i="2"/>
  <c r="M302" i="2"/>
  <c r="M301" i="2"/>
  <c r="M300" i="2"/>
  <c r="M299" i="2"/>
  <c r="M297" i="2"/>
  <c r="M296" i="2"/>
  <c r="M295" i="2"/>
  <c r="M294" i="2"/>
  <c r="M293" i="2"/>
  <c r="M292" i="2"/>
  <c r="M291" i="2"/>
  <c r="M290" i="2"/>
  <c r="M287" i="2"/>
  <c r="M286" i="2"/>
  <c r="M285" i="2"/>
  <c r="M284" i="2"/>
  <c r="M283" i="2"/>
  <c r="M282" i="2"/>
  <c r="M281" i="2"/>
  <c r="M279" i="2"/>
  <c r="M278" i="2"/>
  <c r="M277" i="2"/>
  <c r="M276" i="2"/>
  <c r="M274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35" i="2"/>
  <c r="M234" i="2"/>
  <c r="M233" i="2"/>
  <c r="M232" i="2"/>
  <c r="M218" i="2"/>
  <c r="M203" i="2"/>
  <c r="M202" i="2"/>
  <c r="M201" i="2"/>
  <c r="M200" i="2"/>
  <c r="M199" i="2"/>
  <c r="M198" i="2"/>
  <c r="M197" i="2"/>
  <c r="M167" i="2"/>
  <c r="M166" i="2"/>
  <c r="M165" i="2"/>
  <c r="M164" i="2"/>
  <c r="M146" i="2"/>
  <c r="M145" i="2"/>
  <c r="M144" i="2"/>
  <c r="M143" i="2"/>
  <c r="M142" i="2"/>
  <c r="M140" i="2"/>
  <c r="M139" i="2"/>
  <c r="M138" i="2"/>
  <c r="M137" i="2"/>
  <c r="M136" i="2"/>
  <c r="M135" i="2"/>
  <c r="M134" i="2"/>
  <c r="M125" i="2"/>
  <c r="M124" i="2"/>
  <c r="M121" i="2"/>
  <c r="M120" i="2"/>
  <c r="M119" i="2"/>
  <c r="M118" i="2"/>
  <c r="M117" i="2"/>
  <c r="M116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36" i="2"/>
  <c r="M35" i="2"/>
  <c r="M34" i="2"/>
  <c r="M33" i="2"/>
  <c r="M32" i="2"/>
  <c r="M29" i="2"/>
  <c r="M28" i="2"/>
  <c r="M27" i="2"/>
  <c r="M26" i="2"/>
  <c r="M25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4" i="2"/>
  <c r="N4" i="2"/>
  <c r="M5" i="2"/>
  <c r="N5" i="2"/>
  <c r="M6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M21" i="2"/>
  <c r="N21" i="2"/>
  <c r="M22" i="2"/>
  <c r="N22" i="2"/>
  <c r="M23" i="2"/>
  <c r="N23" i="2"/>
  <c r="M24" i="2"/>
  <c r="N24" i="2"/>
  <c r="N25" i="2"/>
  <c r="N26" i="2"/>
  <c r="N27" i="2"/>
  <c r="N28" i="2"/>
  <c r="N29" i="2"/>
  <c r="N32" i="2"/>
  <c r="N33" i="2"/>
  <c r="N34" i="2"/>
  <c r="N35" i="2"/>
  <c r="N36" i="2"/>
  <c r="M37" i="2"/>
  <c r="N37" i="2"/>
  <c r="M38" i="2"/>
  <c r="N38" i="2"/>
  <c r="M39" i="2"/>
  <c r="N39" i="2"/>
  <c r="M40" i="2"/>
  <c r="N40" i="2"/>
  <c r="M41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M58" i="2"/>
  <c r="N58" i="2"/>
  <c r="M59" i="2"/>
  <c r="N59" i="2"/>
  <c r="M60" i="2"/>
  <c r="N60" i="2"/>
  <c r="M61" i="2"/>
  <c r="N61" i="2"/>
  <c r="M62" i="2"/>
  <c r="N62" i="2"/>
  <c r="M63" i="2"/>
  <c r="N63" i="2"/>
  <c r="M64" i="2"/>
  <c r="N64" i="2"/>
  <c r="M65" i="2"/>
  <c r="N65" i="2"/>
  <c r="M66" i="2"/>
  <c r="N66" i="2"/>
  <c r="M67" i="2"/>
  <c r="N67" i="2"/>
  <c r="M68" i="2"/>
  <c r="N68" i="2"/>
  <c r="M69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M114" i="2"/>
  <c r="N114" i="2"/>
  <c r="M115" i="2"/>
  <c r="N115" i="2"/>
  <c r="N116" i="2"/>
  <c r="N117" i="2"/>
  <c r="N118" i="2"/>
  <c r="N119" i="2"/>
  <c r="N120" i="2"/>
  <c r="N121" i="2"/>
  <c r="M122" i="2"/>
  <c r="N122" i="2"/>
  <c r="M123" i="2"/>
  <c r="N123" i="2"/>
  <c r="N124" i="2"/>
  <c r="N125" i="2"/>
  <c r="M126" i="2"/>
  <c r="N126" i="2"/>
  <c r="M127" i="2"/>
  <c r="N127" i="2"/>
  <c r="M128" i="2"/>
  <c r="N128" i="2"/>
  <c r="M129" i="2"/>
  <c r="N129" i="2"/>
  <c r="M130" i="2"/>
  <c r="N130" i="2"/>
  <c r="M131" i="2"/>
  <c r="N131" i="2"/>
  <c r="M132" i="2"/>
  <c r="N132" i="2"/>
  <c r="M133" i="2"/>
  <c r="N133" i="2"/>
  <c r="N134" i="2"/>
  <c r="N135" i="2"/>
  <c r="N136" i="2"/>
  <c r="N137" i="2"/>
  <c r="N138" i="2"/>
  <c r="N139" i="2"/>
  <c r="N140" i="2"/>
  <c r="M141" i="2"/>
  <c r="N141" i="2"/>
  <c r="N142" i="2"/>
  <c r="N143" i="2"/>
  <c r="N144" i="2"/>
  <c r="N145" i="2"/>
  <c r="N146" i="2"/>
  <c r="M147" i="2"/>
  <c r="N147" i="2"/>
  <c r="M148" i="2"/>
  <c r="N148" i="2"/>
  <c r="M149" i="2"/>
  <c r="N149" i="2"/>
  <c r="M150" i="2"/>
  <c r="N150" i="2"/>
  <c r="M151" i="2"/>
  <c r="N151" i="2"/>
  <c r="M152" i="2"/>
  <c r="N152" i="2"/>
  <c r="M153" i="2"/>
  <c r="N153" i="2"/>
  <c r="M154" i="2"/>
  <c r="N154" i="2"/>
  <c r="M155" i="2"/>
  <c r="N155" i="2"/>
  <c r="M156" i="2"/>
  <c r="N156" i="2"/>
  <c r="M157" i="2"/>
  <c r="N157" i="2"/>
  <c r="M158" i="2"/>
  <c r="N158" i="2"/>
  <c r="M159" i="2"/>
  <c r="N159" i="2"/>
  <c r="M160" i="2"/>
  <c r="N160" i="2"/>
  <c r="M161" i="2"/>
  <c r="N161" i="2"/>
  <c r="M162" i="2"/>
  <c r="N162" i="2"/>
  <c r="M163" i="2"/>
  <c r="N163" i="2"/>
  <c r="N164" i="2"/>
  <c r="N165" i="2"/>
  <c r="N166" i="2"/>
  <c r="N167" i="2"/>
  <c r="M168" i="2"/>
  <c r="N168" i="2"/>
  <c r="M169" i="2"/>
  <c r="N169" i="2"/>
  <c r="M170" i="2"/>
  <c r="N170" i="2"/>
  <c r="M171" i="2"/>
  <c r="N171" i="2"/>
  <c r="M172" i="2"/>
  <c r="N172" i="2"/>
  <c r="M173" i="2"/>
  <c r="N173" i="2"/>
  <c r="M174" i="2"/>
  <c r="N174" i="2"/>
  <c r="M175" i="2"/>
  <c r="N175" i="2"/>
  <c r="M176" i="2"/>
  <c r="N176" i="2"/>
  <c r="M177" i="2"/>
  <c r="N177" i="2"/>
  <c r="M178" i="2"/>
  <c r="N178" i="2"/>
  <c r="M179" i="2"/>
  <c r="N179" i="2"/>
  <c r="M180" i="2"/>
  <c r="N180" i="2"/>
  <c r="M181" i="2"/>
  <c r="N181" i="2"/>
  <c r="M182" i="2"/>
  <c r="N182" i="2"/>
  <c r="M183" i="2"/>
  <c r="N183" i="2"/>
  <c r="M184" i="2"/>
  <c r="N184" i="2"/>
  <c r="M185" i="2"/>
  <c r="N185" i="2"/>
  <c r="M186" i="2"/>
  <c r="N186" i="2"/>
  <c r="M187" i="2"/>
  <c r="N187" i="2"/>
  <c r="M188" i="2"/>
  <c r="N188" i="2"/>
  <c r="M189" i="2"/>
  <c r="N189" i="2"/>
  <c r="M190" i="2"/>
  <c r="N190" i="2"/>
  <c r="M191" i="2"/>
  <c r="N191" i="2"/>
  <c r="M192" i="2"/>
  <c r="N192" i="2"/>
  <c r="M193" i="2"/>
  <c r="N193" i="2"/>
  <c r="M194" i="2"/>
  <c r="N194" i="2"/>
  <c r="M195" i="2"/>
  <c r="N195" i="2"/>
  <c r="M196" i="2"/>
  <c r="N196" i="2"/>
  <c r="N197" i="2"/>
  <c r="N198" i="2"/>
  <c r="N199" i="2"/>
  <c r="N200" i="2"/>
  <c r="N201" i="2"/>
  <c r="N202" i="2"/>
  <c r="N203" i="2"/>
  <c r="M204" i="2"/>
  <c r="N204" i="2"/>
  <c r="M205" i="2"/>
  <c r="N205" i="2"/>
  <c r="M206" i="2"/>
  <c r="N206" i="2"/>
  <c r="M207" i="2"/>
  <c r="N207" i="2"/>
  <c r="M208" i="2"/>
  <c r="N208" i="2"/>
  <c r="M209" i="2"/>
  <c r="N209" i="2"/>
  <c r="M210" i="2"/>
  <c r="N210" i="2"/>
  <c r="M211" i="2"/>
  <c r="N211" i="2"/>
  <c r="M212" i="2"/>
  <c r="N212" i="2"/>
  <c r="M213" i="2"/>
  <c r="N213" i="2"/>
  <c r="M214" i="2"/>
  <c r="N214" i="2"/>
  <c r="M215" i="2"/>
  <c r="N215" i="2"/>
  <c r="M216" i="2"/>
  <c r="N216" i="2"/>
  <c r="M217" i="2"/>
  <c r="N217" i="2"/>
  <c r="N218" i="2"/>
  <c r="M219" i="2"/>
  <c r="N219" i="2"/>
  <c r="M220" i="2"/>
  <c r="N220" i="2"/>
  <c r="M221" i="2"/>
  <c r="N221" i="2"/>
  <c r="M222" i="2"/>
  <c r="N222" i="2"/>
  <c r="M223" i="2"/>
  <c r="N223" i="2"/>
  <c r="M224" i="2"/>
  <c r="N224" i="2"/>
  <c r="M225" i="2"/>
  <c r="N225" i="2"/>
  <c r="M226" i="2"/>
  <c r="N226" i="2"/>
  <c r="M227" i="2"/>
  <c r="N227" i="2"/>
  <c r="M228" i="2"/>
  <c r="N228" i="2"/>
  <c r="M229" i="2"/>
  <c r="N229" i="2"/>
  <c r="M230" i="2"/>
  <c r="N230" i="2"/>
  <c r="M231" i="2"/>
  <c r="N231" i="2"/>
  <c r="N232" i="2"/>
  <c r="N233" i="2"/>
  <c r="N234" i="2"/>
  <c r="N235" i="2"/>
  <c r="M236" i="2"/>
  <c r="N236" i="2"/>
  <c r="M237" i="2"/>
  <c r="N237" i="2"/>
  <c r="M238" i="2"/>
  <c r="N238" i="2"/>
  <c r="M239" i="2"/>
  <c r="N239" i="2"/>
  <c r="M240" i="2"/>
  <c r="N240" i="2"/>
  <c r="M241" i="2"/>
  <c r="N241" i="2"/>
  <c r="M242" i="2"/>
  <c r="N242" i="2"/>
  <c r="M243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M257" i="2"/>
  <c r="N257" i="2"/>
  <c r="M258" i="2"/>
  <c r="N258" i="2"/>
  <c r="M259" i="2"/>
  <c r="N259" i="2"/>
  <c r="M260" i="2"/>
  <c r="N260" i="2"/>
  <c r="M261" i="2"/>
  <c r="N261" i="2"/>
  <c r="M262" i="2"/>
  <c r="N262" i="2"/>
  <c r="M263" i="2"/>
  <c r="N263" i="2"/>
  <c r="M264" i="2"/>
  <c r="N264" i="2"/>
  <c r="M265" i="2"/>
  <c r="N265" i="2"/>
  <c r="M266" i="2"/>
  <c r="N266" i="2"/>
  <c r="M267" i="2"/>
  <c r="N267" i="2"/>
  <c r="M268" i="2"/>
  <c r="N268" i="2"/>
  <c r="M269" i="2"/>
  <c r="N269" i="2"/>
  <c r="M270" i="2"/>
  <c r="N270" i="2"/>
  <c r="M271" i="2"/>
  <c r="N271" i="2"/>
  <c r="M272" i="2"/>
  <c r="N272" i="2"/>
  <c r="M273" i="2"/>
  <c r="N273" i="2"/>
  <c r="N274" i="2"/>
  <c r="M275" i="2"/>
  <c r="N275" i="2"/>
  <c r="N276" i="2"/>
  <c r="N277" i="2"/>
  <c r="N278" i="2"/>
  <c r="N279" i="2"/>
  <c r="M280" i="2"/>
  <c r="N280" i="2"/>
  <c r="N281" i="2"/>
  <c r="N282" i="2"/>
  <c r="N283" i="2"/>
  <c r="N284" i="2"/>
  <c r="N285" i="2"/>
  <c r="N286" i="2"/>
  <c r="N287" i="2"/>
  <c r="M288" i="2"/>
  <c r="N288" i="2"/>
  <c r="M289" i="2"/>
  <c r="N289" i="2"/>
  <c r="N290" i="2"/>
  <c r="N291" i="2"/>
  <c r="N292" i="2"/>
  <c r="N293" i="2"/>
  <c r="N294" i="2"/>
  <c r="N295" i="2"/>
  <c r="N296" i="2"/>
  <c r="N297" i="2"/>
  <c r="M298" i="2"/>
  <c r="N298" i="2"/>
  <c r="N299" i="2"/>
  <c r="N300" i="2"/>
  <c r="N301" i="2"/>
  <c r="N302" i="2"/>
  <c r="N303" i="2"/>
  <c r="M304" i="2"/>
  <c r="N304" i="2"/>
  <c r="M305" i="2"/>
  <c r="N305" i="2"/>
  <c r="M306" i="2"/>
  <c r="N306" i="2"/>
  <c r="M307" i="2"/>
  <c r="N307" i="2"/>
  <c r="M308" i="2"/>
  <c r="N308" i="2"/>
  <c r="N309" i="2"/>
  <c r="N310" i="2"/>
  <c r="N311" i="2"/>
  <c r="N312" i="2"/>
  <c r="N313" i="2"/>
  <c r="N314" i="2"/>
  <c r="N315" i="2"/>
  <c r="N316" i="2"/>
  <c r="M319" i="2"/>
  <c r="N319" i="2"/>
  <c r="M320" i="2"/>
  <c r="N320" i="2"/>
  <c r="M321" i="2"/>
  <c r="N321" i="2"/>
  <c r="M322" i="2"/>
  <c r="N322" i="2"/>
  <c r="N323" i="2"/>
  <c r="N324" i="2"/>
  <c r="M325" i="2"/>
  <c r="N325" i="2"/>
  <c r="M326" i="2"/>
  <c r="N326" i="2"/>
  <c r="N327" i="2"/>
  <c r="M328" i="2"/>
  <c r="N328" i="2"/>
  <c r="N329" i="2"/>
  <c r="N330" i="2"/>
  <c r="N331" i="2"/>
  <c r="N334" i="2"/>
  <c r="N335" i="2"/>
  <c r="N336" i="2"/>
  <c r="N337" i="2"/>
  <c r="N338" i="2"/>
  <c r="M339" i="2"/>
  <c r="N339" i="2"/>
  <c r="M340" i="2"/>
  <c r="N340" i="2"/>
  <c r="M341" i="2"/>
  <c r="N341" i="2"/>
  <c r="M342" i="2"/>
  <c r="N342" i="2"/>
  <c r="M343" i="2"/>
  <c r="N343" i="2"/>
  <c r="M344" i="2"/>
  <c r="N344" i="2"/>
  <c r="M345" i="2"/>
  <c r="N345" i="2"/>
  <c r="M346" i="2"/>
  <c r="N346" i="2"/>
  <c r="M347" i="2"/>
  <c r="N347" i="2"/>
  <c r="M348" i="2"/>
  <c r="N348" i="2"/>
  <c r="M349" i="2"/>
  <c r="N349" i="2"/>
  <c r="M350" i="2"/>
  <c r="N350" i="2"/>
  <c r="M351" i="2"/>
  <c r="N351" i="2"/>
  <c r="M352" i="2"/>
  <c r="N352" i="2"/>
  <c r="M353" i="2"/>
  <c r="N353" i="2"/>
  <c r="M354" i="2"/>
  <c r="N354" i="2"/>
  <c r="M355" i="2"/>
  <c r="N355" i="2"/>
  <c r="M356" i="2"/>
  <c r="N356" i="2"/>
  <c r="M357" i="2"/>
  <c r="N357" i="2"/>
  <c r="M358" i="2"/>
  <c r="N358" i="2"/>
  <c r="M359" i="2"/>
  <c r="N359" i="2"/>
  <c r="M360" i="2"/>
  <c r="N360" i="2"/>
  <c r="M361" i="2"/>
  <c r="N361" i="2"/>
  <c r="M362" i="2"/>
  <c r="N362" i="2"/>
  <c r="M363" i="2"/>
  <c r="N363" i="2"/>
  <c r="N364" i="2"/>
  <c r="M365" i="2"/>
  <c r="N365" i="2"/>
  <c r="M366" i="2"/>
  <c r="N366" i="2"/>
  <c r="N367" i="2"/>
  <c r="M372" i="2"/>
  <c r="N372" i="2"/>
  <c r="M373" i="2"/>
  <c r="N373" i="2"/>
  <c r="M374" i="2"/>
  <c r="N374" i="2"/>
  <c r="M375" i="2"/>
  <c r="N375" i="2"/>
  <c r="M376" i="2"/>
  <c r="N376" i="2"/>
  <c r="N377" i="2"/>
  <c r="M378" i="2"/>
  <c r="N378" i="2"/>
  <c r="M379" i="2"/>
  <c r="N379" i="2"/>
  <c r="N380" i="2"/>
  <c r="N381" i="2"/>
  <c r="M382" i="2"/>
  <c r="N382" i="2"/>
  <c r="M383" i="2"/>
  <c r="N383" i="2"/>
  <c r="M384" i="2"/>
  <c r="N384" i="2"/>
  <c r="M385" i="2"/>
  <c r="N385" i="2"/>
  <c r="N386" i="2"/>
  <c r="M387" i="2"/>
  <c r="N387" i="2"/>
  <c r="M388" i="2"/>
  <c r="N388" i="2"/>
  <c r="M389" i="2"/>
  <c r="N389" i="2"/>
  <c r="M390" i="2"/>
  <c r="N390" i="2"/>
  <c r="M391" i="2"/>
  <c r="N391" i="2"/>
  <c r="M392" i="2"/>
  <c r="N392" i="2"/>
  <c r="M393" i="2"/>
  <c r="N393" i="2"/>
  <c r="M394" i="2"/>
  <c r="N394" i="2"/>
  <c r="M395" i="2"/>
  <c r="N395" i="2"/>
  <c r="M396" i="2"/>
  <c r="N396" i="2"/>
  <c r="M397" i="2"/>
  <c r="N397" i="2"/>
  <c r="M398" i="2"/>
  <c r="N398" i="2"/>
  <c r="M399" i="2"/>
  <c r="N399" i="2"/>
  <c r="M400" i="2"/>
  <c r="N400" i="2"/>
  <c r="M401" i="2"/>
  <c r="N401" i="2"/>
  <c r="M402" i="2"/>
  <c r="N402" i="2"/>
  <c r="M403" i="2"/>
  <c r="N403" i="2"/>
  <c r="M404" i="2"/>
  <c r="N404" i="2"/>
  <c r="M405" i="2"/>
  <c r="N405" i="2"/>
  <c r="M406" i="2"/>
  <c r="N406" i="2"/>
  <c r="M407" i="2"/>
  <c r="N407" i="2"/>
  <c r="M408" i="2"/>
  <c r="N408" i="2"/>
  <c r="M409" i="2"/>
  <c r="N409" i="2"/>
  <c r="M410" i="2"/>
  <c r="N410" i="2"/>
  <c r="M411" i="2"/>
  <c r="N411" i="2"/>
  <c r="M412" i="2"/>
  <c r="N412" i="2"/>
  <c r="M413" i="2"/>
  <c r="N413" i="2"/>
  <c r="M414" i="2"/>
  <c r="N414" i="2"/>
  <c r="M415" i="2"/>
  <c r="N415" i="2"/>
  <c r="M416" i="2"/>
  <c r="N416" i="2"/>
  <c r="M417" i="2"/>
  <c r="N417" i="2"/>
  <c r="M418" i="2"/>
  <c r="N418" i="2"/>
  <c r="M419" i="2"/>
  <c r="N419" i="2"/>
  <c r="M420" i="2"/>
  <c r="N420" i="2"/>
  <c r="M421" i="2"/>
  <c r="N421" i="2"/>
  <c r="N422" i="2"/>
  <c r="N423" i="2"/>
  <c r="M424" i="2"/>
  <c r="N424" i="2"/>
  <c r="M425" i="2"/>
  <c r="N425" i="2"/>
  <c r="M426" i="2"/>
  <c r="N426" i="2"/>
  <c r="M427" i="2"/>
  <c r="N427" i="2"/>
  <c r="N428" i="2"/>
  <c r="M429" i="2"/>
  <c r="N429" i="2"/>
  <c r="M430" i="2"/>
  <c r="N430" i="2"/>
  <c r="N431" i="2"/>
  <c r="N432" i="2"/>
  <c r="N433" i="2"/>
  <c r="N434" i="2"/>
  <c r="N435" i="2"/>
  <c r="M436" i="2"/>
  <c r="N436" i="2"/>
  <c r="M437" i="2"/>
  <c r="N437" i="2"/>
  <c r="M438" i="2"/>
  <c r="N438" i="2"/>
  <c r="M439" i="2"/>
  <c r="N439" i="2"/>
  <c r="M440" i="2"/>
  <c r="N440" i="2"/>
  <c r="M441" i="2"/>
  <c r="N441" i="2"/>
  <c r="M442" i="2"/>
  <c r="N442" i="2"/>
  <c r="M443" i="2"/>
  <c r="N443" i="2"/>
  <c r="M444" i="2"/>
  <c r="N444" i="2"/>
  <c r="M445" i="2"/>
  <c r="N445" i="2"/>
  <c r="N446" i="2"/>
  <c r="N447" i="2"/>
  <c r="N448" i="2"/>
  <c r="M450" i="2"/>
  <c r="N450" i="2"/>
  <c r="N451" i="2"/>
  <c r="N452" i="2"/>
  <c r="N453" i="2"/>
  <c r="N454" i="2"/>
  <c r="M455" i="2"/>
  <c r="N455" i="2"/>
  <c r="M456" i="2"/>
  <c r="N456" i="2"/>
  <c r="M457" i="2"/>
  <c r="N457" i="2"/>
  <c r="M458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M473" i="2"/>
  <c r="N473" i="2"/>
  <c r="M474" i="2"/>
  <c r="N474" i="2"/>
  <c r="M475" i="2"/>
  <c r="N475" i="2"/>
  <c r="M476" i="2"/>
  <c r="N476" i="2"/>
  <c r="M477" i="2"/>
  <c r="N477" i="2"/>
  <c r="M478" i="2"/>
  <c r="N478" i="2"/>
  <c r="M479" i="2"/>
  <c r="N479" i="2"/>
  <c r="M480" i="2"/>
  <c r="N480" i="2"/>
  <c r="M481" i="2"/>
  <c r="N481" i="2"/>
  <c r="M482" i="2"/>
  <c r="N482" i="2"/>
  <c r="M483" i="2"/>
  <c r="N483" i="2"/>
  <c r="M484" i="2"/>
  <c r="N484" i="2"/>
  <c r="M485" i="2"/>
  <c r="N485" i="2"/>
  <c r="M486" i="2"/>
  <c r="N486" i="2"/>
  <c r="M487" i="2"/>
  <c r="N487" i="2"/>
  <c r="M488" i="2"/>
  <c r="N488" i="2"/>
  <c r="N489" i="2"/>
  <c r="N490" i="2"/>
  <c r="N491" i="2"/>
  <c r="M492" i="2"/>
  <c r="N492" i="2"/>
  <c r="M493" i="2"/>
  <c r="N493" i="2"/>
  <c r="M494" i="2"/>
  <c r="N494" i="2"/>
  <c r="M495" i="2"/>
  <c r="N495" i="2"/>
  <c r="M496" i="2"/>
  <c r="N496" i="2"/>
  <c r="M497" i="2"/>
  <c r="N497" i="2"/>
  <c r="M498" i="2"/>
  <c r="N498" i="2"/>
  <c r="M499" i="2"/>
  <c r="N499" i="2"/>
  <c r="M500" i="2"/>
  <c r="N500" i="2"/>
  <c r="M501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M513" i="2"/>
  <c r="N513" i="2"/>
  <c r="M514" i="2"/>
  <c r="N514" i="2"/>
  <c r="N515" i="2"/>
  <c r="M516" i="2"/>
  <c r="N516" i="2"/>
  <c r="M517" i="2"/>
  <c r="N517" i="2"/>
  <c r="M518" i="2"/>
  <c r="N518" i="2"/>
  <c r="M519" i="2"/>
  <c r="N519" i="2"/>
  <c r="M520" i="2"/>
  <c r="N520" i="2"/>
  <c r="M521" i="2"/>
  <c r="N521" i="2"/>
  <c r="M522" i="2"/>
  <c r="N522" i="2"/>
  <c r="M523" i="2"/>
  <c r="N523" i="2"/>
  <c r="N524" i="2"/>
  <c r="N525" i="2"/>
  <c r="N526" i="2"/>
  <c r="N527" i="2"/>
  <c r="N529" i="2"/>
  <c r="N531" i="2"/>
  <c r="N532" i="2"/>
  <c r="N533" i="2"/>
  <c r="N534" i="2"/>
  <c r="N535" i="2"/>
  <c r="N536" i="2"/>
  <c r="N537" i="2"/>
  <c r="N538" i="2"/>
  <c r="N539" i="2"/>
  <c r="N540" i="2"/>
  <c r="N541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M577" i="2"/>
  <c r="N577" i="2"/>
  <c r="M578" i="2"/>
  <c r="N578" i="2"/>
  <c r="M579" i="2"/>
  <c r="N579" i="2"/>
  <c r="M580" i="2"/>
  <c r="N580" i="2"/>
  <c r="M581" i="2"/>
  <c r="N581" i="2"/>
  <c r="M582" i="2"/>
  <c r="N582" i="2"/>
  <c r="M583" i="2"/>
  <c r="N583" i="2"/>
  <c r="M584" i="2"/>
  <c r="N584" i="2"/>
  <c r="M585" i="2"/>
  <c r="N585" i="2"/>
  <c r="M586" i="2"/>
  <c r="N586" i="2"/>
  <c r="M587" i="2"/>
  <c r="N587" i="2"/>
  <c r="M588" i="2"/>
  <c r="N588" i="2"/>
  <c r="M589" i="2"/>
  <c r="N589" i="2"/>
  <c r="M590" i="2"/>
  <c r="N590" i="2"/>
  <c r="M591" i="2"/>
  <c r="N591" i="2"/>
  <c r="M592" i="2"/>
  <c r="N592" i="2"/>
  <c r="M593" i="2"/>
  <c r="N593" i="2"/>
  <c r="M594" i="2"/>
  <c r="N594" i="2"/>
  <c r="M595" i="2"/>
  <c r="N595" i="2"/>
  <c r="M596" i="2"/>
  <c r="N596" i="2"/>
  <c r="M597" i="2"/>
  <c r="N597" i="2"/>
  <c r="M598" i="2"/>
  <c r="N598" i="2"/>
  <c r="M599" i="2"/>
  <c r="N599" i="2"/>
  <c r="M600" i="2"/>
  <c r="N600" i="2"/>
  <c r="M601" i="2"/>
  <c r="N601" i="2"/>
  <c r="M602" i="2"/>
  <c r="N602" i="2"/>
  <c r="M603" i="2"/>
  <c r="N603" i="2"/>
  <c r="M604" i="2"/>
  <c r="N604" i="2"/>
  <c r="M605" i="2"/>
  <c r="N605" i="2"/>
  <c r="M606" i="2"/>
  <c r="N606" i="2"/>
  <c r="M607" i="2"/>
  <c r="N607" i="2"/>
  <c r="M608" i="2"/>
  <c r="N608" i="2"/>
  <c r="M609" i="2"/>
  <c r="N609" i="2"/>
  <c r="M610" i="2"/>
  <c r="N610" i="2"/>
  <c r="M611" i="2"/>
  <c r="N611" i="2"/>
  <c r="N612" i="2"/>
  <c r="N613" i="2"/>
  <c r="N614" i="2"/>
  <c r="N615" i="2"/>
  <c r="N618" i="2"/>
  <c r="N619" i="2"/>
  <c r="N620" i="2"/>
  <c r="N621" i="2"/>
  <c r="N622" i="2"/>
  <c r="M623" i="2"/>
  <c r="N623" i="2"/>
  <c r="N624" i="2"/>
  <c r="N625" i="2"/>
  <c r="N626" i="2"/>
  <c r="N627" i="2"/>
  <c r="N628" i="2"/>
  <c r="N629" i="2"/>
  <c r="M632" i="2"/>
  <c r="N632" i="2"/>
  <c r="M633" i="2"/>
  <c r="N633" i="2"/>
  <c r="M634" i="2"/>
  <c r="N634" i="2"/>
  <c r="M635" i="2"/>
  <c r="N635" i="2"/>
  <c r="M636" i="2"/>
  <c r="N636" i="2"/>
  <c r="M637" i="2"/>
  <c r="N637" i="2"/>
  <c r="M638" i="2"/>
  <c r="N638" i="2"/>
  <c r="M639" i="2"/>
  <c r="N639" i="2"/>
  <c r="N640" i="2"/>
  <c r="N641" i="2"/>
  <c r="M642" i="2"/>
  <c r="N642" i="2"/>
  <c r="M643" i="2"/>
  <c r="N643" i="2"/>
  <c r="M644" i="2"/>
  <c r="N644" i="2"/>
  <c r="M645" i="2"/>
  <c r="N645" i="2"/>
  <c r="N646" i="2"/>
  <c r="N647" i="2"/>
  <c r="N648" i="2"/>
  <c r="N649" i="2"/>
  <c r="N650" i="2"/>
  <c r="M651" i="2"/>
  <c r="N651" i="2"/>
  <c r="M652" i="2"/>
  <c r="N652" i="2"/>
  <c r="N653" i="2"/>
  <c r="N654" i="2"/>
  <c r="N655" i="2"/>
  <c r="N656" i="2"/>
  <c r="N657" i="2"/>
  <c r="N658" i="2"/>
  <c r="M659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6" i="2"/>
  <c r="M677" i="2"/>
  <c r="N677" i="2"/>
  <c r="N678" i="2"/>
  <c r="N679" i="2"/>
  <c r="N680" i="2"/>
  <c r="N681" i="2"/>
  <c r="N682" i="2"/>
  <c r="N684" i="2"/>
  <c r="N685" i="2"/>
  <c r="N686" i="2"/>
  <c r="N687" i="2"/>
  <c r="N688" i="2"/>
  <c r="N689" i="2"/>
  <c r="N690" i="2"/>
  <c r="N693" i="2"/>
  <c r="N694" i="2"/>
  <c r="N696" i="2"/>
  <c r="N697" i="2"/>
  <c r="N698" i="2"/>
  <c r="N699" i="2"/>
  <c r="M700" i="2"/>
  <c r="N700" i="2"/>
  <c r="M701" i="2"/>
  <c r="N701" i="2"/>
  <c r="M702" i="2"/>
  <c r="N702" i="2"/>
  <c r="M703" i="2"/>
  <c r="N703" i="2"/>
  <c r="M704" i="2"/>
  <c r="N704" i="2"/>
  <c r="N705" i="2"/>
  <c r="M706" i="2"/>
  <c r="N706" i="2"/>
  <c r="M707" i="2"/>
  <c r="N707" i="2"/>
  <c r="N708" i="2"/>
  <c r="M709" i="2"/>
  <c r="N709" i="2"/>
  <c r="M710" i="2"/>
  <c r="N710" i="2"/>
  <c r="M711" i="2"/>
  <c r="N711" i="2"/>
  <c r="M712" i="2"/>
  <c r="N712" i="2"/>
  <c r="M713" i="2"/>
  <c r="N713" i="2"/>
  <c r="M714" i="2"/>
  <c r="N714" i="2"/>
  <c r="M715" i="2"/>
  <c r="N715" i="2"/>
  <c r="M716" i="2"/>
  <c r="N716" i="2"/>
  <c r="M717" i="2"/>
  <c r="N717" i="2"/>
  <c r="M718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M730" i="2"/>
  <c r="N730" i="2"/>
  <c r="M731" i="2"/>
  <c r="N731" i="2"/>
  <c r="M732" i="2"/>
  <c r="N732" i="2"/>
  <c r="M733" i="2"/>
  <c r="N733" i="2"/>
  <c r="M734" i="2"/>
  <c r="N734" i="2"/>
  <c r="M735" i="2"/>
  <c r="N735" i="2"/>
  <c r="M736" i="2"/>
  <c r="N736" i="2"/>
  <c r="M737" i="2"/>
  <c r="N737" i="2"/>
  <c r="M738" i="2"/>
  <c r="N738" i="2"/>
  <c r="M739" i="2"/>
  <c r="N739" i="2"/>
  <c r="M740" i="2"/>
  <c r="N740" i="2"/>
  <c r="M741" i="2"/>
  <c r="N741" i="2"/>
  <c r="M742" i="2"/>
  <c r="N742" i="2"/>
  <c r="M743" i="2"/>
  <c r="N743" i="2"/>
  <c r="M744" i="2"/>
  <c r="N744" i="2"/>
  <c r="M745" i="2"/>
  <c r="N745" i="2"/>
  <c r="M746" i="2"/>
  <c r="N746" i="2"/>
  <c r="M747" i="2"/>
  <c r="N747" i="2"/>
  <c r="M748" i="2"/>
  <c r="N748" i="2"/>
  <c r="M749" i="2"/>
  <c r="N749" i="2"/>
  <c r="M750" i="2"/>
  <c r="N750" i="2"/>
  <c r="M751" i="2"/>
  <c r="N751" i="2"/>
  <c r="M752" i="2"/>
  <c r="N752" i="2"/>
  <c r="M753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M779" i="2"/>
  <c r="N779" i="2"/>
  <c r="N780" i="2"/>
  <c r="M781" i="2"/>
  <c r="N781" i="2"/>
  <c r="N782" i="2"/>
  <c r="N783" i="2"/>
  <c r="M784" i="2"/>
  <c r="N784" i="2"/>
  <c r="N785" i="2"/>
  <c r="M786" i="2"/>
  <c r="N786" i="2"/>
  <c r="M787" i="2"/>
  <c r="N787" i="2"/>
  <c r="N788" i="2"/>
  <c r="N789" i="2"/>
  <c r="N790" i="2"/>
  <c r="N791" i="2"/>
  <c r="M792" i="2"/>
  <c r="N792" i="2"/>
  <c r="M793" i="2"/>
  <c r="N793" i="2"/>
  <c r="N794" i="2"/>
  <c r="M795" i="2"/>
  <c r="N795" i="2"/>
  <c r="N796" i="2"/>
  <c r="M797" i="2"/>
  <c r="N797" i="2"/>
  <c r="N798" i="2"/>
  <c r="N799" i="2"/>
  <c r="N800" i="2"/>
  <c r="M801" i="2"/>
  <c r="N801" i="2"/>
  <c r="M802" i="2"/>
  <c r="N802" i="2"/>
  <c r="M803" i="2"/>
  <c r="N803" i="2"/>
  <c r="N804" i="2"/>
  <c r="N805" i="2"/>
  <c r="N806" i="2"/>
  <c r="N807" i="2"/>
  <c r="N808" i="2"/>
  <c r="M809" i="2"/>
  <c r="N809" i="2"/>
  <c r="M810" i="2"/>
  <c r="N810" i="2"/>
  <c r="N811" i="2"/>
  <c r="M812" i="2"/>
  <c r="N812" i="2"/>
  <c r="N813" i="2"/>
  <c r="N814" i="2"/>
  <c r="N815" i="2"/>
  <c r="M816" i="2"/>
  <c r="N816" i="2"/>
  <c r="N817" i="2"/>
  <c r="M818" i="2"/>
  <c r="N818" i="2"/>
  <c r="M819" i="2"/>
  <c r="N819" i="2"/>
  <c r="M820" i="2"/>
  <c r="N820" i="2"/>
  <c r="M821" i="2"/>
  <c r="N821" i="2"/>
  <c r="M822" i="2"/>
  <c r="N822" i="2"/>
  <c r="M823" i="2"/>
  <c r="N823" i="2"/>
  <c r="M824" i="2"/>
  <c r="N824" i="2"/>
  <c r="M825" i="2"/>
  <c r="N825" i="2"/>
  <c r="M826" i="2"/>
  <c r="N826" i="2"/>
  <c r="M827" i="2"/>
  <c r="N827" i="2"/>
  <c r="M828" i="2"/>
  <c r="N828" i="2"/>
  <c r="M829" i="2"/>
  <c r="N829" i="2"/>
  <c r="M830" i="2"/>
  <c r="N830" i="2"/>
  <c r="M831" i="2"/>
  <c r="N831" i="2"/>
  <c r="M832" i="2"/>
  <c r="N832" i="2"/>
  <c r="M833" i="2"/>
  <c r="N833" i="2"/>
  <c r="M834" i="2"/>
  <c r="N834" i="2"/>
  <c r="M835" i="2"/>
  <c r="N835" i="2"/>
  <c r="M836" i="2"/>
  <c r="N836" i="2"/>
  <c r="N837" i="2"/>
  <c r="N838" i="2"/>
  <c r="M839" i="2"/>
  <c r="N839" i="2"/>
  <c r="N840" i="2"/>
  <c r="N841" i="2"/>
  <c r="M842" i="2"/>
  <c r="N842" i="2"/>
  <c r="M843" i="2"/>
  <c r="N843" i="2"/>
  <c r="M844" i="2"/>
  <c r="N844" i="2"/>
  <c r="M845" i="2"/>
  <c r="N845" i="2"/>
  <c r="M846" i="2"/>
  <c r="N846" i="2"/>
  <c r="M847" i="2"/>
  <c r="N847" i="2"/>
  <c r="M848" i="2"/>
  <c r="N848" i="2"/>
  <c r="M849" i="2"/>
  <c r="N849" i="2"/>
  <c r="M850" i="2"/>
  <c r="N850" i="2"/>
  <c r="M851" i="2"/>
  <c r="N851" i="2"/>
  <c r="M852" i="2"/>
  <c r="N852" i="2"/>
  <c r="M853" i="2"/>
  <c r="N853" i="2"/>
  <c r="M854" i="2"/>
  <c r="N854" i="2"/>
  <c r="M855" i="2"/>
  <c r="N855" i="2"/>
  <c r="M856" i="2"/>
  <c r="N856" i="2"/>
  <c r="M857" i="2"/>
  <c r="N857" i="2"/>
  <c r="M858" i="2"/>
  <c r="N858" i="2"/>
  <c r="M859" i="2"/>
  <c r="N859" i="2"/>
  <c r="M860" i="2"/>
  <c r="N860" i="2"/>
  <c r="M861" i="2"/>
  <c r="N861" i="2"/>
  <c r="M862" i="2"/>
  <c r="N862" i="2"/>
  <c r="M863" i="2"/>
  <c r="N863" i="2"/>
  <c r="M864" i="2"/>
  <c r="N864" i="2"/>
  <c r="M865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M902" i="2"/>
  <c r="N902" i="2"/>
  <c r="M903" i="2"/>
  <c r="N903" i="2"/>
  <c r="M904" i="2"/>
  <c r="N904" i="2"/>
  <c r="M905" i="2"/>
  <c r="N905" i="2"/>
  <c r="M906" i="2"/>
  <c r="N906" i="2"/>
  <c r="M907" i="2"/>
  <c r="N907" i="2"/>
  <c r="M908" i="2"/>
  <c r="N908" i="2"/>
  <c r="M909" i="2"/>
  <c r="N909" i="2"/>
  <c r="M910" i="2"/>
  <c r="N910" i="2"/>
  <c r="M911" i="2"/>
  <c r="N911" i="2"/>
  <c r="M912" i="2"/>
  <c r="N912" i="2"/>
  <c r="N913" i="2"/>
  <c r="N914" i="2"/>
  <c r="M915" i="2"/>
  <c r="N915" i="2"/>
  <c r="M916" i="2"/>
  <c r="N916" i="2"/>
  <c r="M917" i="2"/>
  <c r="N917" i="2"/>
  <c r="M918" i="2"/>
  <c r="N918" i="2"/>
  <c r="M919" i="2"/>
  <c r="N919" i="2"/>
  <c r="M920" i="2"/>
  <c r="N920" i="2"/>
  <c r="M921" i="2"/>
  <c r="N921" i="2"/>
  <c r="N922" i="2"/>
  <c r="M923" i="2"/>
  <c r="N923" i="2"/>
  <c r="M924" i="2"/>
  <c r="N924" i="2"/>
  <c r="M925" i="2"/>
  <c r="N925" i="2"/>
  <c r="M926" i="2"/>
  <c r="N926" i="2"/>
  <c r="N927" i="2"/>
  <c r="N928" i="2"/>
  <c r="N929" i="2"/>
  <c r="M930" i="2"/>
  <c r="N930" i="2"/>
  <c r="M931" i="2"/>
  <c r="N931" i="2"/>
  <c r="M932" i="2"/>
  <c r="N932" i="2"/>
  <c r="M933" i="2"/>
  <c r="N933" i="2"/>
  <c r="M934" i="2"/>
  <c r="N934" i="2"/>
  <c r="N935" i="2"/>
  <c r="M936" i="2"/>
  <c r="N936" i="2"/>
  <c r="M937" i="2"/>
  <c r="N937" i="2"/>
  <c r="N938" i="2"/>
  <c r="M939" i="2"/>
  <c r="N939" i="2"/>
  <c r="M940" i="2"/>
  <c r="N940" i="2"/>
  <c r="N941" i="2"/>
  <c r="N942" i="2"/>
  <c r="N943" i="2"/>
  <c r="N944" i="2"/>
  <c r="M945" i="2"/>
  <c r="N945" i="2"/>
  <c r="M946" i="2"/>
  <c r="N946" i="2"/>
  <c r="M947" i="2"/>
  <c r="N947" i="2"/>
  <c r="M948" i="2"/>
  <c r="N948" i="2"/>
  <c r="M949" i="2"/>
  <c r="N949" i="2"/>
  <c r="M950" i="2"/>
  <c r="N950" i="2"/>
  <c r="M951" i="2"/>
  <c r="N951" i="2"/>
  <c r="M952" i="2"/>
  <c r="N952" i="2"/>
  <c r="M953" i="2"/>
  <c r="N953" i="2"/>
  <c r="M954" i="2"/>
  <c r="N954" i="2"/>
  <c r="M955" i="2"/>
  <c r="N955" i="2"/>
  <c r="M956" i="2"/>
  <c r="N956" i="2"/>
  <c r="M957" i="2"/>
  <c r="N957" i="2"/>
  <c r="M958" i="2"/>
  <c r="N958" i="2"/>
  <c r="M959" i="2"/>
  <c r="N959" i="2"/>
  <c r="M960" i="2"/>
  <c r="N960" i="2"/>
  <c r="M961" i="2"/>
  <c r="N961" i="2"/>
  <c r="M962" i="2"/>
  <c r="N962" i="2"/>
  <c r="M963" i="2"/>
  <c r="N963" i="2"/>
  <c r="M964" i="2"/>
  <c r="N964" i="2"/>
  <c r="M965" i="2"/>
  <c r="N965" i="2"/>
  <c r="M966" i="2"/>
  <c r="N966" i="2"/>
  <c r="M967" i="2"/>
  <c r="N967" i="2"/>
  <c r="M968" i="2"/>
  <c r="N968" i="2"/>
  <c r="M969" i="2"/>
  <c r="N969" i="2"/>
  <c r="N970" i="2"/>
  <c r="N971" i="2"/>
  <c r="N972" i="2"/>
  <c r="N973" i="2"/>
  <c r="M974" i="2"/>
  <c r="N974" i="2"/>
  <c r="M975" i="2"/>
  <c r="N975" i="2"/>
  <c r="M976" i="2"/>
  <c r="N976" i="2"/>
  <c r="M977" i="2"/>
  <c r="N977" i="2"/>
  <c r="M978" i="2"/>
  <c r="N978" i="2"/>
  <c r="N979" i="2"/>
  <c r="N980" i="2"/>
  <c r="N984" i="2"/>
  <c r="M985" i="2"/>
  <c r="N985" i="2"/>
  <c r="M986" i="2"/>
  <c r="N986" i="2"/>
  <c r="N987" i="2"/>
  <c r="N988" i="2"/>
  <c r="N989" i="2"/>
  <c r="M990" i="2"/>
  <c r="N990" i="2"/>
  <c r="M991" i="2"/>
  <c r="N991" i="2"/>
  <c r="M992" i="2"/>
  <c r="N992" i="2"/>
  <c r="M993" i="2"/>
  <c r="N993" i="2"/>
  <c r="M994" i="2"/>
  <c r="N994" i="2"/>
  <c r="M995" i="2"/>
  <c r="N995" i="2"/>
  <c r="M996" i="2"/>
  <c r="N996" i="2"/>
  <c r="M997" i="2"/>
  <c r="N997" i="2"/>
  <c r="M998" i="2"/>
  <c r="N998" i="2"/>
  <c r="M999" i="2"/>
  <c r="N999" i="2"/>
  <c r="M1000" i="2"/>
  <c r="N1000" i="2"/>
  <c r="M1001" i="2"/>
  <c r="N1001" i="2"/>
  <c r="M1002" i="2"/>
  <c r="N1002" i="2"/>
  <c r="M1003" i="2"/>
  <c r="N1003" i="2"/>
  <c r="M1004" i="2"/>
  <c r="N1004" i="2"/>
  <c r="M1005" i="2"/>
  <c r="N1005" i="2"/>
  <c r="M1006" i="2"/>
  <c r="N1006" i="2"/>
  <c r="M1007" i="2"/>
  <c r="N1007" i="2"/>
  <c r="M1008" i="2"/>
  <c r="N1008" i="2"/>
  <c r="M1009" i="2"/>
  <c r="N1009" i="2"/>
  <c r="M1010" i="2"/>
  <c r="N1010" i="2"/>
  <c r="M1011" i="2"/>
  <c r="N1011" i="2"/>
  <c r="M1012" i="2"/>
  <c r="N1012" i="2"/>
  <c r="M1013" i="2"/>
  <c r="N1013" i="2"/>
  <c r="M1014" i="2"/>
  <c r="N1014" i="2"/>
  <c r="M1015" i="2"/>
  <c r="N1015" i="2"/>
  <c r="M1016" i="2"/>
  <c r="N1016" i="2"/>
  <c r="M1017" i="2"/>
  <c r="N1017" i="2"/>
  <c r="M1018" i="2"/>
  <c r="N1018" i="2"/>
  <c r="M1019" i="2"/>
  <c r="N1019" i="2"/>
  <c r="M1020" i="2"/>
  <c r="N1020" i="2"/>
  <c r="M1021" i="2"/>
  <c r="N1021" i="2"/>
  <c r="M1022" i="2"/>
  <c r="N1022" i="2"/>
  <c r="M1023" i="2"/>
  <c r="N1023" i="2"/>
  <c r="N1024" i="2"/>
  <c r="M1025" i="2"/>
  <c r="N1025" i="2"/>
  <c r="M1026" i="2"/>
  <c r="N1026" i="2"/>
  <c r="N1027" i="2"/>
  <c r="N1028" i="2"/>
  <c r="N1029" i="2"/>
  <c r="N1030" i="2"/>
  <c r="N1031" i="2"/>
  <c r="M1032" i="2"/>
  <c r="N1032" i="2"/>
  <c r="M1033" i="2"/>
  <c r="N1033" i="2"/>
  <c r="M1034" i="2"/>
  <c r="N1034" i="2"/>
  <c r="M1035" i="2"/>
  <c r="N1035" i="2"/>
  <c r="M1036" i="2"/>
  <c r="N1036" i="2"/>
  <c r="M1037" i="2"/>
  <c r="N1037" i="2"/>
  <c r="M1038" i="2"/>
  <c r="N1038" i="2"/>
  <c r="M1039" i="2"/>
  <c r="N1039" i="2"/>
  <c r="M1040" i="2"/>
  <c r="N1040" i="2"/>
  <c r="N1041" i="2"/>
  <c r="N1042" i="2"/>
  <c r="M1043" i="2"/>
  <c r="N1043" i="2"/>
  <c r="M1044" i="2"/>
  <c r="N1044" i="2"/>
  <c r="M1045" i="2"/>
  <c r="N1045" i="2"/>
  <c r="M1046" i="2"/>
  <c r="N1046" i="2"/>
  <c r="M1047" i="2"/>
  <c r="N1047" i="2"/>
  <c r="M1048" i="2"/>
  <c r="N1048" i="2"/>
  <c r="M1049" i="2"/>
  <c r="N1049" i="2"/>
  <c r="M1050" i="2"/>
  <c r="N1050" i="2"/>
  <c r="M1051" i="2"/>
  <c r="N1051" i="2"/>
  <c r="M1052" i="2"/>
  <c r="N1052" i="2"/>
  <c r="M1053" i="2"/>
  <c r="N1053" i="2"/>
  <c r="M1054" i="2"/>
  <c r="N1054" i="2"/>
  <c r="M1055" i="2"/>
  <c r="N1055" i="2"/>
  <c r="M1056" i="2"/>
  <c r="N1056" i="2"/>
  <c r="M1057" i="2"/>
  <c r="N1057" i="2"/>
  <c r="M1058" i="2"/>
  <c r="N1058" i="2"/>
  <c r="M1059" i="2"/>
  <c r="N1059" i="2"/>
  <c r="M1060" i="2"/>
  <c r="N1060" i="2"/>
  <c r="M1061" i="2"/>
  <c r="N1061" i="2"/>
  <c r="M1062" i="2"/>
  <c r="N1062" i="2"/>
  <c r="M1063" i="2"/>
  <c r="N1063" i="2"/>
  <c r="M1064" i="2"/>
  <c r="N1064" i="2"/>
  <c r="M1065" i="2"/>
  <c r="N1065" i="2"/>
  <c r="M1066" i="2"/>
  <c r="N1066" i="2"/>
  <c r="M1067" i="2"/>
  <c r="N1067" i="2"/>
  <c r="M1068" i="2"/>
  <c r="N1068" i="2"/>
  <c r="N1069" i="2"/>
  <c r="M1070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M1108" i="2"/>
  <c r="N1108" i="2"/>
  <c r="M1109" i="2"/>
  <c r="N1109" i="2"/>
  <c r="N1110" i="2"/>
  <c r="M1111" i="2"/>
  <c r="N1111" i="2"/>
  <c r="M1112" i="2"/>
  <c r="N1112" i="2"/>
  <c r="M1113" i="2"/>
  <c r="N1113" i="2"/>
  <c r="M1114" i="2"/>
  <c r="N1114" i="2"/>
  <c r="M1115" i="2"/>
  <c r="N1115" i="2"/>
  <c r="M1116" i="2"/>
  <c r="N1116" i="2"/>
  <c r="M1117" i="2"/>
  <c r="N1117" i="2"/>
  <c r="M1118" i="2"/>
  <c r="N1118" i="2"/>
  <c r="M1119" i="2"/>
  <c r="N1119" i="2"/>
  <c r="M1120" i="2"/>
  <c r="N1120" i="2"/>
  <c r="M1121" i="2"/>
  <c r="N1121" i="2"/>
  <c r="M1122" i="2"/>
  <c r="N1122" i="2"/>
  <c r="M1123" i="2"/>
  <c r="N1123" i="2"/>
  <c r="N1124" i="2"/>
  <c r="N1125" i="2"/>
  <c r="N1126" i="2"/>
  <c r="N1127" i="2"/>
  <c r="N1128" i="2"/>
  <c r="N1129" i="2"/>
  <c r="N1130" i="2"/>
  <c r="N1131" i="2"/>
  <c r="N1132" i="2"/>
  <c r="M1133" i="2"/>
  <c r="N1133" i="2"/>
  <c r="M1134" i="2"/>
  <c r="N1134" i="2"/>
  <c r="N1135" i="2"/>
  <c r="N1136" i="2"/>
  <c r="N1137" i="2"/>
  <c r="N1138" i="2"/>
  <c r="N1139" i="2"/>
  <c r="M1140" i="2"/>
  <c r="N1140" i="2"/>
  <c r="M1141" i="2"/>
  <c r="N1141" i="2"/>
  <c r="M1142" i="2"/>
  <c r="N1142" i="2"/>
  <c r="N1143" i="2"/>
  <c r="N1144" i="2"/>
  <c r="M1145" i="2"/>
  <c r="N1145" i="2"/>
  <c r="M1146" i="2"/>
  <c r="N1146" i="2"/>
  <c r="M1147" i="2"/>
  <c r="N1147" i="2"/>
  <c r="M1148" i="2"/>
  <c r="N1148" i="2"/>
  <c r="M1149" i="2"/>
  <c r="N1149" i="2"/>
  <c r="M1150" i="2"/>
  <c r="N1150" i="2"/>
  <c r="M1151" i="2"/>
  <c r="N1151" i="2"/>
  <c r="M1152" i="2"/>
  <c r="N1152" i="2"/>
  <c r="N1153" i="2"/>
  <c r="N1154" i="2"/>
  <c r="N1155" i="2"/>
  <c r="N1156" i="2"/>
  <c r="N1157" i="2"/>
  <c r="N1158" i="2"/>
  <c r="N1159" i="2"/>
  <c r="N1160" i="2"/>
  <c r="N1161" i="2"/>
  <c r="M1163" i="2"/>
  <c r="N1163" i="2"/>
  <c r="M1164" i="2"/>
  <c r="N1164" i="2"/>
  <c r="M1165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M1179" i="2"/>
  <c r="N1179" i="2"/>
  <c r="M1180" i="2"/>
  <c r="N1180" i="2"/>
  <c r="M1181" i="2"/>
  <c r="N1181" i="2"/>
  <c r="M1182" i="2"/>
  <c r="N1182" i="2"/>
  <c r="N1183" i="2"/>
  <c r="M1184" i="2"/>
  <c r="N1184" i="2"/>
  <c r="M1185" i="2"/>
  <c r="N1185" i="2"/>
  <c r="M1186" i="2"/>
  <c r="N1186" i="2"/>
  <c r="M1187" i="2"/>
  <c r="N1187" i="2"/>
  <c r="N1188" i="2"/>
  <c r="N1189" i="2"/>
  <c r="N1190" i="2"/>
  <c r="M1191" i="2"/>
  <c r="N1191" i="2"/>
  <c r="N1192" i="2"/>
  <c r="N1193" i="2"/>
  <c r="N1194" i="2"/>
  <c r="N1195" i="2"/>
  <c r="N1196" i="2"/>
  <c r="M1197" i="2"/>
  <c r="N1197" i="2"/>
  <c r="M1198" i="2"/>
  <c r="N1198" i="2"/>
  <c r="M1199" i="2"/>
  <c r="N1199" i="2"/>
  <c r="N1200" i="2"/>
  <c r="M1201" i="2"/>
  <c r="N1201" i="2"/>
  <c r="M1202" i="2"/>
  <c r="N1202" i="2"/>
  <c r="M1203" i="2"/>
  <c r="N1203" i="2"/>
  <c r="M1204" i="2"/>
  <c r="N1204" i="2"/>
  <c r="M1205" i="2"/>
  <c r="N1205" i="2"/>
  <c r="M1206" i="2"/>
  <c r="N1206" i="2"/>
  <c r="M1207" i="2"/>
  <c r="N1207" i="2"/>
  <c r="M1208" i="2"/>
  <c r="N1208" i="2"/>
  <c r="N1209" i="2"/>
  <c r="N1210" i="2"/>
  <c r="N1211" i="2"/>
  <c r="N1212" i="2"/>
  <c r="N1213" i="2"/>
  <c r="N1214" i="2"/>
  <c r="N1215" i="2"/>
  <c r="N1216" i="2"/>
  <c r="N1217" i="2"/>
  <c r="M1218" i="2"/>
  <c r="N1218" i="2"/>
  <c r="N1219" i="2"/>
  <c r="N1220" i="2"/>
  <c r="N1221" i="2"/>
  <c r="N1222" i="2"/>
  <c r="N1223" i="2"/>
  <c r="N1224" i="2"/>
  <c r="N1225" i="2"/>
  <c r="M1226" i="2"/>
  <c r="N1226" i="2"/>
  <c r="M1227" i="2"/>
  <c r="N1227" i="2"/>
  <c r="M1228" i="2"/>
  <c r="N1228" i="2"/>
  <c r="N1229" i="2"/>
  <c r="N1230" i="2"/>
  <c r="N1231" i="2"/>
  <c r="N1232" i="2"/>
  <c r="N1233" i="2"/>
  <c r="N1234" i="2"/>
  <c r="N1235" i="2"/>
  <c r="M1236" i="2"/>
  <c r="N1236" i="2"/>
  <c r="M1237" i="2"/>
  <c r="N1237" i="2"/>
  <c r="M1238" i="2"/>
  <c r="N1238" i="2"/>
  <c r="M1239" i="2"/>
  <c r="N1239" i="2"/>
  <c r="N1240" i="2"/>
  <c r="N1241" i="2"/>
  <c r="M1242" i="2"/>
  <c r="N1242" i="2"/>
  <c r="M1243" i="2"/>
  <c r="N1243" i="2"/>
  <c r="M1244" i="2"/>
  <c r="N1244" i="2"/>
  <c r="M1245" i="2"/>
  <c r="N1245" i="2"/>
  <c r="M1246" i="2"/>
  <c r="N1246" i="2"/>
  <c r="M1247" i="2"/>
  <c r="N1247" i="2"/>
  <c r="N1248" i="2"/>
  <c r="N1249" i="2"/>
  <c r="N1250" i="2"/>
  <c r="N1251" i="2"/>
  <c r="N1252" i="2"/>
  <c r="N1253" i="2"/>
  <c r="M1254" i="2"/>
  <c r="N1254" i="2"/>
  <c r="M1255" i="2"/>
  <c r="N1255" i="2"/>
  <c r="M1256" i="2"/>
  <c r="N1256" i="2"/>
  <c r="M1257" i="2"/>
  <c r="N1257" i="2"/>
  <c r="M1258" i="2"/>
  <c r="N1258" i="2"/>
  <c r="M1259" i="2"/>
  <c r="N1259" i="2"/>
  <c r="M1260" i="2"/>
  <c r="N1260" i="2"/>
  <c r="M1261" i="2"/>
  <c r="N1261" i="2"/>
  <c r="M1262" i="2"/>
  <c r="N1262" i="2"/>
  <c r="M1263" i="2"/>
  <c r="N1263" i="2"/>
  <c r="M1264" i="2"/>
  <c r="N1264" i="2"/>
  <c r="M1265" i="2"/>
  <c r="N1265" i="2"/>
  <c r="M1266" i="2"/>
  <c r="N1266" i="2"/>
  <c r="M1267" i="2"/>
  <c r="N1267" i="2"/>
  <c r="M1268" i="2"/>
  <c r="N1268" i="2"/>
  <c r="M1269" i="2"/>
  <c r="N1269" i="2"/>
  <c r="M1270" i="2"/>
  <c r="N1270" i="2"/>
  <c r="M1271" i="2"/>
  <c r="N1271" i="2"/>
  <c r="M1272" i="2"/>
  <c r="N1272" i="2"/>
  <c r="M1273" i="2"/>
  <c r="N1273" i="2"/>
  <c r="M1274" i="2"/>
  <c r="N1274" i="2"/>
  <c r="M1275" i="2"/>
  <c r="N1275" i="2"/>
  <c r="M1276" i="2"/>
  <c r="N1276" i="2"/>
  <c r="M1277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M1289" i="2"/>
  <c r="N1289" i="2"/>
  <c r="M1290" i="2"/>
  <c r="N1290" i="2"/>
  <c r="M1291" i="2"/>
  <c r="N1291" i="2"/>
  <c r="M1292" i="2"/>
  <c r="N1292" i="2"/>
  <c r="M1293" i="2"/>
  <c r="N1293" i="2"/>
  <c r="M1294" i="2"/>
  <c r="N1294" i="2"/>
  <c r="M1295" i="2"/>
  <c r="N1295" i="2"/>
  <c r="M1296" i="2"/>
  <c r="N1296" i="2"/>
  <c r="M1297" i="2"/>
  <c r="N1297" i="2"/>
  <c r="M1298" i="2"/>
  <c r="N1298" i="2"/>
  <c r="M1299" i="2"/>
  <c r="N1299" i="2"/>
  <c r="M1300" i="2"/>
  <c r="N1300" i="2"/>
  <c r="M1301" i="2"/>
  <c r="N1301" i="2"/>
  <c r="M1302" i="2"/>
  <c r="N1302" i="2"/>
  <c r="M1303" i="2"/>
  <c r="N1303" i="2"/>
  <c r="M1304" i="2"/>
  <c r="N1304" i="2"/>
  <c r="M1305" i="2"/>
  <c r="N1305" i="2"/>
  <c r="M1306" i="2"/>
  <c r="N1306" i="2"/>
  <c r="N1307" i="2"/>
  <c r="N1308" i="2"/>
  <c r="N1309" i="2"/>
  <c r="N1310" i="2"/>
  <c r="N1311" i="2"/>
  <c r="N1312" i="2"/>
  <c r="N1313" i="2"/>
  <c r="N1314" i="2"/>
  <c r="M1315" i="2"/>
  <c r="N1315" i="2"/>
  <c r="M1316" i="2"/>
  <c r="N1316" i="2"/>
  <c r="M1317" i="2"/>
  <c r="N1317" i="2"/>
  <c r="M1318" i="2"/>
  <c r="N1318" i="2"/>
  <c r="M1319" i="2"/>
  <c r="N1319" i="2"/>
  <c r="M1320" i="2"/>
  <c r="N1320" i="2"/>
  <c r="M1321" i="2"/>
  <c r="N1321" i="2"/>
  <c r="M1322" i="2"/>
  <c r="N1322" i="2"/>
  <c r="M1323" i="2"/>
  <c r="N1323" i="2"/>
  <c r="M1324" i="2"/>
  <c r="N1324" i="2"/>
  <c r="M1325" i="2"/>
  <c r="N1325" i="2"/>
  <c r="M1326" i="2"/>
  <c r="N1326" i="2"/>
  <c r="N1327" i="2"/>
  <c r="N1328" i="2"/>
  <c r="N1329" i="2"/>
  <c r="N1330" i="2"/>
  <c r="M1331" i="2"/>
  <c r="N1331" i="2"/>
  <c r="M1332" i="2"/>
  <c r="N1332" i="2"/>
  <c r="M1333" i="2"/>
  <c r="N1333" i="2"/>
  <c r="M1334" i="2"/>
  <c r="N1334" i="2"/>
  <c r="N1335" i="2"/>
  <c r="N1336" i="2"/>
  <c r="M1337" i="2"/>
  <c r="N1337" i="2"/>
  <c r="M1338" i="2"/>
  <c r="N1338" i="2"/>
  <c r="M1339" i="2"/>
  <c r="N1339" i="2"/>
  <c r="M1340" i="2"/>
  <c r="N1340" i="2"/>
  <c r="M1341" i="2"/>
  <c r="N1341" i="2"/>
  <c r="M1342" i="2"/>
  <c r="N1342" i="2"/>
  <c r="N1343" i="2"/>
  <c r="N1344" i="2"/>
  <c r="N1345" i="2"/>
  <c r="M1346" i="2"/>
  <c r="N1346" i="2"/>
  <c r="M1347" i="2"/>
  <c r="N1347" i="2"/>
  <c r="M1348" i="2"/>
  <c r="N1348" i="2"/>
  <c r="M1349" i="2"/>
  <c r="N1349" i="2"/>
  <c r="M1350" i="2"/>
  <c r="N1350" i="2"/>
  <c r="M1351" i="2"/>
  <c r="N1351" i="2"/>
  <c r="M1352" i="2"/>
  <c r="N1352" i="2"/>
  <c r="M1353" i="2"/>
  <c r="N1353" i="2"/>
  <c r="M1354" i="2"/>
  <c r="N1354" i="2"/>
  <c r="M1355" i="2"/>
  <c r="N1355" i="2"/>
  <c r="M1356" i="2"/>
  <c r="N1356" i="2"/>
  <c r="M1357" i="2"/>
  <c r="N1357" i="2"/>
  <c r="M1358" i="2"/>
  <c r="N1358" i="2"/>
  <c r="M1359" i="2"/>
  <c r="N1359" i="2"/>
  <c r="M1360" i="2"/>
  <c r="N1360" i="2"/>
  <c r="M1361" i="2"/>
  <c r="N1361" i="2"/>
  <c r="M1362" i="2"/>
  <c r="N1362" i="2"/>
  <c r="N1363" i="2"/>
  <c r="M1364" i="2"/>
  <c r="N1364" i="2"/>
  <c r="M1365" i="2"/>
  <c r="N1365" i="2"/>
  <c r="M1366" i="2"/>
  <c r="N1366" i="2"/>
  <c r="M1367" i="2"/>
  <c r="N1367" i="2"/>
  <c r="M1368" i="2"/>
  <c r="N1368" i="2"/>
  <c r="M1369" i="2"/>
  <c r="N1369" i="2"/>
  <c r="M1370" i="2"/>
  <c r="N1370" i="2"/>
  <c r="M1371" i="2"/>
  <c r="N1371" i="2"/>
  <c r="M1372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M1412" i="2"/>
  <c r="N1412" i="2"/>
  <c r="M1413" i="2"/>
  <c r="N1413" i="2"/>
  <c r="N1414" i="2"/>
  <c r="N1415" i="2"/>
  <c r="N1416" i="2"/>
  <c r="N1417" i="2"/>
  <c r="N1418" i="2"/>
  <c r="N1419" i="2"/>
  <c r="N1420" i="2"/>
  <c r="N1421" i="2"/>
  <c r="M1422" i="2"/>
  <c r="N1422" i="2"/>
  <c r="N1423" i="2"/>
  <c r="N1424" i="2"/>
  <c r="N1425" i="2"/>
  <c r="M1426" i="2"/>
  <c r="N1426" i="2"/>
  <c r="M1427" i="2"/>
  <c r="N1427" i="2"/>
  <c r="M1428" i="2"/>
  <c r="N1428" i="2"/>
  <c r="M1429" i="2"/>
  <c r="N1429" i="2"/>
  <c r="M1430" i="2"/>
  <c r="N1430" i="2"/>
  <c r="M1431" i="2"/>
  <c r="N1431" i="2"/>
  <c r="M1432" i="2"/>
  <c r="N1432" i="2"/>
  <c r="M1433" i="2"/>
  <c r="N1433" i="2"/>
  <c r="M1434" i="2"/>
  <c r="N1434" i="2"/>
  <c r="M1435" i="2"/>
  <c r="N1435" i="2"/>
  <c r="M1436" i="2"/>
  <c r="N1436" i="2"/>
  <c r="M1437" i="2"/>
  <c r="N1437" i="2"/>
  <c r="M1438" i="2"/>
  <c r="N1438" i="2"/>
  <c r="M1439" i="2"/>
  <c r="N1439" i="2"/>
  <c r="M1440" i="2"/>
  <c r="N1440" i="2"/>
  <c r="N1441" i="2"/>
  <c r="N1442" i="2"/>
  <c r="N1444" i="2"/>
  <c r="N1445" i="2"/>
  <c r="M1446" i="2"/>
  <c r="N1446" i="2"/>
  <c r="N1447" i="2"/>
  <c r="N1448" i="2"/>
  <c r="N1449" i="2"/>
  <c r="N1450" i="2"/>
  <c r="M1451" i="2"/>
  <c r="N1451" i="2"/>
  <c r="M1452" i="2"/>
  <c r="N1452" i="2"/>
  <c r="M1453" i="2"/>
  <c r="N1453" i="2"/>
  <c r="M1454" i="2"/>
  <c r="N1454" i="2"/>
  <c r="M1455" i="2"/>
  <c r="N1455" i="2"/>
  <c r="M1456" i="2"/>
  <c r="N1456" i="2"/>
  <c r="M1457" i="2"/>
  <c r="N1457" i="2"/>
  <c r="N1458" i="2"/>
  <c r="N1459" i="2"/>
  <c r="N1460" i="2"/>
  <c r="N1461" i="2"/>
  <c r="N1462" i="2"/>
  <c r="N1463" i="2"/>
  <c r="N1464" i="2"/>
  <c r="N1465" i="2"/>
  <c r="N1466" i="2"/>
  <c r="N1467" i="2"/>
  <c r="M1468" i="2"/>
  <c r="N1468" i="2"/>
  <c r="M1469" i="2"/>
  <c r="N1469" i="2"/>
  <c r="M1470" i="2"/>
  <c r="N1470" i="2"/>
  <c r="M1471" i="2"/>
  <c r="N1471" i="2"/>
  <c r="M1472" i="2"/>
  <c r="N1472" i="2"/>
  <c r="N1473" i="2"/>
  <c r="N1474" i="2"/>
  <c r="N1475" i="2"/>
  <c r="N1476" i="2"/>
  <c r="M1477" i="2"/>
  <c r="N1477" i="2"/>
  <c r="M1478" i="2"/>
  <c r="N1478" i="2"/>
  <c r="M1479" i="2"/>
  <c r="N1479" i="2"/>
  <c r="M1480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M1493" i="2"/>
  <c r="N1493" i="2"/>
  <c r="M1494" i="2"/>
  <c r="N1494" i="2"/>
  <c r="M1495" i="2"/>
  <c r="N1495" i="2"/>
  <c r="M1496" i="2"/>
  <c r="N1496" i="2"/>
  <c r="M1497" i="2"/>
  <c r="N1497" i="2"/>
  <c r="N1498" i="2"/>
  <c r="M1499" i="2"/>
  <c r="N1499" i="2"/>
  <c r="M1500" i="2"/>
  <c r="N1500" i="2"/>
  <c r="M1501" i="2"/>
  <c r="N1501" i="2"/>
  <c r="M1502" i="2"/>
  <c r="N1502" i="2"/>
  <c r="M1503" i="2"/>
  <c r="N1503" i="2"/>
  <c r="M1504" i="2"/>
  <c r="N1504" i="2"/>
  <c r="M1505" i="2"/>
  <c r="N1505" i="2"/>
  <c r="M1506" i="2"/>
  <c r="N1506" i="2"/>
  <c r="M1507" i="2"/>
  <c r="N1507" i="2"/>
  <c r="M1508" i="2"/>
  <c r="N1508" i="2"/>
  <c r="M1509" i="2"/>
  <c r="N1509" i="2"/>
  <c r="M1510" i="2"/>
  <c r="N1510" i="2"/>
  <c r="M1511" i="2"/>
  <c r="N1511" i="2"/>
  <c r="M1512" i="2"/>
  <c r="N1512" i="2"/>
  <c r="M1513" i="2"/>
  <c r="N1513" i="2"/>
  <c r="M1514" i="2"/>
  <c r="N1514" i="2"/>
  <c r="M1515" i="2"/>
  <c r="N1515" i="2"/>
  <c r="M1516" i="2"/>
  <c r="N1516" i="2"/>
  <c r="M1517" i="2"/>
  <c r="N1517" i="2"/>
  <c r="M1518" i="2"/>
  <c r="N1518" i="2"/>
  <c r="M1519" i="2"/>
  <c r="N1519" i="2"/>
  <c r="M1520" i="2"/>
  <c r="N1520" i="2"/>
  <c r="M1521" i="2"/>
  <c r="N1521" i="2"/>
  <c r="M1522" i="2"/>
  <c r="N1522" i="2"/>
  <c r="M1523" i="2"/>
  <c r="N1523" i="2"/>
  <c r="M1524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M1576" i="2"/>
  <c r="N1576" i="2"/>
  <c r="M1577" i="2"/>
  <c r="N1577" i="2"/>
  <c r="M1578" i="2"/>
  <c r="N1578" i="2"/>
  <c r="M1579" i="2"/>
  <c r="N1579" i="2"/>
  <c r="M1580" i="2"/>
  <c r="N1580" i="2"/>
  <c r="N1581" i="2"/>
  <c r="N1582" i="2"/>
  <c r="N1583" i="2"/>
  <c r="M1584" i="2"/>
  <c r="N1584" i="2"/>
  <c r="M1585" i="2"/>
  <c r="N1585" i="2"/>
  <c r="M1586" i="2"/>
  <c r="N1586" i="2"/>
  <c r="M1587" i="2"/>
  <c r="N1587" i="2"/>
  <c r="M1588" i="2"/>
  <c r="N1588" i="2"/>
  <c r="M1589" i="2"/>
  <c r="N1589" i="2"/>
  <c r="M1590" i="2"/>
  <c r="N1590" i="2"/>
  <c r="M1591" i="2"/>
  <c r="N1591" i="2"/>
  <c r="M1592" i="2"/>
  <c r="N1592" i="2"/>
  <c r="M1593" i="2"/>
  <c r="N1593" i="2"/>
  <c r="M1594" i="2"/>
  <c r="N1594" i="2"/>
  <c r="M1595" i="2"/>
  <c r="N1595" i="2"/>
  <c r="M1596" i="2"/>
  <c r="N1596" i="2"/>
  <c r="M1597" i="2"/>
  <c r="N1597" i="2"/>
  <c r="M1598" i="2"/>
  <c r="N1598" i="2"/>
  <c r="M1599" i="2"/>
  <c r="N1599" i="2"/>
  <c r="M1600" i="2"/>
  <c r="N1600" i="2"/>
  <c r="M1601" i="2"/>
  <c r="N1601" i="2"/>
  <c r="M1602" i="2"/>
  <c r="N1602" i="2"/>
  <c r="M1603" i="2"/>
  <c r="N1603" i="2"/>
  <c r="M1604" i="2"/>
  <c r="N1604" i="2"/>
  <c r="M1605" i="2"/>
  <c r="N1605" i="2"/>
  <c r="M1606" i="2"/>
  <c r="N1606" i="2"/>
  <c r="N1607" i="2"/>
  <c r="M1608" i="2"/>
  <c r="N1608" i="2"/>
  <c r="M1609" i="2"/>
  <c r="N1609" i="2"/>
  <c r="M1610" i="2"/>
  <c r="N1610" i="2"/>
  <c r="M1611" i="2"/>
  <c r="N1611" i="2"/>
  <c r="M1612" i="2"/>
  <c r="N1612" i="2"/>
  <c r="M1613" i="2"/>
  <c r="N1613" i="2"/>
  <c r="M1614" i="2"/>
  <c r="N1614" i="2"/>
  <c r="M1615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M1630" i="2"/>
  <c r="N1630" i="2"/>
  <c r="M1631" i="2"/>
  <c r="N1631" i="2"/>
  <c r="M1632" i="2"/>
  <c r="N1632" i="2"/>
  <c r="M1633" i="2"/>
  <c r="N1633" i="2"/>
  <c r="M1634" i="2"/>
  <c r="N1634" i="2"/>
  <c r="M1635" i="2"/>
  <c r="N1635" i="2"/>
  <c r="M1636" i="2"/>
  <c r="N1636" i="2"/>
  <c r="M1637" i="2"/>
  <c r="N1637" i="2"/>
  <c r="M1638" i="2"/>
  <c r="N1638" i="2"/>
  <c r="M1639" i="2"/>
  <c r="N1639" i="2"/>
  <c r="M1640" i="2"/>
  <c r="N1640" i="2"/>
  <c r="M1641" i="2"/>
  <c r="N1641" i="2"/>
  <c r="M1642" i="2"/>
  <c r="N1642" i="2"/>
  <c r="M1643" i="2"/>
  <c r="N1643" i="2"/>
  <c r="M1644" i="2"/>
  <c r="N1644" i="2"/>
  <c r="M1645" i="2"/>
  <c r="N1645" i="2"/>
  <c r="M1646" i="2"/>
  <c r="N1646" i="2"/>
  <c r="M1647" i="2"/>
  <c r="N1647" i="2"/>
  <c r="M1648" i="2"/>
  <c r="N1648" i="2"/>
  <c r="M1649" i="2"/>
  <c r="N1649" i="2"/>
  <c r="N1650" i="2"/>
  <c r="M1651" i="2"/>
  <c r="N1651" i="2"/>
  <c r="M1652" i="2"/>
  <c r="N1652" i="2"/>
  <c r="N1653" i="2"/>
  <c r="M1654" i="2"/>
  <c r="N1654" i="2"/>
  <c r="N1655" i="2"/>
  <c r="N1656" i="2"/>
  <c r="N1657" i="2"/>
  <c r="N1658" i="2"/>
  <c r="M1659" i="2"/>
  <c r="N1659" i="2"/>
  <c r="M1660" i="2"/>
  <c r="N1660" i="2"/>
  <c r="M1661" i="2"/>
  <c r="N1661" i="2"/>
  <c r="M1662" i="2"/>
  <c r="N1662" i="2"/>
  <c r="M1663" i="2"/>
  <c r="N1663" i="2"/>
  <c r="M1664" i="2"/>
  <c r="N1664" i="2"/>
  <c r="M1665" i="2"/>
  <c r="N1665" i="2"/>
  <c r="M1666" i="2"/>
  <c r="N1666" i="2"/>
  <c r="M1667" i="2"/>
  <c r="N1667" i="2"/>
  <c r="M1668" i="2"/>
  <c r="N1668" i="2"/>
  <c r="M1669" i="2"/>
  <c r="N1669" i="2"/>
  <c r="M1670" i="2"/>
  <c r="N1670" i="2"/>
  <c r="M1671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M1684" i="2"/>
  <c r="N1684" i="2"/>
  <c r="M1685" i="2"/>
  <c r="N1685" i="2"/>
  <c r="N1686" i="2"/>
  <c r="M1687" i="2"/>
  <c r="N1687" i="2"/>
  <c r="M1688" i="2"/>
  <c r="N1688" i="2"/>
  <c r="M1689" i="2"/>
  <c r="N1689" i="2"/>
  <c r="M1690" i="2"/>
  <c r="N1690" i="2"/>
  <c r="M1691" i="2"/>
  <c r="N1691" i="2"/>
  <c r="M1692" i="2"/>
  <c r="N1692" i="2"/>
  <c r="N1693" i="2"/>
  <c r="N1694" i="2"/>
  <c r="N1695" i="2"/>
  <c r="N1696" i="2"/>
  <c r="N1697" i="2"/>
  <c r="N1698" i="2"/>
  <c r="M1699" i="2"/>
  <c r="N1699" i="2"/>
  <c r="M1700" i="2"/>
  <c r="N1700" i="2"/>
  <c r="M1701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M1713" i="2"/>
  <c r="N1713" i="2"/>
  <c r="M1714" i="2"/>
  <c r="N1714" i="2"/>
  <c r="M1715" i="2"/>
  <c r="N1715" i="2"/>
  <c r="M1716" i="2"/>
  <c r="N1716" i="2"/>
  <c r="M1717" i="2"/>
  <c r="N1717" i="2"/>
  <c r="M1718" i="2"/>
  <c r="N1718" i="2"/>
  <c r="N1719" i="2"/>
  <c r="N1720" i="2"/>
  <c r="M1721" i="2"/>
  <c r="N1721" i="2"/>
  <c r="M1722" i="2"/>
  <c r="N1722" i="2"/>
  <c r="M1723" i="2"/>
  <c r="N1723" i="2"/>
  <c r="M1724" i="2"/>
  <c r="N1724" i="2"/>
  <c r="M1725" i="2"/>
  <c r="N1725" i="2"/>
  <c r="M1726" i="2"/>
  <c r="N1726" i="2"/>
  <c r="M1727" i="2"/>
  <c r="N1727" i="2"/>
  <c r="M1728" i="2"/>
  <c r="N1728" i="2"/>
  <c r="M1729" i="2"/>
  <c r="N1729" i="2"/>
  <c r="M1730" i="2"/>
  <c r="N1730" i="2"/>
  <c r="M1731" i="2"/>
  <c r="N1731" i="2"/>
  <c r="M1732" i="2"/>
  <c r="N1732" i="2"/>
  <c r="M1733" i="2"/>
  <c r="N1733" i="2"/>
  <c r="M1734" i="2"/>
  <c r="N1734" i="2"/>
  <c r="M1735" i="2"/>
  <c r="N1735" i="2"/>
  <c r="M1736" i="2"/>
  <c r="N1736" i="2"/>
  <c r="M1737" i="2"/>
  <c r="N1737" i="2"/>
  <c r="M1738" i="2"/>
  <c r="N1738" i="2"/>
  <c r="M1739" i="2"/>
  <c r="N1739" i="2"/>
  <c r="M1740" i="2"/>
  <c r="N1740" i="2"/>
  <c r="M1741" i="2"/>
  <c r="N1741" i="2"/>
  <c r="M1742" i="2"/>
  <c r="N1742" i="2"/>
  <c r="M1743" i="2"/>
  <c r="N1743" i="2"/>
  <c r="M1744" i="2"/>
  <c r="N1744" i="2"/>
  <c r="M1745" i="2"/>
  <c r="N1745" i="2"/>
  <c r="M1746" i="2"/>
  <c r="N1746" i="2"/>
  <c r="M1747" i="2"/>
  <c r="N1747" i="2"/>
  <c r="M1748" i="2"/>
  <c r="N1748" i="2"/>
  <c r="M1749" i="2"/>
  <c r="N1749" i="2"/>
  <c r="M1750" i="2"/>
  <c r="N1750" i="2"/>
  <c r="M1751" i="2"/>
  <c r="N1751" i="2"/>
  <c r="M1752" i="2"/>
  <c r="N1752" i="2"/>
  <c r="M1753" i="2"/>
  <c r="N1753" i="2"/>
  <c r="M1754" i="2"/>
  <c r="N1754" i="2"/>
  <c r="M1755" i="2"/>
  <c r="N1755" i="2"/>
  <c r="M1756" i="2"/>
  <c r="N1756" i="2"/>
  <c r="N1757" i="2"/>
  <c r="M1758" i="2"/>
  <c r="N1758" i="2"/>
  <c r="M1759" i="2"/>
  <c r="N1759" i="2"/>
  <c r="M1760" i="2"/>
  <c r="N1760" i="2"/>
  <c r="M1761" i="2"/>
  <c r="N1761" i="2"/>
  <c r="M1762" i="2"/>
  <c r="N1762" i="2"/>
  <c r="N1763" i="2"/>
  <c r="M1764" i="2"/>
  <c r="N1764" i="2"/>
  <c r="M1765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M1809" i="2"/>
  <c r="N1809" i="2"/>
  <c r="N1810" i="2"/>
  <c r="N1811" i="2"/>
  <c r="M1812" i="2"/>
  <c r="N1812" i="2"/>
  <c r="M1813" i="2"/>
  <c r="N1813" i="2"/>
  <c r="M1814" i="2"/>
  <c r="N1814" i="2"/>
  <c r="M1815" i="2"/>
  <c r="N1815" i="2"/>
  <c r="M1816" i="2"/>
  <c r="N1816" i="2"/>
  <c r="M1817" i="2"/>
  <c r="N1817" i="2"/>
  <c r="M1818" i="2"/>
  <c r="N1818" i="2"/>
  <c r="M1819" i="2"/>
  <c r="N1819" i="2"/>
  <c r="M1820" i="2"/>
  <c r="N1820" i="2"/>
  <c r="M1821" i="2"/>
  <c r="N1821" i="2"/>
  <c r="M1822" i="2"/>
  <c r="N1822" i="2"/>
  <c r="M1823" i="2"/>
  <c r="N1823" i="2"/>
  <c r="M1824" i="2"/>
  <c r="N1824" i="2"/>
  <c r="M1825" i="2"/>
  <c r="N1825" i="2"/>
  <c r="M1826" i="2"/>
  <c r="N1826" i="2"/>
  <c r="M1827" i="2"/>
  <c r="N1827" i="2"/>
  <c r="M1828" i="2"/>
  <c r="N1828" i="2"/>
  <c r="N1829" i="2"/>
  <c r="N1830" i="2"/>
  <c r="N1831" i="2"/>
  <c r="N1832" i="2"/>
  <c r="N1833" i="2"/>
  <c r="M1834" i="2"/>
  <c r="N1834" i="2"/>
  <c r="N1835" i="2"/>
  <c r="N1836" i="2"/>
  <c r="N1837" i="2"/>
  <c r="N1838" i="2"/>
  <c r="N1839" i="2"/>
  <c r="N1840" i="2"/>
  <c r="N1841" i="2"/>
  <c r="N1842" i="2"/>
  <c r="N1843" i="2"/>
  <c r="N1844" i="2"/>
  <c r="M1845" i="2"/>
  <c r="N1845" i="2"/>
  <c r="M1846" i="2"/>
  <c r="N1846" i="2"/>
  <c r="N1847" i="2"/>
  <c r="N1848" i="2"/>
  <c r="N1849" i="2"/>
  <c r="M1850" i="2"/>
  <c r="N1850" i="2"/>
  <c r="M1851" i="2"/>
  <c r="N1851" i="2"/>
  <c r="M1852" i="2"/>
  <c r="N1852" i="2"/>
  <c r="M1853" i="2"/>
  <c r="N1853" i="2"/>
  <c r="M1854" i="2"/>
  <c r="N1854" i="2"/>
  <c r="M1855" i="2"/>
  <c r="N1855" i="2"/>
  <c r="M1856" i="2"/>
  <c r="N1856" i="2"/>
  <c r="M1857" i="2"/>
  <c r="N1857" i="2"/>
  <c r="M1858" i="2"/>
  <c r="N1858" i="2"/>
  <c r="N1859" i="2"/>
  <c r="N1860" i="2"/>
  <c r="N1861" i="2"/>
  <c r="N1862" i="2"/>
  <c r="M1863" i="2"/>
  <c r="N1863" i="2"/>
  <c r="M1864" i="2"/>
  <c r="N1864" i="2"/>
  <c r="M1865" i="2"/>
  <c r="N1865" i="2"/>
  <c r="M1866" i="2"/>
  <c r="N1866" i="2"/>
  <c r="M1867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M1887" i="2"/>
  <c r="N1887" i="2"/>
  <c r="M1888" i="2"/>
  <c r="N1888" i="2"/>
  <c r="N1889" i="2"/>
  <c r="N1890" i="2"/>
  <c r="N1891" i="2"/>
  <c r="N1892" i="2"/>
  <c r="N1893" i="2"/>
  <c r="N1894" i="2"/>
  <c r="N1895" i="2"/>
  <c r="M1896" i="2"/>
  <c r="N1896" i="2"/>
  <c r="M1897" i="2"/>
  <c r="N1897" i="2"/>
  <c r="N1898" i="2"/>
  <c r="M1899" i="2"/>
  <c r="N1899" i="2"/>
  <c r="M1900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M1920" i="2"/>
  <c r="N1920" i="2"/>
  <c r="M1921" i="2"/>
  <c r="N1921" i="2"/>
  <c r="M1922" i="2"/>
  <c r="N1922" i="2"/>
  <c r="N1923" i="2"/>
  <c r="N1924" i="2"/>
  <c r="N1925" i="2"/>
  <c r="N1926" i="2"/>
  <c r="N1927" i="2"/>
  <c r="M1928" i="2"/>
  <c r="N1928" i="2"/>
  <c r="M1929" i="2"/>
  <c r="N1929" i="2"/>
  <c r="N1930" i="2"/>
  <c r="N1931" i="2"/>
  <c r="N1932" i="2"/>
  <c r="N1933" i="2"/>
  <c r="M1934" i="2"/>
  <c r="N1934" i="2"/>
  <c r="M1935" i="2"/>
  <c r="N1935" i="2"/>
  <c r="N1936" i="2"/>
  <c r="N1937" i="2"/>
  <c r="N1938" i="2"/>
  <c r="N1939" i="2"/>
  <c r="N1940" i="2"/>
  <c r="M1941" i="2"/>
  <c r="N1941" i="2"/>
  <c r="N1942" i="2"/>
  <c r="N1944" i="2"/>
  <c r="N1945" i="2"/>
  <c r="M1946" i="2"/>
  <c r="N1946" i="2"/>
  <c r="M1947" i="2"/>
  <c r="N1947" i="2"/>
  <c r="M1948" i="2"/>
  <c r="N1948" i="2"/>
  <c r="M1949" i="2"/>
  <c r="N1949" i="2"/>
  <c r="M1950" i="2"/>
  <c r="N1950" i="2"/>
  <c r="M1951" i="2"/>
  <c r="N1951" i="2"/>
  <c r="M1952" i="2"/>
  <c r="N1952" i="2"/>
  <c r="M1953" i="2"/>
  <c r="N1953" i="2"/>
  <c r="M1954" i="2"/>
  <c r="N1954" i="2"/>
  <c r="M1955" i="2"/>
  <c r="N1955" i="2"/>
  <c r="M1956" i="2"/>
  <c r="N1956" i="2"/>
  <c r="M1957" i="2"/>
  <c r="N1957" i="2"/>
  <c r="M1958" i="2"/>
  <c r="N1958" i="2"/>
  <c r="M1959" i="2"/>
  <c r="N1959" i="2"/>
  <c r="M1960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M1981" i="2"/>
  <c r="N1981" i="2"/>
  <c r="N1982" i="2"/>
  <c r="M1983" i="2"/>
  <c r="N1983" i="2"/>
  <c r="M1984" i="2"/>
  <c r="N1984" i="2"/>
  <c r="M1985" i="2"/>
  <c r="N1985" i="2"/>
  <c r="M1986" i="2"/>
  <c r="N1986" i="2"/>
  <c r="M1987" i="2"/>
  <c r="N1987" i="2"/>
  <c r="M1988" i="2"/>
  <c r="N1988" i="2"/>
  <c r="M1989" i="2"/>
  <c r="N1989" i="2"/>
  <c r="M1990" i="2"/>
  <c r="N1990" i="2"/>
  <c r="M1991" i="2"/>
  <c r="N1991" i="2"/>
  <c r="M1992" i="2"/>
  <c r="N1992" i="2"/>
  <c r="N1993" i="2"/>
  <c r="N1994" i="2"/>
  <c r="M1995" i="2"/>
  <c r="N1995" i="2"/>
  <c r="M1996" i="2"/>
  <c r="N1996" i="2"/>
  <c r="M1997" i="2"/>
  <c r="N1997" i="2"/>
  <c r="M1998" i="2"/>
  <c r="N1998" i="2"/>
  <c r="M1999" i="2"/>
  <c r="N1999" i="2"/>
  <c r="M2000" i="2"/>
  <c r="N2000" i="2"/>
  <c r="M2001" i="2"/>
  <c r="N2001" i="2"/>
  <c r="N2002" i="2"/>
  <c r="M2003" i="2"/>
  <c r="N2003" i="2"/>
  <c r="M2004" i="2"/>
  <c r="N2004" i="2"/>
  <c r="M2005" i="2"/>
  <c r="N2005" i="2"/>
  <c r="M2006" i="2"/>
  <c r="N2006" i="2"/>
  <c r="M2007" i="2"/>
  <c r="N2007" i="2"/>
  <c r="M2008" i="2"/>
  <c r="N2008" i="2"/>
  <c r="M2009" i="2"/>
  <c r="N2009" i="2"/>
  <c r="M2010" i="2"/>
  <c r="N2010" i="2"/>
  <c r="M2011" i="2"/>
  <c r="N2011" i="2"/>
  <c r="M2012" i="2"/>
  <c r="N2012" i="2"/>
  <c r="M2013" i="2"/>
  <c r="N2013" i="2"/>
  <c r="M2014" i="2"/>
  <c r="N2014" i="2"/>
  <c r="M2015" i="2"/>
  <c r="N2015" i="2"/>
  <c r="M2016" i="2"/>
  <c r="N2016" i="2"/>
  <c r="M2017" i="2"/>
  <c r="N2017" i="2"/>
  <c r="M2018" i="2"/>
  <c r="N2018" i="2"/>
  <c r="M2019" i="2"/>
  <c r="N2019" i="2"/>
  <c r="M2020" i="2"/>
  <c r="N2020" i="2"/>
  <c r="M2021" i="2"/>
  <c r="N2021" i="2"/>
  <c r="M2022" i="2"/>
  <c r="N2022" i="2"/>
  <c r="M2023" i="2"/>
  <c r="N2023" i="2"/>
  <c r="M2024" i="2"/>
  <c r="N2024" i="2"/>
  <c r="M2025" i="2"/>
  <c r="N2025" i="2"/>
  <c r="M2026" i="2"/>
  <c r="N2026" i="2"/>
  <c r="M2027" i="2"/>
  <c r="N2027" i="2"/>
  <c r="M2028" i="2"/>
  <c r="N2028" i="2"/>
  <c r="M2029" i="2"/>
  <c r="N2029" i="2"/>
  <c r="M2030" i="2"/>
  <c r="N2030" i="2"/>
  <c r="N2031" i="2"/>
  <c r="N2032" i="2"/>
  <c r="M2033" i="2"/>
  <c r="N2033" i="2"/>
  <c r="M2034" i="2"/>
  <c r="N2034" i="2"/>
  <c r="N3" i="2"/>
  <c r="M3" i="2"/>
  <c r="E4" i="8"/>
  <c r="E6" i="8"/>
  <c r="E8" i="8"/>
  <c r="E12" i="8"/>
  <c r="E14" i="8"/>
  <c r="E16" i="8"/>
  <c r="E18" i="8"/>
  <c r="E20" i="8"/>
  <c r="E22" i="8"/>
  <c r="E26" i="8"/>
  <c r="E28" i="8"/>
  <c r="E30" i="8"/>
  <c r="E32" i="8"/>
  <c r="E36" i="8"/>
  <c r="E38" i="8"/>
  <c r="E40" i="8"/>
  <c r="E46" i="8"/>
  <c r="E48" i="8"/>
  <c r="E50" i="8"/>
  <c r="E54" i="8"/>
  <c r="E56" i="8"/>
  <c r="E58" i="8"/>
  <c r="E60" i="8"/>
  <c r="E62" i="8"/>
  <c r="E64" i="8"/>
  <c r="E68" i="8"/>
  <c r="E70" i="8"/>
  <c r="E72" i="8"/>
  <c r="E10" i="8"/>
  <c r="E24" i="8"/>
  <c r="E34" i="8"/>
  <c r="E44" i="8"/>
  <c r="E52" i="8"/>
  <c r="E66" i="8"/>
  <c r="E42" i="8"/>
  <c r="E17" i="8"/>
  <c r="E19" i="8"/>
  <c r="E21" i="8"/>
  <c r="E25" i="8"/>
  <c r="E27" i="8"/>
  <c r="E31" i="8"/>
  <c r="E33" i="8"/>
  <c r="E35" i="8"/>
  <c r="E37" i="8"/>
  <c r="E41" i="8"/>
  <c r="E43" i="8"/>
  <c r="E47" i="8"/>
  <c r="E49" i="8"/>
  <c r="E51" i="8"/>
  <c r="E53" i="8"/>
  <c r="E57" i="8"/>
  <c r="E59" i="8"/>
  <c r="E63" i="8"/>
  <c r="E65" i="8"/>
  <c r="E67" i="8"/>
  <c r="E69" i="8"/>
  <c r="E15" i="8"/>
  <c r="E3" i="8"/>
  <c r="E5" i="8"/>
  <c r="E7" i="8"/>
  <c r="E9" i="8"/>
  <c r="E11" i="8"/>
  <c r="E13" i="8"/>
  <c r="E23" i="8"/>
  <c r="E29" i="8"/>
  <c r="E39" i="8"/>
  <c r="E45" i="8"/>
  <c r="E55" i="8"/>
  <c r="E61" i="8"/>
  <c r="E71" i="8"/>
  <c r="E2" i="8"/>
  <c r="L2036" i="2" l="1"/>
  <c r="J616" i="2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I1450" i="2"/>
  <c r="J1450" i="2" s="1"/>
  <c r="I1449" i="2"/>
  <c r="J1449" i="2" s="1"/>
  <c r="I1448" i="2"/>
  <c r="J1448" i="2" s="1"/>
  <c r="I1447" i="2"/>
  <c r="J1447" i="2" s="1"/>
  <c r="I1446" i="2"/>
  <c r="J1446" i="2" s="1"/>
  <c r="I1445" i="2"/>
  <c r="J1445" i="2" s="1"/>
  <c r="I1444" i="2"/>
  <c r="J1444" i="2" s="1"/>
  <c r="I1443" i="2"/>
  <c r="J1443" i="2" s="1"/>
  <c r="I1442" i="2"/>
  <c r="J1442" i="2" s="1"/>
  <c r="I1441" i="2"/>
  <c r="J1441" i="2" s="1"/>
  <c r="I1440" i="2"/>
  <c r="J1440" i="2" s="1"/>
  <c r="I1439" i="2"/>
  <c r="J1439" i="2" s="1"/>
  <c r="I1437" i="2"/>
  <c r="J1437" i="2" s="1"/>
  <c r="I1438" i="2"/>
  <c r="J1438" i="2" s="1"/>
  <c r="I1436" i="2"/>
  <c r="J1436" i="2" s="1"/>
  <c r="I1435" i="2"/>
  <c r="J1435" i="2" s="1"/>
  <c r="I1434" i="2"/>
  <c r="J1434" i="2" s="1"/>
  <c r="I1433" i="2"/>
  <c r="J1433" i="2" s="1"/>
  <c r="I1432" i="2"/>
  <c r="J1432" i="2" s="1"/>
  <c r="I1431" i="2"/>
  <c r="J1431" i="2" s="1"/>
  <c r="I1430" i="2"/>
  <c r="J1430" i="2" s="1"/>
  <c r="I1429" i="2"/>
  <c r="J1429" i="2" s="1"/>
  <c r="I1428" i="2"/>
  <c r="J1428" i="2" s="1"/>
  <c r="I1427" i="2"/>
  <c r="J1427" i="2" s="1"/>
  <c r="I1426" i="2"/>
  <c r="J1426" i="2" s="1"/>
  <c r="I1225" i="2"/>
  <c r="J1225" i="2" s="1"/>
  <c r="I1223" i="2"/>
  <c r="J1223" i="2" s="1"/>
  <c r="I1221" i="2"/>
  <c r="J1221" i="2" s="1"/>
  <c r="I1219" i="2"/>
  <c r="J1219" i="2" s="1"/>
  <c r="I1402" i="2"/>
  <c r="J1402" i="2" s="1"/>
  <c r="I1389" i="2"/>
  <c r="J1389" i="2" s="1"/>
  <c r="I1376" i="2"/>
  <c r="J1376" i="2" s="1"/>
  <c r="I1363" i="2"/>
  <c r="J1363" i="2" s="1"/>
  <c r="I1350" i="2"/>
  <c r="J1350" i="2" s="1"/>
  <c r="I1346" i="2"/>
  <c r="J1346" i="2" s="1"/>
  <c r="I1425" i="2"/>
  <c r="J1425" i="2" s="1"/>
  <c r="I1424" i="2"/>
  <c r="J1424" i="2" s="1"/>
  <c r="I1423" i="2"/>
  <c r="J1423" i="2" s="1"/>
  <c r="I1422" i="2"/>
  <c r="J1422" i="2" s="1"/>
  <c r="I1421" i="2"/>
  <c r="J1421" i="2" s="1"/>
  <c r="I1420" i="2"/>
  <c r="J1420" i="2" s="1"/>
  <c r="I1419" i="2"/>
  <c r="J1419" i="2" s="1"/>
  <c r="I1418" i="2"/>
  <c r="J1418" i="2" s="1"/>
  <c r="I1417" i="2"/>
  <c r="J1417" i="2" s="1"/>
  <c r="I1416" i="2"/>
  <c r="J1416" i="2" s="1"/>
  <c r="I1415" i="2"/>
  <c r="J1415" i="2" s="1"/>
  <c r="I1414" i="2"/>
  <c r="J1414" i="2" s="1"/>
  <c r="I1413" i="2"/>
  <c r="J1413" i="2" s="1"/>
  <c r="I1412" i="2"/>
  <c r="J1412" i="2" s="1"/>
  <c r="I1411" i="2"/>
  <c r="J1411" i="2" s="1"/>
  <c r="I1410" i="2"/>
  <c r="J1410" i="2" s="1"/>
  <c r="I1409" i="2"/>
  <c r="J1409" i="2" s="1"/>
  <c r="I1408" i="2"/>
  <c r="J1408" i="2" s="1"/>
  <c r="I1407" i="2"/>
  <c r="J1407" i="2" s="1"/>
  <c r="I1406" i="2"/>
  <c r="J1406" i="2" s="1"/>
  <c r="I1405" i="2"/>
  <c r="J1405" i="2" s="1"/>
  <c r="I1404" i="2"/>
  <c r="J1404" i="2" s="1"/>
  <c r="I1403" i="2"/>
  <c r="J1403" i="2" s="1"/>
  <c r="I1401" i="2"/>
  <c r="J1401" i="2" s="1"/>
  <c r="I1400" i="2"/>
  <c r="J1400" i="2" s="1"/>
  <c r="I1399" i="2"/>
  <c r="J1399" i="2" s="1"/>
  <c r="I1398" i="2"/>
  <c r="J1398" i="2" s="1"/>
  <c r="I1397" i="2"/>
  <c r="J1397" i="2" s="1"/>
  <c r="I1396" i="2"/>
  <c r="J1396" i="2" s="1"/>
  <c r="I1395" i="2"/>
  <c r="J1395" i="2" s="1"/>
  <c r="I1394" i="2"/>
  <c r="J1394" i="2" s="1"/>
  <c r="I1393" i="2"/>
  <c r="J1393" i="2" s="1"/>
  <c r="I1392" i="2"/>
  <c r="J1392" i="2" s="1"/>
  <c r="I1391" i="2"/>
  <c r="J1391" i="2" s="1"/>
  <c r="I1390" i="2"/>
  <c r="J1390" i="2" s="1"/>
  <c r="I1388" i="2"/>
  <c r="J1388" i="2" s="1"/>
  <c r="I1387" i="2"/>
  <c r="J1387" i="2" s="1"/>
  <c r="I1386" i="2"/>
  <c r="J1386" i="2" s="1"/>
  <c r="I1385" i="2"/>
  <c r="J1385" i="2" s="1"/>
  <c r="I1384" i="2"/>
  <c r="J1384" i="2" s="1"/>
  <c r="I1383" i="2"/>
  <c r="J1383" i="2" s="1"/>
  <c r="I1382" i="2"/>
  <c r="J1382" i="2" s="1"/>
  <c r="I1381" i="2"/>
  <c r="J1381" i="2" s="1"/>
  <c r="I1380" i="2"/>
  <c r="J1380" i="2" s="1"/>
  <c r="I1379" i="2"/>
  <c r="J1379" i="2" s="1"/>
  <c r="I1378" i="2"/>
  <c r="J1378" i="2" s="1"/>
  <c r="I1377" i="2"/>
  <c r="J1377" i="2" s="1"/>
  <c r="I1375" i="2"/>
  <c r="J1375" i="2" s="1"/>
  <c r="I1374" i="2"/>
  <c r="J1374" i="2" s="1"/>
  <c r="I1373" i="2"/>
  <c r="J1373" i="2" s="1"/>
  <c r="I1372" i="2"/>
  <c r="J1372" i="2" s="1"/>
  <c r="I1371" i="2"/>
  <c r="J1371" i="2" s="1"/>
  <c r="I1370" i="2"/>
  <c r="J1370" i="2" s="1"/>
  <c r="I1369" i="2"/>
  <c r="J1369" i="2" s="1"/>
  <c r="I1368" i="2"/>
  <c r="J1368" i="2" s="1"/>
  <c r="I1367" i="2"/>
  <c r="J1367" i="2" s="1"/>
  <c r="I1366" i="2"/>
  <c r="J1366" i="2" s="1"/>
  <c r="I1365" i="2"/>
  <c r="J1365" i="2" s="1"/>
  <c r="I1364" i="2"/>
  <c r="J1364" i="2" s="1"/>
  <c r="I1362" i="2"/>
  <c r="J1362" i="2" s="1"/>
  <c r="I1361" i="2"/>
  <c r="J1361" i="2" s="1"/>
  <c r="I1360" i="2"/>
  <c r="J1360" i="2" s="1"/>
  <c r="I1359" i="2"/>
  <c r="J1359" i="2" s="1"/>
  <c r="I1358" i="2"/>
  <c r="J1358" i="2" s="1"/>
  <c r="I1357" i="2"/>
  <c r="J1357" i="2" s="1"/>
  <c r="I1356" i="2"/>
  <c r="J1356" i="2" s="1"/>
  <c r="I1355" i="2"/>
  <c r="J1355" i="2" s="1"/>
  <c r="I1354" i="2"/>
  <c r="J1354" i="2" s="1"/>
  <c r="I1353" i="2"/>
  <c r="J1353" i="2" s="1"/>
  <c r="I1352" i="2"/>
  <c r="J1352" i="2" s="1"/>
  <c r="I1351" i="2"/>
  <c r="J1351" i="2" s="1"/>
  <c r="I1349" i="2"/>
  <c r="J1349" i="2" s="1"/>
  <c r="I1348" i="2"/>
  <c r="J1348" i="2" s="1"/>
  <c r="I1347" i="2"/>
  <c r="J1347" i="2" s="1"/>
  <c r="I1345" i="2"/>
  <c r="J1345" i="2" s="1"/>
  <c r="I1344" i="2"/>
  <c r="J1344" i="2" s="1"/>
  <c r="I1343" i="2"/>
  <c r="J1343" i="2" s="1"/>
  <c r="I1342" i="2"/>
  <c r="J1342" i="2" s="1"/>
  <c r="I1333" i="2"/>
  <c r="J1333" i="2" s="1"/>
  <c r="I1336" i="2"/>
  <c r="J1336" i="2" s="1"/>
  <c r="I1335" i="2"/>
  <c r="J1335" i="2" s="1"/>
  <c r="I1334" i="2"/>
  <c r="J1334" i="2" s="1"/>
  <c r="I1332" i="2"/>
  <c r="J1332" i="2" s="1"/>
  <c r="I1331" i="2"/>
  <c r="J1331" i="2" s="1"/>
  <c r="I1330" i="2"/>
  <c r="J1330" i="2" s="1"/>
  <c r="I1329" i="2"/>
  <c r="J1329" i="2" s="1"/>
  <c r="I1328" i="2"/>
  <c r="J1328" i="2" s="1"/>
  <c r="I1326" i="2"/>
  <c r="J1326" i="2" s="1"/>
  <c r="I1327" i="2"/>
  <c r="J1327" i="2" s="1"/>
  <c r="I1325" i="2"/>
  <c r="J1325" i="2" s="1"/>
  <c r="I1324" i="2"/>
  <c r="J1324" i="2" s="1"/>
  <c r="I1323" i="2"/>
  <c r="J1323" i="2" s="1"/>
  <c r="I1322" i="2"/>
  <c r="J1322" i="2" s="1"/>
  <c r="I1321" i="2"/>
  <c r="J1321" i="2" s="1"/>
  <c r="I1320" i="2"/>
  <c r="J1320" i="2" s="1"/>
  <c r="I1319" i="2"/>
  <c r="J1319" i="2" s="1"/>
  <c r="I1318" i="2"/>
  <c r="J1318" i="2" s="1"/>
  <c r="I1317" i="2"/>
  <c r="J1317" i="2" s="1"/>
  <c r="I1316" i="2"/>
  <c r="J1316" i="2" s="1"/>
  <c r="I1315" i="2"/>
  <c r="J1315" i="2" s="1"/>
  <c r="I1314" i="2"/>
  <c r="J1314" i="2" s="1"/>
  <c r="I1313" i="2"/>
  <c r="J1313" i="2" s="1"/>
  <c r="I1312" i="2"/>
  <c r="J1312" i="2" s="1"/>
  <c r="I1311" i="2"/>
  <c r="J1311" i="2" s="1"/>
  <c r="I1310" i="2"/>
  <c r="J1310" i="2" s="1"/>
  <c r="I1309" i="2"/>
  <c r="J1309" i="2" s="1"/>
  <c r="I1308" i="2"/>
  <c r="J1308" i="2" s="1"/>
  <c r="I1307" i="2"/>
  <c r="J1307" i="2" s="1"/>
  <c r="I1306" i="2"/>
  <c r="J1306" i="2" s="1"/>
  <c r="I1305" i="2"/>
  <c r="J1305" i="2" s="1"/>
  <c r="I1304" i="2"/>
  <c r="J1304" i="2" s="1"/>
  <c r="I1303" i="2"/>
  <c r="J1303" i="2" s="1"/>
  <c r="I1302" i="2"/>
  <c r="J1302" i="2" s="1"/>
  <c r="I1301" i="2"/>
  <c r="J1301" i="2" s="1"/>
  <c r="I1300" i="2"/>
  <c r="J1300" i="2" s="1"/>
  <c r="I1299" i="2"/>
  <c r="J1299" i="2" s="1"/>
  <c r="I1298" i="2"/>
  <c r="J1298" i="2" s="1"/>
  <c r="I1297" i="2"/>
  <c r="J1297" i="2" s="1"/>
  <c r="I1296" i="2"/>
  <c r="J1296" i="2" s="1"/>
  <c r="I1295" i="2"/>
  <c r="J1295" i="2" s="1"/>
  <c r="I1294" i="2"/>
  <c r="J1294" i="2" s="1"/>
  <c r="I1293" i="2"/>
  <c r="J1293" i="2" s="1"/>
  <c r="I1292" i="2"/>
  <c r="J1292" i="2" s="1"/>
  <c r="I1291" i="2"/>
  <c r="J1291" i="2" s="1"/>
  <c r="I1290" i="2"/>
  <c r="J1290" i="2" s="1"/>
  <c r="I1289" i="2"/>
  <c r="J1289" i="2" s="1"/>
  <c r="I1288" i="2"/>
  <c r="J1288" i="2" s="1"/>
  <c r="I1287" i="2"/>
  <c r="J1287" i="2" s="1"/>
  <c r="I1286" i="2"/>
  <c r="J1286" i="2" s="1"/>
  <c r="I1285" i="2"/>
  <c r="J1285" i="2" s="1"/>
  <c r="I1284" i="2"/>
  <c r="J1284" i="2" s="1"/>
  <c r="I1283" i="2"/>
  <c r="J1283" i="2" s="1"/>
  <c r="I1282" i="2"/>
  <c r="J1282" i="2" s="1"/>
  <c r="I1281" i="2"/>
  <c r="J1281" i="2" s="1"/>
  <c r="I1280" i="2"/>
  <c r="J1280" i="2" s="1"/>
  <c r="I1279" i="2"/>
  <c r="J1279" i="2" s="1"/>
  <c r="I1278" i="2"/>
  <c r="J1278" i="2" s="1"/>
  <c r="I1277" i="2"/>
  <c r="J1277" i="2" s="1"/>
  <c r="I1276" i="2"/>
  <c r="J1276" i="2" s="1"/>
  <c r="I1275" i="2"/>
  <c r="J1275" i="2" s="1"/>
  <c r="I1274" i="2"/>
  <c r="J1274" i="2" s="1"/>
  <c r="I1273" i="2"/>
  <c r="J1273" i="2" s="1"/>
  <c r="I1272" i="2"/>
  <c r="J1272" i="2" s="1"/>
  <c r="I1271" i="2"/>
  <c r="J1271" i="2" s="1"/>
  <c r="I1270" i="2"/>
  <c r="J1270" i="2" s="1"/>
  <c r="I1269" i="2"/>
  <c r="J1269" i="2" s="1"/>
  <c r="I1268" i="2"/>
  <c r="J1268" i="2" s="1"/>
  <c r="I1267" i="2"/>
  <c r="J1267" i="2" s="1"/>
  <c r="I1266" i="2"/>
  <c r="J1266" i="2" s="1"/>
  <c r="I1265" i="2"/>
  <c r="J1265" i="2" s="1"/>
  <c r="I1264" i="2"/>
  <c r="J1264" i="2" s="1"/>
  <c r="I1263" i="2"/>
  <c r="J1263" i="2" s="1"/>
  <c r="I1262" i="2"/>
  <c r="J1262" i="2" s="1"/>
  <c r="I1261" i="2"/>
  <c r="J1261" i="2" s="1"/>
  <c r="I1260" i="2"/>
  <c r="J1260" i="2" s="1"/>
  <c r="I1259" i="2"/>
  <c r="J1259" i="2" s="1"/>
  <c r="I1258" i="2"/>
  <c r="J1258" i="2" s="1"/>
  <c r="I1257" i="2"/>
  <c r="J1257" i="2" s="1"/>
  <c r="I1256" i="2"/>
  <c r="J1256" i="2" s="1"/>
  <c r="I1255" i="2"/>
  <c r="J1255" i="2" s="1"/>
  <c r="I1254" i="2"/>
  <c r="J1254" i="2" s="1"/>
  <c r="I1253" i="2"/>
  <c r="J1253" i="2" s="1"/>
  <c r="I1252" i="2"/>
  <c r="J1252" i="2" s="1"/>
  <c r="I1251" i="2"/>
  <c r="J1251" i="2" s="1"/>
  <c r="I1250" i="2"/>
  <c r="J1250" i="2" s="1"/>
  <c r="I1249" i="2"/>
  <c r="J1249" i="2" s="1"/>
  <c r="I1248" i="2"/>
  <c r="J1248" i="2" s="1"/>
  <c r="I1247" i="2"/>
  <c r="J1247" i="2" s="1"/>
  <c r="I1246" i="2"/>
  <c r="J1246" i="2" s="1"/>
  <c r="I1245" i="2"/>
  <c r="J1245" i="2" s="1"/>
  <c r="I1244" i="2"/>
  <c r="J1244" i="2" s="1"/>
  <c r="I1243" i="2"/>
  <c r="J1243" i="2" s="1"/>
  <c r="I1242" i="2"/>
  <c r="J1242" i="2" s="1"/>
  <c r="I1237" i="2"/>
  <c r="J1237" i="2" s="1"/>
  <c r="I1241" i="2"/>
  <c r="J1241" i="2" s="1"/>
  <c r="I1240" i="2"/>
  <c r="J1240" i="2" s="1"/>
  <c r="I1238" i="2"/>
  <c r="J1238" i="2" s="1"/>
  <c r="I1236" i="2"/>
  <c r="J1236" i="2" s="1"/>
  <c r="I1239" i="2"/>
  <c r="J1239" i="2" s="1"/>
  <c r="I1232" i="2"/>
  <c r="J1232" i="2" s="1"/>
  <c r="I1231" i="2"/>
  <c r="J1231" i="2" s="1"/>
  <c r="I1230" i="2"/>
  <c r="J1230" i="2" s="1"/>
  <c r="I1229" i="2"/>
  <c r="J1229" i="2" s="1"/>
  <c r="I1228" i="2"/>
  <c r="J1228" i="2" s="1"/>
  <c r="I1227" i="2"/>
  <c r="J1227" i="2" s="1"/>
  <c r="I1226" i="2"/>
  <c r="J1226" i="2" s="1"/>
  <c r="I1224" i="2"/>
  <c r="J1224" i="2" s="1"/>
  <c r="I1222" i="2"/>
  <c r="J1222" i="2" s="1"/>
  <c r="I1220" i="2"/>
  <c r="J1220" i="2" s="1"/>
  <c r="I1218" i="2"/>
  <c r="J1218" i="2" s="1"/>
  <c r="I1217" i="2"/>
  <c r="J1217" i="2" s="1"/>
  <c r="I1216" i="2"/>
  <c r="J1216" i="2" s="1"/>
  <c r="I1215" i="2"/>
  <c r="J1215" i="2" s="1"/>
  <c r="I1214" i="2"/>
  <c r="J1214" i="2" s="1"/>
  <c r="I1213" i="2"/>
  <c r="J1213" i="2" s="1"/>
  <c r="I1212" i="2"/>
  <c r="J1212" i="2" s="1"/>
  <c r="I1211" i="2"/>
  <c r="J1211" i="2" s="1"/>
  <c r="I1210" i="2"/>
  <c r="J1210" i="2" s="1"/>
  <c r="I1209" i="2"/>
  <c r="J1209" i="2" s="1"/>
  <c r="I1208" i="2"/>
  <c r="J1208" i="2" s="1"/>
  <c r="I1207" i="2"/>
  <c r="J1207" i="2" s="1"/>
  <c r="I1206" i="2"/>
  <c r="J1206" i="2" s="1"/>
  <c r="I1205" i="2"/>
  <c r="J1205" i="2" s="1"/>
  <c r="I1204" i="2"/>
  <c r="J1204" i="2" s="1"/>
  <c r="I1203" i="2"/>
  <c r="J1203" i="2" s="1"/>
  <c r="I1202" i="2"/>
  <c r="J1202" i="2" s="1"/>
  <c r="I1201" i="2"/>
  <c r="J1201" i="2" s="1"/>
  <c r="I1199" i="2"/>
  <c r="J1199" i="2" s="1"/>
  <c r="I1200" i="2"/>
  <c r="J1200" i="2" s="1"/>
  <c r="I1198" i="2"/>
  <c r="J1198" i="2" s="1"/>
  <c r="I1197" i="2"/>
  <c r="J1197" i="2" s="1"/>
  <c r="I1196" i="2"/>
  <c r="J1196" i="2" s="1"/>
  <c r="I1195" i="2"/>
  <c r="J1195" i="2" s="1"/>
  <c r="I1194" i="2"/>
  <c r="J1194" i="2" s="1"/>
  <c r="I1193" i="2"/>
  <c r="J1193" i="2" s="1"/>
  <c r="I1192" i="2"/>
  <c r="J1192" i="2" s="1"/>
  <c r="I1191" i="2"/>
  <c r="J1191" i="2" s="1"/>
  <c r="I1186" i="2"/>
  <c r="J1186" i="2" s="1"/>
  <c r="I1185" i="2"/>
  <c r="J1185" i="2" s="1"/>
  <c r="I1190" i="2"/>
  <c r="J1190" i="2" s="1"/>
  <c r="I1189" i="2"/>
  <c r="J1189" i="2" s="1"/>
  <c r="I1188" i="2"/>
  <c r="J1188" i="2" s="1"/>
  <c r="I1187" i="2"/>
  <c r="J1187" i="2" s="1"/>
  <c r="I1184" i="2"/>
  <c r="J1184" i="2" s="1"/>
  <c r="I1183" i="2"/>
  <c r="F1183" i="2"/>
  <c r="I1182" i="2"/>
  <c r="F1182" i="2"/>
  <c r="I1181" i="2"/>
  <c r="J1181" i="2" s="1"/>
  <c r="I1180" i="2"/>
  <c r="J1180" i="2" s="1"/>
  <c r="I1179" i="2"/>
  <c r="J1179" i="2" s="1"/>
  <c r="I1178" i="2"/>
  <c r="J1178" i="2" s="1"/>
  <c r="I1177" i="2"/>
  <c r="J1177" i="2" s="1"/>
  <c r="I1176" i="2"/>
  <c r="J1176" i="2" s="1"/>
  <c r="I1175" i="2"/>
  <c r="J1175" i="2" s="1"/>
  <c r="I1174" i="2"/>
  <c r="J1174" i="2" s="1"/>
  <c r="I1173" i="2"/>
  <c r="J1173" i="2" s="1"/>
  <c r="I1172" i="2"/>
  <c r="J1172" i="2" s="1"/>
  <c r="I1171" i="2"/>
  <c r="J1171" i="2" s="1"/>
  <c r="I1170" i="2"/>
  <c r="J1170" i="2" s="1"/>
  <c r="I1169" i="2"/>
  <c r="J1169" i="2" s="1"/>
  <c r="I1168" i="2"/>
  <c r="J1168" i="2" s="1"/>
  <c r="I1167" i="2"/>
  <c r="J1167" i="2" s="1"/>
  <c r="I1166" i="2"/>
  <c r="J1166" i="2" s="1"/>
  <c r="I1165" i="2"/>
  <c r="J1165" i="2" s="1"/>
  <c r="I1162" i="2"/>
  <c r="J1162" i="2" s="1"/>
  <c r="I1161" i="2"/>
  <c r="J1161" i="2" s="1"/>
  <c r="I1160" i="2"/>
  <c r="J1160" i="2" s="1"/>
  <c r="I1159" i="2"/>
  <c r="J1159" i="2" s="1"/>
  <c r="I1158" i="2"/>
  <c r="J1158" i="2" s="1"/>
  <c r="I1157" i="2"/>
  <c r="J1157" i="2" s="1"/>
  <c r="I1156" i="2"/>
  <c r="J1156" i="2" s="1"/>
  <c r="I1155" i="2"/>
  <c r="J1155" i="2" s="1"/>
  <c r="I1154" i="2"/>
  <c r="J1154" i="2" s="1"/>
  <c r="I1153" i="2"/>
  <c r="J1153" i="2" s="1"/>
  <c r="I1152" i="2"/>
  <c r="J1152" i="2" s="1"/>
  <c r="I1151" i="2"/>
  <c r="J1151" i="2" s="1"/>
  <c r="I1150" i="2"/>
  <c r="J1150" i="2" s="1"/>
  <c r="I1149" i="2"/>
  <c r="J1149" i="2" s="1"/>
  <c r="I1148" i="2"/>
  <c r="J1148" i="2" s="1"/>
  <c r="I1147" i="2"/>
  <c r="J1147" i="2" s="1"/>
  <c r="I1146" i="2"/>
  <c r="J1146" i="2" s="1"/>
  <c r="I1145" i="2"/>
  <c r="J1145" i="2" s="1"/>
  <c r="I1144" i="2"/>
  <c r="J1144" i="2" s="1"/>
  <c r="I1143" i="2"/>
  <c r="J1143" i="2" s="1"/>
  <c r="I1142" i="2"/>
  <c r="J1142" i="2" s="1"/>
  <c r="I1141" i="2"/>
  <c r="J1141" i="2" s="1"/>
  <c r="I1140" i="2"/>
  <c r="J1140" i="2" s="1"/>
  <c r="I1139" i="2"/>
  <c r="J1139" i="2" s="1"/>
  <c r="I1134" i="2"/>
  <c r="J1134" i="2" s="1"/>
  <c r="I1454" i="2"/>
  <c r="J1454" i="2" s="1"/>
  <c r="I1138" i="2"/>
  <c r="J1138" i="2" s="1"/>
  <c r="I1137" i="2"/>
  <c r="J1137" i="2" s="1"/>
  <c r="I1136" i="2"/>
  <c r="J1136" i="2" s="1"/>
  <c r="I1135" i="2"/>
  <c r="J1135" i="2" s="1"/>
  <c r="I1133" i="2"/>
  <c r="J1133" i="2" s="1"/>
  <c r="I1132" i="2"/>
  <c r="J1132" i="2" s="1"/>
  <c r="I1131" i="2"/>
  <c r="J1131" i="2" s="1"/>
  <c r="I1130" i="2"/>
  <c r="J1130" i="2" s="1"/>
  <c r="I1129" i="2"/>
  <c r="J1129" i="2" s="1"/>
  <c r="I1128" i="2"/>
  <c r="J1128" i="2" s="1"/>
  <c r="I1127" i="2"/>
  <c r="J1127" i="2" s="1"/>
  <c r="I1126" i="2"/>
  <c r="J1126" i="2" s="1"/>
  <c r="I1125" i="2"/>
  <c r="J1125" i="2" s="1"/>
  <c r="I1124" i="2"/>
  <c r="J1124" i="2" s="1"/>
  <c r="I1123" i="2"/>
  <c r="J1123" i="2" s="1"/>
  <c r="I1122" i="2"/>
  <c r="J1122" i="2" s="1"/>
  <c r="I1121" i="2"/>
  <c r="J1121" i="2" s="1"/>
  <c r="I1120" i="2"/>
  <c r="J1120" i="2" s="1"/>
  <c r="I1119" i="2"/>
  <c r="J1119" i="2" s="1"/>
  <c r="I1118" i="2"/>
  <c r="J1118" i="2" s="1"/>
  <c r="I1117" i="2"/>
  <c r="J1117" i="2" s="1"/>
  <c r="I1116" i="2"/>
  <c r="J1116" i="2" s="1"/>
  <c r="I1115" i="2"/>
  <c r="J1115" i="2" s="1"/>
  <c r="I1114" i="2"/>
  <c r="J1114" i="2" s="1"/>
  <c r="I1113" i="2"/>
  <c r="J1113" i="2" s="1"/>
  <c r="I1112" i="2"/>
  <c r="J1112" i="2" s="1"/>
  <c r="I1111" i="2"/>
  <c r="J1111" i="2" s="1"/>
  <c r="I1110" i="2"/>
  <c r="J1110" i="2" s="1"/>
  <c r="I1108" i="2"/>
  <c r="J1108" i="2" s="1"/>
  <c r="I1109" i="2"/>
  <c r="J1109" i="2" s="1"/>
  <c r="I1107" i="2"/>
  <c r="J1107" i="2" s="1"/>
  <c r="I1106" i="2"/>
  <c r="J1106" i="2" s="1"/>
  <c r="I1105" i="2"/>
  <c r="J1105" i="2" s="1"/>
  <c r="I1104" i="2"/>
  <c r="J1104" i="2" s="1"/>
  <c r="I1103" i="2"/>
  <c r="J1103" i="2" s="1"/>
  <c r="I1102" i="2"/>
  <c r="J1102" i="2" s="1"/>
  <c r="I1101" i="2"/>
  <c r="J1101" i="2" s="1"/>
  <c r="I1100" i="2"/>
  <c r="J1100" i="2" s="1"/>
  <c r="I1099" i="2"/>
  <c r="J1099" i="2" s="1"/>
  <c r="I1098" i="2"/>
  <c r="J1098" i="2" s="1"/>
  <c r="I1097" i="2"/>
  <c r="J1097" i="2" s="1"/>
  <c r="I1096" i="2"/>
  <c r="J1096" i="2" s="1"/>
  <c r="I1094" i="2"/>
  <c r="J1094" i="2" s="1"/>
  <c r="I1093" i="2"/>
  <c r="J1093" i="2" s="1"/>
  <c r="I1092" i="2"/>
  <c r="J1092" i="2" s="1"/>
  <c r="I1091" i="2"/>
  <c r="J1091" i="2" s="1"/>
  <c r="I1090" i="2"/>
  <c r="J1090" i="2" s="1"/>
  <c r="I1089" i="2"/>
  <c r="J1089" i="2" s="1"/>
  <c r="I1088" i="2"/>
  <c r="J1088" i="2" s="1"/>
  <c r="I1087" i="2"/>
  <c r="J1087" i="2" s="1"/>
  <c r="I1086" i="2"/>
  <c r="J1086" i="2" s="1"/>
  <c r="I1085" i="2"/>
  <c r="J1085" i="2" s="1"/>
  <c r="I1084" i="2"/>
  <c r="J1084" i="2" s="1"/>
  <c r="I1083" i="2"/>
  <c r="J1083" i="2" s="1"/>
  <c r="I1081" i="2"/>
  <c r="J1081" i="2" s="1"/>
  <c r="I1080" i="2"/>
  <c r="J1080" i="2" s="1"/>
  <c r="I1079" i="2"/>
  <c r="J1079" i="2" s="1"/>
  <c r="I1078" i="2"/>
  <c r="J1078" i="2" s="1"/>
  <c r="I1077" i="2"/>
  <c r="J1077" i="2" s="1"/>
  <c r="I1076" i="2"/>
  <c r="J1076" i="2" s="1"/>
  <c r="I1075" i="2"/>
  <c r="J1075" i="2" s="1"/>
  <c r="I1074" i="2"/>
  <c r="J1074" i="2" s="1"/>
  <c r="I1073" i="2"/>
  <c r="J1073" i="2" s="1"/>
  <c r="I1072" i="2"/>
  <c r="J1072" i="2" s="1"/>
  <c r="I1071" i="2"/>
  <c r="J1071" i="2" s="1"/>
  <c r="I1070" i="2"/>
  <c r="J1070" i="2" s="1"/>
  <c r="I1068" i="2"/>
  <c r="J1068" i="2" s="1"/>
  <c r="I1067" i="2"/>
  <c r="J1067" i="2" s="1"/>
  <c r="I1066" i="2"/>
  <c r="J1066" i="2" s="1"/>
  <c r="I1065" i="2"/>
  <c r="J1065" i="2" s="1"/>
  <c r="I1064" i="2"/>
  <c r="J1064" i="2" s="1"/>
  <c r="I1063" i="2"/>
  <c r="J1063" i="2" s="1"/>
  <c r="I1062" i="2"/>
  <c r="J1062" i="2" s="1"/>
  <c r="I1061" i="2"/>
  <c r="J1061" i="2" s="1"/>
  <c r="I1060" i="2"/>
  <c r="J1060" i="2" s="1"/>
  <c r="I1059" i="2"/>
  <c r="J1059" i="2" s="1"/>
  <c r="I1058" i="2"/>
  <c r="J1058" i="2" s="1"/>
  <c r="I1057" i="2"/>
  <c r="J1057" i="2" s="1"/>
  <c r="I1055" i="2"/>
  <c r="J1055" i="2" s="1"/>
  <c r="I1054" i="2"/>
  <c r="J1054" i="2" s="1"/>
  <c r="I1053" i="2"/>
  <c r="J1053" i="2" s="1"/>
  <c r="I1052" i="2"/>
  <c r="J1052" i="2" s="1"/>
  <c r="I1051" i="2"/>
  <c r="J1051" i="2" s="1"/>
  <c r="I1050" i="2"/>
  <c r="J1050" i="2" s="1"/>
  <c r="I1049" i="2"/>
  <c r="J1049" i="2" s="1"/>
  <c r="I1048" i="2"/>
  <c r="J1048" i="2" s="1"/>
  <c r="I1047" i="2"/>
  <c r="J1047" i="2" s="1"/>
  <c r="I1046" i="2"/>
  <c r="J1046" i="2" s="1"/>
  <c r="I1045" i="2"/>
  <c r="J1045" i="2" s="1"/>
  <c r="I1044" i="2"/>
  <c r="J1044" i="2" s="1"/>
  <c r="I1095" i="2"/>
  <c r="J1095" i="2" s="1"/>
  <c r="I1082" i="2"/>
  <c r="J1082" i="2" s="1"/>
  <c r="I1069" i="2"/>
  <c r="J1069" i="2" s="1"/>
  <c r="I1056" i="2"/>
  <c r="J1056" i="2" s="1"/>
  <c r="I1043" i="2"/>
  <c r="J1043" i="2" s="1"/>
  <c r="I1042" i="2"/>
  <c r="J1042" i="2" s="1"/>
  <c r="I1041" i="2"/>
  <c r="J1041" i="2" s="1"/>
  <c r="I1040" i="2"/>
  <c r="J1040" i="2" s="1"/>
  <c r="I1039" i="2"/>
  <c r="J1039" i="2" s="1"/>
  <c r="I1038" i="2"/>
  <c r="J1038" i="2" s="1"/>
  <c r="I1037" i="2"/>
  <c r="J1037" i="2" s="1"/>
  <c r="I1036" i="2"/>
  <c r="J1036" i="2" s="1"/>
  <c r="I1035" i="2"/>
  <c r="J1035" i="2" s="1"/>
  <c r="I1034" i="2"/>
  <c r="J1034" i="2" s="1"/>
  <c r="I1033" i="2"/>
  <c r="J1033" i="2" s="1"/>
  <c r="I1032" i="2"/>
  <c r="J1032" i="2" s="1"/>
  <c r="I1011" i="2"/>
  <c r="J1011" i="2" s="1"/>
  <c r="I1010" i="2"/>
  <c r="J1010" i="2" s="1"/>
  <c r="I1009" i="2"/>
  <c r="J1009" i="2" s="1"/>
  <c r="I1008" i="2"/>
  <c r="J1008" i="2" s="1"/>
  <c r="I1007" i="2"/>
  <c r="J1007" i="2" s="1"/>
  <c r="I1006" i="2"/>
  <c r="J1006" i="2" s="1"/>
  <c r="I1005" i="2"/>
  <c r="J1005" i="2" s="1"/>
  <c r="I1004" i="2"/>
  <c r="J1004" i="2" s="1"/>
  <c r="I1003" i="2"/>
  <c r="J1003" i="2" s="1"/>
  <c r="I1002" i="2"/>
  <c r="J1002" i="2" s="1"/>
  <c r="I1001" i="2"/>
  <c r="J1001" i="2" s="1"/>
  <c r="I1000" i="2"/>
  <c r="J1000" i="2" s="1"/>
  <c r="I999" i="2"/>
  <c r="J999" i="2" s="1"/>
  <c r="I998" i="2"/>
  <c r="J998" i="2" s="1"/>
  <c r="I997" i="2"/>
  <c r="J997" i="2" s="1"/>
  <c r="I996" i="2"/>
  <c r="J996" i="2" s="1"/>
  <c r="I995" i="2"/>
  <c r="J995" i="2" s="1"/>
  <c r="I994" i="2"/>
  <c r="J994" i="2" s="1"/>
  <c r="I993" i="2"/>
  <c r="J993" i="2" s="1"/>
  <c r="I992" i="2"/>
  <c r="J992" i="2" s="1"/>
  <c r="I991" i="2"/>
  <c r="J991" i="2" s="1"/>
  <c r="I990" i="2"/>
  <c r="J990" i="2" s="1"/>
  <c r="I989" i="2"/>
  <c r="J989" i="2" s="1"/>
  <c r="I988" i="2"/>
  <c r="J988" i="2" s="1"/>
  <c r="I987" i="2"/>
  <c r="J987" i="2" s="1"/>
  <c r="I986" i="2"/>
  <c r="J986" i="2" s="1"/>
  <c r="I985" i="2"/>
  <c r="J985" i="2" s="1"/>
  <c r="I983" i="2"/>
  <c r="J983" i="2" s="1"/>
  <c r="I984" i="2"/>
  <c r="J984" i="2" s="1"/>
  <c r="I982" i="2"/>
  <c r="J982" i="2" s="1"/>
  <c r="I981" i="2"/>
  <c r="J981" i="2" s="1"/>
  <c r="I980" i="2"/>
  <c r="J980" i="2" s="1"/>
  <c r="I979" i="2"/>
  <c r="J979" i="2" s="1"/>
  <c r="I978" i="2"/>
  <c r="J978" i="2" s="1"/>
  <c r="I977" i="2"/>
  <c r="J977" i="2" s="1"/>
  <c r="I976" i="2"/>
  <c r="J976" i="2" s="1"/>
  <c r="I975" i="2"/>
  <c r="J975" i="2" s="1"/>
  <c r="I974" i="2"/>
  <c r="J974" i="2" s="1"/>
  <c r="I973" i="2"/>
  <c r="J973" i="2" s="1"/>
  <c r="I972" i="2"/>
  <c r="J972" i="2" s="1"/>
  <c r="I971" i="2"/>
  <c r="J971" i="2" s="1"/>
  <c r="I970" i="2"/>
  <c r="J970" i="2" s="1"/>
  <c r="I969" i="2"/>
  <c r="J969" i="2" s="1"/>
  <c r="I968" i="2"/>
  <c r="J968" i="2" s="1"/>
  <c r="I967" i="2"/>
  <c r="J967" i="2" s="1"/>
  <c r="I966" i="2"/>
  <c r="J966" i="2" s="1"/>
  <c r="I965" i="2"/>
  <c r="J965" i="2" s="1"/>
  <c r="I964" i="2"/>
  <c r="J964" i="2" s="1"/>
  <c r="I963" i="2"/>
  <c r="J963" i="2" s="1"/>
  <c r="I962" i="2"/>
  <c r="J962" i="2" s="1"/>
  <c r="I961" i="2"/>
  <c r="J961" i="2" s="1"/>
  <c r="I960" i="2"/>
  <c r="J960" i="2" s="1"/>
  <c r="I959" i="2"/>
  <c r="J959" i="2" s="1"/>
  <c r="I958" i="2"/>
  <c r="J958" i="2" s="1"/>
  <c r="I957" i="2"/>
  <c r="J957" i="2" s="1"/>
  <c r="I956" i="2"/>
  <c r="J956" i="2" s="1"/>
  <c r="I955" i="2"/>
  <c r="J955" i="2" s="1"/>
  <c r="I954" i="2"/>
  <c r="J954" i="2" s="1"/>
  <c r="I953" i="2"/>
  <c r="J953" i="2" s="1"/>
  <c r="I952" i="2"/>
  <c r="J952" i="2" s="1"/>
  <c r="I951" i="2"/>
  <c r="J951" i="2" s="1"/>
  <c r="I950" i="2"/>
  <c r="J950" i="2" s="1"/>
  <c r="I949" i="2"/>
  <c r="J949" i="2" s="1"/>
  <c r="I948" i="2"/>
  <c r="J948" i="2" s="1"/>
  <c r="I947" i="2"/>
  <c r="J947" i="2" s="1"/>
  <c r="I946" i="2"/>
  <c r="J946" i="2" s="1"/>
  <c r="I944" i="2"/>
  <c r="J944" i="2" s="1"/>
  <c r="I943" i="2"/>
  <c r="J943" i="2" s="1"/>
  <c r="I942" i="2"/>
  <c r="J942" i="2" s="1"/>
  <c r="I941" i="2"/>
  <c r="J941" i="2" s="1"/>
  <c r="I940" i="2"/>
  <c r="J940" i="2" s="1"/>
  <c r="I939" i="2"/>
  <c r="J939" i="2" s="1"/>
  <c r="I938" i="2"/>
  <c r="J938" i="2" s="1"/>
  <c r="I937" i="2"/>
  <c r="J937" i="2" s="1"/>
  <c r="I936" i="2"/>
  <c r="J936" i="2" s="1"/>
  <c r="I935" i="2"/>
  <c r="J935" i="2" s="1"/>
  <c r="I934" i="2"/>
  <c r="J934" i="2" s="1"/>
  <c r="I933" i="2"/>
  <c r="J933" i="2" s="1"/>
  <c r="I932" i="2"/>
  <c r="J932" i="2" s="1"/>
  <c r="I931" i="2"/>
  <c r="J931" i="2" s="1"/>
  <c r="I930" i="2"/>
  <c r="J930" i="2" s="1"/>
  <c r="I929" i="2"/>
  <c r="J929" i="2" s="1"/>
  <c r="I928" i="2"/>
  <c r="J928" i="2" s="1"/>
  <c r="I927" i="2"/>
  <c r="J927" i="2" s="1"/>
  <c r="I926" i="2"/>
  <c r="J926" i="2" s="1"/>
  <c r="I925" i="2"/>
  <c r="J925" i="2" s="1"/>
  <c r="I924" i="2"/>
  <c r="J924" i="2" s="1"/>
  <c r="I920" i="2"/>
  <c r="J920" i="2" s="1"/>
  <c r="I923" i="2"/>
  <c r="J923" i="2" s="1"/>
  <c r="I922" i="2"/>
  <c r="J922" i="2" s="1"/>
  <c r="I921" i="2"/>
  <c r="J921" i="2" s="1"/>
  <c r="I919" i="2"/>
  <c r="J919" i="2" s="1"/>
  <c r="I918" i="2"/>
  <c r="J918" i="2" s="1"/>
  <c r="I917" i="2"/>
  <c r="J917" i="2" s="1"/>
  <c r="I916" i="2"/>
  <c r="J916" i="2" s="1"/>
  <c r="I914" i="2"/>
  <c r="J914" i="2" s="1"/>
  <c r="I913" i="2"/>
  <c r="J913" i="2" s="1"/>
  <c r="I912" i="2"/>
  <c r="J912" i="2" s="1"/>
  <c r="I911" i="2"/>
  <c r="J911" i="2" s="1"/>
  <c r="I910" i="2"/>
  <c r="J910" i="2" s="1"/>
  <c r="I909" i="2"/>
  <c r="J909" i="2" s="1"/>
  <c r="I908" i="2"/>
  <c r="J908" i="2" s="1"/>
  <c r="I907" i="2"/>
  <c r="J907" i="2" s="1"/>
  <c r="I906" i="2"/>
  <c r="J906" i="2" s="1"/>
  <c r="I905" i="2"/>
  <c r="J905" i="2" s="1"/>
  <c r="I904" i="2"/>
  <c r="J904" i="2" s="1"/>
  <c r="I903" i="2"/>
  <c r="J903" i="2" s="1"/>
  <c r="I902" i="2"/>
  <c r="J902" i="2" s="1"/>
  <c r="I901" i="2"/>
  <c r="J901" i="2" s="1"/>
  <c r="I900" i="2"/>
  <c r="J900" i="2" s="1"/>
  <c r="I899" i="2"/>
  <c r="J899" i="2" s="1"/>
  <c r="I898" i="2"/>
  <c r="J898" i="2" s="1"/>
  <c r="I897" i="2"/>
  <c r="J897" i="2" s="1"/>
  <c r="I896" i="2"/>
  <c r="J896" i="2" s="1"/>
  <c r="I895" i="2"/>
  <c r="J895" i="2" s="1"/>
  <c r="I894" i="2"/>
  <c r="J894" i="2" s="1"/>
  <c r="I893" i="2"/>
  <c r="J893" i="2" s="1"/>
  <c r="I892" i="2"/>
  <c r="J892" i="2" s="1"/>
  <c r="I891" i="2"/>
  <c r="J891" i="2" s="1"/>
  <c r="I890" i="2"/>
  <c r="J890" i="2" s="1"/>
  <c r="I889" i="2"/>
  <c r="J889" i="2" s="1"/>
  <c r="I888" i="2"/>
  <c r="J888" i="2" s="1"/>
  <c r="I887" i="2"/>
  <c r="J887" i="2" s="1"/>
  <c r="I886" i="2"/>
  <c r="J886" i="2" s="1"/>
  <c r="I885" i="2"/>
  <c r="J885" i="2" s="1"/>
  <c r="I884" i="2"/>
  <c r="J884" i="2" s="1"/>
  <c r="I883" i="2"/>
  <c r="J883" i="2" s="1"/>
  <c r="I882" i="2"/>
  <c r="J882" i="2" s="1"/>
  <c r="I881" i="2"/>
  <c r="J881" i="2" s="1"/>
  <c r="I880" i="2"/>
  <c r="J880" i="2" s="1"/>
  <c r="I879" i="2"/>
  <c r="J879" i="2" s="1"/>
  <c r="I878" i="2"/>
  <c r="J878" i="2" s="1"/>
  <c r="I877" i="2"/>
  <c r="J877" i="2" s="1"/>
  <c r="I876" i="2"/>
  <c r="J876" i="2" s="1"/>
  <c r="I875" i="2"/>
  <c r="J875" i="2" s="1"/>
  <c r="I874" i="2"/>
  <c r="J874" i="2" s="1"/>
  <c r="I873" i="2"/>
  <c r="J873" i="2" s="1"/>
  <c r="I872" i="2"/>
  <c r="J872" i="2" s="1"/>
  <c r="I871" i="2"/>
  <c r="J871" i="2" s="1"/>
  <c r="I870" i="2"/>
  <c r="J870" i="2" s="1"/>
  <c r="I869" i="2"/>
  <c r="J869" i="2" s="1"/>
  <c r="I868" i="2"/>
  <c r="J868" i="2" s="1"/>
  <c r="I867" i="2"/>
  <c r="J867" i="2" s="1"/>
  <c r="I866" i="2"/>
  <c r="J866" i="2" s="1"/>
  <c r="I865" i="2"/>
  <c r="J865" i="2" s="1"/>
  <c r="I864" i="2"/>
  <c r="J864" i="2" s="1"/>
  <c r="I863" i="2"/>
  <c r="J863" i="2" s="1"/>
  <c r="I862" i="2"/>
  <c r="J862" i="2" s="1"/>
  <c r="I861" i="2"/>
  <c r="J861" i="2" s="1"/>
  <c r="I860" i="2"/>
  <c r="J860" i="2" s="1"/>
  <c r="I859" i="2"/>
  <c r="J859" i="2" s="1"/>
  <c r="I858" i="2"/>
  <c r="J858" i="2" s="1"/>
  <c r="I857" i="2"/>
  <c r="J857" i="2" s="1"/>
  <c r="I856" i="2"/>
  <c r="J856" i="2" s="1"/>
  <c r="I855" i="2"/>
  <c r="J855" i="2" s="1"/>
  <c r="I854" i="2"/>
  <c r="J854" i="2" s="1"/>
  <c r="I853" i="2"/>
  <c r="J853" i="2" s="1"/>
  <c r="I852" i="2"/>
  <c r="J852" i="2" s="1"/>
  <c r="I851" i="2"/>
  <c r="J851" i="2" s="1"/>
  <c r="I850" i="2"/>
  <c r="J850" i="2" s="1"/>
  <c r="I849" i="2"/>
  <c r="J849" i="2" s="1"/>
  <c r="I848" i="2"/>
  <c r="J848" i="2" s="1"/>
  <c r="I847" i="2"/>
  <c r="J847" i="2" s="1"/>
  <c r="I846" i="2"/>
  <c r="J846" i="2" s="1"/>
  <c r="I845" i="2"/>
  <c r="J845" i="2" s="1"/>
  <c r="I844" i="2"/>
  <c r="J844" i="2" s="1"/>
  <c r="I843" i="2"/>
  <c r="J843" i="2" s="1"/>
  <c r="I842" i="2"/>
  <c r="J842" i="2" s="1"/>
  <c r="I841" i="2"/>
  <c r="J841" i="2" s="1"/>
  <c r="I840" i="2"/>
  <c r="J840" i="2" s="1"/>
  <c r="I839" i="2"/>
  <c r="J839" i="2" s="1"/>
  <c r="I838" i="2"/>
  <c r="J838" i="2" s="1"/>
  <c r="I837" i="2"/>
  <c r="J837" i="2" s="1"/>
  <c r="I836" i="2"/>
  <c r="J836" i="2" s="1"/>
  <c r="I835" i="2"/>
  <c r="J835" i="2" s="1"/>
  <c r="I834" i="2"/>
  <c r="J834" i="2" s="1"/>
  <c r="I833" i="2"/>
  <c r="J833" i="2" s="1"/>
  <c r="I832" i="2"/>
  <c r="J832" i="2" s="1"/>
  <c r="I831" i="2"/>
  <c r="J831" i="2" s="1"/>
  <c r="I830" i="2"/>
  <c r="J830" i="2" s="1"/>
  <c r="I829" i="2"/>
  <c r="J829" i="2" s="1"/>
  <c r="I828" i="2"/>
  <c r="J828" i="2" s="1"/>
  <c r="I827" i="2"/>
  <c r="J827" i="2" s="1"/>
  <c r="I826" i="2"/>
  <c r="J826" i="2" s="1"/>
  <c r="I825" i="2"/>
  <c r="J825" i="2" s="1"/>
  <c r="I824" i="2"/>
  <c r="J824" i="2" s="1"/>
  <c r="I823" i="2"/>
  <c r="J823" i="2" s="1"/>
  <c r="I822" i="2"/>
  <c r="J822" i="2" s="1"/>
  <c r="I821" i="2"/>
  <c r="J821" i="2" s="1"/>
  <c r="I820" i="2"/>
  <c r="J820" i="2" s="1"/>
  <c r="I819" i="2"/>
  <c r="J819" i="2" s="1"/>
  <c r="I818" i="2"/>
  <c r="J818" i="2" s="1"/>
  <c r="I817" i="2"/>
  <c r="J817" i="2" s="1"/>
  <c r="I816" i="2"/>
  <c r="J816" i="2" s="1"/>
  <c r="I812" i="2"/>
  <c r="J812" i="2" s="1"/>
  <c r="I811" i="2"/>
  <c r="J811" i="2" s="1"/>
  <c r="I810" i="2"/>
  <c r="J810" i="2" s="1"/>
  <c r="I809" i="2"/>
  <c r="J809" i="2" s="1"/>
  <c r="I808" i="2"/>
  <c r="F808" i="2"/>
  <c r="I807" i="2"/>
  <c r="F807" i="2"/>
  <c r="I806" i="2"/>
  <c r="F806" i="2"/>
  <c r="I805" i="2"/>
  <c r="J805" i="2" s="1"/>
  <c r="I804" i="2"/>
  <c r="J804" i="2" s="1"/>
  <c r="I803" i="2"/>
  <c r="J803" i="2" s="1"/>
  <c r="I801" i="2"/>
  <c r="J801" i="2" s="1"/>
  <c r="I802" i="2"/>
  <c r="J802" i="2" s="1"/>
  <c r="I800" i="2"/>
  <c r="J800" i="2" s="1"/>
  <c r="I799" i="2"/>
  <c r="J799" i="2" s="1"/>
  <c r="I798" i="2"/>
  <c r="J798" i="2" s="1"/>
  <c r="I797" i="2"/>
  <c r="J797" i="2" s="1"/>
  <c r="I795" i="2"/>
  <c r="J795" i="2" s="1"/>
  <c r="I794" i="2"/>
  <c r="J794" i="2" s="1"/>
  <c r="I796" i="2"/>
  <c r="J796" i="2" s="1"/>
  <c r="I793" i="2"/>
  <c r="J793" i="2" s="1"/>
  <c r="I792" i="2"/>
  <c r="J792" i="2" s="1"/>
  <c r="I787" i="2"/>
  <c r="J787" i="2" s="1"/>
  <c r="I786" i="2"/>
  <c r="J786" i="2" s="1"/>
  <c r="I785" i="2"/>
  <c r="J785" i="2" s="1"/>
  <c r="I784" i="2"/>
  <c r="J784" i="2" s="1"/>
  <c r="I783" i="2"/>
  <c r="J783" i="2" s="1"/>
  <c r="I782" i="2"/>
  <c r="J782" i="2" s="1"/>
  <c r="I781" i="2"/>
  <c r="J781" i="2" s="1"/>
  <c r="I780" i="2"/>
  <c r="J780" i="2" s="1"/>
  <c r="I779" i="2"/>
  <c r="J779" i="2" s="1"/>
  <c r="I778" i="2"/>
  <c r="J778" i="2" s="1"/>
  <c r="I777" i="2"/>
  <c r="J777" i="2" s="1"/>
  <c r="I776" i="2"/>
  <c r="J776" i="2" s="1"/>
  <c r="I775" i="2"/>
  <c r="J775" i="2" s="1"/>
  <c r="I774" i="2"/>
  <c r="J774" i="2" s="1"/>
  <c r="I773" i="2"/>
  <c r="J773" i="2" s="1"/>
  <c r="I772" i="2"/>
  <c r="J772" i="2" s="1"/>
  <c r="I771" i="2"/>
  <c r="J771" i="2" s="1"/>
  <c r="I770" i="2"/>
  <c r="J770" i="2" s="1"/>
  <c r="I769" i="2"/>
  <c r="J769" i="2" s="1"/>
  <c r="I768" i="2"/>
  <c r="J768" i="2" s="1"/>
  <c r="I767" i="2"/>
  <c r="J767" i="2" s="1"/>
  <c r="I766" i="2"/>
  <c r="J766" i="2" s="1"/>
  <c r="I765" i="2"/>
  <c r="J765" i="2" s="1"/>
  <c r="I764" i="2"/>
  <c r="J764" i="2" s="1"/>
  <c r="I763" i="2"/>
  <c r="J763" i="2" s="1"/>
  <c r="I762" i="2"/>
  <c r="J762" i="2" s="1"/>
  <c r="I761" i="2"/>
  <c r="J761" i="2" s="1"/>
  <c r="I760" i="2"/>
  <c r="J760" i="2" s="1"/>
  <c r="I759" i="2"/>
  <c r="J759" i="2" s="1"/>
  <c r="I758" i="2"/>
  <c r="J758" i="2" s="1"/>
  <c r="I757" i="2"/>
  <c r="J757" i="2" s="1"/>
  <c r="I756" i="2"/>
  <c r="J756" i="2" s="1"/>
  <c r="I755" i="2"/>
  <c r="J755" i="2" s="1"/>
  <c r="I754" i="2"/>
  <c r="J754" i="2" s="1"/>
  <c r="I753" i="2"/>
  <c r="J753" i="2" s="1"/>
  <c r="I752" i="2"/>
  <c r="J752" i="2" s="1"/>
  <c r="I751" i="2"/>
  <c r="J751" i="2" s="1"/>
  <c r="I750" i="2"/>
  <c r="J750" i="2" s="1"/>
  <c r="I749" i="2"/>
  <c r="J749" i="2" s="1"/>
  <c r="I748" i="2"/>
  <c r="J748" i="2" s="1"/>
  <c r="I747" i="2"/>
  <c r="J747" i="2" s="1"/>
  <c r="I746" i="2"/>
  <c r="J746" i="2" s="1"/>
  <c r="I745" i="2"/>
  <c r="J745" i="2" s="1"/>
  <c r="I744" i="2"/>
  <c r="J744" i="2" s="1"/>
  <c r="I743" i="2"/>
  <c r="J743" i="2" s="1"/>
  <c r="I742" i="2"/>
  <c r="J742" i="2" s="1"/>
  <c r="I741" i="2"/>
  <c r="J741" i="2" s="1"/>
  <c r="I740" i="2"/>
  <c r="J740" i="2" s="1"/>
  <c r="I739" i="2"/>
  <c r="J739" i="2" s="1"/>
  <c r="I738" i="2"/>
  <c r="J738" i="2" s="1"/>
  <c r="I737" i="2"/>
  <c r="J737" i="2" s="1"/>
  <c r="I736" i="2"/>
  <c r="J736" i="2" s="1"/>
  <c r="I735" i="2"/>
  <c r="J735" i="2" s="1"/>
  <c r="I734" i="2"/>
  <c r="J734" i="2" s="1"/>
  <c r="I733" i="2"/>
  <c r="J733" i="2" s="1"/>
  <c r="I732" i="2"/>
  <c r="J732" i="2" s="1"/>
  <c r="I731" i="2"/>
  <c r="J731" i="2" s="1"/>
  <c r="I730" i="2"/>
  <c r="J730" i="2" s="1"/>
  <c r="I729" i="2"/>
  <c r="J729" i="2" s="1"/>
  <c r="I728" i="2"/>
  <c r="J728" i="2" s="1"/>
  <c r="I727" i="2"/>
  <c r="J727" i="2" s="1"/>
  <c r="I726" i="2"/>
  <c r="J726" i="2" s="1"/>
  <c r="I725" i="2"/>
  <c r="J725" i="2" s="1"/>
  <c r="I724" i="2"/>
  <c r="J724" i="2" s="1"/>
  <c r="I723" i="2"/>
  <c r="J723" i="2" s="1"/>
  <c r="I722" i="2"/>
  <c r="J722" i="2" s="1"/>
  <c r="I721" i="2"/>
  <c r="J721" i="2" s="1"/>
  <c r="I720" i="2"/>
  <c r="J720" i="2" s="1"/>
  <c r="I719" i="2"/>
  <c r="J719" i="2" s="1"/>
  <c r="I718" i="2"/>
  <c r="J718" i="2" s="1"/>
  <c r="I717" i="2"/>
  <c r="J717" i="2" s="1"/>
  <c r="I716" i="2"/>
  <c r="J716" i="2" s="1"/>
  <c r="I715" i="2"/>
  <c r="J715" i="2" s="1"/>
  <c r="I714" i="2"/>
  <c r="J714" i="2" s="1"/>
  <c r="I713" i="2"/>
  <c r="J713" i="2" s="1"/>
  <c r="I712" i="2"/>
  <c r="J712" i="2" s="1"/>
  <c r="I711" i="2"/>
  <c r="J711" i="2" s="1"/>
  <c r="I710" i="2"/>
  <c r="J710" i="2" s="1"/>
  <c r="I709" i="2"/>
  <c r="J709" i="2" s="1"/>
  <c r="I705" i="2"/>
  <c r="J705" i="2" s="1"/>
  <c r="I704" i="2"/>
  <c r="J704" i="2" s="1"/>
  <c r="I703" i="2"/>
  <c r="J703" i="2" s="1"/>
  <c r="I702" i="2"/>
  <c r="J702" i="2" s="1"/>
  <c r="I701" i="2"/>
  <c r="J701" i="2" s="1"/>
  <c r="I700" i="2"/>
  <c r="J700" i="2" s="1"/>
  <c r="I699" i="2"/>
  <c r="J699" i="2" s="1"/>
  <c r="I698" i="2"/>
  <c r="J698" i="2" s="1"/>
  <c r="I697" i="2"/>
  <c r="J697" i="2" s="1"/>
  <c r="I696" i="2"/>
  <c r="J696" i="2" s="1"/>
  <c r="I695" i="2"/>
  <c r="J695" i="2" s="1"/>
  <c r="I694" i="2"/>
  <c r="J694" i="2" s="1"/>
  <c r="I693" i="2"/>
  <c r="J693" i="2" s="1"/>
  <c r="I692" i="2"/>
  <c r="J692" i="2" s="1"/>
  <c r="I691" i="2"/>
  <c r="J691" i="2" s="1"/>
  <c r="I690" i="2"/>
  <c r="J690" i="2" s="1"/>
  <c r="I689" i="2"/>
  <c r="J689" i="2" s="1"/>
  <c r="I688" i="2"/>
  <c r="J688" i="2" s="1"/>
  <c r="I687" i="2"/>
  <c r="J687" i="2" s="1"/>
  <c r="I686" i="2"/>
  <c r="J686" i="2" s="1"/>
  <c r="I685" i="2"/>
  <c r="J685" i="2" s="1"/>
  <c r="I684" i="2"/>
  <c r="J684" i="2" s="1"/>
  <c r="I683" i="2"/>
  <c r="J683" i="2" s="1"/>
  <c r="I682" i="2"/>
  <c r="J682" i="2" s="1"/>
  <c r="I681" i="2"/>
  <c r="J681" i="2" s="1"/>
  <c r="I680" i="2"/>
  <c r="F680" i="2"/>
  <c r="I679" i="2"/>
  <c r="J679" i="2" s="1"/>
  <c r="I1718" i="2"/>
  <c r="J1718" i="2" s="1"/>
  <c r="I1717" i="2"/>
  <c r="J1717" i="2" s="1"/>
  <c r="I1716" i="2"/>
  <c r="J1716" i="2" s="1"/>
  <c r="I1715" i="2"/>
  <c r="J1715" i="2" s="1"/>
  <c r="I1714" i="2"/>
  <c r="J1714" i="2" s="1"/>
  <c r="I678" i="2"/>
  <c r="J678" i="2" s="1"/>
  <c r="I677" i="2"/>
  <c r="J677" i="2" s="1"/>
  <c r="I676" i="2"/>
  <c r="J676" i="2" s="1"/>
  <c r="I675" i="2"/>
  <c r="J675" i="2" s="1"/>
  <c r="I674" i="2"/>
  <c r="J674" i="2" s="1"/>
  <c r="I673" i="2"/>
  <c r="J673" i="2" s="1"/>
  <c r="I672" i="2"/>
  <c r="J672" i="2" s="1"/>
  <c r="I671" i="2"/>
  <c r="J671" i="2" s="1"/>
  <c r="I670" i="2"/>
  <c r="J670" i="2" s="1"/>
  <c r="I669" i="2"/>
  <c r="J669" i="2" s="1"/>
  <c r="I668" i="2"/>
  <c r="J668" i="2" s="1"/>
  <c r="I667" i="2"/>
  <c r="J667" i="2" s="1"/>
  <c r="I666" i="2"/>
  <c r="J666" i="2" s="1"/>
  <c r="I665" i="2"/>
  <c r="J665" i="2" s="1"/>
  <c r="I664" i="2"/>
  <c r="J664" i="2" s="1"/>
  <c r="I663" i="2"/>
  <c r="J663" i="2" s="1"/>
  <c r="I662" i="2"/>
  <c r="J662" i="2" s="1"/>
  <c r="I661" i="2"/>
  <c r="J661" i="2" s="1"/>
  <c r="I660" i="2"/>
  <c r="J660" i="2" s="1"/>
  <c r="I659" i="2"/>
  <c r="J659" i="2" s="1"/>
  <c r="I654" i="2"/>
  <c r="J654" i="2" s="1"/>
  <c r="I653" i="2"/>
  <c r="J653" i="2" s="1"/>
  <c r="I652" i="2"/>
  <c r="J652" i="2" s="1"/>
  <c r="I651" i="2"/>
  <c r="J651" i="2" s="1"/>
  <c r="I650" i="2"/>
  <c r="J650" i="2" s="1"/>
  <c r="I649" i="2"/>
  <c r="J649" i="2" s="1"/>
  <c r="I648" i="2"/>
  <c r="J648" i="2" s="1"/>
  <c r="I647" i="2"/>
  <c r="J647" i="2" s="1"/>
  <c r="I646" i="2"/>
  <c r="J646" i="2" s="1"/>
  <c r="I645" i="2"/>
  <c r="J645" i="2" s="1"/>
  <c r="I644" i="2"/>
  <c r="J644" i="2" s="1"/>
  <c r="I643" i="2"/>
  <c r="J643" i="2" s="1"/>
  <c r="I642" i="2"/>
  <c r="J642" i="2" s="1"/>
  <c r="I635" i="2"/>
  <c r="J635" i="2" s="1"/>
  <c r="I641" i="2"/>
  <c r="J641" i="2" s="1"/>
  <c r="I640" i="2"/>
  <c r="J640" i="2" s="1"/>
  <c r="I639" i="2"/>
  <c r="J639" i="2" s="1"/>
  <c r="I636" i="2"/>
  <c r="J636" i="2" s="1"/>
  <c r="I638" i="2"/>
  <c r="J638" i="2" s="1"/>
  <c r="I637" i="2"/>
  <c r="J637" i="2" s="1"/>
  <c r="I634" i="2"/>
  <c r="J634" i="2" s="1"/>
  <c r="I633" i="2"/>
  <c r="J633" i="2" s="1"/>
  <c r="I632" i="2"/>
  <c r="J632" i="2" s="1"/>
  <c r="I631" i="2"/>
  <c r="J631" i="2" s="1"/>
  <c r="I630" i="2"/>
  <c r="J630" i="2" s="1"/>
  <c r="I629" i="2"/>
  <c r="J629" i="2" s="1"/>
  <c r="I628" i="2"/>
  <c r="J628" i="2" s="1"/>
  <c r="I627" i="2"/>
  <c r="J627" i="2" s="1"/>
  <c r="I626" i="2"/>
  <c r="J626" i="2" s="1"/>
  <c r="I625" i="2"/>
  <c r="J625" i="2" s="1"/>
  <c r="I624" i="2"/>
  <c r="J624" i="2" s="1"/>
  <c r="I623" i="2"/>
  <c r="J623" i="2" s="1"/>
  <c r="I622" i="2"/>
  <c r="J622" i="2" s="1"/>
  <c r="I621" i="2"/>
  <c r="J621" i="2" s="1"/>
  <c r="I620" i="2"/>
  <c r="J620" i="2" s="1"/>
  <c r="I619" i="2"/>
  <c r="J619" i="2" s="1"/>
  <c r="I618" i="2"/>
  <c r="J618" i="2" s="1"/>
  <c r="I617" i="2"/>
  <c r="J617" i="2" s="1"/>
  <c r="I615" i="2"/>
  <c r="J615" i="2" s="1"/>
  <c r="I614" i="2"/>
  <c r="J614" i="2" s="1"/>
  <c r="I613" i="2"/>
  <c r="J613" i="2" s="1"/>
  <c r="I612" i="2"/>
  <c r="J612" i="2" s="1"/>
  <c r="I611" i="2"/>
  <c r="J611" i="2" s="1"/>
  <c r="I610" i="2"/>
  <c r="J610" i="2" s="1"/>
  <c r="I609" i="2"/>
  <c r="J609" i="2" s="1"/>
  <c r="I608" i="2"/>
  <c r="J608" i="2" s="1"/>
  <c r="I607" i="2"/>
  <c r="J607" i="2" s="1"/>
  <c r="I606" i="2"/>
  <c r="J606" i="2" s="1"/>
  <c r="I605" i="2"/>
  <c r="J605" i="2" s="1"/>
  <c r="I604" i="2"/>
  <c r="J604" i="2" s="1"/>
  <c r="I603" i="2"/>
  <c r="J603" i="2" s="1"/>
  <c r="I602" i="2"/>
  <c r="J602" i="2" s="1"/>
  <c r="I601" i="2"/>
  <c r="J601" i="2" s="1"/>
  <c r="I600" i="2"/>
  <c r="J600" i="2" s="1"/>
  <c r="I599" i="2"/>
  <c r="J599" i="2" s="1"/>
  <c r="I598" i="2"/>
  <c r="J598" i="2" s="1"/>
  <c r="I597" i="2"/>
  <c r="J597" i="2" s="1"/>
  <c r="I596" i="2"/>
  <c r="J596" i="2" s="1"/>
  <c r="I595" i="2"/>
  <c r="J595" i="2" s="1"/>
  <c r="I594" i="2"/>
  <c r="J594" i="2" s="1"/>
  <c r="I593" i="2"/>
  <c r="J593" i="2" s="1"/>
  <c r="I592" i="2"/>
  <c r="J592" i="2" s="1"/>
  <c r="I591" i="2"/>
  <c r="J591" i="2" s="1"/>
  <c r="I590" i="2"/>
  <c r="J590" i="2" s="1"/>
  <c r="I589" i="2"/>
  <c r="J589" i="2" s="1"/>
  <c r="I588" i="2"/>
  <c r="J588" i="2" s="1"/>
  <c r="I587" i="2"/>
  <c r="J587" i="2" s="1"/>
  <c r="I586" i="2"/>
  <c r="J586" i="2" s="1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J580" i="2" s="1"/>
  <c r="I579" i="2"/>
  <c r="J579" i="2" s="1"/>
  <c r="I578" i="2"/>
  <c r="J578" i="2" s="1"/>
  <c r="I577" i="2"/>
  <c r="J577" i="2" s="1"/>
  <c r="I572" i="2"/>
  <c r="J572" i="2" s="1"/>
  <c r="I571" i="2"/>
  <c r="J571" i="2" s="1"/>
  <c r="I570" i="2"/>
  <c r="J570" i="2" s="1"/>
  <c r="I569" i="2"/>
  <c r="J569" i="2" s="1"/>
  <c r="I568" i="2"/>
  <c r="J568" i="2" s="1"/>
  <c r="I567" i="2"/>
  <c r="J567" i="2" s="1"/>
  <c r="I566" i="2"/>
  <c r="J566" i="2" s="1"/>
  <c r="I565" i="2"/>
  <c r="J565" i="2" s="1"/>
  <c r="I564" i="2"/>
  <c r="J564" i="2" s="1"/>
  <c r="I563" i="2"/>
  <c r="J563" i="2" s="1"/>
  <c r="I562" i="2"/>
  <c r="J562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535" i="2"/>
  <c r="J535" i="2" s="1"/>
  <c r="I534" i="2"/>
  <c r="J534" i="2" s="1"/>
  <c r="I533" i="2"/>
  <c r="J533" i="2" s="1"/>
  <c r="I532" i="2"/>
  <c r="J532" i="2" s="1"/>
  <c r="I531" i="2"/>
  <c r="J531" i="2" s="1"/>
  <c r="I529" i="2"/>
  <c r="J529" i="2" s="1"/>
  <c r="I528" i="2"/>
  <c r="J528" i="2" s="1"/>
  <c r="I527" i="2"/>
  <c r="J527" i="2" s="1"/>
  <c r="I526" i="2"/>
  <c r="J526" i="2" s="1"/>
  <c r="I525" i="2"/>
  <c r="J525" i="2" s="1"/>
  <c r="I524" i="2"/>
  <c r="J524" i="2" s="1"/>
  <c r="I523" i="2"/>
  <c r="J523" i="2" s="1"/>
  <c r="I522" i="2"/>
  <c r="J522" i="2" s="1"/>
  <c r="I521" i="2"/>
  <c r="J521" i="2" s="1"/>
  <c r="I520" i="2"/>
  <c r="J520" i="2" s="1"/>
  <c r="I519" i="2"/>
  <c r="J519" i="2" s="1"/>
  <c r="I518" i="2"/>
  <c r="J518" i="2" s="1"/>
  <c r="I517" i="2"/>
  <c r="J517" i="2" s="1"/>
  <c r="I516" i="2"/>
  <c r="J516" i="2" s="1"/>
  <c r="I515" i="2"/>
  <c r="J515" i="2" s="1"/>
  <c r="I514" i="2"/>
  <c r="J514" i="2" s="1"/>
  <c r="I513" i="2"/>
  <c r="J513" i="2" s="1"/>
  <c r="I123" i="2"/>
  <c r="J123" i="2" s="1"/>
  <c r="I122" i="2"/>
  <c r="J122" i="2" s="1"/>
  <c r="I512" i="2"/>
  <c r="J512" i="2" s="1"/>
  <c r="I511" i="2"/>
  <c r="J511" i="2" s="1"/>
  <c r="I510" i="2"/>
  <c r="J510" i="2" s="1"/>
  <c r="I509" i="2"/>
  <c r="J509" i="2" s="1"/>
  <c r="I508" i="2"/>
  <c r="J508" i="2" s="1"/>
  <c r="I507" i="2"/>
  <c r="J507" i="2" s="1"/>
  <c r="I506" i="2"/>
  <c r="J506" i="2" s="1"/>
  <c r="I504" i="2"/>
  <c r="J504" i="2" s="1"/>
  <c r="I505" i="2"/>
  <c r="J505" i="2" s="1"/>
  <c r="I503" i="2"/>
  <c r="J503" i="2" s="1"/>
  <c r="I502" i="2"/>
  <c r="J502" i="2" s="1"/>
  <c r="I501" i="2"/>
  <c r="J501" i="2" s="1"/>
  <c r="I500" i="2"/>
  <c r="J500" i="2" s="1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J494" i="2" s="1"/>
  <c r="I493" i="2"/>
  <c r="J493" i="2" s="1"/>
  <c r="I492" i="2"/>
  <c r="J492" i="2" s="1"/>
  <c r="I491" i="2"/>
  <c r="J491" i="2" s="1"/>
  <c r="I490" i="2"/>
  <c r="J490" i="2" s="1"/>
  <c r="I489" i="2"/>
  <c r="J489" i="2" s="1"/>
  <c r="I488" i="2"/>
  <c r="J488" i="2" s="1"/>
  <c r="I487" i="2"/>
  <c r="J487" i="2" s="1"/>
  <c r="I486" i="2"/>
  <c r="J486" i="2" s="1"/>
  <c r="I485" i="2"/>
  <c r="J485" i="2" s="1"/>
  <c r="I484" i="2"/>
  <c r="J484" i="2" s="1"/>
  <c r="I483" i="2"/>
  <c r="J483" i="2" s="1"/>
  <c r="I482" i="2"/>
  <c r="J482" i="2" s="1"/>
  <c r="I481" i="2"/>
  <c r="J481" i="2" s="1"/>
  <c r="I480" i="2"/>
  <c r="J480" i="2" s="1"/>
  <c r="I479" i="2"/>
  <c r="J479" i="2" s="1"/>
  <c r="I478" i="2"/>
  <c r="J478" i="2" s="1"/>
  <c r="I477" i="2"/>
  <c r="J477" i="2" s="1"/>
  <c r="I476" i="2"/>
  <c r="J476" i="2" s="1"/>
  <c r="I475" i="2"/>
  <c r="J475" i="2" s="1"/>
  <c r="I474" i="2"/>
  <c r="J474" i="2" s="1"/>
  <c r="I473" i="2"/>
  <c r="J473" i="2" s="1"/>
  <c r="I458" i="2"/>
  <c r="J458" i="2" s="1"/>
  <c r="I457" i="2"/>
  <c r="J457" i="2" s="1"/>
  <c r="I456" i="2"/>
  <c r="J456" i="2" s="1"/>
  <c r="I455" i="2"/>
  <c r="J455" i="2" s="1"/>
  <c r="I454" i="2"/>
  <c r="J454" i="2" s="1"/>
  <c r="I453" i="2"/>
  <c r="J453" i="2" s="1"/>
  <c r="I452" i="2"/>
  <c r="J452" i="2" s="1"/>
  <c r="I451" i="2"/>
  <c r="J451" i="2" s="1"/>
  <c r="I450" i="2"/>
  <c r="J450" i="2" s="1"/>
  <c r="I449" i="2"/>
  <c r="J449" i="2" s="1"/>
  <c r="I448" i="2"/>
  <c r="J448" i="2" s="1"/>
  <c r="I447" i="2"/>
  <c r="J447" i="2" s="1"/>
  <c r="I446" i="2"/>
  <c r="J446" i="2" s="1"/>
  <c r="I445" i="2"/>
  <c r="J445" i="2" s="1"/>
  <c r="I443" i="2"/>
  <c r="J443" i="2" s="1"/>
  <c r="I444" i="2"/>
  <c r="J444" i="2" s="1"/>
  <c r="I442" i="2"/>
  <c r="J442" i="2" s="1"/>
  <c r="I441" i="2"/>
  <c r="J441" i="2" s="1"/>
  <c r="I440" i="2"/>
  <c r="J440" i="2" s="1"/>
  <c r="I439" i="2"/>
  <c r="J439" i="2" s="1"/>
  <c r="I438" i="2"/>
  <c r="J438" i="2" s="1"/>
  <c r="I437" i="2"/>
  <c r="J437" i="2" s="1"/>
  <c r="I436" i="2"/>
  <c r="J436" i="2" s="1"/>
  <c r="I435" i="2"/>
  <c r="J435" i="2" s="1"/>
  <c r="I434" i="2"/>
  <c r="J434" i="2" s="1"/>
  <c r="I433" i="2"/>
  <c r="J433" i="2" s="1"/>
  <c r="I432" i="2"/>
  <c r="J432" i="2" s="1"/>
  <c r="I431" i="2"/>
  <c r="J431" i="2" s="1"/>
  <c r="I430" i="2"/>
  <c r="J430" i="2" s="1"/>
  <c r="I429" i="2"/>
  <c r="J429" i="2" s="1"/>
  <c r="I428" i="2"/>
  <c r="J428" i="2" s="1"/>
  <c r="I427" i="2"/>
  <c r="J427" i="2" s="1"/>
  <c r="I426" i="2"/>
  <c r="J426" i="2" s="1"/>
  <c r="I425" i="2"/>
  <c r="F425" i="2"/>
  <c r="I424" i="2"/>
  <c r="I422" i="2"/>
  <c r="J422" i="2" s="1"/>
  <c r="I379" i="2"/>
  <c r="J379" i="2" s="1"/>
  <c r="I378" i="2"/>
  <c r="J378" i="2" s="1"/>
  <c r="I423" i="2"/>
  <c r="J423" i="2" s="1"/>
  <c r="I421" i="2"/>
  <c r="J421" i="2" s="1"/>
  <c r="I420" i="2"/>
  <c r="J420" i="2" s="1"/>
  <c r="I419" i="2"/>
  <c r="J419" i="2" s="1"/>
  <c r="I418" i="2"/>
  <c r="J418" i="2" s="1"/>
  <c r="I417" i="2"/>
  <c r="J417" i="2" s="1"/>
  <c r="I416" i="2"/>
  <c r="J416" i="2" s="1"/>
  <c r="I415" i="2"/>
  <c r="J415" i="2" s="1"/>
  <c r="I414" i="2"/>
  <c r="J414" i="2" s="1"/>
  <c r="I413" i="2"/>
  <c r="J413" i="2" s="1"/>
  <c r="I412" i="2"/>
  <c r="J412" i="2" s="1"/>
  <c r="I411" i="2"/>
  <c r="J411" i="2" s="1"/>
  <c r="I410" i="2"/>
  <c r="J410" i="2" s="1"/>
  <c r="I409" i="2"/>
  <c r="J409" i="2" s="1"/>
  <c r="I408" i="2"/>
  <c r="J408" i="2" s="1"/>
  <c r="I407" i="2"/>
  <c r="J407" i="2" s="1"/>
  <c r="I406" i="2"/>
  <c r="J406" i="2" s="1"/>
  <c r="I405" i="2"/>
  <c r="J405" i="2" s="1"/>
  <c r="I404" i="2"/>
  <c r="J404" i="2" s="1"/>
  <c r="I403" i="2"/>
  <c r="J403" i="2" s="1"/>
  <c r="I402" i="2"/>
  <c r="J402" i="2" s="1"/>
  <c r="I401" i="2"/>
  <c r="J401" i="2" s="1"/>
  <c r="I400" i="2"/>
  <c r="J400" i="2" s="1"/>
  <c r="I399" i="2"/>
  <c r="J399" i="2" s="1"/>
  <c r="I398" i="2"/>
  <c r="J398" i="2" s="1"/>
  <c r="I397" i="2"/>
  <c r="J397" i="2" s="1"/>
  <c r="I396" i="2"/>
  <c r="J396" i="2" s="1"/>
  <c r="I395" i="2"/>
  <c r="J395" i="2" s="1"/>
  <c r="I394" i="2"/>
  <c r="J394" i="2" s="1"/>
  <c r="I393" i="2"/>
  <c r="J393" i="2" s="1"/>
  <c r="I392" i="2"/>
  <c r="J392" i="2" s="1"/>
  <c r="I391" i="2"/>
  <c r="J391" i="2" s="1"/>
  <c r="I390" i="2"/>
  <c r="J390" i="2" s="1"/>
  <c r="I389" i="2"/>
  <c r="J389" i="2" s="1"/>
  <c r="I388" i="2"/>
  <c r="J388" i="2" s="1"/>
  <c r="I387" i="2"/>
  <c r="J387" i="2" s="1"/>
  <c r="I383" i="2"/>
  <c r="J383" i="2" s="1"/>
  <c r="I382" i="2"/>
  <c r="J382" i="2" s="1"/>
  <c r="I381" i="2"/>
  <c r="J381" i="2" s="1"/>
  <c r="I380" i="2"/>
  <c r="J380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67" i="2"/>
  <c r="J367" i="2" s="1"/>
  <c r="I358" i="2"/>
  <c r="J358" i="2" s="1"/>
  <c r="I366" i="2"/>
  <c r="J366" i="2" s="1"/>
  <c r="I365" i="2"/>
  <c r="J365" i="2" s="1"/>
  <c r="I363" i="2"/>
  <c r="J363" i="2" s="1"/>
  <c r="I357" i="2"/>
  <c r="J357" i="2" s="1"/>
  <c r="I364" i="2"/>
  <c r="J364" i="2" s="1"/>
  <c r="I362" i="2"/>
  <c r="J362" i="2" s="1"/>
  <c r="I361" i="2"/>
  <c r="J361" i="2" s="1"/>
  <c r="I360" i="2"/>
  <c r="J360" i="2" s="1"/>
  <c r="I356" i="2"/>
  <c r="J356" i="2" s="1"/>
  <c r="I359" i="2"/>
  <c r="J359" i="2" s="1"/>
  <c r="I355" i="2"/>
  <c r="J355" i="2" s="1"/>
  <c r="I354" i="2"/>
  <c r="J354" i="2" s="1"/>
  <c r="I352" i="2"/>
  <c r="J352" i="2" s="1"/>
  <c r="I353" i="2"/>
  <c r="J353" i="2" s="1"/>
  <c r="I351" i="2"/>
  <c r="J351" i="2" s="1"/>
  <c r="I350" i="2"/>
  <c r="J350" i="2" s="1"/>
  <c r="I348" i="2"/>
  <c r="J348" i="2" s="1"/>
  <c r="I349" i="2"/>
  <c r="J349" i="2" s="1"/>
  <c r="I347" i="2"/>
  <c r="J347" i="2" s="1"/>
  <c r="I345" i="2"/>
  <c r="J345" i="2" s="1"/>
  <c r="I346" i="2"/>
  <c r="J346" i="2" s="1"/>
  <c r="I344" i="2"/>
  <c r="J344" i="2" s="1"/>
  <c r="I343" i="2"/>
  <c r="J343" i="2" s="1"/>
  <c r="I342" i="2"/>
  <c r="J342" i="2" s="1"/>
  <c r="I341" i="2"/>
  <c r="J341" i="2" s="1"/>
  <c r="I340" i="2"/>
  <c r="J340" i="2" s="1"/>
  <c r="I339" i="2"/>
  <c r="J339" i="2" s="1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J330" i="2" s="1"/>
  <c r="I329" i="2"/>
  <c r="J329" i="2" s="1"/>
  <c r="I328" i="2"/>
  <c r="J328" i="2" s="1"/>
  <c r="I327" i="2"/>
  <c r="J327" i="2" s="1"/>
  <c r="I326" i="2"/>
  <c r="J326" i="2" s="1"/>
  <c r="I325" i="2"/>
  <c r="J325" i="2" s="1"/>
  <c r="I323" i="2"/>
  <c r="J323" i="2" s="1"/>
  <c r="I322" i="2"/>
  <c r="J322" i="2" s="1"/>
  <c r="I321" i="2"/>
  <c r="J321" i="2" s="1"/>
  <c r="I320" i="2"/>
  <c r="J320" i="2" s="1"/>
  <c r="I319" i="2"/>
  <c r="J319" i="2" s="1"/>
  <c r="I318" i="2"/>
  <c r="J318" i="2" s="1"/>
  <c r="I317" i="2"/>
  <c r="J317" i="2" s="1"/>
  <c r="I316" i="2"/>
  <c r="J316" i="2" s="1"/>
  <c r="I315" i="2"/>
  <c r="J315" i="2" s="1"/>
  <c r="I314" i="2"/>
  <c r="J314" i="2" s="1"/>
  <c r="I313" i="2"/>
  <c r="J313" i="2" s="1"/>
  <c r="I312" i="2"/>
  <c r="J312" i="2" s="1"/>
  <c r="I311" i="2"/>
  <c r="J311" i="2" s="1"/>
  <c r="I310" i="2"/>
  <c r="J310" i="2" s="1"/>
  <c r="I309" i="2"/>
  <c r="J309" i="2" s="1"/>
  <c r="I308" i="2"/>
  <c r="J308" i="2" s="1"/>
  <c r="I307" i="2"/>
  <c r="J307" i="2" s="1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300" i="2"/>
  <c r="J300" i="2" s="1"/>
  <c r="I299" i="2"/>
  <c r="J299" i="2" s="1"/>
  <c r="I298" i="2"/>
  <c r="J298" i="2" s="1"/>
  <c r="I297" i="2"/>
  <c r="J297" i="2" s="1"/>
  <c r="I296" i="2"/>
  <c r="J296" i="2" s="1"/>
  <c r="I295" i="2"/>
  <c r="J295" i="2" s="1"/>
  <c r="I294" i="2"/>
  <c r="J294" i="2" s="1"/>
  <c r="I293" i="2"/>
  <c r="J293" i="2" s="1"/>
  <c r="I292" i="2"/>
  <c r="J292" i="2" s="1"/>
  <c r="I291" i="2"/>
  <c r="J291" i="2" s="1"/>
  <c r="I290" i="2"/>
  <c r="J290" i="2" s="1"/>
  <c r="I289" i="2"/>
  <c r="J289" i="2" s="1"/>
  <c r="I288" i="2"/>
  <c r="J288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J275" i="2" s="1"/>
  <c r="I274" i="2"/>
  <c r="J274" i="2" s="1"/>
  <c r="I273" i="2"/>
  <c r="J273" i="2" s="1"/>
  <c r="I272" i="2"/>
  <c r="J272" i="2" s="1"/>
  <c r="I268" i="2"/>
  <c r="J268" i="2" s="1"/>
  <c r="I269" i="2"/>
  <c r="J269" i="2" s="1"/>
  <c r="I271" i="2"/>
  <c r="J271" i="2" s="1"/>
  <c r="I270" i="2"/>
  <c r="J270" i="2" s="1"/>
  <c r="I267" i="2"/>
  <c r="J267" i="2" s="1"/>
  <c r="I266" i="2"/>
  <c r="J266" i="2" s="1"/>
  <c r="I265" i="2"/>
  <c r="J265" i="2" s="1"/>
  <c r="I264" i="2"/>
  <c r="J264" i="2" s="1"/>
  <c r="I263" i="2"/>
  <c r="J263" i="2" s="1"/>
  <c r="I262" i="2"/>
  <c r="J262" i="2" s="1"/>
  <c r="I261" i="2"/>
  <c r="J261" i="2" s="1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5" i="2"/>
  <c r="J75" i="2" s="1"/>
  <c r="I74" i="2"/>
  <c r="J74" i="2" s="1"/>
  <c r="I73" i="2"/>
  <c r="J73" i="2" s="1"/>
  <c r="I72" i="2"/>
  <c r="J72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F167" i="2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2" i="2"/>
  <c r="J132" i="2" s="1"/>
  <c r="I133" i="2"/>
  <c r="J133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19" i="2"/>
  <c r="J119" i="2" s="1"/>
  <c r="I120" i="2"/>
  <c r="J120" i="2" s="1"/>
  <c r="I121" i="2"/>
  <c r="J121" i="2" s="1"/>
  <c r="I118" i="2"/>
  <c r="J118" i="2" s="1"/>
  <c r="I117" i="2"/>
  <c r="J117" i="2" s="1"/>
  <c r="I116" i="2"/>
  <c r="J116" i="2" s="1"/>
  <c r="I115" i="2"/>
  <c r="J115" i="2" s="1"/>
  <c r="I114" i="2"/>
  <c r="J114" i="2" s="1"/>
  <c r="I101" i="2"/>
  <c r="J101" i="2" s="1"/>
  <c r="I100" i="2"/>
  <c r="J100" i="2" s="1"/>
  <c r="I87" i="2"/>
  <c r="J87" i="2" s="1"/>
  <c r="I77" i="2"/>
  <c r="J77" i="2" s="1"/>
  <c r="I76" i="2"/>
  <c r="J76" i="2" s="1"/>
  <c r="I71" i="2"/>
  <c r="J71" i="2" s="1"/>
  <c r="I56" i="2"/>
  <c r="J56" i="2" s="1"/>
  <c r="I55" i="2"/>
  <c r="J55" i="2" s="1"/>
  <c r="I54" i="2"/>
  <c r="J54" i="2" s="1"/>
  <c r="I53" i="2"/>
  <c r="J53" i="2" s="1"/>
  <c r="I50" i="2"/>
  <c r="J50" i="2" s="1"/>
  <c r="I52" i="2"/>
  <c r="J52" i="2" s="1"/>
  <c r="I51" i="2"/>
  <c r="J51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1" i="2"/>
  <c r="J31" i="2" s="1"/>
  <c r="I29" i="2"/>
  <c r="J29" i="2" s="1"/>
  <c r="I28" i="2"/>
  <c r="J28" i="2" s="1"/>
  <c r="I32" i="2"/>
  <c r="J32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7" i="2"/>
  <c r="J7" i="2" s="1"/>
  <c r="I10" i="2"/>
  <c r="J10" i="2" s="1"/>
  <c r="I9" i="2"/>
  <c r="J9" i="2" s="1"/>
  <c r="I8" i="2"/>
  <c r="J8" i="2" s="1"/>
  <c r="I6" i="2"/>
  <c r="J6" i="2" s="1"/>
  <c r="I5" i="2"/>
  <c r="J5" i="2" s="1"/>
  <c r="I2034" i="2"/>
  <c r="J2034" i="2" s="1"/>
  <c r="I2033" i="2"/>
  <c r="J2033" i="2" s="1"/>
  <c r="I2032" i="2"/>
  <c r="J2032" i="2" s="1"/>
  <c r="I2031" i="2"/>
  <c r="J2031" i="2" s="1"/>
  <c r="I2030" i="2"/>
  <c r="J2030" i="2" s="1"/>
  <c r="I2027" i="2"/>
  <c r="J2027" i="2" s="1"/>
  <c r="I2029" i="2"/>
  <c r="J2029" i="2" s="1"/>
  <c r="I2028" i="2"/>
  <c r="J2028" i="2" s="1"/>
  <c r="I2026" i="2"/>
  <c r="J2026" i="2" s="1"/>
  <c r="I2025" i="2"/>
  <c r="J2025" i="2" s="1"/>
  <c r="I2024" i="2"/>
  <c r="J2024" i="2" s="1"/>
  <c r="I2023" i="2"/>
  <c r="J2023" i="2" s="1"/>
  <c r="I2022" i="2"/>
  <c r="J2022" i="2" s="1"/>
  <c r="I2021" i="2"/>
  <c r="J2021" i="2" s="1"/>
  <c r="I2020" i="2"/>
  <c r="J2020" i="2" s="1"/>
  <c r="I2019" i="2"/>
  <c r="J2019" i="2" s="1"/>
  <c r="I2018" i="2"/>
  <c r="J2018" i="2" s="1"/>
  <c r="I2017" i="2"/>
  <c r="J2017" i="2" s="1"/>
  <c r="I2016" i="2"/>
  <c r="J2016" i="2" s="1"/>
  <c r="I2015" i="2"/>
  <c r="J2015" i="2" s="1"/>
  <c r="I2014" i="2"/>
  <c r="J2014" i="2" s="1"/>
  <c r="I2013" i="2"/>
  <c r="J2013" i="2" s="1"/>
  <c r="I2012" i="2"/>
  <c r="J2012" i="2" s="1"/>
  <c r="I2011" i="2"/>
  <c r="J2011" i="2" s="1"/>
  <c r="I2010" i="2"/>
  <c r="J2010" i="2" s="1"/>
  <c r="I2009" i="2"/>
  <c r="J2009" i="2" s="1"/>
  <c r="I2008" i="2"/>
  <c r="J2008" i="2" s="1"/>
  <c r="I2007" i="2"/>
  <c r="J2007" i="2" s="1"/>
  <c r="I2006" i="2"/>
  <c r="J2006" i="2" s="1"/>
  <c r="I2005" i="2"/>
  <c r="J2005" i="2" s="1"/>
  <c r="I2004" i="2"/>
  <c r="J2004" i="2" s="1"/>
  <c r="I2003" i="2"/>
  <c r="J2003" i="2" s="1"/>
  <c r="I2002" i="2"/>
  <c r="J2002" i="2" s="1"/>
  <c r="I2001" i="2"/>
  <c r="J2001" i="2" s="1"/>
  <c r="I2000" i="2"/>
  <c r="J2000" i="2" s="1"/>
  <c r="I1999" i="2"/>
  <c r="J1999" i="2" s="1"/>
  <c r="I1998" i="2"/>
  <c r="J1998" i="2" s="1"/>
  <c r="I1997" i="2"/>
  <c r="J1997" i="2" s="1"/>
  <c r="I1996" i="2"/>
  <c r="J1996" i="2" s="1"/>
  <c r="I1995" i="2"/>
  <c r="J1995" i="2" s="1"/>
  <c r="I1982" i="2"/>
  <c r="J1982" i="2" s="1"/>
  <c r="I1981" i="2"/>
  <c r="J1981" i="2" s="1"/>
  <c r="I1980" i="2"/>
  <c r="J1980" i="2" s="1"/>
  <c r="I1979" i="2"/>
  <c r="J1979" i="2" s="1"/>
  <c r="I1978" i="2"/>
  <c r="J1978" i="2" s="1"/>
  <c r="I1977" i="2"/>
  <c r="J1977" i="2" s="1"/>
  <c r="I1976" i="2"/>
  <c r="J1976" i="2" s="1"/>
  <c r="I1975" i="2"/>
  <c r="J1975" i="2" s="1"/>
  <c r="I1974" i="2"/>
  <c r="J1974" i="2" s="1"/>
  <c r="I1973" i="2"/>
  <c r="J1973" i="2" s="1"/>
  <c r="I1972" i="2"/>
  <c r="J1972" i="2" s="1"/>
  <c r="I1971" i="2"/>
  <c r="J1971" i="2" s="1"/>
  <c r="I1970" i="2"/>
  <c r="J1970" i="2" s="1"/>
  <c r="I1969" i="2"/>
  <c r="J1969" i="2" s="1"/>
  <c r="I1968" i="2"/>
  <c r="J1968" i="2" s="1"/>
  <c r="I1967" i="2"/>
  <c r="J1967" i="2" s="1"/>
  <c r="I1966" i="2"/>
  <c r="J1966" i="2" s="1"/>
  <c r="I1965" i="2"/>
  <c r="J1965" i="2" s="1"/>
  <c r="I1964" i="2"/>
  <c r="J1964" i="2" s="1"/>
  <c r="I1963" i="2"/>
  <c r="J1963" i="2" s="1"/>
  <c r="I1962" i="2"/>
  <c r="J1962" i="2" s="1"/>
  <c r="I1961" i="2"/>
  <c r="J1961" i="2" s="1"/>
  <c r="I1959" i="2"/>
  <c r="J1959" i="2" s="1"/>
  <c r="I1960" i="2"/>
  <c r="J1960" i="2" s="1"/>
  <c r="I1956" i="2"/>
  <c r="J1956" i="2" s="1"/>
  <c r="I1958" i="2"/>
  <c r="J1958" i="2" s="1"/>
  <c r="I1957" i="2"/>
  <c r="J1957" i="2" s="1"/>
  <c r="I1955" i="2"/>
  <c r="J1955" i="2" s="1"/>
  <c r="I1954" i="2"/>
  <c r="J1954" i="2" s="1"/>
  <c r="I1953" i="2"/>
  <c r="J1953" i="2" s="1"/>
  <c r="I1952" i="2"/>
  <c r="J1952" i="2" s="1"/>
  <c r="I1950" i="2"/>
  <c r="J1950" i="2" s="1"/>
  <c r="I1951" i="2"/>
  <c r="J1951" i="2" s="1"/>
  <c r="I1949" i="2"/>
  <c r="J1949" i="2" s="1"/>
  <c r="I1948" i="2"/>
  <c r="J1948" i="2" s="1"/>
  <c r="I1947" i="2"/>
  <c r="J1947" i="2" s="1"/>
  <c r="I1946" i="2"/>
  <c r="J1946" i="2" s="1"/>
  <c r="I1945" i="2"/>
  <c r="J1945" i="2" s="1"/>
  <c r="I1944" i="2"/>
  <c r="J1944" i="2" s="1"/>
  <c r="I1943" i="2"/>
  <c r="J1943" i="2" s="1"/>
  <c r="I1942" i="2"/>
  <c r="J1942" i="2" s="1"/>
  <c r="I1941" i="2"/>
  <c r="J1941" i="2" s="1"/>
  <c r="I1940" i="2"/>
  <c r="J1940" i="2" s="1"/>
  <c r="I1939" i="2"/>
  <c r="J1939" i="2" s="1"/>
  <c r="I1938" i="2"/>
  <c r="J1938" i="2" s="1"/>
  <c r="I1937" i="2"/>
  <c r="J1937" i="2" s="1"/>
  <c r="I1936" i="2"/>
  <c r="J1936" i="2" s="1"/>
  <c r="I1935" i="2"/>
  <c r="J1935" i="2" s="1"/>
  <c r="I1934" i="2"/>
  <c r="J1934" i="2" s="1"/>
  <c r="I1933" i="2"/>
  <c r="J1933" i="2" s="1"/>
  <c r="I1932" i="2"/>
  <c r="J1932" i="2" s="1"/>
  <c r="I1931" i="2"/>
  <c r="J1931" i="2" s="1"/>
  <c r="I1930" i="2"/>
  <c r="J1930" i="2" s="1"/>
  <c r="I1929" i="2"/>
  <c r="J1929" i="2" s="1"/>
  <c r="I1928" i="2"/>
  <c r="J1928" i="2" s="1"/>
  <c r="I1927" i="2"/>
  <c r="J1927" i="2" s="1"/>
  <c r="I1926" i="2"/>
  <c r="J1926" i="2" s="1"/>
  <c r="I1925" i="2"/>
  <c r="J1925" i="2" s="1"/>
  <c r="I1924" i="2"/>
  <c r="J1924" i="2" s="1"/>
  <c r="I1923" i="2"/>
  <c r="J1923" i="2" s="1"/>
  <c r="I1920" i="2"/>
  <c r="J1920" i="2" s="1"/>
  <c r="I1922" i="2"/>
  <c r="J1922" i="2" s="1"/>
  <c r="I1921" i="2"/>
  <c r="J1921" i="2" s="1"/>
  <c r="I1919" i="2"/>
  <c r="J1919" i="2" s="1"/>
  <c r="I1918" i="2"/>
  <c r="J1918" i="2" s="1"/>
  <c r="I1917" i="2"/>
  <c r="J1917" i="2" s="1"/>
  <c r="I1916" i="2"/>
  <c r="J1916" i="2" s="1"/>
  <c r="I1915" i="2"/>
  <c r="J1915" i="2" s="1"/>
  <c r="I1914" i="2"/>
  <c r="J1914" i="2" s="1"/>
  <c r="I1913" i="2"/>
  <c r="J1913" i="2" s="1"/>
  <c r="I1912" i="2"/>
  <c r="J1912" i="2" s="1"/>
  <c r="I1911" i="2"/>
  <c r="J1911" i="2" s="1"/>
  <c r="I1910" i="2"/>
  <c r="J1910" i="2" s="1"/>
  <c r="I1909" i="2"/>
  <c r="J1909" i="2" s="1"/>
  <c r="I1908" i="2"/>
  <c r="J1908" i="2" s="1"/>
  <c r="I1904" i="2"/>
  <c r="J1904" i="2" s="1"/>
  <c r="I1907" i="2"/>
  <c r="J1907" i="2" s="1"/>
  <c r="I1906" i="2"/>
  <c r="J1906" i="2" s="1"/>
  <c r="I1905" i="2"/>
  <c r="J1905" i="2" s="1"/>
  <c r="I1903" i="2"/>
  <c r="J1903" i="2" s="1"/>
  <c r="I1902" i="2"/>
  <c r="J1902" i="2" s="1"/>
  <c r="I1901" i="2"/>
  <c r="J1901" i="2" s="1"/>
  <c r="I1900" i="2"/>
  <c r="J1900" i="2" s="1"/>
  <c r="I1898" i="2"/>
  <c r="J1898" i="2" s="1"/>
  <c r="I1899" i="2"/>
  <c r="J1899" i="2" s="1"/>
  <c r="I1897" i="2"/>
  <c r="J1897" i="2" s="1"/>
  <c r="I1896" i="2"/>
  <c r="J1896" i="2" s="1"/>
  <c r="I1895" i="2"/>
  <c r="J1895" i="2" s="1"/>
  <c r="I1894" i="2"/>
  <c r="J1894" i="2" s="1"/>
  <c r="I1893" i="2"/>
  <c r="J1893" i="2" s="1"/>
  <c r="I1889" i="2"/>
  <c r="J1889" i="2" s="1"/>
  <c r="I1888" i="2"/>
  <c r="J1888" i="2" s="1"/>
  <c r="I1887" i="2"/>
  <c r="J1887" i="2" s="1"/>
  <c r="I1886" i="2"/>
  <c r="J1886" i="2" s="1"/>
  <c r="I1885" i="2"/>
  <c r="J1885" i="2" s="1"/>
  <c r="I1884" i="2"/>
  <c r="J1884" i="2" s="1"/>
  <c r="I1883" i="2"/>
  <c r="J1883" i="2" s="1"/>
  <c r="I1882" i="2"/>
  <c r="J1882" i="2" s="1"/>
  <c r="I1881" i="2"/>
  <c r="J1881" i="2" s="1"/>
  <c r="I1880" i="2"/>
  <c r="J1880" i="2" s="1"/>
  <c r="I1879" i="2"/>
  <c r="J1879" i="2" s="1"/>
  <c r="I1878" i="2"/>
  <c r="J1878" i="2" s="1"/>
  <c r="I1877" i="2"/>
  <c r="J1877" i="2" s="1"/>
  <c r="I1876" i="2"/>
  <c r="J1876" i="2" s="1"/>
  <c r="I1875" i="2"/>
  <c r="J1875" i="2" s="1"/>
  <c r="I1873" i="2"/>
  <c r="J1873" i="2" s="1"/>
  <c r="I1871" i="2"/>
  <c r="J1871" i="2" s="1"/>
  <c r="I1874" i="2"/>
  <c r="J1874" i="2" s="1"/>
  <c r="I1872" i="2"/>
  <c r="J1872" i="2" s="1"/>
  <c r="I1870" i="2"/>
  <c r="J1870" i="2" s="1"/>
  <c r="I1868" i="2"/>
  <c r="J1868" i="2" s="1"/>
  <c r="I1867" i="2"/>
  <c r="J1867" i="2" s="1"/>
  <c r="I1869" i="2"/>
  <c r="J1869" i="2" s="1"/>
  <c r="I1866" i="2"/>
  <c r="J1866" i="2" s="1"/>
  <c r="I1863" i="2"/>
  <c r="J1863" i="2" s="1"/>
  <c r="I1865" i="2"/>
  <c r="J1865" i="2" s="1"/>
  <c r="I1864" i="2"/>
  <c r="J1864" i="2" s="1"/>
  <c r="I1862" i="2"/>
  <c r="J1862" i="2" s="1"/>
  <c r="I1861" i="2"/>
  <c r="J1861" i="2" s="1"/>
  <c r="I1860" i="2"/>
  <c r="J1860" i="2" s="1"/>
  <c r="I1859" i="2"/>
  <c r="J1859" i="2" s="1"/>
  <c r="I1858" i="2"/>
  <c r="J1858" i="2" s="1"/>
  <c r="I1857" i="2"/>
  <c r="J1857" i="2" s="1"/>
  <c r="I1856" i="2"/>
  <c r="J1856" i="2" s="1"/>
  <c r="I1855" i="2"/>
  <c r="J1855" i="2" s="1"/>
  <c r="I1854" i="2"/>
  <c r="J1854" i="2" s="1"/>
  <c r="I1853" i="2"/>
  <c r="J1853" i="2" s="1"/>
  <c r="I1852" i="2"/>
  <c r="J1852" i="2" s="1"/>
  <c r="I1851" i="2"/>
  <c r="J1851" i="2" s="1"/>
  <c r="I1850" i="2"/>
  <c r="J1850" i="2" s="1"/>
  <c r="I1849" i="2"/>
  <c r="J1849" i="2" s="1"/>
  <c r="I1848" i="2"/>
  <c r="J1848" i="2" s="1"/>
  <c r="I1847" i="2"/>
  <c r="J1847" i="2" s="1"/>
  <c r="I1846" i="2"/>
  <c r="J1846" i="2" s="1"/>
  <c r="I1845" i="2"/>
  <c r="J1845" i="2" s="1"/>
  <c r="I1838" i="2"/>
  <c r="J1838" i="2" s="1"/>
  <c r="I1837" i="2"/>
  <c r="J1837" i="2" s="1"/>
  <c r="I1836" i="2"/>
  <c r="J1836" i="2" s="1"/>
  <c r="I1835" i="2"/>
  <c r="J1835" i="2" s="1"/>
  <c r="I1834" i="2"/>
  <c r="J1834" i="2" s="1"/>
  <c r="I1833" i="2"/>
  <c r="J1833" i="2" s="1"/>
  <c r="I1832" i="2"/>
  <c r="J1832" i="2" s="1"/>
  <c r="I1831" i="2"/>
  <c r="J1831" i="2" s="1"/>
  <c r="I1830" i="2"/>
  <c r="J1830" i="2" s="1"/>
  <c r="I1829" i="2"/>
  <c r="J1829" i="2" s="1"/>
  <c r="I1828" i="2"/>
  <c r="J1828" i="2" s="1"/>
  <c r="I1827" i="2"/>
  <c r="J1827" i="2" s="1"/>
  <c r="I1826" i="2"/>
  <c r="J1826" i="2" s="1"/>
  <c r="I1825" i="2"/>
  <c r="J1825" i="2" s="1"/>
  <c r="I1824" i="2"/>
  <c r="J1824" i="2" s="1"/>
  <c r="I1823" i="2"/>
  <c r="J1823" i="2" s="1"/>
  <c r="I1822" i="2"/>
  <c r="J1822" i="2" s="1"/>
  <c r="I1821" i="2"/>
  <c r="J1821" i="2" s="1"/>
  <c r="I1820" i="2"/>
  <c r="J1820" i="2" s="1"/>
  <c r="I1819" i="2"/>
  <c r="J1819" i="2" s="1"/>
  <c r="I1818" i="2"/>
  <c r="J1818" i="2" s="1"/>
  <c r="I1817" i="2"/>
  <c r="J1817" i="2" s="1"/>
  <c r="I1816" i="2"/>
  <c r="J1816" i="2" s="1"/>
  <c r="I1815" i="2"/>
  <c r="J1815" i="2" s="1"/>
  <c r="I1814" i="2"/>
  <c r="J1814" i="2" s="1"/>
  <c r="I1813" i="2"/>
  <c r="J1813" i="2" s="1"/>
  <c r="I1812" i="2"/>
  <c r="J1812" i="2" s="1"/>
  <c r="I1811" i="2"/>
  <c r="J1811" i="2" s="1"/>
  <c r="I1810" i="2"/>
  <c r="J1810" i="2" s="1"/>
  <c r="I1809" i="2"/>
  <c r="J1809" i="2" s="1"/>
  <c r="I1742" i="2"/>
  <c r="J1742" i="2" s="1"/>
  <c r="I1738" i="2"/>
  <c r="J1738" i="2" s="1"/>
  <c r="I1736" i="2"/>
  <c r="J1736" i="2" s="1"/>
  <c r="I1734" i="2"/>
  <c r="J1734" i="2" s="1"/>
  <c r="I1731" i="2"/>
  <c r="J1731" i="2" s="1"/>
  <c r="I1729" i="2"/>
  <c r="J1729" i="2" s="1"/>
  <c r="I1727" i="2"/>
  <c r="J1727" i="2" s="1"/>
  <c r="I1724" i="2"/>
  <c r="J1724" i="2" s="1"/>
  <c r="I1808" i="2"/>
  <c r="J1808" i="2" s="1"/>
  <c r="I1807" i="2"/>
  <c r="J1807" i="2" s="1"/>
  <c r="I1806" i="2"/>
  <c r="J1806" i="2" s="1"/>
  <c r="I1805" i="2"/>
  <c r="J1805" i="2" s="1"/>
  <c r="I1804" i="2"/>
  <c r="J1804" i="2" s="1"/>
  <c r="I1803" i="2"/>
  <c r="J1803" i="2" s="1"/>
  <c r="I1802" i="2"/>
  <c r="J1802" i="2" s="1"/>
  <c r="I1800" i="2"/>
  <c r="J1800" i="2" s="1"/>
  <c r="I1799" i="2"/>
  <c r="J1799" i="2" s="1"/>
  <c r="I1798" i="2"/>
  <c r="J1798" i="2" s="1"/>
  <c r="I1797" i="2"/>
  <c r="J1797" i="2" s="1"/>
  <c r="I1796" i="2"/>
  <c r="J1796" i="2" s="1"/>
  <c r="I1795" i="2"/>
  <c r="J1795" i="2" s="1"/>
  <c r="I1793" i="2"/>
  <c r="J1793" i="2" s="1"/>
  <c r="I1792" i="2"/>
  <c r="J1792" i="2" s="1"/>
  <c r="I1790" i="2"/>
  <c r="J1790" i="2" s="1"/>
  <c r="I1789" i="2"/>
  <c r="J1789" i="2" s="1"/>
  <c r="I1788" i="2"/>
  <c r="J1788" i="2" s="1"/>
  <c r="I1787" i="2"/>
  <c r="J1787" i="2" s="1"/>
  <c r="I1785" i="2"/>
  <c r="J1785" i="2" s="1"/>
  <c r="I1784" i="2"/>
  <c r="J1784" i="2" s="1"/>
  <c r="I1783" i="2"/>
  <c r="J1783" i="2" s="1"/>
  <c r="I1782" i="2"/>
  <c r="J1782" i="2" s="1"/>
  <c r="I1780" i="2"/>
  <c r="J1780" i="2" s="1"/>
  <c r="I1779" i="2"/>
  <c r="J1779" i="2" s="1"/>
  <c r="I1777" i="2"/>
  <c r="J1777" i="2" s="1"/>
  <c r="I1776" i="2"/>
  <c r="J1776" i="2" s="1"/>
  <c r="I1773" i="2"/>
  <c r="J1773" i="2" s="1"/>
  <c r="I1772" i="2"/>
  <c r="J1772" i="2" s="1"/>
  <c r="I1771" i="2"/>
  <c r="J1771" i="2" s="1"/>
  <c r="I1770" i="2"/>
  <c r="J1770" i="2" s="1"/>
  <c r="I1769" i="2"/>
  <c r="J1769" i="2" s="1"/>
  <c r="I1767" i="2"/>
  <c r="J1767" i="2" s="1"/>
  <c r="I1766" i="2"/>
  <c r="J1766" i="2" s="1"/>
  <c r="I1765" i="2"/>
  <c r="J1765" i="2" s="1"/>
  <c r="I1762" i="2"/>
  <c r="J1762" i="2" s="1"/>
  <c r="I1764" i="2"/>
  <c r="J1764" i="2" s="1"/>
  <c r="I1760" i="2"/>
  <c r="J1760" i="2" s="1"/>
  <c r="I1759" i="2"/>
  <c r="J1759" i="2" s="1"/>
  <c r="I1758" i="2"/>
  <c r="J1758" i="2" s="1"/>
  <c r="I1756" i="2"/>
  <c r="J1756" i="2" s="1"/>
  <c r="I1755" i="2"/>
  <c r="J1755" i="2" s="1"/>
  <c r="I1754" i="2"/>
  <c r="J1754" i="2" s="1"/>
  <c r="I1753" i="2"/>
  <c r="J1753" i="2" s="1"/>
  <c r="I1752" i="2"/>
  <c r="J1752" i="2" s="1"/>
  <c r="I1750" i="2"/>
  <c r="J1750" i="2" s="1"/>
  <c r="I1749" i="2"/>
  <c r="J1749" i="2" s="1"/>
  <c r="I1748" i="2"/>
  <c r="J1748" i="2" s="1"/>
  <c r="I1747" i="2"/>
  <c r="J1747" i="2" s="1"/>
  <c r="I1745" i="2"/>
  <c r="J1745" i="2" s="1"/>
  <c r="I1743" i="2"/>
  <c r="J1743" i="2" s="1"/>
  <c r="I1741" i="2"/>
  <c r="J1741" i="2" s="1"/>
  <c r="I1737" i="2"/>
  <c r="J1737" i="2" s="1"/>
  <c r="I1735" i="2"/>
  <c r="J1735" i="2" s="1"/>
  <c r="I1733" i="2"/>
  <c r="J1733" i="2" s="1"/>
  <c r="I1730" i="2"/>
  <c r="J1730" i="2" s="1"/>
  <c r="I1728" i="2"/>
  <c r="J1728" i="2" s="1"/>
  <c r="I1726" i="2"/>
  <c r="J1726" i="2" s="1"/>
  <c r="I1723" i="2"/>
  <c r="J1723" i="2" s="1"/>
  <c r="I1801" i="2"/>
  <c r="J1801" i="2" s="1"/>
  <c r="I1794" i="2"/>
  <c r="J1794" i="2" s="1"/>
  <c r="I1781" i="2"/>
  <c r="J1781" i="2" s="1"/>
  <c r="I1786" i="2"/>
  <c r="J1786" i="2" s="1"/>
  <c r="I1778" i="2"/>
  <c r="J1778" i="2" s="1"/>
  <c r="I1763" i="2"/>
  <c r="J1763" i="2" s="1"/>
  <c r="I1761" i="2"/>
  <c r="J1761" i="2" s="1"/>
  <c r="I1751" i="2"/>
  <c r="J1751" i="2" s="1"/>
  <c r="I1746" i="2"/>
  <c r="J1746" i="2" s="1"/>
  <c r="I1744" i="2"/>
  <c r="J1744" i="2" s="1"/>
  <c r="I1740" i="2"/>
  <c r="J1740" i="2" s="1"/>
  <c r="I1732" i="2"/>
  <c r="J1732" i="2" s="1"/>
  <c r="I1725" i="2"/>
  <c r="J1725" i="2" s="1"/>
  <c r="I1722" i="2"/>
  <c r="J1722" i="2" s="1"/>
  <c r="I1791" i="2"/>
  <c r="J1791" i="2" s="1"/>
  <c r="I1775" i="2"/>
  <c r="J1775" i="2" s="1"/>
  <c r="I1774" i="2"/>
  <c r="J1774" i="2" s="1"/>
  <c r="I1768" i="2"/>
  <c r="J1768" i="2" s="1"/>
  <c r="I1757" i="2"/>
  <c r="J1757" i="2" s="1"/>
  <c r="I1739" i="2"/>
  <c r="J1739" i="2" s="1"/>
  <c r="I1721" i="2"/>
  <c r="J1721" i="2" s="1"/>
  <c r="I1720" i="2"/>
  <c r="J1720" i="2" s="1"/>
  <c r="I1719" i="2"/>
  <c r="J1719" i="2" s="1"/>
  <c r="I1713" i="2"/>
  <c r="J1713" i="2" s="1"/>
  <c r="I1712" i="2"/>
  <c r="J1712" i="2" s="1"/>
  <c r="I1711" i="2"/>
  <c r="J1711" i="2" s="1"/>
  <c r="I1710" i="2"/>
  <c r="J1710" i="2" s="1"/>
  <c r="I1709" i="2"/>
  <c r="J1709" i="2" s="1"/>
  <c r="I1708" i="2"/>
  <c r="J1708" i="2" s="1"/>
  <c r="I1707" i="2"/>
  <c r="J1707" i="2" s="1"/>
  <c r="I1706" i="2"/>
  <c r="J1706" i="2" s="1"/>
  <c r="I1705" i="2"/>
  <c r="J1705" i="2" s="1"/>
  <c r="I1704" i="2"/>
  <c r="J1704" i="2" s="1"/>
  <c r="I1703" i="2"/>
  <c r="J1703" i="2" s="1"/>
  <c r="I1699" i="2"/>
  <c r="J1699" i="2" s="1"/>
  <c r="I1698" i="2"/>
  <c r="J1698" i="2" s="1"/>
  <c r="I1696" i="2"/>
  <c r="J1696" i="2" s="1"/>
  <c r="I1695" i="2"/>
  <c r="F1695" i="2"/>
  <c r="I1697" i="2"/>
  <c r="J1697" i="2" s="1"/>
  <c r="I1694" i="2"/>
  <c r="J1694" i="2" s="1"/>
  <c r="I1693" i="2"/>
  <c r="J1693" i="2" s="1"/>
  <c r="I1692" i="2"/>
  <c r="J1692" i="2" s="1"/>
  <c r="I1691" i="2"/>
  <c r="J1691" i="2" s="1"/>
  <c r="I1690" i="2"/>
  <c r="J1690" i="2" s="1"/>
  <c r="I1689" i="2"/>
  <c r="J1689" i="2" s="1"/>
  <c r="I1688" i="2"/>
  <c r="J1688" i="2" s="1"/>
  <c r="I1687" i="2"/>
  <c r="J1687" i="2" s="1"/>
  <c r="I1686" i="2"/>
  <c r="J1686" i="2" s="1"/>
  <c r="I1685" i="2"/>
  <c r="J1685" i="2" s="1"/>
  <c r="I1684" i="2"/>
  <c r="J1684" i="2" s="1"/>
  <c r="I1683" i="2"/>
  <c r="J1683" i="2" s="1"/>
  <c r="I1682" i="2"/>
  <c r="J1682" i="2" s="1"/>
  <c r="I1681" i="2"/>
  <c r="J1681" i="2" s="1"/>
  <c r="I1680" i="2"/>
  <c r="J1680" i="2" s="1"/>
  <c r="I1679" i="2"/>
  <c r="J1679" i="2" s="1"/>
  <c r="I1678" i="2"/>
  <c r="J1678" i="2" s="1"/>
  <c r="I1677" i="2"/>
  <c r="J1677" i="2" s="1"/>
  <c r="I1676" i="2"/>
  <c r="J1676" i="2" s="1"/>
  <c r="I1675" i="2"/>
  <c r="J1675" i="2" s="1"/>
  <c r="I1674" i="2"/>
  <c r="J1674" i="2" s="1"/>
  <c r="I1673" i="2"/>
  <c r="J1673" i="2" s="1"/>
  <c r="I1672" i="2"/>
  <c r="J1672" i="2" s="1"/>
  <c r="I1671" i="2"/>
  <c r="J1671" i="2" s="1"/>
  <c r="I1666" i="2"/>
  <c r="J1666" i="2" s="1"/>
  <c r="I1669" i="2"/>
  <c r="J1669" i="2" s="1"/>
  <c r="I1665" i="2"/>
  <c r="J1665" i="2" s="1"/>
  <c r="I1664" i="2"/>
  <c r="J1664" i="2" s="1"/>
  <c r="I1668" i="2"/>
  <c r="J1668" i="2" s="1"/>
  <c r="I1663" i="2"/>
  <c r="J1663" i="2" s="1"/>
  <c r="I1662" i="2"/>
  <c r="J1662" i="2" s="1"/>
  <c r="I1667" i="2"/>
  <c r="J1667" i="2" s="1"/>
  <c r="I1661" i="2"/>
  <c r="J1661" i="2" s="1"/>
  <c r="I1670" i="2"/>
  <c r="J1670" i="2" s="1"/>
  <c r="I1660" i="2"/>
  <c r="J1660" i="2" s="1"/>
  <c r="I1659" i="2"/>
  <c r="J1659" i="2" s="1"/>
  <c r="I1654" i="2"/>
  <c r="J1654" i="2" s="1"/>
  <c r="I1653" i="2"/>
  <c r="J1653" i="2" s="1"/>
  <c r="I1652" i="2"/>
  <c r="J1652" i="2" s="1"/>
  <c r="I1651" i="2"/>
  <c r="J1651" i="2" s="1"/>
  <c r="I1650" i="2"/>
  <c r="J1650" i="2" s="1"/>
  <c r="I1649" i="2"/>
  <c r="J1649" i="2" s="1"/>
  <c r="I1648" i="2"/>
  <c r="J1648" i="2" s="1"/>
  <c r="I1647" i="2"/>
  <c r="J1647" i="2" s="1"/>
  <c r="I1646" i="2"/>
  <c r="J1646" i="2" s="1"/>
  <c r="I1645" i="2"/>
  <c r="J1645" i="2" s="1"/>
  <c r="I1644" i="2"/>
  <c r="J1644" i="2" s="1"/>
  <c r="I1643" i="2"/>
  <c r="J1643" i="2" s="1"/>
  <c r="I1642" i="2"/>
  <c r="J1642" i="2" s="1"/>
  <c r="I1641" i="2"/>
  <c r="J1641" i="2" s="1"/>
  <c r="I1640" i="2"/>
  <c r="J1640" i="2" s="1"/>
  <c r="I1639" i="2"/>
  <c r="J1639" i="2" s="1"/>
  <c r="I1638" i="2"/>
  <c r="J1638" i="2" s="1"/>
  <c r="I1637" i="2"/>
  <c r="J1637" i="2" s="1"/>
  <c r="I1636" i="2"/>
  <c r="J1636" i="2" s="1"/>
  <c r="I1635" i="2"/>
  <c r="J1635" i="2" s="1"/>
  <c r="I1634" i="2"/>
  <c r="J1634" i="2" s="1"/>
  <c r="I1633" i="2"/>
  <c r="J1633" i="2" s="1"/>
  <c r="I1632" i="2"/>
  <c r="J1632" i="2" s="1"/>
  <c r="I1631" i="2"/>
  <c r="J1631" i="2" s="1"/>
  <c r="I1630" i="2"/>
  <c r="J1630" i="2" s="1"/>
  <c r="I1627" i="2"/>
  <c r="J1627" i="2" s="1"/>
  <c r="I1625" i="2"/>
  <c r="J1625" i="2" s="1"/>
  <c r="I1623" i="2"/>
  <c r="J1623" i="2" s="1"/>
  <c r="I1621" i="2"/>
  <c r="J1621" i="2" s="1"/>
  <c r="I1619" i="2"/>
  <c r="J1619" i="2" s="1"/>
  <c r="I1617" i="2"/>
  <c r="J1617" i="2" s="1"/>
  <c r="I1615" i="2"/>
  <c r="J1615" i="2" s="1"/>
  <c r="I1613" i="2"/>
  <c r="J1613" i="2" s="1"/>
  <c r="I1611" i="2"/>
  <c r="J1611" i="2" s="1"/>
  <c r="I1610" i="2"/>
  <c r="J1610" i="2" s="1"/>
  <c r="I1609" i="2"/>
  <c r="J1609" i="2" s="1"/>
  <c r="I1608" i="2"/>
  <c r="J1608" i="2" s="1"/>
  <c r="I1606" i="2"/>
  <c r="J1606" i="2" s="1"/>
  <c r="I1605" i="2"/>
  <c r="J1605" i="2" s="1"/>
  <c r="I1604" i="2"/>
  <c r="J1604" i="2" s="1"/>
  <c r="I1603" i="2"/>
  <c r="J1603" i="2" s="1"/>
  <c r="I1601" i="2"/>
  <c r="J1601" i="2" s="1"/>
  <c r="I1600" i="2"/>
  <c r="J1600" i="2" s="1"/>
  <c r="I1599" i="2"/>
  <c r="J1599" i="2" s="1"/>
  <c r="I1598" i="2"/>
  <c r="J1598" i="2" s="1"/>
  <c r="I1597" i="2"/>
  <c r="J1597" i="2" s="1"/>
  <c r="I1596" i="2"/>
  <c r="J1596" i="2" s="1"/>
  <c r="I1595" i="2"/>
  <c r="J1595" i="2" s="1"/>
  <c r="I1594" i="2"/>
  <c r="J1594" i="2" s="1"/>
  <c r="I1592" i="2"/>
  <c r="J1592" i="2" s="1"/>
  <c r="I1591" i="2"/>
  <c r="J1591" i="2" s="1"/>
  <c r="I1590" i="2"/>
  <c r="J1590" i="2" s="1"/>
  <c r="I1589" i="2"/>
  <c r="J1589" i="2" s="1"/>
  <c r="I1588" i="2"/>
  <c r="J1588" i="2" s="1"/>
  <c r="I1587" i="2"/>
  <c r="J1587" i="2" s="1"/>
  <c r="I1607" i="2"/>
  <c r="J1607" i="2" s="1"/>
  <c r="I1593" i="2"/>
  <c r="J1593" i="2" s="1"/>
  <c r="I1584" i="2"/>
  <c r="J1584" i="2" s="1"/>
  <c r="I1629" i="2"/>
  <c r="J1629" i="2" s="1"/>
  <c r="I1628" i="2"/>
  <c r="J1628" i="2" s="1"/>
  <c r="I1626" i="2"/>
  <c r="J1626" i="2" s="1"/>
  <c r="I1624" i="2"/>
  <c r="J1624" i="2" s="1"/>
  <c r="I1622" i="2"/>
  <c r="J1622" i="2" s="1"/>
  <c r="I1620" i="2"/>
  <c r="J1620" i="2" s="1"/>
  <c r="I1618" i="2"/>
  <c r="J1618" i="2" s="1"/>
  <c r="I1616" i="2"/>
  <c r="J1616" i="2" s="1"/>
  <c r="I1614" i="2"/>
  <c r="J1614" i="2" s="1"/>
  <c r="I1612" i="2"/>
  <c r="J1612" i="2" s="1"/>
  <c r="I1602" i="2"/>
  <c r="J1602" i="2" s="1"/>
  <c r="I1586" i="2"/>
  <c r="J1586" i="2" s="1"/>
  <c r="I1585" i="2"/>
  <c r="J1585" i="2" s="1"/>
  <c r="I1583" i="2"/>
  <c r="J1583" i="2" s="1"/>
  <c r="I1582" i="2"/>
  <c r="J1582" i="2" s="1"/>
  <c r="I1581" i="2"/>
  <c r="J1581" i="2" s="1"/>
  <c r="I1580" i="2"/>
  <c r="J1580" i="2" s="1"/>
  <c r="I1579" i="2"/>
  <c r="J1579" i="2" s="1"/>
  <c r="I1578" i="2"/>
  <c r="J1578" i="2" s="1"/>
  <c r="I1577" i="2"/>
  <c r="J1577" i="2" s="1"/>
  <c r="I1576" i="2"/>
  <c r="J1576" i="2" s="1"/>
  <c r="I1575" i="2"/>
  <c r="J1575" i="2" s="1"/>
  <c r="I1574" i="2"/>
  <c r="J1574" i="2" s="1"/>
  <c r="I1573" i="2"/>
  <c r="J1573" i="2" s="1"/>
  <c r="I1572" i="2"/>
  <c r="J1572" i="2" s="1"/>
  <c r="I1571" i="2"/>
  <c r="J1571" i="2" s="1"/>
  <c r="I1570" i="2"/>
  <c r="J1570" i="2" s="1"/>
  <c r="I1569" i="2"/>
  <c r="J1569" i="2" s="1"/>
  <c r="I1568" i="2"/>
  <c r="J1568" i="2" s="1"/>
  <c r="I1567" i="2"/>
  <c r="J1567" i="2" s="1"/>
  <c r="I1566" i="2"/>
  <c r="J1566" i="2" s="1"/>
  <c r="I1565" i="2"/>
  <c r="J1565" i="2" s="1"/>
  <c r="I1564" i="2"/>
  <c r="J1564" i="2" s="1"/>
  <c r="I1563" i="2"/>
  <c r="J1563" i="2" s="1"/>
  <c r="I1562" i="2"/>
  <c r="J1562" i="2" s="1"/>
  <c r="I1561" i="2"/>
  <c r="J1561" i="2" s="1"/>
  <c r="I1560" i="2"/>
  <c r="J1560" i="2" s="1"/>
  <c r="I1559" i="2"/>
  <c r="J1559" i="2" s="1"/>
  <c r="I1558" i="2"/>
  <c r="J1558" i="2" s="1"/>
  <c r="I1557" i="2"/>
  <c r="J1557" i="2" s="1"/>
  <c r="I1556" i="2"/>
  <c r="J1556" i="2" s="1"/>
  <c r="I1555" i="2"/>
  <c r="J1555" i="2" s="1"/>
  <c r="I1554" i="2"/>
  <c r="J1554" i="2" s="1"/>
  <c r="I1553" i="2"/>
  <c r="J1553" i="2" s="1"/>
  <c r="I1552" i="2"/>
  <c r="J1552" i="2" s="1"/>
  <c r="I1551" i="2"/>
  <c r="J1551" i="2" s="1"/>
  <c r="I1550" i="2"/>
  <c r="J1550" i="2" s="1"/>
  <c r="I1549" i="2"/>
  <c r="J1549" i="2" s="1"/>
  <c r="I1548" i="2"/>
  <c r="J1548" i="2" s="1"/>
  <c r="I1547" i="2"/>
  <c r="J1547" i="2" s="1"/>
  <c r="I1546" i="2"/>
  <c r="J1546" i="2" s="1"/>
  <c r="I1545" i="2"/>
  <c r="J1545" i="2" s="1"/>
  <c r="I1544" i="2"/>
  <c r="J1544" i="2" s="1"/>
  <c r="I1543" i="2"/>
  <c r="J1543" i="2" s="1"/>
  <c r="I1542" i="2"/>
  <c r="J1542" i="2" s="1"/>
  <c r="I1541" i="2"/>
  <c r="J1541" i="2" s="1"/>
  <c r="I1540" i="2"/>
  <c r="J1540" i="2" s="1"/>
  <c r="I1539" i="2"/>
  <c r="J1539" i="2" s="1"/>
  <c r="I1538" i="2"/>
  <c r="J1538" i="2" s="1"/>
  <c r="I1537" i="2"/>
  <c r="J1537" i="2" s="1"/>
  <c r="I1536" i="2"/>
  <c r="J1536" i="2" s="1"/>
  <c r="I1535" i="2"/>
  <c r="J1535" i="2" s="1"/>
  <c r="I1534" i="2"/>
  <c r="J1534" i="2" s="1"/>
  <c r="I1533" i="2"/>
  <c r="J1533" i="2" s="1"/>
  <c r="I1532" i="2"/>
  <c r="J1532" i="2" s="1"/>
  <c r="I1531" i="2"/>
  <c r="J1531" i="2" s="1"/>
  <c r="I1530" i="2"/>
  <c r="J1530" i="2" s="1"/>
  <c r="I1529" i="2"/>
  <c r="J1529" i="2" s="1"/>
  <c r="I1528" i="2"/>
  <c r="J1528" i="2" s="1"/>
  <c r="I1527" i="2"/>
  <c r="J1527" i="2" s="1"/>
  <c r="I1526" i="2"/>
  <c r="J1526" i="2" s="1"/>
  <c r="I1525" i="2"/>
  <c r="J1525" i="2" s="1"/>
  <c r="I1524" i="2"/>
  <c r="J1524" i="2" s="1"/>
  <c r="I1523" i="2"/>
  <c r="J1523" i="2" s="1"/>
  <c r="I1522" i="2"/>
  <c r="J1522" i="2" s="1"/>
  <c r="I1521" i="2"/>
  <c r="J1521" i="2" s="1"/>
  <c r="I1520" i="2"/>
  <c r="J1520" i="2" s="1"/>
  <c r="I1519" i="2"/>
  <c r="J1519" i="2" s="1"/>
  <c r="I1518" i="2"/>
  <c r="J1518" i="2" s="1"/>
  <c r="I1517" i="2"/>
  <c r="J1517" i="2" s="1"/>
  <c r="I1516" i="2"/>
  <c r="J1516" i="2" s="1"/>
  <c r="I1515" i="2"/>
  <c r="J1515" i="2" s="1"/>
  <c r="I1514" i="2"/>
  <c r="J1514" i="2" s="1"/>
  <c r="I1513" i="2"/>
  <c r="J1513" i="2" s="1"/>
  <c r="I1512" i="2"/>
  <c r="J1512" i="2" s="1"/>
  <c r="I1511" i="2"/>
  <c r="J1511" i="2" s="1"/>
  <c r="I1510" i="2"/>
  <c r="J1510" i="2" s="1"/>
  <c r="I1509" i="2"/>
  <c r="J1509" i="2" s="1"/>
  <c r="I1508" i="2"/>
  <c r="J1508" i="2" s="1"/>
  <c r="I1507" i="2"/>
  <c r="J1507" i="2" s="1"/>
  <c r="I1506" i="2"/>
  <c r="J1506" i="2" s="1"/>
  <c r="I1505" i="2"/>
  <c r="J1505" i="2" s="1"/>
  <c r="I1504" i="2"/>
  <c r="J1504" i="2" s="1"/>
  <c r="I1503" i="2"/>
  <c r="J1503" i="2" s="1"/>
  <c r="I1502" i="2"/>
  <c r="J1502" i="2" s="1"/>
  <c r="I1501" i="2"/>
  <c r="J1501" i="2" s="1"/>
  <c r="I1500" i="2"/>
  <c r="J1500" i="2" s="1"/>
  <c r="I1499" i="2"/>
  <c r="J1499" i="2" s="1"/>
  <c r="I1495" i="2"/>
  <c r="J1495" i="2" s="1"/>
  <c r="I1494" i="2"/>
  <c r="I1493" i="2"/>
  <c r="F1493" i="2"/>
  <c r="F1494" i="2" s="1"/>
  <c r="I1492" i="2"/>
  <c r="J1492" i="2" s="1"/>
  <c r="I1491" i="2"/>
  <c r="J1491" i="2" s="1"/>
  <c r="I1490" i="2"/>
  <c r="J1490" i="2" s="1"/>
  <c r="I1489" i="2"/>
  <c r="J1489" i="2" s="1"/>
  <c r="I1488" i="2"/>
  <c r="J1488" i="2" s="1"/>
  <c r="I1487" i="2"/>
  <c r="J1487" i="2" s="1"/>
  <c r="I1486" i="2"/>
  <c r="J1486" i="2" s="1"/>
  <c r="I1485" i="2"/>
  <c r="J1485" i="2" s="1"/>
  <c r="I1484" i="2"/>
  <c r="J1484" i="2" s="1"/>
  <c r="I1483" i="2"/>
  <c r="J1483" i="2" s="1"/>
  <c r="I1482" i="2"/>
  <c r="J1482" i="2" s="1"/>
  <c r="I1481" i="2"/>
  <c r="J1481" i="2" s="1"/>
  <c r="I1480" i="2"/>
  <c r="J1480" i="2" s="1"/>
  <c r="I1479" i="2"/>
  <c r="J1479" i="2" s="1"/>
  <c r="I1478" i="2"/>
  <c r="J1478" i="2" s="1"/>
  <c r="I1477" i="2"/>
  <c r="J1477" i="2" s="1"/>
  <c r="I1476" i="2"/>
  <c r="J1476" i="2" s="1"/>
  <c r="I1475" i="2"/>
  <c r="J1475" i="2" s="1"/>
  <c r="I1474" i="2"/>
  <c r="J1474" i="2" s="1"/>
  <c r="I1473" i="2"/>
  <c r="J1473" i="2" s="1"/>
  <c r="I1472" i="2"/>
  <c r="J1472" i="2" s="1"/>
  <c r="I1471" i="2"/>
  <c r="J1471" i="2" s="1"/>
  <c r="I1470" i="2"/>
  <c r="J1470" i="2" s="1"/>
  <c r="I1469" i="2"/>
  <c r="J1469" i="2" s="1"/>
  <c r="I1468" i="2"/>
  <c r="J1468" i="2" s="1"/>
  <c r="I1467" i="2"/>
  <c r="J1467" i="2" s="1"/>
  <c r="I1466" i="2"/>
  <c r="J1466" i="2" s="1"/>
  <c r="I1465" i="2"/>
  <c r="J1465" i="2" s="1"/>
  <c r="I1464" i="2"/>
  <c r="J1464" i="2" s="1"/>
  <c r="I1463" i="2"/>
  <c r="J1463" i="2" s="1"/>
  <c r="I1462" i="2"/>
  <c r="J1462" i="2" s="1"/>
  <c r="I1461" i="2"/>
  <c r="J1461" i="2" s="1"/>
  <c r="I1458" i="2"/>
  <c r="J1458" i="2" s="1"/>
  <c r="I1457" i="2"/>
  <c r="J1457" i="2" s="1"/>
  <c r="I1456" i="2"/>
  <c r="J1456" i="2" s="1"/>
  <c r="I1455" i="2"/>
  <c r="J1455" i="2" s="1"/>
  <c r="I1453" i="2"/>
  <c r="J1453" i="2" s="1"/>
  <c r="I1452" i="2"/>
  <c r="J1452" i="2" s="1"/>
  <c r="I1451" i="2"/>
  <c r="J1451" i="2" s="1"/>
  <c r="I1341" i="2"/>
  <c r="J1341" i="2" s="1"/>
  <c r="I1340" i="2"/>
  <c r="J1340" i="2" s="1"/>
  <c r="I1339" i="2"/>
  <c r="J1339" i="2" s="1"/>
  <c r="I1338" i="2"/>
  <c r="J1338" i="2" s="1"/>
  <c r="I1337" i="2"/>
  <c r="J1337" i="2" s="1"/>
  <c r="I1235" i="2"/>
  <c r="J1235" i="2" s="1"/>
  <c r="I1234" i="2"/>
  <c r="J1234" i="2" s="1"/>
  <c r="I1233" i="2"/>
  <c r="J1233" i="2" s="1"/>
  <c r="I1164" i="2"/>
  <c r="J1164" i="2" s="1"/>
  <c r="I1163" i="2"/>
  <c r="J1163" i="2" s="1"/>
  <c r="I1031" i="2"/>
  <c r="J1031" i="2" s="1"/>
  <c r="I1029" i="2"/>
  <c r="J1029" i="2" s="1"/>
  <c r="I1027" i="2"/>
  <c r="J1027" i="2" s="1"/>
  <c r="I1026" i="2"/>
  <c r="J1026" i="2" s="1"/>
  <c r="I1025" i="2"/>
  <c r="J1025" i="2" s="1"/>
  <c r="I1030" i="2"/>
  <c r="J1030" i="2" s="1"/>
  <c r="I1028" i="2"/>
  <c r="J1028" i="2" s="1"/>
  <c r="I1024" i="2"/>
  <c r="J1024" i="2" s="1"/>
  <c r="I1018" i="2"/>
  <c r="J1018" i="2" s="1"/>
  <c r="I1013" i="2"/>
  <c r="J1013" i="2" s="1"/>
  <c r="I1012" i="2"/>
  <c r="J1012" i="2" s="1"/>
  <c r="I1023" i="2"/>
  <c r="J1023" i="2" s="1"/>
  <c r="I1022" i="2"/>
  <c r="J1022" i="2" s="1"/>
  <c r="I1021" i="2"/>
  <c r="J1021" i="2" s="1"/>
  <c r="I1020" i="2"/>
  <c r="J1020" i="2" s="1"/>
  <c r="I1019" i="2"/>
  <c r="J1019" i="2" s="1"/>
  <c r="I1017" i="2"/>
  <c r="J1017" i="2" s="1"/>
  <c r="I1016" i="2"/>
  <c r="J1016" i="2" s="1"/>
  <c r="I1015" i="2"/>
  <c r="J1015" i="2" s="1"/>
  <c r="I1014" i="2"/>
  <c r="J1014" i="2" s="1"/>
  <c r="I945" i="2"/>
  <c r="J945" i="2" s="1"/>
  <c r="I915" i="2"/>
  <c r="J915" i="2" s="1"/>
  <c r="I815" i="2"/>
  <c r="J815" i="2" s="1"/>
  <c r="I814" i="2"/>
  <c r="J814" i="2" s="1"/>
  <c r="I813" i="2"/>
  <c r="J813" i="2" s="1"/>
  <c r="I791" i="2"/>
  <c r="J791" i="2" s="1"/>
  <c r="I789" i="2"/>
  <c r="J789" i="2" s="1"/>
  <c r="I790" i="2"/>
  <c r="J790" i="2" s="1"/>
  <c r="I788" i="2"/>
  <c r="J788" i="2" s="1"/>
  <c r="I708" i="2"/>
  <c r="J708" i="2" s="1"/>
  <c r="I658" i="2"/>
  <c r="J658" i="2" s="1"/>
  <c r="I657" i="2"/>
  <c r="J657" i="2" s="1"/>
  <c r="I656" i="2"/>
  <c r="J656" i="2" s="1"/>
  <c r="I655" i="2"/>
  <c r="J655" i="2" s="1"/>
  <c r="I576" i="2"/>
  <c r="J576" i="2" s="1"/>
  <c r="I575" i="2"/>
  <c r="J575" i="2" s="1"/>
  <c r="I574" i="2"/>
  <c r="J574" i="2" s="1"/>
  <c r="I573" i="2"/>
  <c r="J573" i="2" s="1"/>
  <c r="I472" i="2"/>
  <c r="J472" i="2" s="1"/>
  <c r="I471" i="2"/>
  <c r="J471" i="2" s="1"/>
  <c r="I470" i="2"/>
  <c r="J470" i="2" s="1"/>
  <c r="I469" i="2"/>
  <c r="J469" i="2" s="1"/>
  <c r="I468" i="2"/>
  <c r="J468" i="2" s="1"/>
  <c r="I467" i="2"/>
  <c r="J467" i="2" s="1"/>
  <c r="I466" i="2"/>
  <c r="J466" i="2" s="1"/>
  <c r="I465" i="2"/>
  <c r="J465" i="2" s="1"/>
  <c r="I464" i="2"/>
  <c r="J464" i="2" s="1"/>
  <c r="I463" i="2"/>
  <c r="J463" i="2" s="1"/>
  <c r="I462" i="2"/>
  <c r="J462" i="2" s="1"/>
  <c r="I461" i="2"/>
  <c r="J461" i="2" s="1"/>
  <c r="I460" i="2"/>
  <c r="J460" i="2" s="1"/>
  <c r="I459" i="2"/>
  <c r="J459" i="2" s="1"/>
  <c r="I385" i="2"/>
  <c r="J385" i="2" s="1"/>
  <c r="I384" i="2"/>
  <c r="J384" i="2" s="1"/>
  <c r="I386" i="2"/>
  <c r="J386" i="2" s="1"/>
  <c r="I324" i="2"/>
  <c r="J324" i="2" s="1"/>
  <c r="I287" i="2"/>
  <c r="J287" i="2" s="1"/>
  <c r="I286" i="2"/>
  <c r="J286" i="2" s="1"/>
  <c r="I285" i="2"/>
  <c r="J285" i="2" s="1"/>
  <c r="I284" i="2"/>
  <c r="J284" i="2" s="1"/>
  <c r="I283" i="2"/>
  <c r="J283" i="2" s="1"/>
  <c r="I282" i="2"/>
  <c r="J282" i="2" s="1"/>
  <c r="I281" i="2"/>
  <c r="J281" i="2" s="1"/>
  <c r="I218" i="2"/>
  <c r="F218" i="2"/>
  <c r="I146" i="2"/>
  <c r="J146" i="2" s="1"/>
  <c r="I145" i="2"/>
  <c r="J145" i="2" s="1"/>
  <c r="I144" i="2"/>
  <c r="J144" i="2" s="1"/>
  <c r="I143" i="2"/>
  <c r="J143" i="2" s="1"/>
  <c r="I142" i="2"/>
  <c r="J142" i="2" s="1"/>
  <c r="I113" i="2"/>
  <c r="J113" i="2" s="1"/>
  <c r="I4" i="2"/>
  <c r="J4" i="2" s="1"/>
  <c r="I3" i="2"/>
  <c r="J3" i="2" s="1"/>
  <c r="I1993" i="2"/>
  <c r="J1993" i="2" s="1"/>
  <c r="I1992" i="2"/>
  <c r="J1992" i="2" s="1"/>
  <c r="I1991" i="2"/>
  <c r="J1991" i="2" s="1"/>
  <c r="I1990" i="2"/>
  <c r="J1990" i="2" s="1"/>
  <c r="I1989" i="2"/>
  <c r="J1989" i="2" s="1"/>
  <c r="I1988" i="2"/>
  <c r="J1988" i="2" s="1"/>
  <c r="I1987" i="2"/>
  <c r="J1987" i="2" s="1"/>
  <c r="I1986" i="2"/>
  <c r="J1986" i="2" s="1"/>
  <c r="I1985" i="2"/>
  <c r="J1985" i="2" s="1"/>
  <c r="I1984" i="2"/>
  <c r="J1984" i="2" s="1"/>
  <c r="I1983" i="2"/>
  <c r="J1983" i="2" s="1"/>
  <c r="I1994" i="2"/>
  <c r="J1994" i="2" s="1"/>
  <c r="I1892" i="2"/>
  <c r="J1892" i="2" s="1"/>
  <c r="I1891" i="2"/>
  <c r="J1891" i="2" s="1"/>
  <c r="I1890" i="2"/>
  <c r="J1890" i="2" s="1"/>
  <c r="I1844" i="2"/>
  <c r="J1844" i="2" s="1"/>
  <c r="I1843" i="2"/>
  <c r="J1843" i="2" s="1"/>
  <c r="I1842" i="2"/>
  <c r="J1842" i="2" s="1"/>
  <c r="I1839" i="2"/>
  <c r="J1839" i="2" s="1"/>
  <c r="I1841" i="2"/>
  <c r="J1841" i="2" s="1"/>
  <c r="I1840" i="2"/>
  <c r="J1840" i="2" s="1"/>
  <c r="I1702" i="2"/>
  <c r="J1702" i="2" s="1"/>
  <c r="I1701" i="2"/>
  <c r="J1701" i="2" s="1"/>
  <c r="I1700" i="2"/>
  <c r="J1700" i="2" s="1"/>
  <c r="I1658" i="2"/>
  <c r="J1658" i="2" s="1"/>
  <c r="I1657" i="2"/>
  <c r="J1657" i="2" s="1"/>
  <c r="I1656" i="2"/>
  <c r="J1656" i="2" s="1"/>
  <c r="I1655" i="2"/>
  <c r="J1655" i="2" s="1"/>
  <c r="I1498" i="2"/>
  <c r="J1498" i="2" s="1"/>
  <c r="I1497" i="2"/>
  <c r="J1497" i="2" s="1"/>
  <c r="I1496" i="2"/>
  <c r="J1496" i="2" s="1"/>
  <c r="I1460" i="2"/>
  <c r="J1460" i="2" s="1"/>
  <c r="I1459" i="2"/>
  <c r="J1459" i="2" s="1"/>
  <c r="I707" i="2"/>
  <c r="J707" i="2" s="1"/>
  <c r="I706" i="2"/>
  <c r="J706" i="2" s="1"/>
  <c r="I2" i="2"/>
  <c r="J2" i="2" s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19" i="1"/>
  <c r="F117" i="1"/>
  <c r="F116" i="1"/>
  <c r="F115" i="1"/>
  <c r="F120" i="1"/>
  <c r="F114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7" i="1"/>
  <c r="F76" i="1"/>
  <c r="F75" i="1"/>
  <c r="F74" i="1"/>
  <c r="F73" i="1"/>
  <c r="F72" i="1"/>
  <c r="F71" i="1"/>
  <c r="F70" i="1"/>
  <c r="F69" i="1"/>
  <c r="F68" i="1"/>
  <c r="F11" i="1"/>
  <c r="F10" i="1"/>
  <c r="F67" i="1"/>
  <c r="F66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E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F2" i="1"/>
  <c r="F113" i="1" l="1"/>
  <c r="J1183" i="2"/>
  <c r="J808" i="2"/>
  <c r="J1695" i="2"/>
  <c r="J167" i="2"/>
  <c r="J806" i="2"/>
  <c r="J425" i="2"/>
  <c r="J1182" i="2"/>
  <c r="J218" i="2"/>
  <c r="J807" i="2"/>
  <c r="F23" i="1"/>
  <c r="F36" i="1"/>
  <c r="F58" i="1"/>
  <c r="J1494" i="2"/>
  <c r="J1493" i="2"/>
  <c r="J680" i="2"/>
  <c r="F424" i="2"/>
  <c r="J424" i="2" l="1"/>
</calcChain>
</file>

<file path=xl/sharedStrings.xml><?xml version="1.0" encoding="utf-8"?>
<sst xmlns="http://schemas.openxmlformats.org/spreadsheetml/2006/main" count="6682" uniqueCount="339">
  <si>
    <t>Recurring</t>
  </si>
  <si>
    <t>Rec/One</t>
  </si>
  <si>
    <t>Pilot</t>
  </si>
  <si>
    <t>Start Date</t>
  </si>
  <si>
    <t>End Date</t>
  </si>
  <si>
    <t>Total Contract Value</t>
  </si>
  <si>
    <t>MRR</t>
  </si>
  <si>
    <t>Product</t>
  </si>
  <si>
    <t>Type</t>
  </si>
  <si>
    <t>Frequency</t>
  </si>
  <si>
    <t>Renew Info</t>
  </si>
  <si>
    <t>Amount</t>
  </si>
  <si>
    <t>New</t>
  </si>
  <si>
    <t>Upsell</t>
  </si>
  <si>
    <t>Renewal</t>
  </si>
  <si>
    <t>One-Time</t>
  </si>
  <si>
    <t>Invoice Date</t>
  </si>
  <si>
    <t>Collection Date</t>
  </si>
  <si>
    <t>Recognition Start</t>
  </si>
  <si>
    <t>Recognition End</t>
  </si>
  <si>
    <t>Contract Months</t>
  </si>
  <si>
    <t>Amount Recognized per Month</t>
  </si>
  <si>
    <t>Invoice</t>
  </si>
  <si>
    <t>Offset</t>
  </si>
  <si>
    <t>Book Date</t>
  </si>
  <si>
    <t>Client ID</t>
  </si>
  <si>
    <t>client_1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</si>
  <si>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</si>
  <si>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</si>
  <si>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</si>
  <si>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</si>
  <si>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</si>
  <si>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</si>
  <si>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</si>
  <si>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</si>
  <si>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</si>
  <si>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</si>
  <si>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</si>
  <si>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</si>
  <si>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</si>
  <si>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</si>
  <si>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</si>
  <si>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</si>
  <si>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</si>
  <si>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</si>
  <si>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</si>
  <si>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</si>
  <si>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</si>
  <si>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</si>
  <si>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</si>
  <si>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</si>
  <si>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</si>
  <si>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</si>
  <si>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</si>
  <si>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</si>
  <si>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</si>
  <si>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client_31</t>
  </si>
  <si>
    <t>client_32</t>
  </si>
  <si>
    <t>client_33</t>
  </si>
  <si>
    <t>client_34</t>
  </si>
  <si>
    <t>client_35</t>
  </si>
  <si>
    <t>client_36</t>
  </si>
  <si>
    <t>client_37</t>
  </si>
  <si>
    <t>client_38</t>
  </si>
  <si>
    <t>client_39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</si>
  <si>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</si>
  <si>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</si>
  <si>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</si>
  <si>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</si>
  <si>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</si>
  <si>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</si>
  <si>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</si>
  <si>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</si>
  <si>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</si>
  <si>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</si>
  <si>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</si>
  <si>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</si>
  <si>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</si>
  <si>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</si>
  <si>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</si>
  <si>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</si>
  <si>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</si>
  <si>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client_58</t>
  </si>
  <si>
    <t>client_59</t>
  </si>
  <si>
    <t>client_60</t>
  </si>
  <si>
    <t>client_61</t>
  </si>
  <si>
    <t>client_62</t>
  </si>
  <si>
    <t>client_63</t>
  </si>
  <si>
    <t>client_64</t>
  </si>
  <si>
    <t>client_65</t>
  </si>
  <si>
    <t>client_66</t>
  </si>
  <si>
    <t>client_67</t>
  </si>
  <si>
    <t>client_68</t>
  </si>
  <si>
    <t>client_69</t>
  </si>
  <si>
    <t>client_70</t>
  </si>
  <si>
    <t>client_71</t>
  </si>
  <si>
    <t>client_72</t>
  </si>
  <si>
    <t>client_73</t>
  </si>
  <si>
    <t>client_74</t>
  </si>
  <si>
    <t>client_75</t>
  </si>
  <si>
    <t>client_76</t>
  </si>
  <si>
    <t>client_77</t>
  </si>
  <si>
    <t>client_78</t>
  </si>
  <si>
    <t>client_79</t>
  </si>
  <si>
    <t>client_80</t>
  </si>
  <si>
    <t>client_81</t>
  </si>
  <si>
    <t>client_82</t>
  </si>
  <si>
    <t>client_83</t>
  </si>
  <si>
    <t>client_84</t>
  </si>
  <si>
    <t>client_85</t>
  </si>
  <si>
    <t>client_86</t>
  </si>
  <si>
    <t>client_87</t>
  </si>
  <si>
    <t>client_88</t>
  </si>
  <si>
    <t>client_89</t>
  </si>
  <si>
    <t>client_90</t>
  </si>
  <si>
    <t>client_91</t>
  </si>
  <si>
    <t>client_92</t>
  </si>
  <si>
    <t>client_93</t>
  </si>
  <si>
    <t>client_94</t>
  </si>
  <si>
    <t>client_95</t>
  </si>
  <si>
    <t>client_96</t>
  </si>
  <si>
    <t>client_97</t>
  </si>
  <si>
    <t>client_98</t>
  </si>
  <si>
    <t>client_99</t>
  </si>
  <si>
    <t>client_100</t>
  </si>
  <si>
    <t>client_101</t>
  </si>
  <si>
    <t>client_102</t>
  </si>
  <si>
    <t>client_103</t>
  </si>
  <si>
    <t>client_104</t>
  </si>
  <si>
    <t>client_105</t>
  </si>
  <si>
    <t>client_106</t>
  </si>
  <si>
    <t>client_107</t>
  </si>
  <si>
    <t>client_108</t>
  </si>
  <si>
    <t>client_109</t>
  </si>
  <si>
    <t>client_110</t>
  </si>
  <si>
    <t>client_111</t>
  </si>
  <si>
    <t>client_112</t>
  </si>
  <si>
    <t>client_113</t>
  </si>
  <si>
    <t>client_114</t>
  </si>
  <si>
    <t>client_115</t>
  </si>
  <si>
    <t>client_116</t>
  </si>
  <si>
    <t>client_117</t>
  </si>
  <si>
    <t>client_118</t>
  </si>
  <si>
    <t>client_119</t>
  </si>
  <si>
    <t>client_120</t>
  </si>
  <si>
    <t>client_121</t>
  </si>
  <si>
    <t>client_122</t>
  </si>
  <si>
    <t>client_123</t>
  </si>
  <si>
    <t>client_124</t>
  </si>
  <si>
    <t>client_125</t>
  </si>
  <si>
    <t>client_126</t>
  </si>
  <si>
    <t>client_127</t>
  </si>
  <si>
    <t>client_128</t>
  </si>
  <si>
    <t>client_129</t>
  </si>
  <si>
    <t>client_130</t>
  </si>
  <si>
    <t>client_131</t>
  </si>
  <si>
    <t>client_132</t>
  </si>
  <si>
    <t>client_133</t>
  </si>
  <si>
    <t>client_134</t>
  </si>
  <si>
    <t>client_135</t>
  </si>
  <si>
    <t>client_136</t>
  </si>
  <si>
    <t>client_137</t>
  </si>
  <si>
    <t>client_138</t>
  </si>
  <si>
    <t>client_139</t>
  </si>
  <si>
    <t>client_140</t>
  </si>
  <si>
    <t>client_141</t>
  </si>
  <si>
    <t>client_142</t>
  </si>
  <si>
    <t>client_143</t>
  </si>
  <si>
    <t>client_144</t>
  </si>
  <si>
    <t>client_145</t>
  </si>
  <si>
    <t>client_146</t>
  </si>
  <si>
    <t>client_147</t>
  </si>
  <si>
    <t>client_148</t>
  </si>
  <si>
    <t>client_149</t>
  </si>
  <si>
    <t>client_150</t>
  </si>
  <si>
    <t>client_151</t>
  </si>
  <si>
    <t>client_152</t>
  </si>
  <si>
    <t>client_153</t>
  </si>
  <si>
    <t>client_154</t>
  </si>
  <si>
    <t>client_155</t>
  </si>
  <si>
    <t>client_156</t>
  </si>
  <si>
    <t>client_157</t>
  </si>
  <si>
    <t>client_158</t>
  </si>
  <si>
    <t>client_159</t>
  </si>
  <si>
    <t>client_160</t>
  </si>
  <si>
    <t>client_161</t>
  </si>
  <si>
    <t>client_162</t>
  </si>
  <si>
    <t>client_163</t>
  </si>
  <si>
    <t>client_164</t>
  </si>
  <si>
    <t>client_165</t>
  </si>
  <si>
    <t>client_166</t>
  </si>
  <si>
    <t>client_167</t>
  </si>
  <si>
    <t>client_168</t>
  </si>
  <si>
    <t>client_169</t>
  </si>
  <si>
    <t>client_170</t>
  </si>
  <si>
    <t>client_171</t>
  </si>
  <si>
    <t>client_172</t>
  </si>
  <si>
    <t>client_173</t>
  </si>
  <si>
    <t>client_174</t>
  </si>
  <si>
    <t>client_175</t>
  </si>
  <si>
    <t>client_176</t>
  </si>
  <si>
    <t>client_177</t>
  </si>
  <si>
    <t>client_178</t>
  </si>
  <si>
    <t>client_180</t>
  </si>
  <si>
    <t>client_181</t>
  </si>
  <si>
    <t>client_183</t>
  </si>
  <si>
    <t>client_184</t>
  </si>
  <si>
    <t>client_185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</si>
  <si>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</si>
  <si>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</si>
  <si>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</si>
  <si>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</si>
  <si>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</si>
  <si>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</si>
  <si>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</si>
  <si>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</si>
  <si>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client_194</t>
  </si>
  <si>
    <t>client_195</t>
  </si>
  <si>
    <t>client_196</t>
  </si>
  <si>
    <t>client_197</t>
  </si>
  <si>
    <t>client_198</t>
  </si>
  <si>
    <t>client_199</t>
  </si>
  <si>
    <t>client_200</t>
  </si>
  <si>
    <t>client_201</t>
  </si>
  <si>
    <t>client_202</t>
  </si>
  <si>
    <t>client_203</t>
  </si>
  <si>
    <t>client_204</t>
  </si>
  <si>
    <t>client_205</t>
  </si>
  <si>
    <t>client_206</t>
  </si>
  <si>
    <t>client_207</t>
  </si>
  <si>
    <t>client_208</t>
  </si>
  <si>
    <t>client_209</t>
  </si>
  <si>
    <t>client_210</t>
  </si>
  <si>
    <t>client_211</t>
  </si>
  <si>
    <t>client_212</t>
  </si>
  <si>
    <t>client_213</t>
  </si>
  <si>
    <t>client_214</t>
  </si>
  <si>
    <t>client_215</t>
  </si>
  <si>
    <t>client_216</t>
  </si>
  <si>
    <t>client_217</t>
  </si>
  <si>
    <t>client_218</t>
  </si>
  <si>
    <t>client_219</t>
  </si>
  <si>
    <t>client_220</t>
  </si>
  <si>
    <t>client_221</t>
  </si>
  <si>
    <t>client_222</t>
  </si>
  <si>
    <t>client_223</t>
  </si>
  <si>
    <t>client_224</t>
  </si>
  <si>
    <t>client_225</t>
  </si>
  <si>
    <t>client_226</t>
  </si>
  <si>
    <t>client_227</t>
  </si>
  <si>
    <t>client_228</t>
  </si>
  <si>
    <t>client_229</t>
  </si>
  <si>
    <t>client_230</t>
  </si>
  <si>
    <t>client_231</t>
  </si>
  <si>
    <t>client_232</t>
  </si>
  <si>
    <t>client_233</t>
  </si>
  <si>
    <t>client_234</t>
  </si>
  <si>
    <t>client_235</t>
  </si>
  <si>
    <t>client_236</t>
  </si>
  <si>
    <t>client_237</t>
  </si>
  <si>
    <t>client_238</t>
  </si>
  <si>
    <t>client_239</t>
  </si>
  <si>
    <t>client_240</t>
  </si>
  <si>
    <t>client_241</t>
  </si>
  <si>
    <t>client_242</t>
  </si>
  <si>
    <t>client_243</t>
  </si>
  <si>
    <t>client_244</t>
  </si>
  <si>
    <t>client_245</t>
  </si>
  <si>
    <t>client_246</t>
  </si>
  <si>
    <t>client_247</t>
  </si>
  <si>
    <t>client_248</t>
  </si>
  <si>
    <t>client_249</t>
  </si>
  <si>
    <t>client_250</t>
  </si>
  <si>
    <t>client_251</t>
  </si>
  <si>
    <t>client_252</t>
  </si>
  <si>
    <t>client_253</t>
  </si>
  <si>
    <t>client_254</t>
  </si>
  <si>
    <t>client_255</t>
  </si>
  <si>
    <t>client_256</t>
  </si>
  <si>
    <t>client_257</t>
  </si>
  <si>
    <t>client_258</t>
  </si>
  <si>
    <t>client_259</t>
  </si>
  <si>
    <t>client_260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</si>
  <si>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</si>
  <si>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</si>
  <si>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</si>
  <si>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</si>
  <si>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</si>
  <si>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</si>
  <si>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</si>
  <si>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</si>
  <si>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</si>
  <si>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</si>
  <si>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</si>
  <si>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</si>
  <si>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</si>
  <si>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</si>
  <si>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</si>
  <si>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</si>
  <si>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</si>
  <si>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client_278</t>
  </si>
  <si>
    <t>client_279</t>
  </si>
  <si>
    <t>client_280</t>
  </si>
  <si>
    <t>client_281</t>
  </si>
  <si>
    <t>client_282</t>
  </si>
  <si>
    <t>client_283</t>
  </si>
  <si>
    <t>client_284</t>
  </si>
  <si>
    <t>client_285</t>
  </si>
  <si>
    <t>client_286</t>
  </si>
  <si>
    <t>client_287</t>
  </si>
  <si>
    <t>client_288</t>
  </si>
  <si>
    <t>client_289</t>
  </si>
  <si>
    <t>Product 1</t>
  </si>
  <si>
    <t>Product 2</t>
  </si>
  <si>
    <t>Product 3</t>
  </si>
  <si>
    <t>Product 4</t>
  </si>
  <si>
    <t>Product 5</t>
  </si>
  <si>
    <t>client_290</t>
  </si>
  <si>
    <t>client_291</t>
  </si>
  <si>
    <t>client_292</t>
  </si>
  <si>
    <t>client_293</t>
  </si>
  <si>
    <t>client_294</t>
  </si>
  <si>
    <t>client_295</t>
  </si>
  <si>
    <t>client_296</t>
  </si>
  <si>
    <t>client_297</t>
  </si>
  <si>
    <t>client_298</t>
  </si>
  <si>
    <t>client_299</t>
  </si>
  <si>
    <t>client_300</t>
  </si>
  <si>
    <t>client_301</t>
  </si>
  <si>
    <t>client_302</t>
  </si>
  <si>
    <t>client_303</t>
  </si>
  <si>
    <t>client_304</t>
  </si>
  <si>
    <t>Product  1</t>
  </si>
  <si>
    <t>Product  2</t>
  </si>
  <si>
    <t>Product  3</t>
  </si>
  <si>
    <t>Product  4</t>
  </si>
  <si>
    <t>Product  5</t>
  </si>
  <si>
    <t>Total</t>
  </si>
  <si>
    <t>Same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</si>
</sst>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m/d/yy"/>
    <numFmt numFmtId="166" formatCode="_(* #,##0.00_);_(* \(#,##0.00\);_(* &quot;-&quot;??_);_(* @_)"/>
    <numFmt numFmtId="167" formatCode="_(* #,##0_);_(* \(#,##0\);_(* &quot;-&quot;??_);_(* @_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40404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166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2" borderId="0" xfId="1" applyFont="1" applyFill="1" applyAlignment="1">
      <alignment horizontal="center"/>
    </xf>
    <xf numFmtId="14" fontId="2" fillId="2" borderId="0" xfId="1" applyNumberFormat="1" applyFont="1" applyFill="1" applyAlignment="1">
      <alignment horizontal="right"/>
    </xf>
    <xf numFmtId="14" fontId="2" fillId="0" borderId="0" xfId="1" applyNumberFormat="1" applyFont="1" applyAlignment="1">
      <alignment horizontal="right"/>
    </xf>
    <xf numFmtId="14" fontId="2" fillId="2" borderId="0" xfId="1" applyNumberFormat="1" applyFont="1" applyFill="1"/>
    <xf numFmtId="14" fontId="2" fillId="0" borderId="0" xfId="1" applyNumberFormat="1" applyFont="1"/>
    <xf numFmtId="3" fontId="2" fillId="0" borderId="0" xfId="1" applyNumberFormat="1" applyFont="1"/>
    <xf numFmtId="165" fontId="2" fillId="2" borderId="0" xfId="1" applyNumberFormat="1" applyFont="1" applyFill="1" applyAlignment="1">
      <alignment horizontal="right"/>
    </xf>
    <xf numFmtId="14" fontId="7" fillId="0" borderId="0" xfId="2" applyNumberFormat="1" applyFont="1" applyAlignment="1">
      <alignment horizontal="center"/>
    </xf>
    <xf numFmtId="4" fontId="7" fillId="0" borderId="0" xfId="2" applyNumberFormat="1" applyFont="1" applyAlignment="1">
      <alignment horizontal="right"/>
    </xf>
    <xf numFmtId="0" fontId="5" fillId="0" borderId="0" xfId="2"/>
    <xf numFmtId="0" fontId="8" fillId="0" borderId="0" xfId="2" applyFont="1" applyAlignment="1">
      <alignment horizontal="center" wrapText="1"/>
    </xf>
    <xf numFmtId="164" fontId="8" fillId="0" borderId="0" xfId="2" applyNumberFormat="1" applyFont="1" applyAlignment="1">
      <alignment horizontal="center" wrapText="1"/>
    </xf>
    <xf numFmtId="0" fontId="7" fillId="0" borderId="0" xfId="2" applyFont="1" applyAlignment="1">
      <alignment horizontal="center"/>
    </xf>
    <xf numFmtId="14" fontId="6" fillId="0" borderId="0" xfId="2" applyNumberFormat="1" applyFont="1"/>
    <xf numFmtId="165" fontId="7" fillId="0" borderId="0" xfId="2" applyNumberFormat="1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7" fontId="0" fillId="0" borderId="0" xfId="0" applyNumberFormat="1"/>
    <xf numFmtId="0" fontId="3" fillId="2" borderId="1" xfId="1" applyFont="1" applyFill="1" applyBorder="1"/>
    <xf numFmtId="14" fontId="3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0" fontId="5" fillId="0" borderId="0" xfId="2" applyAlignment="1">
      <alignment horizontal="center"/>
    </xf>
    <xf numFmtId="9" fontId="0" fillId="0" borderId="0" xfId="4" applyFont="1"/>
    <xf numFmtId="9" fontId="0" fillId="0" borderId="0" xfId="4" applyFont="1" applyAlignment="1">
      <alignment horizontal="center"/>
    </xf>
    <xf numFmtId="0" fontId="10" fillId="0" borderId="1" xfId="0" applyFont="1" applyBorder="1"/>
    <xf numFmtId="43" fontId="2" fillId="2" borderId="0" xfId="5" applyFont="1" applyFill="1"/>
    <xf numFmtId="43" fontId="2" fillId="0" borderId="0" xfId="5" applyFont="1"/>
    <xf numFmtId="43" fontId="1" fillId="0" borderId="0" xfId="5" applyFont="1"/>
    <xf numFmtId="43" fontId="2" fillId="0" borderId="0" xfId="5" applyFont="1" applyAlignment="1">
      <alignment horizontal="right"/>
    </xf>
    <xf numFmtId="43" fontId="2" fillId="2" borderId="0" xfId="5" applyFont="1" applyFill="1" applyAlignment="1">
      <alignment horizontal="right"/>
    </xf>
    <xf numFmtId="43" fontId="1" fillId="0" borderId="0" xfId="5" applyFont="1" applyAlignment="1">
      <alignment horizontal="right"/>
    </xf>
    <xf numFmtId="43" fontId="4" fillId="2" borderId="0" xfId="5" applyFont="1" applyFill="1" applyAlignment="1">
      <alignment horizontal="right"/>
    </xf>
    <xf numFmtId="14" fontId="1" fillId="0" borderId="0" xfId="1" applyNumberFormat="1"/>
    <xf numFmtId="14" fontId="1" fillId="0" borderId="0" xfId="1" applyNumberFormat="1" applyAlignment="1">
      <alignment horizontal="right"/>
    </xf>
    <xf numFmtId="167" fontId="11" fillId="0" borderId="0" xfId="0" applyNumberFormat="1" applyFont="1"/>
  </cellXfs>
  <cellStyles count="6">
    <cellStyle name="Comma" xfId="5" builtinId="3"/>
    <cellStyle name="Comma 8" xfId="3" xr:uid="{95C7635F-B95B-420C-B90B-5CCD1E328682}"/>
    <cellStyle name="Normal" xfId="0" builtinId="0"/>
    <cellStyle name="Normal 13" xfId="1" xr:uid="{29AE7076-FD9A-4A5B-9D8C-31250AF702C4}"/>
    <cellStyle name="Normal 8" xfId="2" xr:uid="{B975620C-9031-4E2E-B884-EB6110BC5674}"/>
    <cellStyle name="Percent" xfId="4" builtinId="5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3E87-021F-4B4C-BABC-3FE8096B71F6}">
  <sheetPr codeName="Sheet23" filterMode="1">
    <outlinePr summaryBelow="0" summaryRight="0"/>
  </sheetPr>
  <dimension ref="A1:O2036"/>
  <sheetViews>
    <sheetView tabSelected="1" topLeftCell="A1979" zoomScaleNormal="100" workbookViewId="0">
      <selection activeCell="L6" sqref="L6"/>
    </sheetView>
  </sheetViews>
  <sheetFormatPr defaultColWidth="12.42578125" defaultRowHeight="15" customHeight="1" x14ac:dyDescent="0.25"/>
  <cols>
    <col min="1" max="1" width="21.7109375" style="29" customWidth="1"/>
    <col min="2" max="2" width="12.5703125" style="29" customWidth="1"/>
    <col min="3" max="3" width="11" style="14" customWidth="1"/>
    <col min="4" max="4" width="10" style="14" hidden="1" customWidth="1"/>
    <col min="5" max="5" width="11.42578125" style="14" hidden="1" customWidth="1"/>
    <col min="6" max="6" width="10.140625" style="14" hidden="1" customWidth="1"/>
    <col min="7" max="8" width="11.42578125" style="14" customWidth="1"/>
    <col min="9" max="9" width="10.28515625" style="14" customWidth="1"/>
    <col min="10" max="10" width="12.85546875" style="14" customWidth="1"/>
    <col min="11" max="14" width="12.42578125" style="14"/>
    <col min="15" max="15" width="28.140625" style="14" bestFit="1" customWidth="1"/>
    <col min="16" max="16384" width="12.42578125" style="14"/>
  </cols>
  <sheetData>
    <row r="1" spans="1:14" ht="45" customHeight="1" x14ac:dyDescent="0.25">
      <c r="A1" s="15" t="s">
        <v>25</v>
      </c>
      <c r="B1" s="15" t="s">
        <v>7</v>
      </c>
      <c r="C1" s="15" t="s">
        <v>8</v>
      </c>
      <c r="D1" s="15" t="s">
        <v>16</v>
      </c>
      <c r="E1" s="15" t="s">
        <v>17</v>
      </c>
      <c r="F1" s="16" t="s">
        <v>11</v>
      </c>
      <c r="G1" s="15" t="s">
        <v>18</v>
      </c>
      <c r="H1" s="15" t="s">
        <v>19</v>
      </c>
      <c r="I1" s="15" t="s">
        <v>20</v>
      </c>
      <c r="J1" s="15" t="s">
        <v>21</v>
      </c>
      <c r="L1" s="14" t="s">
        <v>338</v>
      </c>
      <c r="M1" s="15" t="s">
        <v>25</v>
      </c>
      <c r="N1" s="15" t="s">
        <v>7</v>
      </c>
    </row>
    <row r="2" spans="1:14" ht="15.75" x14ac:dyDescent="0.25">
      <c r="A2" s="17" t="s">
        <v>26</v>
      </c>
      <c r="B2" s="17" t="s">
        <v>336</v>
      </c>
      <c r="C2" s="17" t="s">
        <v>22</v>
      </c>
      <c r="D2" s="12">
        <v>44197</v>
      </c>
      <c r="E2" s="12">
        <v>44207</v>
      </c>
      <c r="F2" s="13">
        <v>20000</v>
      </c>
      <c r="G2" s="12">
        <v>44136</v>
      </c>
      <c r="H2" s="12">
        <v>44561</v>
      </c>
      <c r="I2" s="17">
        <f>IF((YEAR(H2)-YEAR(G2))=1, ((MONTH(H2)-MONTH(G2))+1)+12, (IF((YEAR(H2)-YEAR(G2))=2, ((MONTH(H2)-MONTH(G2))+1)+24, (IF((YEAR(H2)-YEAR(G2))=3, ((MONTH(H2)-MONTH(G2))+1)+36, (MONTH(H2)-MONTH(G2))+1)))))</f>
        <v>14</v>
      </c>
      <c r="J2" s="13">
        <f>F2/I2</f>
        <v>1428.5714285714287</v>
      </c>
    </row>
    <row r="3" spans="1:14" ht="15.75" hidden="1" x14ac:dyDescent="0.25">
      <c r="A3" s="17" t="s">
        <v>35</v>
      </c>
      <c r="B3" s="17" t="s">
        <v>332</v>
      </c>
      <c r="C3" s="17" t="s">
        <v>22</v>
      </c>
      <c r="D3" s="12">
        <v>42429</v>
      </c>
      <c r="E3" s="12">
        <v>42735</v>
      </c>
      <c r="F3" s="13">
        <v>50000</v>
      </c>
      <c r="G3" s="12">
        <v>42430</v>
      </c>
      <c r="H3" s="12">
        <v>42794</v>
      </c>
      <c r="I3" s="17">
        <f>IF((YEAR(H3)-YEAR(G3))=1, ((MONTH(H3)-MONTH(G3))+1)+12, (IF((YEAR(H3)-YEAR(G3))=2, ((MONTH(H3)-MONTH(G3))+1)+24, (IF((YEAR(H3)-YEAR(G3))=3, ((MONTH(H3)-MONTH(G3))+1)+36, (MONTH(H3)-MONTH(G3))+1)))))</f>
        <v>12</v>
      </c>
      <c r="J3" s="13">
        <f>F3/I3</f>
        <v>4166.666666666667</v>
      </c>
      <c r="L3" t="b">
        <f t="shared" ref="L3:L66" si="0">AND(A3=A2,B3=B2,G3=G2,H3=H2)</f>
        <v>0</v>
      </c>
      <c r="M3" s="14" t="b">
        <f>EXACT(A3,A2)</f>
        <v>0</v>
      </c>
      <c r="N3" s="14" t="b">
        <f>EXACT(B3,B2)</f>
        <v>0</v>
      </c>
    </row>
    <row r="4" spans="1:14" ht="15.75" hidden="1" x14ac:dyDescent="0.25">
      <c r="A4" s="17" t="s">
        <v>35</v>
      </c>
      <c r="B4" s="17" t="s">
        <v>332</v>
      </c>
      <c r="C4" s="17" t="s">
        <v>22</v>
      </c>
      <c r="D4" s="12">
        <v>42783</v>
      </c>
      <c r="E4" s="12">
        <v>43840</v>
      </c>
      <c r="F4" s="13">
        <v>50000</v>
      </c>
      <c r="G4" s="12">
        <v>42795</v>
      </c>
      <c r="H4" s="12">
        <v>43159</v>
      </c>
      <c r="I4" s="17">
        <f>IF((YEAR(H4)-YEAR(G4))=1, ((MONTH(H4)-MONTH(G4))+1)+12, (IF((YEAR(H4)-YEAR(G4))=2, ((MONTH(H4)-MONTH(G4))+1)+24, (IF((YEAR(H4)-YEAR(G4))=3, ((MONTH(H4)-MONTH(G4))+1)+36, (MONTH(H4)-MONTH(G4))+1)))))</f>
        <v>12</v>
      </c>
      <c r="J4" s="13">
        <f>F4/I4</f>
        <v>4166.666666666667</v>
      </c>
      <c r="L4" t="b">
        <f t="shared" si="0"/>
        <v>0</v>
      </c>
      <c r="M4" s="14" t="b">
        <f t="shared" ref="M4:M67" si="1">EXACT(A4,A3)</f>
        <v>1</v>
      </c>
      <c r="N4" s="14" t="b">
        <f t="shared" ref="N4:N67" si="2">EXACT(B4,B3)</f>
        <v>1</v>
      </c>
    </row>
    <row r="5" spans="1:14" ht="15.75" hidden="1" x14ac:dyDescent="0.25">
      <c r="A5" s="17" t="s">
        <v>124</v>
      </c>
      <c r="B5" s="17" t="s">
        <v>336</v>
      </c>
      <c r="C5" s="17" t="s">
        <v>22</v>
      </c>
      <c r="D5" s="12">
        <v>42423</v>
      </c>
      <c r="E5" s="12">
        <v>42735</v>
      </c>
      <c r="F5" s="13">
        <v>14400</v>
      </c>
      <c r="G5" s="12">
        <v>42430</v>
      </c>
      <c r="H5" s="12">
        <v>42794</v>
      </c>
      <c r="I5" s="17">
        <f>IF((YEAR(H5)-YEAR(G5))=1, ((MONTH(H5)-MONTH(G5))+1)+12, (IF((YEAR(H5)-YEAR(G5))=2, ((MONTH(H5)-MONTH(G5))+1)+24, (IF((YEAR(H5)-YEAR(G5))=3, ((MONTH(H5)-MONTH(G5))+1)+36, (MONTH(H5)-MONTH(G5))+1)))))</f>
        <v>12</v>
      </c>
      <c r="J5" s="13">
        <f>F5/I5</f>
        <v>1200</v>
      </c>
      <c r="L5" t="b">
        <f t="shared" si="0"/>
        <v>0</v>
      </c>
      <c r="M5" s="14" t="b">
        <f t="shared" si="1"/>
        <v>0</v>
      </c>
      <c r="N5" s="14" t="b">
        <f t="shared" si="2"/>
        <v>0</v>
      </c>
    </row>
    <row r="6" spans="1:14" ht="15.75" x14ac:dyDescent="0.25">
      <c r="A6" s="17" t="s">
        <v>125</v>
      </c>
      <c r="B6" s="17" t="s">
        <v>332</v>
      </c>
      <c r="C6" s="17" t="s">
        <v>22</v>
      </c>
      <c r="D6" s="12">
        <v>43868</v>
      </c>
      <c r="E6" s="12">
        <v>43902</v>
      </c>
      <c r="F6" s="13">
        <v>20000</v>
      </c>
      <c r="G6" s="12">
        <v>43861</v>
      </c>
      <c r="H6" s="12">
        <v>43951</v>
      </c>
      <c r="I6" s="17">
        <f>IF((YEAR(H6)-YEAR(G6))=1, ((MONTH(H6)-MONTH(G6))+1)+12, (IF((YEAR(H6)-YEAR(G6))=2, ((MONTH(H6)-MONTH(G6))+1)+24, (IF((YEAR(H6)-YEAR(G6))=3, ((MONTH(H6)-MONTH(G6))+1)+36, (MONTH(H6)-MONTH(G6))+1)))))</f>
        <v>4</v>
      </c>
      <c r="J6" s="13">
        <f>F6/I6</f>
        <v>5000</v>
      </c>
      <c r="L6" t="b">
        <f t="shared" si="0"/>
        <v>0</v>
      </c>
      <c r="M6" s="14" t="b">
        <f t="shared" si="1"/>
        <v>0</v>
      </c>
      <c r="N6" s="14" t="b">
        <f t="shared" si="2"/>
        <v>0</v>
      </c>
    </row>
    <row r="7" spans="1:14" ht="15.75" x14ac:dyDescent="0.25">
      <c r="A7" s="17" t="s">
        <v>125</v>
      </c>
      <c r="B7" s="17" t="s">
        <v>332</v>
      </c>
      <c r="C7" s="17" t="s">
        <v>22</v>
      </c>
      <c r="D7" s="12">
        <v>44013</v>
      </c>
      <c r="E7" s="12">
        <v>44125</v>
      </c>
      <c r="F7" s="13">
        <v>25000</v>
      </c>
      <c r="G7" s="12">
        <v>43891</v>
      </c>
      <c r="H7" s="12">
        <v>44377</v>
      </c>
      <c r="I7" s="17">
        <f>IF((YEAR(H7)-YEAR(G7))=1, ((MONTH(H7)-MONTH(G7))+1)+12, (IF((YEAR(H7)-YEAR(G7))=2, ((MONTH(H7)-MONTH(G7))+1)+24, (IF((YEAR(H7)-YEAR(G7))=3, ((MONTH(H7)-MONTH(G7))+1)+36, (MONTH(H7)-MONTH(G7))+1)))))</f>
        <v>16</v>
      </c>
      <c r="J7" s="13">
        <f>F7/I7</f>
        <v>1562.5</v>
      </c>
      <c r="L7" t="b">
        <f t="shared" si="0"/>
        <v>0</v>
      </c>
      <c r="M7" s="14" t="b">
        <f t="shared" ref="M7:M20" si="3">EXACT(A7,A6)</f>
        <v>1</v>
      </c>
      <c r="N7" s="14" t="b">
        <f t="shared" si="2"/>
        <v>1</v>
      </c>
    </row>
    <row r="8" spans="1:14" ht="15.75" x14ac:dyDescent="0.25">
      <c r="A8" s="17" t="s">
        <v>125</v>
      </c>
      <c r="B8" s="17" t="s">
        <v>332</v>
      </c>
      <c r="C8" s="17" t="s">
        <v>22</v>
      </c>
      <c r="D8" s="12">
        <v>43959</v>
      </c>
      <c r="E8" s="12">
        <v>43999</v>
      </c>
      <c r="F8" s="13">
        <v>3000</v>
      </c>
      <c r="G8" s="12">
        <v>43891</v>
      </c>
      <c r="H8" s="12">
        <v>43982</v>
      </c>
      <c r="I8" s="17">
        <f>IF((YEAR(H8)-YEAR(G8))=1, ((MONTH(H8)-MONTH(G8))+1)+12, (IF((YEAR(H8)-YEAR(G8))=2, ((MONTH(H8)-MONTH(G8))+1)+24, (IF((YEAR(H8)-YEAR(G8))=3, ((MONTH(H8)-MONTH(G8))+1)+36, (MONTH(H8)-MONTH(G8))+1)))))</f>
        <v>3</v>
      </c>
      <c r="J8" s="13">
        <f>F8/I8</f>
        <v>1000</v>
      </c>
      <c r="L8" t="b">
        <f t="shared" si="0"/>
        <v>0</v>
      </c>
      <c r="M8" s="14" t="b">
        <f t="shared" si="3"/>
        <v>1</v>
      </c>
      <c r="N8" s="14" t="b">
        <f t="shared" si="2"/>
        <v>1</v>
      </c>
    </row>
    <row r="9" spans="1:14" ht="15.75" x14ac:dyDescent="0.25">
      <c r="A9" s="17" t="s">
        <v>125</v>
      </c>
      <c r="B9" s="17" t="s">
        <v>332</v>
      </c>
      <c r="C9" s="17" t="s">
        <v>22</v>
      </c>
      <c r="D9" s="12">
        <v>44012</v>
      </c>
      <c r="E9" s="12">
        <v>44041</v>
      </c>
      <c r="F9" s="13">
        <v>1000</v>
      </c>
      <c r="G9" s="12">
        <v>43983</v>
      </c>
      <c r="H9" s="12">
        <v>44012</v>
      </c>
      <c r="I9" s="17">
        <f>IF((YEAR(H9)-YEAR(G9))=1, ((MONTH(H9)-MONTH(G9))+1)+12, (IF((YEAR(H9)-YEAR(G9))=2, ((MONTH(H9)-MONTH(G9))+1)+24, (IF((YEAR(H9)-YEAR(G9))=3, ((MONTH(H9)-MONTH(G9))+1)+36, (MONTH(H9)-MONTH(G9))+1)))))</f>
        <v>1</v>
      </c>
      <c r="J9" s="13">
        <f>F9/I9</f>
        <v>1000</v>
      </c>
      <c r="L9" t="b">
        <f t="shared" si="0"/>
        <v>0</v>
      </c>
      <c r="M9" s="14" t="b">
        <f t="shared" si="3"/>
        <v>1</v>
      </c>
      <c r="N9" s="14" t="b">
        <f t="shared" si="2"/>
        <v>1</v>
      </c>
    </row>
    <row r="10" spans="1:14" ht="15.75" x14ac:dyDescent="0.25">
      <c r="A10" s="17" t="s">
        <v>125</v>
      </c>
      <c r="B10" s="17" t="s">
        <v>332</v>
      </c>
      <c r="C10" s="17" t="s">
        <v>22</v>
      </c>
      <c r="D10" s="12">
        <v>44013</v>
      </c>
      <c r="E10" s="12">
        <v>44041</v>
      </c>
      <c r="F10" s="13">
        <v>1000</v>
      </c>
      <c r="G10" s="12">
        <v>44013</v>
      </c>
      <c r="H10" s="12">
        <v>44043</v>
      </c>
      <c r="I10" s="17">
        <f>IF((YEAR(H10)-YEAR(G10))=1, ((MONTH(H10)-MONTH(G10))+1)+12, (IF((YEAR(H10)-YEAR(G10))=2, ((MONTH(H10)-MONTH(G10))+1)+24, (IF((YEAR(H10)-YEAR(G10))=3, ((MONTH(H10)-MONTH(G10))+1)+36, (MONTH(H10)-MONTH(G10))+1)))))</f>
        <v>1</v>
      </c>
      <c r="J10" s="13">
        <f>F10/I10</f>
        <v>1000</v>
      </c>
      <c r="L10" t="b">
        <f t="shared" si="0"/>
        <v>0</v>
      </c>
      <c r="M10" s="14" t="b">
        <f t="shared" si="3"/>
        <v>1</v>
      </c>
      <c r="N10" s="14" t="b">
        <f t="shared" si="2"/>
        <v>1</v>
      </c>
    </row>
    <row r="11" spans="1:14" ht="15.75" x14ac:dyDescent="0.25">
      <c r="A11" s="17" t="s">
        <v>125</v>
      </c>
      <c r="B11" s="17" t="s">
        <v>332</v>
      </c>
      <c r="C11" s="17" t="s">
        <v>22</v>
      </c>
      <c r="D11" s="12">
        <v>44044</v>
      </c>
      <c r="E11" s="12">
        <v>44054</v>
      </c>
      <c r="F11" s="13">
        <v>1000</v>
      </c>
      <c r="G11" s="12">
        <v>44044</v>
      </c>
      <c r="H11" s="12">
        <v>44074</v>
      </c>
      <c r="I11" s="17">
        <f>IF((YEAR(H11)-YEAR(G11))=1, ((MONTH(H11)-MONTH(G11))+1)+12, (IF((YEAR(H11)-YEAR(G11))=2, ((MONTH(H11)-MONTH(G11))+1)+24, (IF((YEAR(H11)-YEAR(G11))=3, ((MONTH(H11)-MONTH(G11))+1)+36, (MONTH(H11)-MONTH(G11))+1)))))</f>
        <v>1</v>
      </c>
      <c r="J11" s="13">
        <f>F11/I11</f>
        <v>1000</v>
      </c>
      <c r="L11" t="b">
        <f t="shared" si="0"/>
        <v>0</v>
      </c>
      <c r="M11" s="14" t="b">
        <f t="shared" si="3"/>
        <v>1</v>
      </c>
      <c r="N11" s="14" t="b">
        <f t="shared" si="2"/>
        <v>1</v>
      </c>
    </row>
    <row r="12" spans="1:14" ht="15.75" x14ac:dyDescent="0.25">
      <c r="A12" s="17" t="s">
        <v>125</v>
      </c>
      <c r="B12" s="17" t="s">
        <v>332</v>
      </c>
      <c r="C12" s="17" t="s">
        <v>22</v>
      </c>
      <c r="D12" s="12">
        <v>44075</v>
      </c>
      <c r="E12" s="12">
        <v>44109</v>
      </c>
      <c r="F12" s="13">
        <v>1000</v>
      </c>
      <c r="G12" s="12">
        <v>44075</v>
      </c>
      <c r="H12" s="12">
        <v>44104</v>
      </c>
      <c r="I12" s="17">
        <f>IF((YEAR(H12)-YEAR(G12))=1, ((MONTH(H12)-MONTH(G12))+1)+12, (IF((YEAR(H12)-YEAR(G12))=2, ((MONTH(H12)-MONTH(G12))+1)+24, (IF((YEAR(H12)-YEAR(G12))=3, ((MONTH(H12)-MONTH(G12))+1)+36, (MONTH(H12)-MONTH(G12))+1)))))</f>
        <v>1</v>
      </c>
      <c r="J12" s="13">
        <f>F12/I12</f>
        <v>1000</v>
      </c>
      <c r="L12" t="b">
        <f t="shared" si="0"/>
        <v>0</v>
      </c>
      <c r="M12" s="14" t="b">
        <f t="shared" si="3"/>
        <v>1</v>
      </c>
      <c r="N12" s="14" t="b">
        <f t="shared" si="2"/>
        <v>1</v>
      </c>
    </row>
    <row r="13" spans="1:14" ht="15.75" x14ac:dyDescent="0.25">
      <c r="A13" s="17" t="s">
        <v>125</v>
      </c>
      <c r="B13" s="17" t="s">
        <v>332</v>
      </c>
      <c r="C13" s="17" t="s">
        <v>22</v>
      </c>
      <c r="D13" s="12">
        <v>44105</v>
      </c>
      <c r="E13" s="12">
        <v>44109</v>
      </c>
      <c r="F13" s="13">
        <v>1000</v>
      </c>
      <c r="G13" s="12">
        <v>44105</v>
      </c>
      <c r="H13" s="12">
        <v>44135</v>
      </c>
      <c r="I13" s="17">
        <f>IF((YEAR(H13)-YEAR(G13))=1, ((MONTH(H13)-MONTH(G13))+1)+12, (IF((YEAR(H13)-YEAR(G13))=2, ((MONTH(H13)-MONTH(G13))+1)+24, (IF((YEAR(H13)-YEAR(G13))=3, ((MONTH(H13)-MONTH(G13))+1)+36, (MONTH(H13)-MONTH(G13))+1)))))</f>
        <v>1</v>
      </c>
      <c r="J13" s="13">
        <f>F13/I13</f>
        <v>1000</v>
      </c>
      <c r="L13" t="b">
        <f t="shared" si="0"/>
        <v>0</v>
      </c>
      <c r="M13" s="14" t="b">
        <f t="shared" si="3"/>
        <v>1</v>
      </c>
      <c r="N13" s="14" t="b">
        <f t="shared" si="2"/>
        <v>1</v>
      </c>
    </row>
    <row r="14" spans="1:14" ht="15.75" x14ac:dyDescent="0.25">
      <c r="A14" s="17" t="s">
        <v>125</v>
      </c>
      <c r="B14" s="17" t="s">
        <v>332</v>
      </c>
      <c r="C14" s="17" t="s">
        <v>22</v>
      </c>
      <c r="D14" s="12">
        <v>44136</v>
      </c>
      <c r="E14" s="12">
        <v>44167</v>
      </c>
      <c r="F14" s="13">
        <v>1000</v>
      </c>
      <c r="G14" s="12">
        <v>44136</v>
      </c>
      <c r="H14" s="12">
        <v>44165</v>
      </c>
      <c r="I14" s="17">
        <f>IF((YEAR(H14)-YEAR(G14))=1, ((MONTH(H14)-MONTH(G14))+1)+12, (IF((YEAR(H14)-YEAR(G14))=2, ((MONTH(H14)-MONTH(G14))+1)+24, (IF((YEAR(H14)-YEAR(G14))=3, ((MONTH(H14)-MONTH(G14))+1)+36, (MONTH(H14)-MONTH(G14))+1)))))</f>
        <v>1</v>
      </c>
      <c r="J14" s="13">
        <f>F14/I14</f>
        <v>1000</v>
      </c>
      <c r="L14" t="b">
        <f t="shared" si="0"/>
        <v>0</v>
      </c>
      <c r="M14" s="14" t="b">
        <f t="shared" si="3"/>
        <v>1</v>
      </c>
      <c r="N14" s="14" t="b">
        <f t="shared" si="2"/>
        <v>1</v>
      </c>
    </row>
    <row r="15" spans="1:14" ht="15.75" x14ac:dyDescent="0.25">
      <c r="A15" s="17" t="s">
        <v>125</v>
      </c>
      <c r="B15" s="17" t="s">
        <v>332</v>
      </c>
      <c r="C15" s="17" t="s">
        <v>22</v>
      </c>
      <c r="D15" s="12">
        <v>44166</v>
      </c>
      <c r="E15" s="12">
        <v>44208</v>
      </c>
      <c r="F15" s="13">
        <v>1000</v>
      </c>
      <c r="G15" s="12">
        <v>44166</v>
      </c>
      <c r="H15" s="12">
        <v>44196</v>
      </c>
      <c r="I15" s="17">
        <f>IF((YEAR(H15)-YEAR(G15))=1, ((MONTH(H15)-MONTH(G15))+1)+12, (IF((YEAR(H15)-YEAR(G15))=2, ((MONTH(H15)-MONTH(G15))+1)+24, (IF((YEAR(H15)-YEAR(G15))=3, ((MONTH(H15)-MONTH(G15))+1)+36, (MONTH(H15)-MONTH(G15))+1)))))</f>
        <v>1</v>
      </c>
      <c r="J15" s="13">
        <f>F15/I15</f>
        <v>1000</v>
      </c>
      <c r="L15" t="b">
        <f t="shared" si="0"/>
        <v>0</v>
      </c>
      <c r="M15" s="14" t="b">
        <f t="shared" si="3"/>
        <v>1</v>
      </c>
      <c r="N15" s="14" t="b">
        <f t="shared" si="2"/>
        <v>1</v>
      </c>
    </row>
    <row r="16" spans="1:14" ht="15.75" x14ac:dyDescent="0.25">
      <c r="A16" s="17" t="s">
        <v>126</v>
      </c>
      <c r="B16" s="17" t="s">
        <v>333</v>
      </c>
      <c r="C16" s="17" t="s">
        <v>22</v>
      </c>
      <c r="D16" s="12">
        <v>43644</v>
      </c>
      <c r="E16" s="12">
        <v>43655</v>
      </c>
      <c r="F16" s="13">
        <v>30000</v>
      </c>
      <c r="G16" s="12">
        <v>43647</v>
      </c>
      <c r="H16" s="12">
        <v>44012</v>
      </c>
      <c r="I16" s="17">
        <f>IF((YEAR(H16)-YEAR(G16))=1, ((MONTH(H16)-MONTH(G16))+1)+12, (IF((YEAR(H16)-YEAR(G16))=2, ((MONTH(H16)-MONTH(G16))+1)+24, (IF((YEAR(H16)-YEAR(G16))=3, ((MONTH(H16)-MONTH(G16))+1)+36, (MONTH(H16)-MONTH(G16))+1)))))</f>
        <v>12</v>
      </c>
      <c r="J16" s="13">
        <f>F16/I16</f>
        <v>2500</v>
      </c>
      <c r="L16" t="b">
        <f t="shared" si="0"/>
        <v>0</v>
      </c>
      <c r="M16" s="14" t="b">
        <f t="shared" si="3"/>
        <v>0</v>
      </c>
      <c r="N16" s="14" t="b">
        <f t="shared" si="2"/>
        <v>0</v>
      </c>
    </row>
    <row r="17" spans="1:14" ht="15.75" x14ac:dyDescent="0.25">
      <c r="A17" s="17" t="s">
        <v>126</v>
      </c>
      <c r="B17" s="17" t="s">
        <v>333</v>
      </c>
      <c r="C17" s="17" t="s">
        <v>22</v>
      </c>
      <c r="D17" s="12">
        <v>44011</v>
      </c>
      <c r="E17" s="12">
        <v>44035</v>
      </c>
      <c r="F17" s="13">
        <v>7500</v>
      </c>
      <c r="G17" s="12">
        <v>44013</v>
      </c>
      <c r="H17" s="12">
        <v>44104</v>
      </c>
      <c r="I17" s="17">
        <f>IF((YEAR(H17)-YEAR(G17))=1, ((MONTH(H17)-MONTH(G17))+1)+12, (IF((YEAR(H17)-YEAR(G17))=2, ((MONTH(H17)-MONTH(G17))+1)+24, (IF((YEAR(H17)-YEAR(G17))=3, ((MONTH(H17)-MONTH(G17))+1)+36, (MONTH(H17)-MONTH(G17))+1)))))</f>
        <v>3</v>
      </c>
      <c r="J17" s="13">
        <f>F17/I17</f>
        <v>2500</v>
      </c>
      <c r="L17" t="b">
        <f t="shared" si="0"/>
        <v>0</v>
      </c>
      <c r="M17" s="14" t="b">
        <f t="shared" si="3"/>
        <v>1</v>
      </c>
      <c r="N17" s="14" t="b">
        <f t="shared" si="2"/>
        <v>1</v>
      </c>
    </row>
    <row r="18" spans="1:14" ht="15.75" x14ac:dyDescent="0.25">
      <c r="A18" s="17" t="s">
        <v>126</v>
      </c>
      <c r="B18" s="17" t="s">
        <v>333</v>
      </c>
      <c r="C18" s="17" t="s">
        <v>22</v>
      </c>
      <c r="D18" s="12">
        <v>44105</v>
      </c>
      <c r="E18" s="12">
        <v>44147</v>
      </c>
      <c r="F18" s="13">
        <v>7500</v>
      </c>
      <c r="G18" s="12">
        <v>44105</v>
      </c>
      <c r="H18" s="12">
        <v>44196</v>
      </c>
      <c r="I18" s="17">
        <f>IF((YEAR(H18)-YEAR(G18))=1, ((MONTH(H18)-MONTH(G18))+1)+12, (IF((YEAR(H18)-YEAR(G18))=2, ((MONTH(H18)-MONTH(G18))+1)+24, (IF((YEAR(H18)-YEAR(G18))=3, ((MONTH(H18)-MONTH(G18))+1)+36, (MONTH(H18)-MONTH(G18))+1)))))</f>
        <v>3</v>
      </c>
      <c r="J18" s="13">
        <f>F18/I18</f>
        <v>2500</v>
      </c>
      <c r="L18" t="b">
        <f t="shared" si="0"/>
        <v>0</v>
      </c>
      <c r="M18" s="14" t="b">
        <f t="shared" si="3"/>
        <v>1</v>
      </c>
      <c r="N18" s="14" t="b">
        <f t="shared" si="2"/>
        <v>1</v>
      </c>
    </row>
    <row r="19" spans="1:14" ht="15.75" x14ac:dyDescent="0.25">
      <c r="A19" s="17" t="s">
        <v>126</v>
      </c>
      <c r="B19" s="17" t="s">
        <v>333</v>
      </c>
      <c r="C19" s="17" t="s">
        <v>22</v>
      </c>
      <c r="D19" s="12">
        <v>44197</v>
      </c>
      <c r="E19" s="12">
        <v>44215</v>
      </c>
      <c r="F19" s="13">
        <v>7500</v>
      </c>
      <c r="G19" s="12">
        <v>44197</v>
      </c>
      <c r="H19" s="12">
        <v>44286</v>
      </c>
      <c r="I19" s="17">
        <f>IF((YEAR(H19)-YEAR(G19))=1, ((MONTH(H19)-MONTH(G19))+1)+12, (IF((YEAR(H19)-YEAR(G19))=2, ((MONTH(H19)-MONTH(G19))+1)+24, (IF((YEAR(H19)-YEAR(G19))=3, ((MONTH(H19)-MONTH(G19))+1)+36, (MONTH(H19)-MONTH(G19))+1)))))</f>
        <v>3</v>
      </c>
      <c r="J19" s="13">
        <f>F19/I19</f>
        <v>2500</v>
      </c>
      <c r="L19" t="b">
        <f t="shared" si="0"/>
        <v>0</v>
      </c>
      <c r="M19" s="14" t="b">
        <f t="shared" si="3"/>
        <v>1</v>
      </c>
      <c r="N19" s="14" t="b">
        <f t="shared" si="2"/>
        <v>1</v>
      </c>
    </row>
    <row r="20" spans="1:14" ht="15.75" x14ac:dyDescent="0.25">
      <c r="A20" s="17" t="s">
        <v>126</v>
      </c>
      <c r="B20" s="17" t="s">
        <v>333</v>
      </c>
      <c r="C20" s="17" t="s">
        <v>22</v>
      </c>
      <c r="D20" s="12">
        <v>44287</v>
      </c>
      <c r="E20" s="12"/>
      <c r="F20" s="13">
        <v>7500</v>
      </c>
      <c r="G20" s="12">
        <v>44287</v>
      </c>
      <c r="H20" s="12">
        <v>44377</v>
      </c>
      <c r="I20" s="17">
        <f>IF((YEAR(H20)-YEAR(G20))=1, ((MONTH(H20)-MONTH(G20))+1)+12, (IF((YEAR(H20)-YEAR(G20))=2, ((MONTH(H20)-MONTH(G20))+1)+24, (IF((YEAR(H20)-YEAR(G20))=3, ((MONTH(H20)-MONTH(G20))+1)+36, (MONTH(H20)-MONTH(G20))+1)))))</f>
        <v>3</v>
      </c>
      <c r="J20" s="13">
        <f>F20/I20</f>
        <v>2500</v>
      </c>
      <c r="L20" t="b">
        <f t="shared" si="0"/>
        <v>0</v>
      </c>
      <c r="M20" s="14" t="b">
        <f t="shared" si="3"/>
        <v>1</v>
      </c>
      <c r="N20" s="14" t="b">
        <f t="shared" si="2"/>
        <v>1</v>
      </c>
    </row>
    <row r="21" spans="1:14" ht="15.75" hidden="1" x14ac:dyDescent="0.25">
      <c r="A21" s="17" t="s">
        <v>127</v>
      </c>
      <c r="B21" s="17" t="s">
        <v>333</v>
      </c>
      <c r="C21" s="17" t="s">
        <v>22</v>
      </c>
      <c r="D21" s="12">
        <v>42568</v>
      </c>
      <c r="E21" s="12">
        <v>42735</v>
      </c>
      <c r="F21" s="13">
        <v>5000</v>
      </c>
      <c r="G21" s="12">
        <v>42552</v>
      </c>
      <c r="H21" s="12">
        <v>42916</v>
      </c>
      <c r="I21" s="17">
        <f>IF((YEAR(H21)-YEAR(G21))=1, ((MONTH(H21)-MONTH(G21))+1)+12, (IF((YEAR(H21)-YEAR(G21))=2, ((MONTH(H21)-MONTH(G21))+1)+24, (IF((YEAR(H21)-YEAR(G21))=3, ((MONTH(H21)-MONTH(G21))+1)+36, (MONTH(H21)-MONTH(G21))+1)))))</f>
        <v>12</v>
      </c>
      <c r="J21" s="13">
        <f>F21/I21</f>
        <v>416.66666666666669</v>
      </c>
      <c r="L21" t="b">
        <f t="shared" si="0"/>
        <v>0</v>
      </c>
      <c r="M21" s="14" t="b">
        <f t="shared" si="1"/>
        <v>0</v>
      </c>
      <c r="N21" s="14" t="b">
        <f t="shared" si="2"/>
        <v>1</v>
      </c>
    </row>
    <row r="22" spans="1:14" ht="15.75" hidden="1" x14ac:dyDescent="0.25">
      <c r="A22" s="17" t="s">
        <v>127</v>
      </c>
      <c r="B22" s="17" t="s">
        <v>333</v>
      </c>
      <c r="C22" s="17" t="s">
        <v>22</v>
      </c>
      <c r="D22" s="12">
        <v>43069</v>
      </c>
      <c r="E22" s="12">
        <v>43465</v>
      </c>
      <c r="F22" s="13">
        <v>18000</v>
      </c>
      <c r="G22" s="12">
        <v>42705</v>
      </c>
      <c r="H22" s="12">
        <v>43069</v>
      </c>
      <c r="I22" s="17">
        <f>IF((YEAR(H22)-YEAR(G22))=1, ((MONTH(H22)-MONTH(G22))+1)+12, (IF((YEAR(H22)-YEAR(G22))=2, ((MONTH(H22)-MONTH(G22))+1)+24, (IF((YEAR(H22)-YEAR(G22))=3, ((MONTH(H22)-MONTH(G22))+1)+36, (MONTH(H22)-MONTH(G22))+1)))))</f>
        <v>12</v>
      </c>
      <c r="J22" s="13">
        <f>F22/I22</f>
        <v>1500</v>
      </c>
      <c r="L22" t="b">
        <f t="shared" si="0"/>
        <v>0</v>
      </c>
      <c r="M22" s="14" t="b">
        <f t="shared" si="1"/>
        <v>1</v>
      </c>
      <c r="N22" s="14" t="b">
        <f t="shared" si="2"/>
        <v>1</v>
      </c>
    </row>
    <row r="23" spans="1:14" ht="15.75" hidden="1" x14ac:dyDescent="0.25">
      <c r="A23" s="17" t="s">
        <v>128</v>
      </c>
      <c r="B23" s="17" t="s">
        <v>336</v>
      </c>
      <c r="C23" s="17" t="s">
        <v>22</v>
      </c>
      <c r="D23" s="12">
        <v>42513</v>
      </c>
      <c r="E23" s="12">
        <v>42735</v>
      </c>
      <c r="F23" s="13">
        <v>89250</v>
      </c>
      <c r="G23" s="12">
        <v>42522</v>
      </c>
      <c r="H23" s="12">
        <v>42886</v>
      </c>
      <c r="I23" s="17">
        <f>IF((YEAR(H23)-YEAR(G23))=1, ((MONTH(H23)-MONTH(G23))+1)+12, (IF((YEAR(H23)-YEAR(G23))=2, ((MONTH(H23)-MONTH(G23))+1)+24, (IF((YEAR(H23)-YEAR(G23))=3, ((MONTH(H23)-MONTH(G23))+1)+36, (MONTH(H23)-MONTH(G23))+1)))))</f>
        <v>12</v>
      </c>
      <c r="J23" s="13">
        <f>F23/I23</f>
        <v>7437.5</v>
      </c>
      <c r="L23" t="b">
        <f t="shared" si="0"/>
        <v>0</v>
      </c>
      <c r="M23" s="14" t="b">
        <f t="shared" si="1"/>
        <v>0</v>
      </c>
      <c r="N23" s="14" t="b">
        <f t="shared" si="2"/>
        <v>0</v>
      </c>
    </row>
    <row r="24" spans="1:14" ht="15.75" hidden="1" x14ac:dyDescent="0.25">
      <c r="A24" s="17" t="s">
        <v>128</v>
      </c>
      <c r="B24" s="17" t="s">
        <v>336</v>
      </c>
      <c r="C24" s="17" t="s">
        <v>22</v>
      </c>
      <c r="D24" s="12">
        <v>42887</v>
      </c>
      <c r="E24" s="12">
        <v>43100</v>
      </c>
      <c r="F24" s="13">
        <v>89250</v>
      </c>
      <c r="G24" s="12">
        <v>42887</v>
      </c>
      <c r="H24" s="12">
        <v>43251</v>
      </c>
      <c r="I24" s="17">
        <f>IF((YEAR(H24)-YEAR(G24))=1, ((MONTH(H24)-MONTH(G24))+1)+12, (IF((YEAR(H24)-YEAR(G24))=2, ((MONTH(H24)-MONTH(G24))+1)+24, (IF((YEAR(H24)-YEAR(G24))=3, ((MONTH(H24)-MONTH(G24))+1)+36, (MONTH(H24)-MONTH(G24))+1)))))</f>
        <v>12</v>
      </c>
      <c r="J24" s="13">
        <f>F24/I24</f>
        <v>7437.5</v>
      </c>
      <c r="L24" t="b">
        <f t="shared" si="0"/>
        <v>0</v>
      </c>
      <c r="M24" s="14" t="b">
        <f t="shared" si="1"/>
        <v>1</v>
      </c>
      <c r="N24" s="14" t="b">
        <f t="shared" si="2"/>
        <v>1</v>
      </c>
    </row>
    <row r="25" spans="1:14" ht="15.75" hidden="1" x14ac:dyDescent="0.25">
      <c r="A25" s="17" t="s">
        <v>128</v>
      </c>
      <c r="B25" s="17" t="s">
        <v>336</v>
      </c>
      <c r="C25" s="17" t="s">
        <v>22</v>
      </c>
      <c r="D25" s="12">
        <v>43259</v>
      </c>
      <c r="E25" s="12">
        <v>43374</v>
      </c>
      <c r="F25" s="13">
        <v>89250</v>
      </c>
      <c r="G25" s="12">
        <v>43252</v>
      </c>
      <c r="H25" s="12">
        <v>43616</v>
      </c>
      <c r="I25" s="17">
        <f>IF((YEAR(H25)-YEAR(G25))=1, ((MONTH(H25)-MONTH(G25))+1)+12, (IF((YEAR(H25)-YEAR(G25))=2, ((MONTH(H25)-MONTH(G25))+1)+24, (IF((YEAR(H25)-YEAR(G25))=3, ((MONTH(H25)-MONTH(G25))+1)+36, (MONTH(H25)-MONTH(G25))+1)))))</f>
        <v>12</v>
      </c>
      <c r="J25" s="13">
        <f>F25/I25</f>
        <v>7437.5</v>
      </c>
      <c r="L25" t="b">
        <f t="shared" si="0"/>
        <v>0</v>
      </c>
      <c r="M25" s="14" t="b">
        <f t="shared" ref="M25:M36" si="4">EXACT(A25,A24)</f>
        <v>1</v>
      </c>
      <c r="N25" s="14" t="b">
        <f t="shared" si="2"/>
        <v>1</v>
      </c>
    </row>
    <row r="26" spans="1:14" ht="15.75" x14ac:dyDescent="0.25">
      <c r="A26" s="17" t="s">
        <v>128</v>
      </c>
      <c r="B26" s="17" t="s">
        <v>336</v>
      </c>
      <c r="C26" s="17" t="s">
        <v>22</v>
      </c>
      <c r="D26" s="12">
        <v>43580</v>
      </c>
      <c r="E26" s="12">
        <v>43609</v>
      </c>
      <c r="F26" s="13">
        <v>33544.71</v>
      </c>
      <c r="G26" s="12">
        <v>43617</v>
      </c>
      <c r="H26" s="12">
        <v>43982</v>
      </c>
      <c r="I26" s="17">
        <f>IF((YEAR(H26)-YEAR(G26))=1, ((MONTH(H26)-MONTH(G26))+1)+12, (IF((YEAR(H26)-YEAR(G26))=2, ((MONTH(H26)-MONTH(G26))+1)+24, (IF((YEAR(H26)-YEAR(G26))=3, ((MONTH(H26)-MONTH(G26))+1)+36, (MONTH(H26)-MONTH(G26))+1)))))</f>
        <v>12</v>
      </c>
      <c r="J26" s="13">
        <f>F26/I26</f>
        <v>2795.3924999999999</v>
      </c>
      <c r="L26" t="b">
        <f t="shared" si="0"/>
        <v>0</v>
      </c>
      <c r="M26" s="14" t="b">
        <f t="shared" si="4"/>
        <v>1</v>
      </c>
      <c r="N26" s="14" t="b">
        <f t="shared" si="2"/>
        <v>1</v>
      </c>
    </row>
    <row r="27" spans="1:14" ht="15.75" x14ac:dyDescent="0.25">
      <c r="A27" s="17" t="s">
        <v>128</v>
      </c>
      <c r="B27" s="17" t="s">
        <v>335</v>
      </c>
      <c r="C27" s="17" t="s">
        <v>22</v>
      </c>
      <c r="D27" s="12">
        <v>43580</v>
      </c>
      <c r="E27" s="12">
        <v>43609</v>
      </c>
      <c r="F27" s="13">
        <v>3870.54</v>
      </c>
      <c r="G27" s="12">
        <v>43617</v>
      </c>
      <c r="H27" s="12">
        <v>43982</v>
      </c>
      <c r="I27" s="17">
        <f>IF((YEAR(H27)-YEAR(G27))=1, ((MONTH(H27)-MONTH(G27))+1)+12, (IF((YEAR(H27)-YEAR(G27))=2, ((MONTH(H27)-MONTH(G27))+1)+24, (IF((YEAR(H27)-YEAR(G27))=3, ((MONTH(H27)-MONTH(G27))+1)+36, (MONTH(H27)-MONTH(G27))+1)))))</f>
        <v>12</v>
      </c>
      <c r="J27" s="13">
        <f>F27/I27</f>
        <v>322.54500000000002</v>
      </c>
      <c r="L27" t="b">
        <f t="shared" si="0"/>
        <v>0</v>
      </c>
      <c r="M27" s="14" t="b">
        <f t="shared" si="4"/>
        <v>1</v>
      </c>
      <c r="N27" s="14" t="b">
        <f t="shared" si="2"/>
        <v>0</v>
      </c>
    </row>
    <row r="28" spans="1:14" ht="15.75" x14ac:dyDescent="0.25">
      <c r="A28" s="17" t="s">
        <v>128</v>
      </c>
      <c r="B28" s="17" t="s">
        <v>336</v>
      </c>
      <c r="C28" s="17" t="s">
        <v>22</v>
      </c>
      <c r="D28" s="12">
        <v>43983</v>
      </c>
      <c r="E28" s="12">
        <v>43987</v>
      </c>
      <c r="F28" s="13">
        <v>35922.65</v>
      </c>
      <c r="G28" s="12">
        <v>43983</v>
      </c>
      <c r="H28" s="12">
        <v>44347</v>
      </c>
      <c r="I28" s="17">
        <f>IF((YEAR(H28)-YEAR(G28))=1, ((MONTH(H28)-MONTH(G28))+1)+12, (IF((YEAR(H28)-YEAR(G28))=2, ((MONTH(H28)-MONTH(G28))+1)+24, (IF((YEAR(H28)-YEAR(G28))=3, ((MONTH(H28)-MONTH(G28))+1)+36, (MONTH(H28)-MONTH(G28))+1)))))</f>
        <v>12</v>
      </c>
      <c r="J28" s="13">
        <f>F28/I28</f>
        <v>2993.5541666666668</v>
      </c>
      <c r="L28" t="b">
        <f t="shared" si="0"/>
        <v>0</v>
      </c>
      <c r="M28" s="14" t="b">
        <f t="shared" si="4"/>
        <v>1</v>
      </c>
      <c r="N28" s="14" t="b">
        <f t="shared" si="2"/>
        <v>0</v>
      </c>
    </row>
    <row r="29" spans="1:14" ht="15.75" x14ac:dyDescent="0.25">
      <c r="A29" s="17" t="s">
        <v>128</v>
      </c>
      <c r="B29" s="17" t="s">
        <v>336</v>
      </c>
      <c r="C29" s="17" t="s">
        <v>22</v>
      </c>
      <c r="D29" s="12">
        <v>44242</v>
      </c>
      <c r="E29" s="12"/>
      <c r="F29" s="13">
        <v>100000</v>
      </c>
      <c r="G29" s="12">
        <v>44197</v>
      </c>
      <c r="H29" s="12">
        <v>44592</v>
      </c>
      <c r="I29" s="17">
        <f>IF((YEAR(H29)-YEAR(G29))=1, ((MONTH(H29)-MONTH(G29))+1)+12, (IF((YEAR(H29)-YEAR(G29))=2, ((MONTH(H29)-MONTH(G29))+1)+24, (IF((YEAR(H29)-YEAR(G29))=3, ((MONTH(H29)-MONTH(G29))+1)+36, (MONTH(H29)-MONTH(G29))+1)))))</f>
        <v>13</v>
      </c>
      <c r="J29" s="13">
        <f>F29/I29</f>
        <v>7692.3076923076924</v>
      </c>
      <c r="L29" t="b">
        <f t="shared" si="0"/>
        <v>0</v>
      </c>
      <c r="M29" s="14" t="b">
        <f t="shared" si="4"/>
        <v>1</v>
      </c>
      <c r="N29" s="14" t="b">
        <f t="shared" si="2"/>
        <v>1</v>
      </c>
    </row>
    <row r="30" spans="1:14" ht="15.75" x14ac:dyDescent="0.25">
      <c r="A30" s="17" t="s">
        <v>128</v>
      </c>
      <c r="B30" s="17" t="s">
        <v>332</v>
      </c>
      <c r="C30" s="17" t="s">
        <v>22</v>
      </c>
      <c r="D30" s="12">
        <v>44286</v>
      </c>
      <c r="E30" s="12"/>
      <c r="F30" s="13">
        <v>100000</v>
      </c>
      <c r="G30" s="12">
        <v>44197</v>
      </c>
      <c r="H30" s="12">
        <v>44592</v>
      </c>
      <c r="I30" s="17">
        <f>IF((YEAR(H30)-YEAR(G30))=1, ((MONTH(H30)-MONTH(G30))+1)+12, (IF((YEAR(H30)-YEAR(G30))=2, ((MONTH(H30)-MONTH(G30))+1)+24, (IF((YEAR(H30)-YEAR(G30))=3, ((MONTH(H30)-MONTH(G30))+1)+36, (MONTH(H30)-MONTH(G30))+1)))))</f>
        <v>13</v>
      </c>
      <c r="J30" s="13">
        <f>F30/I30</f>
        <v>7692.3076923076924</v>
      </c>
      <c r="L30" t="b">
        <f t="shared" si="0"/>
        <v>0</v>
      </c>
      <c r="M30" s="14" t="b">
        <f t="shared" si="4"/>
        <v>1</v>
      </c>
      <c r="N30" s="14" t="b">
        <f t="shared" si="2"/>
        <v>0</v>
      </c>
    </row>
    <row r="31" spans="1:14" ht="15.75" x14ac:dyDescent="0.25">
      <c r="A31" s="17" t="s">
        <v>128</v>
      </c>
      <c r="B31" s="17" t="s">
        <v>336</v>
      </c>
      <c r="C31" s="17" t="s">
        <v>22</v>
      </c>
      <c r="D31" s="12">
        <v>44286</v>
      </c>
      <c r="E31" s="12"/>
      <c r="F31" s="13">
        <v>100000</v>
      </c>
      <c r="G31" s="12">
        <v>44197</v>
      </c>
      <c r="H31" s="12">
        <v>44592</v>
      </c>
      <c r="I31" s="17">
        <f>IF((YEAR(H31)-YEAR(G31))=1, ((MONTH(H31)-MONTH(G31))+1)+12, (IF((YEAR(H31)-YEAR(G31))=2, ((MONTH(H31)-MONTH(G31))+1)+24, (IF((YEAR(H31)-YEAR(G31))=3, ((MONTH(H31)-MONTH(G31))+1)+36, (MONTH(H31)-MONTH(G31))+1)))))</f>
        <v>13</v>
      </c>
      <c r="J31" s="13">
        <f>F31/I31</f>
        <v>7692.3076923076924</v>
      </c>
      <c r="L31" t="b">
        <f t="shared" si="0"/>
        <v>0</v>
      </c>
      <c r="M31" s="14" t="b">
        <f>EXACT(A31,A30)</f>
        <v>1</v>
      </c>
      <c r="N31" s="14" t="b">
        <f>EXACT(B31,B30)</f>
        <v>0</v>
      </c>
    </row>
    <row r="32" spans="1:14" ht="15.75" x14ac:dyDescent="0.25">
      <c r="A32" s="17" t="s">
        <v>129</v>
      </c>
      <c r="B32" s="17" t="s">
        <v>335</v>
      </c>
      <c r="C32" s="17" t="s">
        <v>22</v>
      </c>
      <c r="D32" s="12">
        <v>43698</v>
      </c>
      <c r="E32" s="12">
        <v>43728</v>
      </c>
      <c r="F32" s="13">
        <v>31526.61</v>
      </c>
      <c r="G32" s="12">
        <v>43700</v>
      </c>
      <c r="H32" s="12">
        <v>44043</v>
      </c>
      <c r="I32" s="17">
        <f>IF((YEAR(H32)-YEAR(G32))=1, ((MONTH(H32)-MONTH(G32))+1)+12, (IF((YEAR(H32)-YEAR(G32))=2, ((MONTH(H32)-MONTH(G32))+1)+24, (IF((YEAR(H32)-YEAR(G32))=3, ((MONTH(H32)-MONTH(G32))+1)+36, (MONTH(H32)-MONTH(G32))+1)))))</f>
        <v>12</v>
      </c>
      <c r="J32" s="13">
        <f>F32/I32</f>
        <v>2627.2175000000002</v>
      </c>
      <c r="L32" t="b">
        <f t="shared" si="0"/>
        <v>0</v>
      </c>
      <c r="M32" s="14" t="b">
        <f t="shared" si="4"/>
        <v>0</v>
      </c>
      <c r="N32" s="14" t="b">
        <f t="shared" si="2"/>
        <v>0</v>
      </c>
    </row>
    <row r="33" spans="1:14" ht="15.75" x14ac:dyDescent="0.25">
      <c r="A33" s="17" t="s">
        <v>130</v>
      </c>
      <c r="B33" s="17" t="s">
        <v>332</v>
      </c>
      <c r="C33" s="17" t="s">
        <v>22</v>
      </c>
      <c r="D33" s="12">
        <v>43647</v>
      </c>
      <c r="E33" s="12">
        <v>43670</v>
      </c>
      <c r="F33" s="13">
        <v>7500</v>
      </c>
      <c r="G33" s="12">
        <v>43647</v>
      </c>
      <c r="H33" s="12">
        <v>43738</v>
      </c>
      <c r="I33" s="17">
        <f>IF((YEAR(H33)-YEAR(G33))=1, ((MONTH(H33)-MONTH(G33))+1)+12, (IF((YEAR(H33)-YEAR(G33))=2, ((MONTH(H33)-MONTH(G33))+1)+24, (IF((YEAR(H33)-YEAR(G33))=3, ((MONTH(H33)-MONTH(G33))+1)+36, (MONTH(H33)-MONTH(G33))+1)))))</f>
        <v>3</v>
      </c>
      <c r="J33" s="13">
        <f>F33/I33</f>
        <v>2500</v>
      </c>
      <c r="L33" t="b">
        <f t="shared" si="0"/>
        <v>0</v>
      </c>
      <c r="M33" s="14" t="b">
        <f t="shared" si="4"/>
        <v>0</v>
      </c>
      <c r="N33" s="14" t="b">
        <f t="shared" si="2"/>
        <v>0</v>
      </c>
    </row>
    <row r="34" spans="1:14" ht="15.75" x14ac:dyDescent="0.25">
      <c r="A34" s="17" t="s">
        <v>130</v>
      </c>
      <c r="B34" s="17" t="s">
        <v>332</v>
      </c>
      <c r="C34" s="17" t="s">
        <v>22</v>
      </c>
      <c r="D34" s="12">
        <v>43739</v>
      </c>
      <c r="E34" s="12">
        <v>43745</v>
      </c>
      <c r="F34" s="13">
        <v>30000</v>
      </c>
      <c r="G34" s="12">
        <v>43739</v>
      </c>
      <c r="H34" s="12">
        <v>44104</v>
      </c>
      <c r="I34" s="17">
        <f>IF((YEAR(H34)-YEAR(G34))=1, ((MONTH(H34)-MONTH(G34))+1)+12, (IF((YEAR(H34)-YEAR(G34))=2, ((MONTH(H34)-MONTH(G34))+1)+24, (IF((YEAR(H34)-YEAR(G34))=3, ((MONTH(H34)-MONTH(G34))+1)+36, (MONTH(H34)-MONTH(G34))+1)))))</f>
        <v>12</v>
      </c>
      <c r="J34" s="13">
        <f>F34/I34</f>
        <v>2500</v>
      </c>
      <c r="L34" t="b">
        <f t="shared" si="0"/>
        <v>0</v>
      </c>
      <c r="M34" s="14" t="b">
        <f t="shared" si="4"/>
        <v>1</v>
      </c>
      <c r="N34" s="14" t="b">
        <f t="shared" si="2"/>
        <v>1</v>
      </c>
    </row>
    <row r="35" spans="1:14" ht="15.75" x14ac:dyDescent="0.25">
      <c r="A35" s="17" t="s">
        <v>130</v>
      </c>
      <c r="B35" s="17" t="s">
        <v>332</v>
      </c>
      <c r="C35" s="17" t="s">
        <v>22</v>
      </c>
      <c r="D35" s="12">
        <v>44105</v>
      </c>
      <c r="E35" s="12">
        <v>44173</v>
      </c>
      <c r="F35" s="13">
        <v>15000</v>
      </c>
      <c r="G35" s="12">
        <v>44105</v>
      </c>
      <c r="H35" s="12">
        <v>44286</v>
      </c>
      <c r="I35" s="17">
        <f>IF((YEAR(H35)-YEAR(G35))=1, ((MONTH(H35)-MONTH(G35))+1)+12, (IF((YEAR(H35)-YEAR(G35))=2, ((MONTH(H35)-MONTH(G35))+1)+24, (IF((YEAR(H35)-YEAR(G35))=3, ((MONTH(H35)-MONTH(G35))+1)+36, (MONTH(H35)-MONTH(G35))+1)))))</f>
        <v>6</v>
      </c>
      <c r="J35" s="13">
        <f>F35/I35</f>
        <v>2500</v>
      </c>
      <c r="L35" t="b">
        <f t="shared" si="0"/>
        <v>0</v>
      </c>
      <c r="M35" s="14" t="b">
        <f t="shared" si="4"/>
        <v>1</v>
      </c>
      <c r="N35" s="14" t="b">
        <f t="shared" si="2"/>
        <v>1</v>
      </c>
    </row>
    <row r="36" spans="1:14" ht="15.75" x14ac:dyDescent="0.25">
      <c r="A36" s="17" t="s">
        <v>130</v>
      </c>
      <c r="B36" s="17" t="s">
        <v>332</v>
      </c>
      <c r="C36" s="17" t="s">
        <v>22</v>
      </c>
      <c r="D36" s="12">
        <v>44287</v>
      </c>
      <c r="E36" s="12"/>
      <c r="F36" s="13">
        <v>15000</v>
      </c>
      <c r="G36" s="12">
        <v>44287</v>
      </c>
      <c r="H36" s="12">
        <v>44469</v>
      </c>
      <c r="I36" s="17">
        <f>IF((YEAR(H36)-YEAR(G36))=1, ((MONTH(H36)-MONTH(G36))+1)+12, (IF((YEAR(H36)-YEAR(G36))=2, ((MONTH(H36)-MONTH(G36))+1)+24, (IF((YEAR(H36)-YEAR(G36))=3, ((MONTH(H36)-MONTH(G36))+1)+36, (MONTH(H36)-MONTH(G36))+1)))))</f>
        <v>6</v>
      </c>
      <c r="J36" s="13">
        <f>F36/I36</f>
        <v>2500</v>
      </c>
      <c r="L36" t="b">
        <f t="shared" si="0"/>
        <v>0</v>
      </c>
      <c r="M36" s="14" t="b">
        <f t="shared" si="4"/>
        <v>1</v>
      </c>
      <c r="N36" s="14" t="b">
        <f t="shared" si="2"/>
        <v>1</v>
      </c>
    </row>
    <row r="37" spans="1:14" ht="15.75" hidden="1" x14ac:dyDescent="0.25">
      <c r="A37" s="17" t="s">
        <v>131</v>
      </c>
      <c r="B37" s="17" t="s">
        <v>333</v>
      </c>
      <c r="C37" s="17" t="s">
        <v>22</v>
      </c>
      <c r="D37" s="12">
        <v>43191</v>
      </c>
      <c r="E37" s="12">
        <v>43385</v>
      </c>
      <c r="F37" s="13">
        <v>8333.35</v>
      </c>
      <c r="G37" s="12">
        <v>43191</v>
      </c>
      <c r="H37" s="12">
        <v>43343</v>
      </c>
      <c r="I37" s="17">
        <f>IF((YEAR(H37)-YEAR(G37))=1, ((MONTH(H37)-MONTH(G37))+1)+12, (IF((YEAR(H37)-YEAR(G37))=2, ((MONTH(H37)-MONTH(G37))+1)+24, (IF((YEAR(H37)-YEAR(G37))=3, ((MONTH(H37)-MONTH(G37))+1)+36, (MONTH(H37)-MONTH(G37))+1)))))</f>
        <v>5</v>
      </c>
      <c r="J37" s="13">
        <f>F37/I37</f>
        <v>1666.67</v>
      </c>
      <c r="L37" t="b">
        <f t="shared" si="0"/>
        <v>0</v>
      </c>
      <c r="M37" s="14" t="b">
        <f t="shared" si="1"/>
        <v>0</v>
      </c>
      <c r="N37" s="14" t="b">
        <f t="shared" si="2"/>
        <v>0</v>
      </c>
    </row>
    <row r="38" spans="1:14" ht="15.75" hidden="1" x14ac:dyDescent="0.25">
      <c r="A38" s="17" t="s">
        <v>131</v>
      </c>
      <c r="B38" s="17" t="s">
        <v>333</v>
      </c>
      <c r="C38" s="17" t="s">
        <v>22</v>
      </c>
      <c r="D38" s="12">
        <v>43344</v>
      </c>
      <c r="E38" s="12">
        <v>43385</v>
      </c>
      <c r="F38" s="13">
        <v>1666.67</v>
      </c>
      <c r="G38" s="12">
        <v>43344</v>
      </c>
      <c r="H38" s="12">
        <v>43373</v>
      </c>
      <c r="I38" s="17">
        <f>IF((YEAR(H38)-YEAR(G38))=1, ((MONTH(H38)-MONTH(G38))+1)+12, (IF((YEAR(H38)-YEAR(G38))=2, ((MONTH(H38)-MONTH(G38))+1)+24, (IF((YEAR(H38)-YEAR(G38))=3, ((MONTH(H38)-MONTH(G38))+1)+36, (MONTH(H38)-MONTH(G38))+1)))))</f>
        <v>1</v>
      </c>
      <c r="J38" s="13">
        <f>F38/I38</f>
        <v>1666.67</v>
      </c>
      <c r="L38" t="b">
        <f t="shared" si="0"/>
        <v>0</v>
      </c>
      <c r="M38" s="14" t="b">
        <f t="shared" si="1"/>
        <v>1</v>
      </c>
      <c r="N38" s="14" t="b">
        <f t="shared" si="2"/>
        <v>1</v>
      </c>
    </row>
    <row r="39" spans="1:14" ht="15.75" hidden="1" x14ac:dyDescent="0.25">
      <c r="A39" s="17" t="s">
        <v>131</v>
      </c>
      <c r="B39" s="17" t="s">
        <v>333</v>
      </c>
      <c r="C39" s="17" t="s">
        <v>22</v>
      </c>
      <c r="D39" s="12">
        <v>43374</v>
      </c>
      <c r="E39" s="12">
        <v>43385</v>
      </c>
      <c r="F39" s="13">
        <v>1666.67</v>
      </c>
      <c r="G39" s="12">
        <v>43374</v>
      </c>
      <c r="H39" s="12">
        <v>43404</v>
      </c>
      <c r="I39" s="17">
        <f>IF((YEAR(H39)-YEAR(G39))=1, ((MONTH(H39)-MONTH(G39))+1)+12, (IF((YEAR(H39)-YEAR(G39))=2, ((MONTH(H39)-MONTH(G39))+1)+24, (IF((YEAR(H39)-YEAR(G39))=3, ((MONTH(H39)-MONTH(G39))+1)+36, (MONTH(H39)-MONTH(G39))+1)))))</f>
        <v>1</v>
      </c>
      <c r="J39" s="13">
        <f>F39/I39</f>
        <v>1666.67</v>
      </c>
      <c r="L39" t="b">
        <f t="shared" si="0"/>
        <v>0</v>
      </c>
      <c r="M39" s="14" t="b">
        <f t="shared" si="1"/>
        <v>1</v>
      </c>
      <c r="N39" s="14" t="b">
        <f t="shared" si="2"/>
        <v>1</v>
      </c>
    </row>
    <row r="40" spans="1:14" ht="15.75" hidden="1" x14ac:dyDescent="0.25">
      <c r="A40" s="17" t="s">
        <v>131</v>
      </c>
      <c r="B40" s="17" t="s">
        <v>333</v>
      </c>
      <c r="C40" s="17" t="s">
        <v>22</v>
      </c>
      <c r="D40" s="12">
        <v>43405</v>
      </c>
      <c r="E40" s="12">
        <v>43472</v>
      </c>
      <c r="F40" s="13">
        <v>1666.67</v>
      </c>
      <c r="G40" s="12">
        <v>43405</v>
      </c>
      <c r="H40" s="12">
        <v>43434</v>
      </c>
      <c r="I40" s="17">
        <f>IF((YEAR(H40)-YEAR(G40))=1, ((MONTH(H40)-MONTH(G40))+1)+12, (IF((YEAR(H40)-YEAR(G40))=2, ((MONTH(H40)-MONTH(G40))+1)+24, (IF((YEAR(H40)-YEAR(G40))=3, ((MONTH(H40)-MONTH(G40))+1)+36, (MONTH(H40)-MONTH(G40))+1)))))</f>
        <v>1</v>
      </c>
      <c r="J40" s="13">
        <f>F40/I40</f>
        <v>1666.67</v>
      </c>
      <c r="L40" t="b">
        <f t="shared" si="0"/>
        <v>0</v>
      </c>
      <c r="M40" s="14" t="b">
        <f t="shared" si="1"/>
        <v>1</v>
      </c>
      <c r="N40" s="14" t="b">
        <f t="shared" si="2"/>
        <v>1</v>
      </c>
    </row>
    <row r="41" spans="1:14" ht="15.75" hidden="1" x14ac:dyDescent="0.25">
      <c r="A41" s="17" t="s">
        <v>131</v>
      </c>
      <c r="B41" s="17" t="s">
        <v>333</v>
      </c>
      <c r="C41" s="17" t="s">
        <v>22</v>
      </c>
      <c r="D41" s="12">
        <v>43435</v>
      </c>
      <c r="E41" s="12">
        <v>43494</v>
      </c>
      <c r="F41" s="13">
        <v>1666.67</v>
      </c>
      <c r="G41" s="12">
        <v>43435</v>
      </c>
      <c r="H41" s="12">
        <v>43465</v>
      </c>
      <c r="I41" s="17">
        <f>IF((YEAR(H41)-YEAR(G41))=1, ((MONTH(H41)-MONTH(G41))+1)+12, (IF((YEAR(H41)-YEAR(G41))=2, ((MONTH(H41)-MONTH(G41))+1)+24, (IF((YEAR(H41)-YEAR(G41))=3, ((MONTH(H41)-MONTH(G41))+1)+36, (MONTH(H41)-MONTH(G41))+1)))))</f>
        <v>1</v>
      </c>
      <c r="J41" s="13">
        <f>F41/I41</f>
        <v>1666.67</v>
      </c>
      <c r="L41" t="b">
        <f t="shared" si="0"/>
        <v>0</v>
      </c>
      <c r="M41" s="14" t="b">
        <f t="shared" si="1"/>
        <v>1</v>
      </c>
      <c r="N41" s="14" t="b">
        <f t="shared" si="2"/>
        <v>1</v>
      </c>
    </row>
    <row r="42" spans="1:14" ht="15.75" x14ac:dyDescent="0.25">
      <c r="A42" s="17" t="s">
        <v>131</v>
      </c>
      <c r="B42" s="17" t="s">
        <v>333</v>
      </c>
      <c r="C42" s="17" t="s">
        <v>22</v>
      </c>
      <c r="D42" s="12">
        <v>43508</v>
      </c>
      <c r="E42" s="12">
        <v>43535</v>
      </c>
      <c r="F42" s="13">
        <v>20000</v>
      </c>
      <c r="G42" s="12">
        <v>43466</v>
      </c>
      <c r="H42" s="12">
        <v>43830</v>
      </c>
      <c r="I42" s="17">
        <f>IF((YEAR(H42)-YEAR(G42))=1, ((MONTH(H42)-MONTH(G42))+1)+12, (IF((YEAR(H42)-YEAR(G42))=2, ((MONTH(H42)-MONTH(G42))+1)+24, (IF((YEAR(H42)-YEAR(G42))=3, ((MONTH(H42)-MONTH(G42))+1)+36, (MONTH(H42)-MONTH(G42))+1)))))</f>
        <v>12</v>
      </c>
      <c r="J42" s="13">
        <f>F42/I42</f>
        <v>1666.6666666666667</v>
      </c>
      <c r="L42" t="b">
        <f t="shared" si="0"/>
        <v>0</v>
      </c>
      <c r="M42" s="14" t="b">
        <f t="shared" ref="M42:M57" si="5">EXACT(A42,A41)</f>
        <v>1</v>
      </c>
      <c r="N42" s="14" t="b">
        <f t="shared" si="2"/>
        <v>1</v>
      </c>
    </row>
    <row r="43" spans="1:14" ht="15.75" x14ac:dyDescent="0.25">
      <c r="A43" s="17" t="s">
        <v>131</v>
      </c>
      <c r="B43" s="17" t="s">
        <v>335</v>
      </c>
      <c r="C43" s="17" t="s">
        <v>22</v>
      </c>
      <c r="D43" s="12">
        <v>43508</v>
      </c>
      <c r="E43" s="12">
        <v>43535</v>
      </c>
      <c r="F43" s="13">
        <v>10000</v>
      </c>
      <c r="G43" s="12">
        <v>43466</v>
      </c>
      <c r="H43" s="12">
        <v>43830</v>
      </c>
      <c r="I43" s="17">
        <f>IF((YEAR(H43)-YEAR(G43))=1, ((MONTH(H43)-MONTH(G43))+1)+12, (IF((YEAR(H43)-YEAR(G43))=2, ((MONTH(H43)-MONTH(G43))+1)+24, (IF((YEAR(H43)-YEAR(G43))=3, ((MONTH(H43)-MONTH(G43))+1)+36, (MONTH(H43)-MONTH(G43))+1)))))</f>
        <v>12</v>
      </c>
      <c r="J43" s="13">
        <f>F43/I43</f>
        <v>833.33333333333337</v>
      </c>
      <c r="L43" t="b">
        <f t="shared" si="0"/>
        <v>0</v>
      </c>
      <c r="M43" s="14" t="b">
        <f t="shared" si="5"/>
        <v>1</v>
      </c>
      <c r="N43" s="14" t="b">
        <f t="shared" si="2"/>
        <v>0</v>
      </c>
    </row>
    <row r="44" spans="1:14" ht="15.75" x14ac:dyDescent="0.25">
      <c r="A44" s="17" t="s">
        <v>131</v>
      </c>
      <c r="B44" s="17" t="s">
        <v>333</v>
      </c>
      <c r="C44" s="17" t="s">
        <v>22</v>
      </c>
      <c r="D44" s="12">
        <v>43941</v>
      </c>
      <c r="E44" s="12">
        <v>43979</v>
      </c>
      <c r="F44" s="13">
        <v>36720</v>
      </c>
      <c r="G44" s="12">
        <v>43831</v>
      </c>
      <c r="H44" s="12">
        <v>44196</v>
      </c>
      <c r="I44" s="17">
        <f>IF((YEAR(H44)-YEAR(G44))=1, ((MONTH(H44)-MONTH(G44))+1)+12, (IF((YEAR(H44)-YEAR(G44))=2, ((MONTH(H44)-MONTH(G44))+1)+24, (IF((YEAR(H44)-YEAR(G44))=3, ((MONTH(H44)-MONTH(G44))+1)+36, (MONTH(H44)-MONTH(G44))+1)))))</f>
        <v>12</v>
      </c>
      <c r="J44" s="13">
        <f>F44/I44</f>
        <v>3060</v>
      </c>
      <c r="L44" t="b">
        <f t="shared" si="0"/>
        <v>0</v>
      </c>
      <c r="M44" s="14" t="b">
        <f t="shared" si="5"/>
        <v>1</v>
      </c>
      <c r="N44" s="14" t="b">
        <f t="shared" si="2"/>
        <v>0</v>
      </c>
    </row>
    <row r="45" spans="1:14" ht="15.75" x14ac:dyDescent="0.25">
      <c r="A45" s="17" t="s">
        <v>131</v>
      </c>
      <c r="B45" s="17" t="s">
        <v>332</v>
      </c>
      <c r="C45" s="17" t="s">
        <v>22</v>
      </c>
      <c r="D45" s="12">
        <v>43941</v>
      </c>
      <c r="E45" s="12">
        <v>43979</v>
      </c>
      <c r="F45" s="13">
        <v>11000</v>
      </c>
      <c r="G45" s="12">
        <v>43831</v>
      </c>
      <c r="H45" s="12">
        <v>44196</v>
      </c>
      <c r="I45" s="17">
        <f>IF((YEAR(H45)-YEAR(G45))=1, ((MONTH(H45)-MONTH(G45))+1)+12, (IF((YEAR(H45)-YEAR(G45))=2, ((MONTH(H45)-MONTH(G45))+1)+24, (IF((YEAR(H45)-YEAR(G45))=3, ((MONTH(H45)-MONTH(G45))+1)+36, (MONTH(H45)-MONTH(G45))+1)))))</f>
        <v>12</v>
      </c>
      <c r="J45" s="13">
        <f>F45/I45</f>
        <v>916.66666666666663</v>
      </c>
      <c r="L45" t="b">
        <f t="shared" si="0"/>
        <v>0</v>
      </c>
      <c r="M45" s="14" t="b">
        <f t="shared" si="5"/>
        <v>1</v>
      </c>
      <c r="N45" s="14" t="b">
        <f t="shared" si="2"/>
        <v>0</v>
      </c>
    </row>
    <row r="46" spans="1:14" ht="15.75" x14ac:dyDescent="0.25">
      <c r="A46" s="17" t="s">
        <v>131</v>
      </c>
      <c r="B46" s="17" t="s">
        <v>334</v>
      </c>
      <c r="C46" s="17" t="s">
        <v>22</v>
      </c>
      <c r="D46" s="12">
        <v>43941</v>
      </c>
      <c r="E46" s="12">
        <v>43979</v>
      </c>
      <c r="F46" s="13">
        <v>11000</v>
      </c>
      <c r="G46" s="12">
        <v>43831</v>
      </c>
      <c r="H46" s="12">
        <v>44196</v>
      </c>
      <c r="I46" s="17">
        <f>IF((YEAR(H46)-YEAR(G46))=1, ((MONTH(H46)-MONTH(G46))+1)+12, (IF((YEAR(H46)-YEAR(G46))=2, ((MONTH(H46)-MONTH(G46))+1)+24, (IF((YEAR(H46)-YEAR(G46))=3, ((MONTH(H46)-MONTH(G46))+1)+36, (MONTH(H46)-MONTH(G46))+1)))))</f>
        <v>12</v>
      </c>
      <c r="J46" s="13">
        <f>F46/I46</f>
        <v>916.66666666666663</v>
      </c>
      <c r="L46" t="b">
        <f t="shared" si="0"/>
        <v>0</v>
      </c>
      <c r="M46" s="14" t="b">
        <f t="shared" si="5"/>
        <v>1</v>
      </c>
      <c r="N46" s="14" t="b">
        <f t="shared" si="2"/>
        <v>0</v>
      </c>
    </row>
    <row r="47" spans="1:14" ht="15.75" x14ac:dyDescent="0.25">
      <c r="A47" s="17" t="s">
        <v>131</v>
      </c>
      <c r="B47" s="17" t="s">
        <v>335</v>
      </c>
      <c r="C47" s="17" t="s">
        <v>22</v>
      </c>
      <c r="D47" s="12">
        <v>43941</v>
      </c>
      <c r="E47" s="12">
        <v>43979</v>
      </c>
      <c r="F47" s="13">
        <v>11000</v>
      </c>
      <c r="G47" s="12">
        <v>43831</v>
      </c>
      <c r="H47" s="12">
        <v>44196</v>
      </c>
      <c r="I47" s="17">
        <f>IF((YEAR(H47)-YEAR(G47))=1, ((MONTH(H47)-MONTH(G47))+1)+12, (IF((YEAR(H47)-YEAR(G47))=2, ((MONTH(H47)-MONTH(G47))+1)+24, (IF((YEAR(H47)-YEAR(G47))=3, ((MONTH(H47)-MONTH(G47))+1)+36, (MONTH(H47)-MONTH(G47))+1)))))</f>
        <v>12</v>
      </c>
      <c r="J47" s="13">
        <f>F47/I47</f>
        <v>916.66666666666663</v>
      </c>
      <c r="L47" t="b">
        <f t="shared" si="0"/>
        <v>0</v>
      </c>
      <c r="M47" s="14" t="b">
        <f t="shared" si="5"/>
        <v>1</v>
      </c>
      <c r="N47" s="14" t="b">
        <f t="shared" si="2"/>
        <v>0</v>
      </c>
    </row>
    <row r="48" spans="1:14" ht="15.75" x14ac:dyDescent="0.25">
      <c r="A48" s="17" t="s">
        <v>131</v>
      </c>
      <c r="B48" s="17" t="s">
        <v>336</v>
      </c>
      <c r="C48" s="17" t="s">
        <v>22</v>
      </c>
      <c r="D48" s="12">
        <v>43948</v>
      </c>
      <c r="E48" s="12">
        <v>44008</v>
      </c>
      <c r="F48" s="13">
        <v>5480</v>
      </c>
      <c r="G48" s="12">
        <v>43831</v>
      </c>
      <c r="H48" s="12">
        <v>44196</v>
      </c>
      <c r="I48" s="17">
        <f>IF((YEAR(H48)-YEAR(G48))=1, ((MONTH(H48)-MONTH(G48))+1)+12, (IF((YEAR(H48)-YEAR(G48))=2, ((MONTH(H48)-MONTH(G48))+1)+24, (IF((YEAR(H48)-YEAR(G48))=3, ((MONTH(H48)-MONTH(G48))+1)+36, (MONTH(H48)-MONTH(G48))+1)))))</f>
        <v>12</v>
      </c>
      <c r="J48" s="13">
        <f>F48/I48</f>
        <v>456.66666666666669</v>
      </c>
      <c r="L48" t="b">
        <f t="shared" si="0"/>
        <v>0</v>
      </c>
      <c r="M48" s="14" t="b">
        <f t="shared" si="5"/>
        <v>1</v>
      </c>
      <c r="N48" s="14" t="b">
        <f t="shared" si="2"/>
        <v>0</v>
      </c>
    </row>
    <row r="49" spans="1:14" ht="15.75" x14ac:dyDescent="0.25">
      <c r="A49" s="17" t="s">
        <v>131</v>
      </c>
      <c r="B49" s="17" t="s">
        <v>333</v>
      </c>
      <c r="C49" s="17" t="s">
        <v>22</v>
      </c>
      <c r="D49" s="12">
        <v>44104</v>
      </c>
      <c r="E49" s="12">
        <v>44147</v>
      </c>
      <c r="F49" s="13">
        <v>6000</v>
      </c>
      <c r="G49" s="12">
        <v>44075</v>
      </c>
      <c r="H49" s="12">
        <v>44439</v>
      </c>
      <c r="I49" s="17">
        <f>IF((YEAR(H49)-YEAR(G49))=1, ((MONTH(H49)-MONTH(G49))+1)+12, (IF((YEAR(H49)-YEAR(G49))=2, ((MONTH(H49)-MONTH(G49))+1)+24, (IF((YEAR(H49)-YEAR(G49))=3, ((MONTH(H49)-MONTH(G49))+1)+36, (MONTH(H49)-MONTH(G49))+1)))))</f>
        <v>12</v>
      </c>
      <c r="J49" s="13">
        <f>F49/I49</f>
        <v>500</v>
      </c>
      <c r="L49" t="b">
        <f t="shared" si="0"/>
        <v>0</v>
      </c>
      <c r="M49" s="14" t="b">
        <f t="shared" si="5"/>
        <v>1</v>
      </c>
      <c r="N49" s="14" t="b">
        <f t="shared" si="2"/>
        <v>0</v>
      </c>
    </row>
    <row r="50" spans="1:14" ht="15.75" x14ac:dyDescent="0.25">
      <c r="A50" s="17" t="s">
        <v>131</v>
      </c>
      <c r="B50" s="17" t="s">
        <v>333</v>
      </c>
      <c r="C50" s="17" t="s">
        <v>22</v>
      </c>
      <c r="D50" s="12">
        <v>44244</v>
      </c>
      <c r="E50" s="12"/>
      <c r="F50" s="13">
        <v>71556</v>
      </c>
      <c r="G50" s="12">
        <v>44197</v>
      </c>
      <c r="H50" s="12">
        <v>44561</v>
      </c>
      <c r="I50" s="17">
        <f>IF((YEAR(H50)-YEAR(G50))=1, ((MONTH(H50)-MONTH(G50))+1)+12, (IF((YEAR(H50)-YEAR(G50))=2, ((MONTH(H50)-MONTH(G50))+1)+24, (IF((YEAR(H50)-YEAR(G50))=3, ((MONTH(H50)-MONTH(G50))+1)+36, (MONTH(H50)-MONTH(G50))+1)))))</f>
        <v>12</v>
      </c>
      <c r="J50" s="13">
        <f>F50/I50</f>
        <v>5963</v>
      </c>
      <c r="L50" t="b">
        <f t="shared" si="0"/>
        <v>0</v>
      </c>
      <c r="M50" s="14" t="b">
        <f t="shared" si="5"/>
        <v>1</v>
      </c>
      <c r="N50" s="14" t="b">
        <f t="shared" si="2"/>
        <v>1</v>
      </c>
    </row>
    <row r="51" spans="1:14" ht="15.75" x14ac:dyDescent="0.25">
      <c r="A51" s="17" t="s">
        <v>131</v>
      </c>
      <c r="B51" s="17" t="s">
        <v>333</v>
      </c>
      <c r="C51" s="17" t="s">
        <v>22</v>
      </c>
      <c r="D51" s="12">
        <v>44204</v>
      </c>
      <c r="E51" s="12">
        <v>44253</v>
      </c>
      <c r="F51" s="13">
        <v>19725</v>
      </c>
      <c r="G51" s="12">
        <v>44197</v>
      </c>
      <c r="H51" s="12">
        <v>44377</v>
      </c>
      <c r="I51" s="17">
        <f>IF((YEAR(H51)-YEAR(G51))=1, ((MONTH(H51)-MONTH(G51))+1)+12, (IF((YEAR(H51)-YEAR(G51))=2, ((MONTH(H51)-MONTH(G51))+1)+24, (IF((YEAR(H51)-YEAR(G51))=3, ((MONTH(H51)-MONTH(G51))+1)+36, (MONTH(H51)-MONTH(G51))+1)))))</f>
        <v>6</v>
      </c>
      <c r="J51" s="13">
        <f>F51/I51</f>
        <v>3287.5</v>
      </c>
      <c r="L51" t="b">
        <f t="shared" si="0"/>
        <v>0</v>
      </c>
      <c r="M51" s="14" t="b">
        <f t="shared" si="5"/>
        <v>1</v>
      </c>
      <c r="N51" s="14" t="b">
        <f t="shared" si="2"/>
        <v>1</v>
      </c>
    </row>
    <row r="52" spans="1:14" ht="15.75" x14ac:dyDescent="0.25">
      <c r="A52" s="17" t="s">
        <v>131</v>
      </c>
      <c r="B52" s="17" t="s">
        <v>334</v>
      </c>
      <c r="C52" s="17" t="s">
        <v>22</v>
      </c>
      <c r="D52" s="12">
        <v>44204</v>
      </c>
      <c r="E52" s="12">
        <v>44253</v>
      </c>
      <c r="F52" s="13">
        <v>18265</v>
      </c>
      <c r="G52" s="12">
        <v>44197</v>
      </c>
      <c r="H52" s="12">
        <v>44377</v>
      </c>
      <c r="I52" s="17">
        <f>IF((YEAR(H52)-YEAR(G52))=1, ((MONTH(H52)-MONTH(G52))+1)+12, (IF((YEAR(H52)-YEAR(G52))=2, ((MONTH(H52)-MONTH(G52))+1)+24, (IF((YEAR(H52)-YEAR(G52))=3, ((MONTH(H52)-MONTH(G52))+1)+36, (MONTH(H52)-MONTH(G52))+1)))))</f>
        <v>6</v>
      </c>
      <c r="J52" s="13">
        <f>F52/I52</f>
        <v>3044.1666666666665</v>
      </c>
      <c r="L52" t="b">
        <f t="shared" si="0"/>
        <v>0</v>
      </c>
      <c r="M52" s="14" t="b">
        <f t="shared" si="5"/>
        <v>1</v>
      </c>
      <c r="N52" s="14" t="b">
        <f t="shared" si="2"/>
        <v>0</v>
      </c>
    </row>
    <row r="53" spans="1:14" ht="15.75" x14ac:dyDescent="0.25">
      <c r="A53" s="17" t="s">
        <v>131</v>
      </c>
      <c r="B53" s="17" t="s">
        <v>333</v>
      </c>
      <c r="C53" s="17" t="s">
        <v>22</v>
      </c>
      <c r="D53" s="12">
        <v>44378</v>
      </c>
      <c r="E53" s="12"/>
      <c r="F53" s="13">
        <v>18265</v>
      </c>
      <c r="G53" s="12">
        <v>44378</v>
      </c>
      <c r="H53" s="12">
        <v>44561</v>
      </c>
      <c r="I53" s="17">
        <f>IF((YEAR(H53)-YEAR(G53))=1, ((MONTH(H53)-MONTH(G53))+1)+12, (IF((YEAR(H53)-YEAR(G53))=2, ((MONTH(H53)-MONTH(G53))+1)+24, (IF((YEAR(H53)-YEAR(G53))=3, ((MONTH(H53)-MONTH(G53))+1)+36, (MONTH(H53)-MONTH(G53))+1)))))</f>
        <v>6</v>
      </c>
      <c r="J53" s="13">
        <f>F53/I53</f>
        <v>3044.1666666666665</v>
      </c>
      <c r="L53" t="b">
        <f t="shared" si="0"/>
        <v>0</v>
      </c>
      <c r="M53" s="14" t="b">
        <f t="shared" si="5"/>
        <v>1</v>
      </c>
      <c r="N53" s="14" t="b">
        <f t="shared" si="2"/>
        <v>0</v>
      </c>
    </row>
    <row r="54" spans="1:14" ht="15.75" x14ac:dyDescent="0.25">
      <c r="A54" s="17" t="s">
        <v>131</v>
      </c>
      <c r="B54" s="17" t="s">
        <v>336</v>
      </c>
      <c r="C54" s="17" t="s">
        <v>22</v>
      </c>
      <c r="D54" s="12">
        <v>44378</v>
      </c>
      <c r="E54" s="12"/>
      <c r="F54" s="13">
        <v>19725</v>
      </c>
      <c r="G54" s="12">
        <v>44378</v>
      </c>
      <c r="H54" s="12">
        <v>44561</v>
      </c>
      <c r="I54" s="17">
        <f>IF((YEAR(H54)-YEAR(G54))=1, ((MONTH(H54)-MONTH(G54))+1)+12, (IF((YEAR(H54)-YEAR(G54))=2, ((MONTH(H54)-MONTH(G54))+1)+24, (IF((YEAR(H54)-YEAR(G54))=3, ((MONTH(H54)-MONTH(G54))+1)+36, (MONTH(H54)-MONTH(G54))+1)))))</f>
        <v>6</v>
      </c>
      <c r="J54" s="13">
        <f>F54/I54</f>
        <v>3287.5</v>
      </c>
      <c r="L54" t="b">
        <f t="shared" si="0"/>
        <v>0</v>
      </c>
      <c r="M54" s="14" t="b">
        <f t="shared" si="5"/>
        <v>1</v>
      </c>
      <c r="N54" s="14" t="b">
        <f t="shared" si="2"/>
        <v>0</v>
      </c>
    </row>
    <row r="55" spans="1:14" ht="15.75" hidden="1" x14ac:dyDescent="0.25">
      <c r="A55" s="17" t="s">
        <v>132</v>
      </c>
      <c r="B55" s="17" t="s">
        <v>334</v>
      </c>
      <c r="C55" s="17" t="s">
        <v>22</v>
      </c>
      <c r="D55" s="12">
        <v>43174</v>
      </c>
      <c r="E55" s="12">
        <v>43202</v>
      </c>
      <c r="F55" s="13">
        <v>5031.2299999999996</v>
      </c>
      <c r="G55" s="12">
        <v>43160</v>
      </c>
      <c r="H55" s="12">
        <v>43524</v>
      </c>
      <c r="I55" s="17">
        <f>IF((YEAR(H55)-YEAR(G55))=1, ((MONTH(H55)-MONTH(G55))+1)+12, (IF((YEAR(H55)-YEAR(G55))=2, ((MONTH(H55)-MONTH(G55))+1)+24, (IF((YEAR(H55)-YEAR(G55))=3, ((MONTH(H55)-MONTH(G55))+1)+36, (MONTH(H55)-MONTH(G55))+1)))))</f>
        <v>12</v>
      </c>
      <c r="J55" s="13">
        <f>F55/I55</f>
        <v>419.26916666666665</v>
      </c>
      <c r="L55" t="b">
        <f t="shared" si="0"/>
        <v>0</v>
      </c>
      <c r="M55" s="14" t="b">
        <f t="shared" si="5"/>
        <v>0</v>
      </c>
      <c r="N55" s="14" t="b">
        <f t="shared" si="2"/>
        <v>0</v>
      </c>
    </row>
    <row r="56" spans="1:14" ht="15.75" x14ac:dyDescent="0.25">
      <c r="A56" s="17" t="s">
        <v>132</v>
      </c>
      <c r="B56" s="17" t="s">
        <v>334</v>
      </c>
      <c r="C56" s="17" t="s">
        <v>22</v>
      </c>
      <c r="D56" s="12">
        <v>43525</v>
      </c>
      <c r="E56" s="12">
        <v>43691</v>
      </c>
      <c r="F56" s="13">
        <v>4579.83</v>
      </c>
      <c r="G56" s="12">
        <v>43525</v>
      </c>
      <c r="H56" s="12">
        <v>43890</v>
      </c>
      <c r="I56" s="17">
        <f>IF((YEAR(H56)-YEAR(G56))=1, ((MONTH(H56)-MONTH(G56))+1)+12, (IF((YEAR(H56)-YEAR(G56))=2, ((MONTH(H56)-MONTH(G56))+1)+24, (IF((YEAR(H56)-YEAR(G56))=3, ((MONTH(H56)-MONTH(G56))+1)+36, (MONTH(H56)-MONTH(G56))+1)))))</f>
        <v>12</v>
      </c>
      <c r="J56" s="13">
        <f>F56/I56</f>
        <v>381.65249999999997</v>
      </c>
      <c r="L56" t="b">
        <f t="shared" si="0"/>
        <v>0</v>
      </c>
      <c r="M56" s="14" t="b">
        <f t="shared" si="5"/>
        <v>1</v>
      </c>
      <c r="N56" s="14" t="b">
        <f t="shared" si="2"/>
        <v>1</v>
      </c>
    </row>
    <row r="57" spans="1:14" ht="15.75" hidden="1" x14ac:dyDescent="0.25">
      <c r="A57" s="17" t="s">
        <v>133</v>
      </c>
      <c r="B57" s="17" t="s">
        <v>335</v>
      </c>
      <c r="C57" s="17" t="s">
        <v>22</v>
      </c>
      <c r="D57" s="12">
        <v>43146</v>
      </c>
      <c r="E57" s="12">
        <v>43181</v>
      </c>
      <c r="F57" s="13">
        <v>40456.92</v>
      </c>
      <c r="G57" s="12">
        <v>43132</v>
      </c>
      <c r="H57" s="12">
        <v>43496</v>
      </c>
      <c r="I57" s="17">
        <f>IF((YEAR(H57)-YEAR(G57))=1, ((MONTH(H57)-MONTH(G57))+1)+12, (IF((YEAR(H57)-YEAR(G57))=2, ((MONTH(H57)-MONTH(G57))+1)+24, (IF((YEAR(H57)-YEAR(G57))=3, ((MONTH(H57)-MONTH(G57))+1)+36, (MONTH(H57)-MONTH(G57))+1)))))</f>
        <v>12</v>
      </c>
      <c r="J57" s="13">
        <f>F57/I57</f>
        <v>3371.41</v>
      </c>
      <c r="L57" t="b">
        <f t="shared" si="0"/>
        <v>0</v>
      </c>
      <c r="M57" s="14" t="b">
        <f t="shared" si="5"/>
        <v>0</v>
      </c>
      <c r="N57" s="14" t="b">
        <f t="shared" si="2"/>
        <v>0</v>
      </c>
    </row>
    <row r="58" spans="1:14" ht="15.75" hidden="1" x14ac:dyDescent="0.25">
      <c r="A58" s="17" t="s">
        <v>133</v>
      </c>
      <c r="B58" s="17" t="s">
        <v>335</v>
      </c>
      <c r="C58" s="17" t="s">
        <v>22</v>
      </c>
      <c r="D58" s="12">
        <v>43202</v>
      </c>
      <c r="E58" s="12">
        <v>43222</v>
      </c>
      <c r="F58" s="13">
        <v>3721.45</v>
      </c>
      <c r="G58" s="12">
        <v>43191</v>
      </c>
      <c r="H58" s="12">
        <v>43220</v>
      </c>
      <c r="I58" s="17">
        <f>IF((YEAR(H58)-YEAR(G58))=1, ((MONTH(H58)-MONTH(G58))+1)+12, (IF((YEAR(H58)-YEAR(G58))=2, ((MONTH(H58)-MONTH(G58))+1)+24, (IF((YEAR(H58)-YEAR(G58))=3, ((MONTH(H58)-MONTH(G58))+1)+36, (MONTH(H58)-MONTH(G58))+1)))))</f>
        <v>1</v>
      </c>
      <c r="J58" s="13">
        <f>F58/I58</f>
        <v>3721.45</v>
      </c>
      <c r="L58" t="b">
        <f t="shared" si="0"/>
        <v>0</v>
      </c>
      <c r="M58" s="14" t="b">
        <f t="shared" si="1"/>
        <v>1</v>
      </c>
      <c r="N58" s="14" t="b">
        <f t="shared" si="2"/>
        <v>1</v>
      </c>
    </row>
    <row r="59" spans="1:14" ht="15.75" hidden="1" x14ac:dyDescent="0.25">
      <c r="A59" s="17" t="s">
        <v>133</v>
      </c>
      <c r="B59" s="17" t="s">
        <v>335</v>
      </c>
      <c r="C59" s="17" t="s">
        <v>22</v>
      </c>
      <c r="D59" s="12">
        <v>43227</v>
      </c>
      <c r="E59" s="12">
        <v>43230</v>
      </c>
      <c r="F59" s="13">
        <v>4060.43</v>
      </c>
      <c r="G59" s="12">
        <v>43221</v>
      </c>
      <c r="H59" s="12">
        <v>43251</v>
      </c>
      <c r="I59" s="17">
        <f>IF((YEAR(H59)-YEAR(G59))=1, ((MONTH(H59)-MONTH(G59))+1)+12, (IF((YEAR(H59)-YEAR(G59))=2, ((MONTH(H59)-MONTH(G59))+1)+24, (IF((YEAR(H59)-YEAR(G59))=3, ((MONTH(H59)-MONTH(G59))+1)+36, (MONTH(H59)-MONTH(G59))+1)))))</f>
        <v>1</v>
      </c>
      <c r="J59" s="13">
        <f>F59/I59</f>
        <v>4060.43</v>
      </c>
      <c r="L59" t="b">
        <f t="shared" si="0"/>
        <v>0</v>
      </c>
      <c r="M59" s="14" t="b">
        <f t="shared" si="1"/>
        <v>1</v>
      </c>
      <c r="N59" s="14" t="b">
        <f t="shared" si="2"/>
        <v>1</v>
      </c>
    </row>
    <row r="60" spans="1:14" ht="15.75" hidden="1" x14ac:dyDescent="0.25">
      <c r="A60" s="17" t="s">
        <v>133</v>
      </c>
      <c r="B60" s="17" t="s">
        <v>335</v>
      </c>
      <c r="C60" s="17" t="s">
        <v>22</v>
      </c>
      <c r="D60" s="12">
        <v>43262</v>
      </c>
      <c r="E60" s="12">
        <v>43292</v>
      </c>
      <c r="F60" s="13">
        <v>2970.52</v>
      </c>
      <c r="G60" s="12">
        <v>43252</v>
      </c>
      <c r="H60" s="12">
        <v>43281</v>
      </c>
      <c r="I60" s="17">
        <f>IF((YEAR(H60)-YEAR(G60))=1, ((MONTH(H60)-MONTH(G60))+1)+12, (IF((YEAR(H60)-YEAR(G60))=2, ((MONTH(H60)-MONTH(G60))+1)+24, (IF((YEAR(H60)-YEAR(G60))=3, ((MONTH(H60)-MONTH(G60))+1)+36, (MONTH(H60)-MONTH(G60))+1)))))</f>
        <v>1</v>
      </c>
      <c r="J60" s="13">
        <f>F60/I60</f>
        <v>2970.52</v>
      </c>
      <c r="L60" t="b">
        <f t="shared" si="0"/>
        <v>0</v>
      </c>
      <c r="M60" s="14" t="b">
        <f t="shared" si="1"/>
        <v>1</v>
      </c>
      <c r="N60" s="14" t="b">
        <f t="shared" si="2"/>
        <v>1</v>
      </c>
    </row>
    <row r="61" spans="1:14" ht="15.75" hidden="1" x14ac:dyDescent="0.25">
      <c r="A61" s="17" t="s">
        <v>133</v>
      </c>
      <c r="B61" s="17" t="s">
        <v>335</v>
      </c>
      <c r="C61" s="17" t="s">
        <v>22</v>
      </c>
      <c r="D61" s="12">
        <v>43283</v>
      </c>
      <c r="E61" s="12">
        <v>43315</v>
      </c>
      <c r="F61" s="13">
        <v>3199.03</v>
      </c>
      <c r="G61" s="12">
        <v>43282</v>
      </c>
      <c r="H61" s="12">
        <v>43312</v>
      </c>
      <c r="I61" s="17">
        <f>IF((YEAR(H61)-YEAR(G61))=1, ((MONTH(H61)-MONTH(G61))+1)+12, (IF((YEAR(H61)-YEAR(G61))=2, ((MONTH(H61)-MONTH(G61))+1)+24, (IF((YEAR(H61)-YEAR(G61))=3, ((MONTH(H61)-MONTH(G61))+1)+36, (MONTH(H61)-MONTH(G61))+1)))))</f>
        <v>1</v>
      </c>
      <c r="J61" s="13">
        <f>F61/I61</f>
        <v>3199.03</v>
      </c>
      <c r="L61" t="b">
        <f t="shared" si="0"/>
        <v>0</v>
      </c>
      <c r="M61" s="14" t="b">
        <f t="shared" si="1"/>
        <v>1</v>
      </c>
      <c r="N61" s="14" t="b">
        <f t="shared" si="2"/>
        <v>1</v>
      </c>
    </row>
    <row r="62" spans="1:14" ht="15.75" hidden="1" x14ac:dyDescent="0.25">
      <c r="A62" s="17" t="s">
        <v>133</v>
      </c>
      <c r="B62" s="17" t="s">
        <v>335</v>
      </c>
      <c r="C62" s="17" t="s">
        <v>22</v>
      </c>
      <c r="D62" s="12">
        <v>43320</v>
      </c>
      <c r="E62" s="12">
        <v>43353</v>
      </c>
      <c r="F62" s="13">
        <v>2900.38</v>
      </c>
      <c r="G62" s="12">
        <v>43313</v>
      </c>
      <c r="H62" s="12">
        <v>43343</v>
      </c>
      <c r="I62" s="17">
        <f>IF((YEAR(H62)-YEAR(G62))=1, ((MONTH(H62)-MONTH(G62))+1)+12, (IF((YEAR(H62)-YEAR(G62))=2, ((MONTH(H62)-MONTH(G62))+1)+24, (IF((YEAR(H62)-YEAR(G62))=3, ((MONTH(H62)-MONTH(G62))+1)+36, (MONTH(H62)-MONTH(G62))+1)))))</f>
        <v>1</v>
      </c>
      <c r="J62" s="13">
        <f>F62/I62</f>
        <v>2900.38</v>
      </c>
      <c r="L62" t="b">
        <f t="shared" si="0"/>
        <v>0</v>
      </c>
      <c r="M62" s="14" t="b">
        <f t="shared" si="1"/>
        <v>1</v>
      </c>
      <c r="N62" s="14" t="b">
        <f t="shared" si="2"/>
        <v>1</v>
      </c>
    </row>
    <row r="63" spans="1:14" ht="15.75" hidden="1" x14ac:dyDescent="0.25">
      <c r="A63" s="17" t="s">
        <v>133</v>
      </c>
      <c r="B63" s="17" t="s">
        <v>335</v>
      </c>
      <c r="C63" s="17" t="s">
        <v>22</v>
      </c>
      <c r="D63" s="12">
        <v>43335</v>
      </c>
      <c r="E63" s="12">
        <v>43361</v>
      </c>
      <c r="F63" s="13">
        <v>500</v>
      </c>
      <c r="G63" s="12">
        <v>43313</v>
      </c>
      <c r="H63" s="12">
        <v>43343</v>
      </c>
      <c r="I63" s="17">
        <f>IF((YEAR(H63)-YEAR(G63))=1, ((MONTH(H63)-MONTH(G63))+1)+12, (IF((YEAR(H63)-YEAR(G63))=2, ((MONTH(H63)-MONTH(G63))+1)+24, (IF((YEAR(H63)-YEAR(G63))=3, ((MONTH(H63)-MONTH(G63))+1)+36, (MONTH(H63)-MONTH(G63))+1)))))</f>
        <v>1</v>
      </c>
      <c r="J63" s="13">
        <f>F63/I63</f>
        <v>500</v>
      </c>
      <c r="L63" t="b">
        <f t="shared" si="0"/>
        <v>1</v>
      </c>
      <c r="M63" s="14" t="b">
        <f t="shared" si="1"/>
        <v>1</v>
      </c>
      <c r="N63" s="14" t="b">
        <f t="shared" si="2"/>
        <v>1</v>
      </c>
    </row>
    <row r="64" spans="1:14" ht="15.75" hidden="1" x14ac:dyDescent="0.25">
      <c r="A64" s="17" t="s">
        <v>133</v>
      </c>
      <c r="B64" s="17" t="s">
        <v>335</v>
      </c>
      <c r="C64" s="17" t="s">
        <v>22</v>
      </c>
      <c r="D64" s="12">
        <v>43350</v>
      </c>
      <c r="E64" s="12">
        <v>43376</v>
      </c>
      <c r="F64" s="13">
        <v>500</v>
      </c>
      <c r="G64" s="12">
        <v>43344</v>
      </c>
      <c r="H64" s="12">
        <v>43373</v>
      </c>
      <c r="I64" s="17">
        <f>IF((YEAR(H64)-YEAR(G64))=1, ((MONTH(H64)-MONTH(G64))+1)+12, (IF((YEAR(H64)-YEAR(G64))=2, ((MONTH(H64)-MONTH(G64))+1)+24, (IF((YEAR(H64)-YEAR(G64))=3, ((MONTH(H64)-MONTH(G64))+1)+36, (MONTH(H64)-MONTH(G64))+1)))))</f>
        <v>1</v>
      </c>
      <c r="J64" s="13">
        <f>F64/I64</f>
        <v>500</v>
      </c>
      <c r="L64" t="b">
        <f t="shared" si="0"/>
        <v>0</v>
      </c>
      <c r="M64" s="14" t="b">
        <f t="shared" si="1"/>
        <v>1</v>
      </c>
      <c r="N64" s="14" t="b">
        <f t="shared" si="2"/>
        <v>1</v>
      </c>
    </row>
    <row r="65" spans="1:14" ht="15.75" hidden="1" x14ac:dyDescent="0.25">
      <c r="A65" s="17" t="s">
        <v>133</v>
      </c>
      <c r="B65" s="17" t="s">
        <v>335</v>
      </c>
      <c r="C65" s="17" t="s">
        <v>22</v>
      </c>
      <c r="D65" s="12">
        <v>43360</v>
      </c>
      <c r="E65" s="12">
        <v>43378</v>
      </c>
      <c r="F65" s="13">
        <v>2690.49</v>
      </c>
      <c r="G65" s="12">
        <v>43344</v>
      </c>
      <c r="H65" s="12">
        <v>43373</v>
      </c>
      <c r="I65" s="17">
        <f>IF((YEAR(H65)-YEAR(G65))=1, ((MONTH(H65)-MONTH(G65))+1)+12, (IF((YEAR(H65)-YEAR(G65))=2, ((MONTH(H65)-MONTH(G65))+1)+24, (IF((YEAR(H65)-YEAR(G65))=3, ((MONTH(H65)-MONTH(G65))+1)+36, (MONTH(H65)-MONTH(G65))+1)))))</f>
        <v>1</v>
      </c>
      <c r="J65" s="13">
        <f>F65/I65</f>
        <v>2690.49</v>
      </c>
      <c r="L65" t="b">
        <f t="shared" si="0"/>
        <v>1</v>
      </c>
      <c r="M65" s="14" t="b">
        <f t="shared" si="1"/>
        <v>1</v>
      </c>
      <c r="N65" s="14" t="b">
        <f t="shared" si="2"/>
        <v>1</v>
      </c>
    </row>
    <row r="66" spans="1:14" ht="15.75" hidden="1" x14ac:dyDescent="0.25">
      <c r="A66" s="17" t="s">
        <v>133</v>
      </c>
      <c r="B66" s="17" t="s">
        <v>335</v>
      </c>
      <c r="C66" s="17" t="s">
        <v>22</v>
      </c>
      <c r="D66" s="12">
        <v>43388</v>
      </c>
      <c r="E66" s="12">
        <v>43413</v>
      </c>
      <c r="F66" s="13">
        <v>3766.68</v>
      </c>
      <c r="G66" s="12">
        <v>43374</v>
      </c>
      <c r="H66" s="12">
        <v>43404</v>
      </c>
      <c r="I66" s="17">
        <f>IF((YEAR(H66)-YEAR(G66))=1, ((MONTH(H66)-MONTH(G66))+1)+12, (IF((YEAR(H66)-YEAR(G66))=2, ((MONTH(H66)-MONTH(G66))+1)+24, (IF((YEAR(H66)-YEAR(G66))=3, ((MONTH(H66)-MONTH(G66))+1)+36, (MONTH(H66)-MONTH(G66))+1)))))</f>
        <v>1</v>
      </c>
      <c r="J66" s="13">
        <f>F66/I66</f>
        <v>3766.68</v>
      </c>
      <c r="L66" t="b">
        <f t="shared" si="0"/>
        <v>0</v>
      </c>
      <c r="M66" s="14" t="b">
        <f t="shared" si="1"/>
        <v>1</v>
      </c>
      <c r="N66" s="14" t="b">
        <f t="shared" si="2"/>
        <v>1</v>
      </c>
    </row>
    <row r="67" spans="1:14" ht="15.75" hidden="1" x14ac:dyDescent="0.25">
      <c r="A67" s="17" t="s">
        <v>133</v>
      </c>
      <c r="B67" s="17" t="s">
        <v>335</v>
      </c>
      <c r="C67" s="17" t="s">
        <v>22</v>
      </c>
      <c r="D67" s="12">
        <v>43417</v>
      </c>
      <c r="E67" s="12">
        <v>43487</v>
      </c>
      <c r="F67" s="13">
        <v>1937.15</v>
      </c>
      <c r="G67" s="12">
        <v>43405</v>
      </c>
      <c r="H67" s="12">
        <v>43434</v>
      </c>
      <c r="I67" s="17">
        <f>IF((YEAR(H67)-YEAR(G67))=1, ((MONTH(H67)-MONTH(G67))+1)+12, (IF((YEAR(H67)-YEAR(G67))=2, ((MONTH(H67)-MONTH(G67))+1)+24, (IF((YEAR(H67)-YEAR(G67))=3, ((MONTH(H67)-MONTH(G67))+1)+36, (MONTH(H67)-MONTH(G67))+1)))))</f>
        <v>1</v>
      </c>
      <c r="J67" s="13">
        <f>F67/I67</f>
        <v>1937.15</v>
      </c>
      <c r="L67" t="b">
        <f t="shared" ref="L67:L130" si="6">AND(A67=A66,B67=B66,G67=G66,H67=H66)</f>
        <v>0</v>
      </c>
      <c r="M67" s="14" t="b">
        <f t="shared" si="1"/>
        <v>1</v>
      </c>
      <c r="N67" s="14" t="b">
        <f t="shared" si="2"/>
        <v>1</v>
      </c>
    </row>
    <row r="68" spans="1:14" ht="15.75" hidden="1" x14ac:dyDescent="0.25">
      <c r="A68" s="17" t="s">
        <v>133</v>
      </c>
      <c r="B68" s="17" t="s">
        <v>335</v>
      </c>
      <c r="C68" s="17" t="s">
        <v>22</v>
      </c>
      <c r="D68" s="12">
        <v>43438</v>
      </c>
      <c r="E68" s="12">
        <v>43487</v>
      </c>
      <c r="F68" s="13">
        <v>990.83</v>
      </c>
      <c r="G68" s="12">
        <v>43435</v>
      </c>
      <c r="H68" s="12">
        <v>43465</v>
      </c>
      <c r="I68" s="17">
        <f>IF((YEAR(H68)-YEAR(G68))=1, ((MONTH(H68)-MONTH(G68))+1)+12, (IF((YEAR(H68)-YEAR(G68))=2, ((MONTH(H68)-MONTH(G68))+1)+24, (IF((YEAR(H68)-YEAR(G68))=3, ((MONTH(H68)-MONTH(G68))+1)+36, (MONTH(H68)-MONTH(G68))+1)))))</f>
        <v>1</v>
      </c>
      <c r="J68" s="13">
        <f>F68/I68</f>
        <v>990.83</v>
      </c>
      <c r="L68" t="b">
        <f t="shared" si="6"/>
        <v>0</v>
      </c>
      <c r="M68" s="14" t="b">
        <f t="shared" ref="M68:M131" si="7">EXACT(A68,A67)</f>
        <v>1</v>
      </c>
      <c r="N68" s="14" t="b">
        <f t="shared" ref="N68:N131" si="8">EXACT(B68,B67)</f>
        <v>1</v>
      </c>
    </row>
    <row r="69" spans="1:14" ht="15.75" hidden="1" x14ac:dyDescent="0.25">
      <c r="A69" s="17" t="s">
        <v>133</v>
      </c>
      <c r="B69" s="17" t="s">
        <v>335</v>
      </c>
      <c r="C69" s="17" t="s">
        <v>22</v>
      </c>
      <c r="D69" s="12">
        <v>43438</v>
      </c>
      <c r="E69" s="12">
        <v>43487</v>
      </c>
      <c r="F69" s="13">
        <v>2905.73</v>
      </c>
      <c r="G69" s="12">
        <v>43435</v>
      </c>
      <c r="H69" s="12">
        <v>43465</v>
      </c>
      <c r="I69" s="17">
        <f>IF((YEAR(H69)-YEAR(G69))=1, ((MONTH(H69)-MONTH(G69))+1)+12, (IF((YEAR(H69)-YEAR(G69))=2, ((MONTH(H69)-MONTH(G69))+1)+24, (IF((YEAR(H69)-YEAR(G69))=3, ((MONTH(H69)-MONTH(G69))+1)+36, (MONTH(H69)-MONTH(G69))+1)))))</f>
        <v>1</v>
      </c>
      <c r="J69" s="13">
        <f>F69/I69</f>
        <v>2905.73</v>
      </c>
      <c r="L69" t="b">
        <f t="shared" si="6"/>
        <v>1</v>
      </c>
      <c r="M69" s="14" t="b">
        <f t="shared" si="7"/>
        <v>1</v>
      </c>
      <c r="N69" s="14" t="b">
        <f t="shared" si="8"/>
        <v>1</v>
      </c>
    </row>
    <row r="70" spans="1:14" ht="15.75" x14ac:dyDescent="0.25">
      <c r="A70" s="17" t="s">
        <v>133</v>
      </c>
      <c r="B70" s="17" t="s">
        <v>335</v>
      </c>
      <c r="C70" s="17" t="s">
        <v>22</v>
      </c>
      <c r="D70" s="12">
        <v>43438</v>
      </c>
      <c r="E70" s="12">
        <v>43487</v>
      </c>
      <c r="F70" s="13">
        <v>2905.73</v>
      </c>
      <c r="G70" s="12">
        <v>43466</v>
      </c>
      <c r="H70" s="12">
        <v>43496</v>
      </c>
      <c r="I70" s="17">
        <f>IF((YEAR(H70)-YEAR(G70))=1, ((MONTH(H70)-MONTH(G70))+1)+12, (IF((YEAR(H70)-YEAR(G70))=2, ((MONTH(H70)-MONTH(G70))+1)+24, (IF((YEAR(H70)-YEAR(G70))=3, ((MONTH(H70)-MONTH(G70))+1)+36, (MONTH(H70)-MONTH(G70))+1)))))</f>
        <v>1</v>
      </c>
      <c r="J70" s="13">
        <f>F70/I70</f>
        <v>2905.73</v>
      </c>
      <c r="L70" t="b">
        <f t="shared" si="6"/>
        <v>0</v>
      </c>
      <c r="M70" s="14" t="b">
        <f t="shared" si="7"/>
        <v>1</v>
      </c>
      <c r="N70" s="14" t="b">
        <f t="shared" si="8"/>
        <v>1</v>
      </c>
    </row>
    <row r="71" spans="1:14" ht="15.75" x14ac:dyDescent="0.25">
      <c r="A71" s="17" t="s">
        <v>133</v>
      </c>
      <c r="B71" s="17" t="s">
        <v>335</v>
      </c>
      <c r="C71" s="17" t="s">
        <v>22</v>
      </c>
      <c r="D71" s="12">
        <v>43570</v>
      </c>
      <c r="E71" s="12">
        <v>43594</v>
      </c>
      <c r="F71" s="13">
        <v>40456.92</v>
      </c>
      <c r="G71" s="12">
        <v>43497</v>
      </c>
      <c r="H71" s="12">
        <v>43861</v>
      </c>
      <c r="I71" s="17">
        <f>IF((YEAR(H71)-YEAR(G71))=1, ((MONTH(H71)-MONTH(G71))+1)+12, (IF((YEAR(H71)-YEAR(G71))=2, ((MONTH(H71)-MONTH(G71))+1)+24, (IF((YEAR(H71)-YEAR(G71))=3, ((MONTH(H71)-MONTH(G71))+1)+36, (MONTH(H71)-MONTH(G71))+1)))))</f>
        <v>12</v>
      </c>
      <c r="J71" s="13">
        <f>F71/I71</f>
        <v>3371.41</v>
      </c>
      <c r="L71" t="b">
        <f t="shared" si="6"/>
        <v>0</v>
      </c>
      <c r="M71" s="14" t="b">
        <f t="shared" si="7"/>
        <v>1</v>
      </c>
      <c r="N71" s="14" t="b">
        <f t="shared" si="8"/>
        <v>1</v>
      </c>
    </row>
    <row r="72" spans="1:14" ht="15.75" x14ac:dyDescent="0.25">
      <c r="A72" s="17" t="s">
        <v>133</v>
      </c>
      <c r="B72" s="17" t="s">
        <v>335</v>
      </c>
      <c r="C72" s="17" t="s">
        <v>22</v>
      </c>
      <c r="D72" s="12">
        <v>43486</v>
      </c>
      <c r="E72" s="12">
        <v>43518</v>
      </c>
      <c r="F72" s="13">
        <v>3013.34</v>
      </c>
      <c r="G72" s="12">
        <v>43497</v>
      </c>
      <c r="H72" s="12">
        <v>43524</v>
      </c>
      <c r="I72" s="17">
        <f>IF((YEAR(H72)-YEAR(G72))=1, ((MONTH(H72)-MONTH(G72))+1)+12, (IF((YEAR(H72)-YEAR(G72))=2, ((MONTH(H72)-MONTH(G72))+1)+24, (IF((YEAR(H72)-YEAR(G72))=3, ((MONTH(H72)-MONTH(G72))+1)+36, (MONTH(H72)-MONTH(G72))+1)))))</f>
        <v>1</v>
      </c>
      <c r="J72" s="13">
        <f>F72/I72</f>
        <v>3013.34</v>
      </c>
      <c r="L72" t="b">
        <f t="shared" si="6"/>
        <v>0</v>
      </c>
      <c r="M72" s="14" t="b">
        <f t="shared" si="7"/>
        <v>1</v>
      </c>
      <c r="N72" s="14" t="b">
        <f t="shared" si="8"/>
        <v>1</v>
      </c>
    </row>
    <row r="73" spans="1:14" ht="15.75" x14ac:dyDescent="0.25">
      <c r="A73" s="17" t="s">
        <v>133</v>
      </c>
      <c r="B73" s="17" t="s">
        <v>335</v>
      </c>
      <c r="C73" s="17" t="s">
        <v>22</v>
      </c>
      <c r="D73" s="12">
        <v>43528</v>
      </c>
      <c r="E73" s="12">
        <v>43570</v>
      </c>
      <c r="F73" s="13">
        <v>40456.92</v>
      </c>
      <c r="G73" s="12">
        <v>43497</v>
      </c>
      <c r="H73" s="12">
        <v>43861</v>
      </c>
      <c r="I73" s="17">
        <f>IF((YEAR(H73)-YEAR(G73))=1, ((MONTH(H73)-MONTH(G73))+1)+12, (IF((YEAR(H73)-YEAR(G73))=2, ((MONTH(H73)-MONTH(G73))+1)+24, (IF((YEAR(H73)-YEAR(G73))=3, ((MONTH(H73)-MONTH(G73))+1)+36, (MONTH(H73)-MONTH(G73))+1)))))</f>
        <v>12</v>
      </c>
      <c r="J73" s="13">
        <f>F73/I73</f>
        <v>3371.41</v>
      </c>
      <c r="L73" t="b">
        <f t="shared" si="6"/>
        <v>0</v>
      </c>
      <c r="M73" s="14" t="b">
        <f t="shared" si="7"/>
        <v>1</v>
      </c>
      <c r="N73" s="14" t="b">
        <f t="shared" si="8"/>
        <v>1</v>
      </c>
    </row>
    <row r="74" spans="1:14" ht="15.75" x14ac:dyDescent="0.25">
      <c r="A74" s="17" t="s">
        <v>133</v>
      </c>
      <c r="B74" s="17" t="s">
        <v>335</v>
      </c>
      <c r="C74" s="17" t="s">
        <v>22</v>
      </c>
      <c r="D74" s="12">
        <v>43537</v>
      </c>
      <c r="E74" s="12">
        <v>43588</v>
      </c>
      <c r="F74" s="13">
        <v>1484.62</v>
      </c>
      <c r="G74" s="12">
        <v>43525</v>
      </c>
      <c r="H74" s="12">
        <v>43555</v>
      </c>
      <c r="I74" s="17">
        <f>IF((YEAR(H74)-YEAR(G74))=1, ((MONTH(H74)-MONTH(G74))+1)+12, (IF((YEAR(H74)-YEAR(G74))=2, ((MONTH(H74)-MONTH(G74))+1)+24, (IF((YEAR(H74)-YEAR(G74))=3, ((MONTH(H74)-MONTH(G74))+1)+36, (MONTH(H74)-MONTH(G74))+1)))))</f>
        <v>1</v>
      </c>
      <c r="J74" s="13">
        <f>F74/I74</f>
        <v>1484.62</v>
      </c>
      <c r="L74" t="b">
        <f t="shared" si="6"/>
        <v>0</v>
      </c>
      <c r="M74" s="14" t="b">
        <f t="shared" si="7"/>
        <v>1</v>
      </c>
      <c r="N74" s="14" t="b">
        <f t="shared" si="8"/>
        <v>1</v>
      </c>
    </row>
    <row r="75" spans="1:14" ht="15.75" x14ac:dyDescent="0.25">
      <c r="A75" s="17" t="s">
        <v>133</v>
      </c>
      <c r="B75" s="17" t="s">
        <v>335</v>
      </c>
      <c r="C75" s="17" t="s">
        <v>22</v>
      </c>
      <c r="D75" s="12">
        <v>43544</v>
      </c>
      <c r="E75" s="12">
        <v>43629</v>
      </c>
      <c r="F75" s="13">
        <v>2332.98</v>
      </c>
      <c r="G75" s="12">
        <v>43556</v>
      </c>
      <c r="H75" s="12">
        <v>43585</v>
      </c>
      <c r="I75" s="17">
        <f>IF((YEAR(H75)-YEAR(G75))=1, ((MONTH(H75)-MONTH(G75))+1)+12, (IF((YEAR(H75)-YEAR(G75))=2, ((MONTH(H75)-MONTH(G75))+1)+24, (IF((YEAR(H75)-YEAR(G75))=3, ((MONTH(H75)-MONTH(G75))+1)+36, (MONTH(H75)-MONTH(G75))+1)))))</f>
        <v>1</v>
      </c>
      <c r="J75" s="13">
        <f>F75/I75</f>
        <v>2332.98</v>
      </c>
      <c r="L75" t="b">
        <f t="shared" si="6"/>
        <v>0</v>
      </c>
      <c r="M75" s="14" t="b">
        <f t="shared" si="7"/>
        <v>1</v>
      </c>
      <c r="N75" s="14" t="b">
        <f t="shared" si="8"/>
        <v>1</v>
      </c>
    </row>
    <row r="76" spans="1:14" ht="15.75" x14ac:dyDescent="0.25">
      <c r="A76" s="17" t="s">
        <v>133</v>
      </c>
      <c r="B76" s="17" t="s">
        <v>335</v>
      </c>
      <c r="C76" s="17" t="s">
        <v>22</v>
      </c>
      <c r="D76" s="12">
        <v>43570</v>
      </c>
      <c r="E76" s="12">
        <v>43594</v>
      </c>
      <c r="F76" s="13">
        <v>2141.84</v>
      </c>
      <c r="G76" s="12">
        <v>43586</v>
      </c>
      <c r="H76" s="12">
        <v>43861</v>
      </c>
      <c r="I76" s="17">
        <f>IF((YEAR(H76)-YEAR(G76))=1, ((MONTH(H76)-MONTH(G76))+1)+12, (IF((YEAR(H76)-YEAR(G76))=2, ((MONTH(H76)-MONTH(G76))+1)+24, (IF((YEAR(H76)-YEAR(G76))=3, ((MONTH(H76)-MONTH(G76))+1)+36, (MONTH(H76)-MONTH(G76))+1)))))</f>
        <v>9</v>
      </c>
      <c r="J76" s="13">
        <f>F76/I76</f>
        <v>237.98222222222225</v>
      </c>
      <c r="L76" t="b">
        <f t="shared" si="6"/>
        <v>0</v>
      </c>
      <c r="M76" s="14" t="b">
        <f t="shared" si="7"/>
        <v>1</v>
      </c>
      <c r="N76" s="14" t="b">
        <f t="shared" si="8"/>
        <v>1</v>
      </c>
    </row>
    <row r="77" spans="1:14" ht="15.75" x14ac:dyDescent="0.25">
      <c r="A77" s="17" t="s">
        <v>133</v>
      </c>
      <c r="B77" s="17" t="s">
        <v>332</v>
      </c>
      <c r="C77" s="17" t="s">
        <v>22</v>
      </c>
      <c r="D77" s="12">
        <v>43570</v>
      </c>
      <c r="E77" s="12">
        <v>43594</v>
      </c>
      <c r="F77" s="13">
        <v>7139.46</v>
      </c>
      <c r="G77" s="12">
        <v>43586</v>
      </c>
      <c r="H77" s="12">
        <v>43861</v>
      </c>
      <c r="I77" s="17">
        <f>IF((YEAR(H77)-YEAR(G77))=1, ((MONTH(H77)-MONTH(G77))+1)+12, (IF((YEAR(H77)-YEAR(G77))=2, ((MONTH(H77)-MONTH(G77))+1)+24, (IF((YEAR(H77)-YEAR(G77))=3, ((MONTH(H77)-MONTH(G77))+1)+36, (MONTH(H77)-MONTH(G77))+1)))))</f>
        <v>9</v>
      </c>
      <c r="J77" s="13">
        <f>F77/I77</f>
        <v>793.27333333333331</v>
      </c>
      <c r="L77" t="b">
        <f t="shared" si="6"/>
        <v>0</v>
      </c>
      <c r="M77" s="14" t="b">
        <f t="shared" si="7"/>
        <v>1</v>
      </c>
      <c r="N77" s="14" t="b">
        <f t="shared" si="8"/>
        <v>0</v>
      </c>
    </row>
    <row r="78" spans="1:14" ht="15.75" x14ac:dyDescent="0.25">
      <c r="A78" s="17" t="s">
        <v>133</v>
      </c>
      <c r="B78" s="17" t="s">
        <v>335</v>
      </c>
      <c r="C78" s="17" t="s">
        <v>22</v>
      </c>
      <c r="D78" s="12">
        <v>43592</v>
      </c>
      <c r="E78" s="12">
        <v>43658</v>
      </c>
      <c r="F78" s="13">
        <v>2545.0700000000002</v>
      </c>
      <c r="G78" s="12">
        <v>43586</v>
      </c>
      <c r="H78" s="12">
        <v>43616</v>
      </c>
      <c r="I78" s="17">
        <f>IF((YEAR(H78)-YEAR(G78))=1, ((MONTH(H78)-MONTH(G78))+1)+12, (IF((YEAR(H78)-YEAR(G78))=2, ((MONTH(H78)-MONTH(G78))+1)+24, (IF((YEAR(H78)-YEAR(G78))=3, ((MONTH(H78)-MONTH(G78))+1)+36, (MONTH(H78)-MONTH(G78))+1)))))</f>
        <v>1</v>
      </c>
      <c r="J78" s="13">
        <f>F78/I78</f>
        <v>2545.0700000000002</v>
      </c>
      <c r="L78" t="b">
        <f t="shared" si="6"/>
        <v>0</v>
      </c>
      <c r="M78" s="14" t="b">
        <f t="shared" si="7"/>
        <v>1</v>
      </c>
      <c r="N78" s="14" t="b">
        <f t="shared" si="8"/>
        <v>0</v>
      </c>
    </row>
    <row r="79" spans="1:14" ht="15.75" x14ac:dyDescent="0.25">
      <c r="A79" s="17" t="s">
        <v>133</v>
      </c>
      <c r="B79" s="17" t="s">
        <v>335</v>
      </c>
      <c r="C79" s="17" t="s">
        <v>22</v>
      </c>
      <c r="D79" s="12">
        <v>43619</v>
      </c>
      <c r="E79" s="12">
        <v>43678</v>
      </c>
      <c r="F79" s="13">
        <v>2399.83</v>
      </c>
      <c r="G79" s="12">
        <v>43617</v>
      </c>
      <c r="H79" s="12">
        <v>43646</v>
      </c>
      <c r="I79" s="17">
        <f>IF((YEAR(H79)-YEAR(G79))=1, ((MONTH(H79)-MONTH(G79))+1)+12, (IF((YEAR(H79)-YEAR(G79))=2, ((MONTH(H79)-MONTH(G79))+1)+24, (IF((YEAR(H79)-YEAR(G79))=3, ((MONTH(H79)-MONTH(G79))+1)+36, (MONTH(H79)-MONTH(G79))+1)))))</f>
        <v>1</v>
      </c>
      <c r="J79" s="13">
        <f>F79/I79</f>
        <v>2399.83</v>
      </c>
      <c r="L79" t="b">
        <f t="shared" si="6"/>
        <v>0</v>
      </c>
      <c r="M79" s="14" t="b">
        <f t="shared" si="7"/>
        <v>1</v>
      </c>
      <c r="N79" s="14" t="b">
        <f t="shared" si="8"/>
        <v>1</v>
      </c>
    </row>
    <row r="80" spans="1:14" ht="15.75" x14ac:dyDescent="0.25">
      <c r="A80" s="17" t="s">
        <v>133</v>
      </c>
      <c r="B80" s="17" t="s">
        <v>335</v>
      </c>
      <c r="C80" s="17" t="s">
        <v>22</v>
      </c>
      <c r="D80" s="12">
        <v>43648</v>
      </c>
      <c r="E80" s="12">
        <v>43692</v>
      </c>
      <c r="F80" s="13">
        <v>2432.85</v>
      </c>
      <c r="G80" s="12">
        <v>43647</v>
      </c>
      <c r="H80" s="12">
        <v>43677</v>
      </c>
      <c r="I80" s="17">
        <f>IF((YEAR(H80)-YEAR(G80))=1, ((MONTH(H80)-MONTH(G80))+1)+12, (IF((YEAR(H80)-YEAR(G80))=2, ((MONTH(H80)-MONTH(G80))+1)+24, (IF((YEAR(H80)-YEAR(G80))=3, ((MONTH(H80)-MONTH(G80))+1)+36, (MONTH(H80)-MONTH(G80))+1)))))</f>
        <v>1</v>
      </c>
      <c r="J80" s="13">
        <f>F80/I80</f>
        <v>2432.85</v>
      </c>
      <c r="L80" t="b">
        <f t="shared" si="6"/>
        <v>0</v>
      </c>
      <c r="M80" s="14" t="b">
        <f t="shared" si="7"/>
        <v>1</v>
      </c>
      <c r="N80" s="14" t="b">
        <f t="shared" si="8"/>
        <v>1</v>
      </c>
    </row>
    <row r="81" spans="1:14" ht="15.75" x14ac:dyDescent="0.25">
      <c r="A81" s="17" t="s">
        <v>133</v>
      </c>
      <c r="B81" s="17" t="s">
        <v>335</v>
      </c>
      <c r="C81" s="17" t="s">
        <v>22</v>
      </c>
      <c r="D81" s="12">
        <v>43678</v>
      </c>
      <c r="E81" s="12">
        <v>43713</v>
      </c>
      <c r="F81" s="13">
        <v>2360.35</v>
      </c>
      <c r="G81" s="12">
        <v>43678</v>
      </c>
      <c r="H81" s="12">
        <v>43708</v>
      </c>
      <c r="I81" s="17">
        <f>IF((YEAR(H81)-YEAR(G81))=1, ((MONTH(H81)-MONTH(G81))+1)+12, (IF((YEAR(H81)-YEAR(G81))=2, ((MONTH(H81)-MONTH(G81))+1)+24, (IF((YEAR(H81)-YEAR(G81))=3, ((MONTH(H81)-MONTH(G81))+1)+36, (MONTH(H81)-MONTH(G81))+1)))))</f>
        <v>1</v>
      </c>
      <c r="J81" s="13">
        <f>F81/I81</f>
        <v>2360.35</v>
      </c>
      <c r="L81" t="b">
        <f t="shared" si="6"/>
        <v>0</v>
      </c>
      <c r="M81" s="14" t="b">
        <f t="shared" si="7"/>
        <v>1</v>
      </c>
      <c r="N81" s="14" t="b">
        <f t="shared" si="8"/>
        <v>1</v>
      </c>
    </row>
    <row r="82" spans="1:14" ht="15.75" x14ac:dyDescent="0.25">
      <c r="A82" s="17" t="s">
        <v>133</v>
      </c>
      <c r="B82" s="17" t="s">
        <v>335</v>
      </c>
      <c r="C82" s="17" t="s">
        <v>22</v>
      </c>
      <c r="D82" s="12">
        <v>43709</v>
      </c>
      <c r="E82" s="12">
        <v>43767</v>
      </c>
      <c r="F82" s="13">
        <v>2324.64</v>
      </c>
      <c r="G82" s="12">
        <v>43709</v>
      </c>
      <c r="H82" s="12">
        <v>43738</v>
      </c>
      <c r="I82" s="17">
        <f>IF((YEAR(H82)-YEAR(G82))=1, ((MONTH(H82)-MONTH(G82))+1)+12, (IF((YEAR(H82)-YEAR(G82))=2, ((MONTH(H82)-MONTH(G82))+1)+24, (IF((YEAR(H82)-YEAR(G82))=3, ((MONTH(H82)-MONTH(G82))+1)+36, (MONTH(H82)-MONTH(G82))+1)))))</f>
        <v>1</v>
      </c>
      <c r="J82" s="13">
        <f>F82/I82</f>
        <v>2324.64</v>
      </c>
      <c r="L82" t="b">
        <f t="shared" si="6"/>
        <v>0</v>
      </c>
      <c r="M82" s="14" t="b">
        <f t="shared" si="7"/>
        <v>1</v>
      </c>
      <c r="N82" s="14" t="b">
        <f t="shared" si="8"/>
        <v>1</v>
      </c>
    </row>
    <row r="83" spans="1:14" ht="15.75" x14ac:dyDescent="0.25">
      <c r="A83" s="17" t="s">
        <v>133</v>
      </c>
      <c r="B83" s="17" t="s">
        <v>335</v>
      </c>
      <c r="C83" s="17" t="s">
        <v>22</v>
      </c>
      <c r="D83" s="12">
        <v>43739</v>
      </c>
      <c r="E83" s="12">
        <v>43784</v>
      </c>
      <c r="F83" s="13">
        <v>2312.7199999999998</v>
      </c>
      <c r="G83" s="12">
        <v>43739</v>
      </c>
      <c r="H83" s="12">
        <v>43769</v>
      </c>
      <c r="I83" s="17">
        <f>IF((YEAR(H83)-YEAR(G83))=1, ((MONTH(H83)-MONTH(G83))+1)+12, (IF((YEAR(H83)-YEAR(G83))=2, ((MONTH(H83)-MONTH(G83))+1)+24, (IF((YEAR(H83)-YEAR(G83))=3, ((MONTH(H83)-MONTH(G83))+1)+36, (MONTH(H83)-MONTH(G83))+1)))))</f>
        <v>1</v>
      </c>
      <c r="J83" s="13">
        <f>F83/I83</f>
        <v>2312.7199999999998</v>
      </c>
      <c r="L83" t="b">
        <f t="shared" si="6"/>
        <v>0</v>
      </c>
      <c r="M83" s="14" t="b">
        <f t="shared" si="7"/>
        <v>1</v>
      </c>
      <c r="N83" s="14" t="b">
        <f t="shared" si="8"/>
        <v>1</v>
      </c>
    </row>
    <row r="84" spans="1:14" ht="15.75" x14ac:dyDescent="0.25">
      <c r="A84" s="17" t="s">
        <v>133</v>
      </c>
      <c r="B84" s="17" t="s">
        <v>335</v>
      </c>
      <c r="C84" s="17" t="s">
        <v>22</v>
      </c>
      <c r="D84" s="12">
        <v>43770</v>
      </c>
      <c r="E84" s="12">
        <v>43829</v>
      </c>
      <c r="F84" s="13">
        <v>2176.02</v>
      </c>
      <c r="G84" s="12">
        <v>43770</v>
      </c>
      <c r="H84" s="12">
        <v>43799</v>
      </c>
      <c r="I84" s="17">
        <f>IF((YEAR(H84)-YEAR(G84))=1, ((MONTH(H84)-MONTH(G84))+1)+12, (IF((YEAR(H84)-YEAR(G84))=2, ((MONTH(H84)-MONTH(G84))+1)+24, (IF((YEAR(H84)-YEAR(G84))=3, ((MONTH(H84)-MONTH(G84))+1)+36, (MONTH(H84)-MONTH(G84))+1)))))</f>
        <v>1</v>
      </c>
      <c r="J84" s="13">
        <f>F84/I84</f>
        <v>2176.02</v>
      </c>
      <c r="L84" t="b">
        <f t="shared" si="6"/>
        <v>0</v>
      </c>
      <c r="M84" s="14" t="b">
        <f t="shared" si="7"/>
        <v>1</v>
      </c>
      <c r="N84" s="14" t="b">
        <f t="shared" si="8"/>
        <v>1</v>
      </c>
    </row>
    <row r="85" spans="1:14" ht="15.75" x14ac:dyDescent="0.25">
      <c r="A85" s="17" t="s">
        <v>133</v>
      </c>
      <c r="B85" s="17" t="s">
        <v>335</v>
      </c>
      <c r="C85" s="17" t="s">
        <v>22</v>
      </c>
      <c r="D85" s="12">
        <v>43800</v>
      </c>
      <c r="E85" s="12">
        <v>43851</v>
      </c>
      <c r="F85" s="13">
        <v>2739.83</v>
      </c>
      <c r="G85" s="12">
        <v>43800</v>
      </c>
      <c r="H85" s="12">
        <v>43830</v>
      </c>
      <c r="I85" s="17">
        <f>IF((YEAR(H85)-YEAR(G85))=1, ((MONTH(H85)-MONTH(G85))+1)+12, (IF((YEAR(H85)-YEAR(G85))=2, ((MONTH(H85)-MONTH(G85))+1)+24, (IF((YEAR(H85)-YEAR(G85))=3, ((MONTH(H85)-MONTH(G85))+1)+36, (MONTH(H85)-MONTH(G85))+1)))))</f>
        <v>1</v>
      </c>
      <c r="J85" s="13">
        <f>F85/I85</f>
        <v>2739.83</v>
      </c>
      <c r="L85" t="b">
        <f t="shared" si="6"/>
        <v>0</v>
      </c>
      <c r="M85" s="14" t="b">
        <f t="shared" si="7"/>
        <v>1</v>
      </c>
      <c r="N85" s="14" t="b">
        <f t="shared" si="8"/>
        <v>1</v>
      </c>
    </row>
    <row r="86" spans="1:14" ht="15.75" x14ac:dyDescent="0.25">
      <c r="A86" s="17" t="s">
        <v>133</v>
      </c>
      <c r="B86" s="17" t="s">
        <v>335</v>
      </c>
      <c r="C86" s="17" t="s">
        <v>22</v>
      </c>
      <c r="D86" s="12">
        <v>43831</v>
      </c>
      <c r="E86" s="12">
        <v>43889</v>
      </c>
      <c r="F86" s="13">
        <v>2533.96</v>
      </c>
      <c r="G86" s="12">
        <v>43831</v>
      </c>
      <c r="H86" s="12">
        <v>43861</v>
      </c>
      <c r="I86" s="17">
        <f>IF((YEAR(H86)-YEAR(G86))=1, ((MONTH(H86)-MONTH(G86))+1)+12, (IF((YEAR(H86)-YEAR(G86))=2, ((MONTH(H86)-MONTH(G86))+1)+24, (IF((YEAR(H86)-YEAR(G86))=3, ((MONTH(H86)-MONTH(G86))+1)+36, (MONTH(H86)-MONTH(G86))+1)))))</f>
        <v>1</v>
      </c>
      <c r="J86" s="13">
        <f>F86/I86</f>
        <v>2533.96</v>
      </c>
      <c r="L86" t="b">
        <f t="shared" si="6"/>
        <v>0</v>
      </c>
      <c r="M86" s="14" t="b">
        <f t="shared" si="7"/>
        <v>1</v>
      </c>
      <c r="N86" s="14" t="b">
        <f t="shared" si="8"/>
        <v>1</v>
      </c>
    </row>
    <row r="87" spans="1:14" ht="15.75" x14ac:dyDescent="0.25">
      <c r="A87" s="17" t="s">
        <v>133</v>
      </c>
      <c r="B87" s="17" t="s">
        <v>335</v>
      </c>
      <c r="C87" s="17" t="s">
        <v>22</v>
      </c>
      <c r="D87" s="12">
        <v>43570</v>
      </c>
      <c r="E87" s="12">
        <v>43594</v>
      </c>
      <c r="F87" s="13">
        <v>52831.98</v>
      </c>
      <c r="G87" s="12">
        <v>43862</v>
      </c>
      <c r="H87" s="12">
        <v>44227</v>
      </c>
      <c r="I87" s="17">
        <f>IF((YEAR(H87)-YEAR(G87))=1, ((MONTH(H87)-MONTH(G87))+1)+12, (IF((YEAR(H87)-YEAR(G87))=2, ((MONTH(H87)-MONTH(G87))+1)+24, (IF((YEAR(H87)-YEAR(G87))=3, ((MONTH(H87)-MONTH(G87))+1)+36, (MONTH(H87)-MONTH(G87))+1)))))</f>
        <v>12</v>
      </c>
      <c r="J87" s="13">
        <f>F87/I87</f>
        <v>4402.665</v>
      </c>
      <c r="L87" t="b">
        <f t="shared" si="6"/>
        <v>0</v>
      </c>
      <c r="M87" s="14" t="b">
        <f t="shared" si="7"/>
        <v>1</v>
      </c>
      <c r="N87" s="14" t="b">
        <f t="shared" si="8"/>
        <v>1</v>
      </c>
    </row>
    <row r="88" spans="1:14" ht="15.75" x14ac:dyDescent="0.25">
      <c r="A88" s="17" t="s">
        <v>133</v>
      </c>
      <c r="B88" s="17" t="s">
        <v>335</v>
      </c>
      <c r="C88" s="17" t="s">
        <v>22</v>
      </c>
      <c r="D88" s="12">
        <v>43862</v>
      </c>
      <c r="E88" s="12">
        <v>43966</v>
      </c>
      <c r="F88" s="13">
        <v>2309.4299999999998</v>
      </c>
      <c r="G88" s="12">
        <v>43862</v>
      </c>
      <c r="H88" s="12">
        <v>43890</v>
      </c>
      <c r="I88" s="17">
        <f>IF((YEAR(H88)-YEAR(G88))=1, ((MONTH(H88)-MONTH(G88))+1)+12, (IF((YEAR(H88)-YEAR(G88))=2, ((MONTH(H88)-MONTH(G88))+1)+24, (IF((YEAR(H88)-YEAR(G88))=3, ((MONTH(H88)-MONTH(G88))+1)+36, (MONTH(H88)-MONTH(G88))+1)))))</f>
        <v>1</v>
      </c>
      <c r="J88" s="13">
        <f>F88/I88</f>
        <v>2309.4299999999998</v>
      </c>
      <c r="L88" t="b">
        <f t="shared" si="6"/>
        <v>0</v>
      </c>
      <c r="M88" s="14" t="b">
        <f t="shared" si="7"/>
        <v>1</v>
      </c>
      <c r="N88" s="14" t="b">
        <f t="shared" si="8"/>
        <v>1</v>
      </c>
    </row>
    <row r="89" spans="1:14" ht="15.75" x14ac:dyDescent="0.25">
      <c r="A89" s="17" t="s">
        <v>133</v>
      </c>
      <c r="B89" s="17" t="s">
        <v>335</v>
      </c>
      <c r="C89" s="17" t="s">
        <v>22</v>
      </c>
      <c r="D89" s="12">
        <v>43891</v>
      </c>
      <c r="E89" s="12">
        <v>43992</v>
      </c>
      <c r="F89" s="13">
        <v>1174.79</v>
      </c>
      <c r="G89" s="12">
        <v>43891</v>
      </c>
      <c r="H89" s="12">
        <v>43921</v>
      </c>
      <c r="I89" s="17">
        <f>IF((YEAR(H89)-YEAR(G89))=1, ((MONTH(H89)-MONTH(G89))+1)+12, (IF((YEAR(H89)-YEAR(G89))=2, ((MONTH(H89)-MONTH(G89))+1)+24, (IF((YEAR(H89)-YEAR(G89))=3, ((MONTH(H89)-MONTH(G89))+1)+36, (MONTH(H89)-MONTH(G89))+1)))))</f>
        <v>1</v>
      </c>
      <c r="J89" s="13">
        <f>F89/I89</f>
        <v>1174.79</v>
      </c>
      <c r="L89" t="b">
        <f t="shared" si="6"/>
        <v>0</v>
      </c>
      <c r="M89" s="14" t="b">
        <f t="shared" si="7"/>
        <v>1</v>
      </c>
      <c r="N89" s="14" t="b">
        <f t="shared" si="8"/>
        <v>1</v>
      </c>
    </row>
    <row r="90" spans="1:14" ht="15.75" x14ac:dyDescent="0.25">
      <c r="A90" s="17" t="s">
        <v>133</v>
      </c>
      <c r="B90" s="17" t="s">
        <v>335</v>
      </c>
      <c r="C90" s="17" t="s">
        <v>22</v>
      </c>
      <c r="D90" s="12">
        <v>43922</v>
      </c>
      <c r="E90" s="12">
        <v>44022</v>
      </c>
      <c r="F90" s="13">
        <v>1094.03</v>
      </c>
      <c r="G90" s="12">
        <v>43922</v>
      </c>
      <c r="H90" s="12">
        <v>43951</v>
      </c>
      <c r="I90" s="17">
        <f>IF((YEAR(H90)-YEAR(G90))=1, ((MONTH(H90)-MONTH(G90))+1)+12, (IF((YEAR(H90)-YEAR(G90))=2, ((MONTH(H90)-MONTH(G90))+1)+24, (IF((YEAR(H90)-YEAR(G90))=3, ((MONTH(H90)-MONTH(G90))+1)+36, (MONTH(H90)-MONTH(G90))+1)))))</f>
        <v>1</v>
      </c>
      <c r="J90" s="13">
        <f>F90/I90</f>
        <v>1094.03</v>
      </c>
      <c r="L90" t="b">
        <f t="shared" si="6"/>
        <v>0</v>
      </c>
      <c r="M90" s="14" t="b">
        <f t="shared" si="7"/>
        <v>1</v>
      </c>
      <c r="N90" s="14" t="b">
        <f t="shared" si="8"/>
        <v>1</v>
      </c>
    </row>
    <row r="91" spans="1:14" ht="15.75" x14ac:dyDescent="0.25">
      <c r="A91" s="17" t="s">
        <v>133</v>
      </c>
      <c r="B91" s="17" t="s">
        <v>335</v>
      </c>
      <c r="C91" s="17" t="s">
        <v>22</v>
      </c>
      <c r="D91" s="12">
        <v>43952</v>
      </c>
      <c r="E91" s="12">
        <v>44043</v>
      </c>
      <c r="F91" s="13">
        <v>1161</v>
      </c>
      <c r="G91" s="12">
        <v>43952</v>
      </c>
      <c r="H91" s="12">
        <v>43982</v>
      </c>
      <c r="I91" s="17">
        <f>IF((YEAR(H91)-YEAR(G91))=1, ((MONTH(H91)-MONTH(G91))+1)+12, (IF((YEAR(H91)-YEAR(G91))=2, ((MONTH(H91)-MONTH(G91))+1)+24, (IF((YEAR(H91)-YEAR(G91))=3, ((MONTH(H91)-MONTH(G91))+1)+36, (MONTH(H91)-MONTH(G91))+1)))))</f>
        <v>1</v>
      </c>
      <c r="J91" s="13">
        <f>F91/I91</f>
        <v>1161</v>
      </c>
      <c r="L91" t="b">
        <f t="shared" si="6"/>
        <v>0</v>
      </c>
      <c r="M91" s="14" t="b">
        <f t="shared" si="7"/>
        <v>1</v>
      </c>
      <c r="N91" s="14" t="b">
        <f t="shared" si="8"/>
        <v>1</v>
      </c>
    </row>
    <row r="92" spans="1:14" ht="15.75" x14ac:dyDescent="0.25">
      <c r="A92" s="17" t="s">
        <v>133</v>
      </c>
      <c r="B92" s="17" t="s">
        <v>335</v>
      </c>
      <c r="C92" s="17" t="s">
        <v>22</v>
      </c>
      <c r="D92" s="12">
        <v>43983</v>
      </c>
      <c r="E92" s="12">
        <v>44057</v>
      </c>
      <c r="F92" s="13">
        <v>1214.5999999999999</v>
      </c>
      <c r="G92" s="12">
        <v>43983</v>
      </c>
      <c r="H92" s="12">
        <v>44012</v>
      </c>
      <c r="I92" s="17">
        <f>IF((YEAR(H92)-YEAR(G92))=1, ((MONTH(H92)-MONTH(G92))+1)+12, (IF((YEAR(H92)-YEAR(G92))=2, ((MONTH(H92)-MONTH(G92))+1)+24, (IF((YEAR(H92)-YEAR(G92))=3, ((MONTH(H92)-MONTH(G92))+1)+36, (MONTH(H92)-MONTH(G92))+1)))))</f>
        <v>1</v>
      </c>
      <c r="J92" s="13">
        <f>F92/I92</f>
        <v>1214.5999999999999</v>
      </c>
      <c r="L92" t="b">
        <f t="shared" si="6"/>
        <v>0</v>
      </c>
      <c r="M92" s="14" t="b">
        <f t="shared" si="7"/>
        <v>1</v>
      </c>
      <c r="N92" s="14" t="b">
        <f t="shared" si="8"/>
        <v>1</v>
      </c>
    </row>
    <row r="93" spans="1:14" ht="15.75" x14ac:dyDescent="0.25">
      <c r="A93" s="17" t="s">
        <v>133</v>
      </c>
      <c r="B93" s="17" t="s">
        <v>335</v>
      </c>
      <c r="C93" s="17" t="s">
        <v>22</v>
      </c>
      <c r="D93" s="12">
        <v>44013</v>
      </c>
      <c r="E93" s="12">
        <v>44103</v>
      </c>
      <c r="F93" s="13">
        <v>1243.45</v>
      </c>
      <c r="G93" s="12">
        <v>44013</v>
      </c>
      <c r="H93" s="12">
        <v>44043</v>
      </c>
      <c r="I93" s="17">
        <f>IF((YEAR(H93)-YEAR(G93))=1, ((MONTH(H93)-MONTH(G93))+1)+12, (IF((YEAR(H93)-YEAR(G93))=2, ((MONTH(H93)-MONTH(G93))+1)+24, (IF((YEAR(H93)-YEAR(G93))=3, ((MONTH(H93)-MONTH(G93))+1)+36, (MONTH(H93)-MONTH(G93))+1)))))</f>
        <v>1</v>
      </c>
      <c r="J93" s="13">
        <f>F93/I93</f>
        <v>1243.45</v>
      </c>
      <c r="L93" t="b">
        <f t="shared" si="6"/>
        <v>0</v>
      </c>
      <c r="M93" s="14" t="b">
        <f t="shared" si="7"/>
        <v>1</v>
      </c>
      <c r="N93" s="14" t="b">
        <f t="shared" si="8"/>
        <v>1</v>
      </c>
    </row>
    <row r="94" spans="1:14" ht="15.75" x14ac:dyDescent="0.25">
      <c r="A94" s="17" t="s">
        <v>133</v>
      </c>
      <c r="B94" s="17" t="s">
        <v>335</v>
      </c>
      <c r="C94" s="17" t="s">
        <v>22</v>
      </c>
      <c r="D94" s="12">
        <v>44075</v>
      </c>
      <c r="E94" s="12">
        <v>44120</v>
      </c>
      <c r="F94" s="13">
        <v>1102.05</v>
      </c>
      <c r="G94" s="12">
        <v>44075</v>
      </c>
      <c r="H94" s="12">
        <v>44104</v>
      </c>
      <c r="I94" s="17">
        <f>IF((YEAR(H94)-YEAR(G94))=1, ((MONTH(H94)-MONTH(G94))+1)+12, (IF((YEAR(H94)-YEAR(G94))=2, ((MONTH(H94)-MONTH(G94))+1)+24, (IF((YEAR(H94)-YEAR(G94))=3, ((MONTH(H94)-MONTH(G94))+1)+36, (MONTH(H94)-MONTH(G94))+1)))))</f>
        <v>1</v>
      </c>
      <c r="J94" s="13">
        <f>F94/I94</f>
        <v>1102.05</v>
      </c>
      <c r="L94" t="b">
        <f t="shared" si="6"/>
        <v>0</v>
      </c>
      <c r="M94" s="14" t="b">
        <f t="shared" si="7"/>
        <v>1</v>
      </c>
      <c r="N94" s="14" t="b">
        <f t="shared" si="8"/>
        <v>1</v>
      </c>
    </row>
    <row r="95" spans="1:14" ht="15.75" x14ac:dyDescent="0.25">
      <c r="A95" s="17" t="s">
        <v>133</v>
      </c>
      <c r="B95" s="17" t="s">
        <v>332</v>
      </c>
      <c r="C95" s="17" t="s">
        <v>22</v>
      </c>
      <c r="D95" s="12">
        <v>44075</v>
      </c>
      <c r="E95" s="12">
        <v>44154</v>
      </c>
      <c r="F95" s="13">
        <v>1322.46</v>
      </c>
      <c r="G95" s="12">
        <v>44075</v>
      </c>
      <c r="H95" s="12">
        <v>44104</v>
      </c>
      <c r="I95" s="17">
        <f>IF((YEAR(H95)-YEAR(G95))=1, ((MONTH(H95)-MONTH(G95))+1)+12, (IF((YEAR(H95)-YEAR(G95))=2, ((MONTH(H95)-MONTH(G95))+1)+24, (IF((YEAR(H95)-YEAR(G95))=3, ((MONTH(H95)-MONTH(G95))+1)+36, (MONTH(H95)-MONTH(G95))+1)))))</f>
        <v>1</v>
      </c>
      <c r="J95" s="13">
        <f>F95/I95</f>
        <v>1322.46</v>
      </c>
      <c r="L95" t="b">
        <f t="shared" si="6"/>
        <v>0</v>
      </c>
      <c r="M95" s="14" t="b">
        <f t="shared" si="7"/>
        <v>1</v>
      </c>
      <c r="N95" s="14" t="b">
        <f t="shared" si="8"/>
        <v>0</v>
      </c>
    </row>
    <row r="96" spans="1:14" ht="15.75" x14ac:dyDescent="0.25">
      <c r="A96" s="17" t="s">
        <v>133</v>
      </c>
      <c r="B96" s="17" t="s">
        <v>335</v>
      </c>
      <c r="C96" s="17" t="s">
        <v>22</v>
      </c>
      <c r="D96" s="12">
        <v>44136</v>
      </c>
      <c r="E96" s="12">
        <v>44186</v>
      </c>
      <c r="F96" s="13">
        <v>1262.56</v>
      </c>
      <c r="G96" s="12">
        <v>44136</v>
      </c>
      <c r="H96" s="12">
        <v>44165</v>
      </c>
      <c r="I96" s="17">
        <f>IF((YEAR(H96)-YEAR(G96))=1, ((MONTH(H96)-MONTH(G96))+1)+12, (IF((YEAR(H96)-YEAR(G96))=2, ((MONTH(H96)-MONTH(G96))+1)+24, (IF((YEAR(H96)-YEAR(G96))=3, ((MONTH(H96)-MONTH(G96))+1)+36, (MONTH(H96)-MONTH(G96))+1)))))</f>
        <v>1</v>
      </c>
      <c r="J96" s="13">
        <f>F96/I96</f>
        <v>1262.56</v>
      </c>
      <c r="L96" t="b">
        <f t="shared" si="6"/>
        <v>0</v>
      </c>
      <c r="M96" s="14" t="b">
        <f t="shared" si="7"/>
        <v>1</v>
      </c>
      <c r="N96" s="14" t="b">
        <f t="shared" si="8"/>
        <v>0</v>
      </c>
    </row>
    <row r="97" spans="1:14" ht="15.75" x14ac:dyDescent="0.25">
      <c r="A97" s="17" t="s">
        <v>133</v>
      </c>
      <c r="B97" s="17" t="s">
        <v>334</v>
      </c>
      <c r="C97" s="17" t="s">
        <v>22</v>
      </c>
      <c r="D97" s="12">
        <v>44136</v>
      </c>
      <c r="E97" s="12">
        <v>44186</v>
      </c>
      <c r="F97" s="13">
        <v>1262.56</v>
      </c>
      <c r="G97" s="12">
        <v>44136</v>
      </c>
      <c r="H97" s="12">
        <v>44165</v>
      </c>
      <c r="I97" s="17">
        <f>IF((YEAR(H97)-YEAR(G97))=1, ((MONTH(H97)-MONTH(G97))+1)+12, (IF((YEAR(H97)-YEAR(G97))=2, ((MONTH(H97)-MONTH(G97))+1)+24, (IF((YEAR(H97)-YEAR(G97))=3, ((MONTH(H97)-MONTH(G97))+1)+36, (MONTH(H97)-MONTH(G97))+1)))))</f>
        <v>1</v>
      </c>
      <c r="J97" s="13">
        <f>F97/I97</f>
        <v>1262.56</v>
      </c>
      <c r="L97" t="b">
        <f t="shared" si="6"/>
        <v>0</v>
      </c>
      <c r="M97" s="14" t="b">
        <f t="shared" si="7"/>
        <v>1</v>
      </c>
      <c r="N97" s="14" t="b">
        <f t="shared" si="8"/>
        <v>0</v>
      </c>
    </row>
    <row r="98" spans="1:14" ht="15.75" x14ac:dyDescent="0.25">
      <c r="A98" s="17" t="s">
        <v>133</v>
      </c>
      <c r="B98" s="17" t="s">
        <v>335</v>
      </c>
      <c r="C98" s="17" t="s">
        <v>22</v>
      </c>
      <c r="D98" s="12">
        <v>44166</v>
      </c>
      <c r="E98" s="12">
        <v>44210</v>
      </c>
      <c r="F98" s="13">
        <v>1329.07</v>
      </c>
      <c r="G98" s="12">
        <v>44166</v>
      </c>
      <c r="H98" s="12">
        <v>44196</v>
      </c>
      <c r="I98" s="17">
        <f>IF((YEAR(H98)-YEAR(G98))=1, ((MONTH(H98)-MONTH(G98))+1)+12, (IF((YEAR(H98)-YEAR(G98))=2, ((MONTH(H98)-MONTH(G98))+1)+24, (IF((YEAR(H98)-YEAR(G98))=3, ((MONTH(H98)-MONTH(G98))+1)+36, (MONTH(H98)-MONTH(G98))+1)))))</f>
        <v>1</v>
      </c>
      <c r="J98" s="13">
        <f>F98/I98</f>
        <v>1329.07</v>
      </c>
      <c r="L98" t="b">
        <f t="shared" si="6"/>
        <v>0</v>
      </c>
      <c r="M98" s="14" t="b">
        <f t="shared" si="7"/>
        <v>1</v>
      </c>
      <c r="N98" s="14" t="b">
        <f t="shared" si="8"/>
        <v>0</v>
      </c>
    </row>
    <row r="99" spans="1:14" ht="15.75" x14ac:dyDescent="0.25">
      <c r="A99" s="17" t="s">
        <v>133</v>
      </c>
      <c r="B99" s="17" t="s">
        <v>335</v>
      </c>
      <c r="C99" s="17" t="s">
        <v>22</v>
      </c>
      <c r="D99" s="12">
        <v>44197</v>
      </c>
      <c r="E99" s="12"/>
      <c r="F99" s="13">
        <v>1384.78</v>
      </c>
      <c r="G99" s="12">
        <v>44197</v>
      </c>
      <c r="H99" s="12">
        <v>44227</v>
      </c>
      <c r="I99" s="17">
        <f>IF((YEAR(H99)-YEAR(G99))=1, ((MONTH(H99)-MONTH(G99))+1)+12, (IF((YEAR(H99)-YEAR(G99))=2, ((MONTH(H99)-MONTH(G99))+1)+24, (IF((YEAR(H99)-YEAR(G99))=3, ((MONTH(H99)-MONTH(G99))+1)+36, (MONTH(H99)-MONTH(G99))+1)))))</f>
        <v>1</v>
      </c>
      <c r="J99" s="13">
        <f>F99/I99</f>
        <v>1384.78</v>
      </c>
      <c r="L99" t="b">
        <f t="shared" si="6"/>
        <v>0</v>
      </c>
      <c r="M99" s="14" t="b">
        <f t="shared" si="7"/>
        <v>1</v>
      </c>
      <c r="N99" s="14" t="b">
        <f t="shared" si="8"/>
        <v>1</v>
      </c>
    </row>
    <row r="100" spans="1:14" ht="15.75" x14ac:dyDescent="0.25">
      <c r="A100" s="17" t="s">
        <v>133</v>
      </c>
      <c r="B100" s="17" t="s">
        <v>335</v>
      </c>
      <c r="C100" s="17" t="s">
        <v>22</v>
      </c>
      <c r="D100" s="12">
        <v>43997</v>
      </c>
      <c r="E100" s="12">
        <v>44001</v>
      </c>
      <c r="F100" s="13">
        <v>19307.34</v>
      </c>
      <c r="G100" s="12">
        <v>44228</v>
      </c>
      <c r="H100" s="12">
        <v>44377</v>
      </c>
      <c r="I100" s="17">
        <f>IF((YEAR(H100)-YEAR(G100))=1, ((MONTH(H100)-MONTH(G100))+1)+12, (IF((YEAR(H100)-YEAR(G100))=2, ((MONTH(H100)-MONTH(G100))+1)+24, (IF((YEAR(H100)-YEAR(G100))=3, ((MONTH(H100)-MONTH(G100))+1)+36, (MONTH(H100)-MONTH(G100))+1)))))</f>
        <v>5</v>
      </c>
      <c r="J100" s="13">
        <f>F100/I100</f>
        <v>3861.4679999999998</v>
      </c>
      <c r="L100" t="b">
        <f t="shared" si="6"/>
        <v>0</v>
      </c>
      <c r="M100" s="14" t="b">
        <f t="shared" si="7"/>
        <v>1</v>
      </c>
      <c r="N100" s="14" t="b">
        <f t="shared" si="8"/>
        <v>1</v>
      </c>
    </row>
    <row r="101" spans="1:14" ht="15.75" x14ac:dyDescent="0.25">
      <c r="A101" s="17" t="s">
        <v>133</v>
      </c>
      <c r="B101" s="17" t="s">
        <v>336</v>
      </c>
      <c r="C101" s="17" t="s">
        <v>22</v>
      </c>
      <c r="D101" s="12">
        <v>43997</v>
      </c>
      <c r="E101" s="12">
        <v>44001</v>
      </c>
      <c r="F101" s="13">
        <v>18639.68</v>
      </c>
      <c r="G101" s="12">
        <v>44228</v>
      </c>
      <c r="H101" s="12">
        <v>44377</v>
      </c>
      <c r="I101" s="17">
        <f>IF((YEAR(H101)-YEAR(G101))=1, ((MONTH(H101)-MONTH(G101))+1)+12, (IF((YEAR(H101)-YEAR(G101))=2, ((MONTH(H101)-MONTH(G101))+1)+24, (IF((YEAR(H101)-YEAR(G101))=3, ((MONTH(H101)-MONTH(G101))+1)+36, (MONTH(H101)-MONTH(G101))+1)))))</f>
        <v>5</v>
      </c>
      <c r="J101" s="13">
        <f>F101/I101</f>
        <v>3727.9360000000001</v>
      </c>
      <c r="L101" t="b">
        <f t="shared" si="6"/>
        <v>0</v>
      </c>
      <c r="M101" s="14" t="b">
        <f t="shared" si="7"/>
        <v>1</v>
      </c>
      <c r="N101" s="14" t="b">
        <f t="shared" si="8"/>
        <v>0</v>
      </c>
    </row>
    <row r="102" spans="1:14" ht="15.75" x14ac:dyDescent="0.25">
      <c r="A102" s="17" t="s">
        <v>133</v>
      </c>
      <c r="B102" s="17" t="s">
        <v>335</v>
      </c>
      <c r="C102" s="17" t="s">
        <v>22</v>
      </c>
      <c r="D102" s="12">
        <v>44228</v>
      </c>
      <c r="E102" s="12"/>
      <c r="F102" s="13">
        <v>1373.86</v>
      </c>
      <c r="G102" s="12">
        <v>44228</v>
      </c>
      <c r="H102" s="12">
        <v>44255</v>
      </c>
      <c r="I102" s="17">
        <f>IF((YEAR(H102)-YEAR(G102))=1, ((MONTH(H102)-MONTH(G102))+1)+12, (IF((YEAR(H102)-YEAR(G102))=2, ((MONTH(H102)-MONTH(G102))+1)+24, (IF((YEAR(H102)-YEAR(G102))=3, ((MONTH(H102)-MONTH(G102))+1)+36, (MONTH(H102)-MONTH(G102))+1)))))</f>
        <v>1</v>
      </c>
      <c r="J102" s="13">
        <f>F102/I102</f>
        <v>1373.86</v>
      </c>
      <c r="L102" t="b">
        <f t="shared" si="6"/>
        <v>0</v>
      </c>
      <c r="M102" s="14" t="b">
        <f t="shared" si="7"/>
        <v>1</v>
      </c>
      <c r="N102" s="14" t="b">
        <f t="shared" si="8"/>
        <v>0</v>
      </c>
    </row>
    <row r="103" spans="1:14" ht="15.75" x14ac:dyDescent="0.25">
      <c r="A103" s="17" t="s">
        <v>133</v>
      </c>
      <c r="B103" s="17" t="s">
        <v>335</v>
      </c>
      <c r="C103" s="17" t="s">
        <v>22</v>
      </c>
      <c r="D103" s="12">
        <v>44256</v>
      </c>
      <c r="E103" s="12"/>
      <c r="F103" s="13">
        <v>1396.88</v>
      </c>
      <c r="G103" s="12">
        <v>44256</v>
      </c>
      <c r="H103" s="12">
        <v>44286</v>
      </c>
      <c r="I103" s="17">
        <f>IF((YEAR(H103)-YEAR(G103))=1, ((MONTH(H103)-MONTH(G103))+1)+12, (IF((YEAR(H103)-YEAR(G103))=2, ((MONTH(H103)-MONTH(G103))+1)+24, (IF((YEAR(H103)-YEAR(G103))=3, ((MONTH(H103)-MONTH(G103))+1)+36, (MONTH(H103)-MONTH(G103))+1)))))</f>
        <v>1</v>
      </c>
      <c r="J103" s="13">
        <f>F103/I103</f>
        <v>1396.88</v>
      </c>
      <c r="L103" t="b">
        <f t="shared" si="6"/>
        <v>0</v>
      </c>
      <c r="M103" s="14" t="b">
        <f t="shared" si="7"/>
        <v>1</v>
      </c>
      <c r="N103" s="14" t="b">
        <f t="shared" si="8"/>
        <v>1</v>
      </c>
    </row>
    <row r="104" spans="1:14" ht="15.75" x14ac:dyDescent="0.25">
      <c r="A104" s="17" t="s">
        <v>133</v>
      </c>
      <c r="B104" s="17" t="s">
        <v>335</v>
      </c>
      <c r="C104" s="17" t="s">
        <v>22</v>
      </c>
      <c r="D104" s="12">
        <v>44287</v>
      </c>
      <c r="E104" s="12"/>
      <c r="F104" s="13">
        <v>1329.07</v>
      </c>
      <c r="G104" s="12">
        <v>44287</v>
      </c>
      <c r="H104" s="12">
        <v>44316</v>
      </c>
      <c r="I104" s="17">
        <f>IF((YEAR(H104)-YEAR(G104))=1, ((MONTH(H104)-MONTH(G104))+1)+12, (IF((YEAR(H104)-YEAR(G104))=2, ((MONTH(H104)-MONTH(G104))+1)+24, (IF((YEAR(H104)-YEAR(G104))=3, ((MONTH(H104)-MONTH(G104))+1)+36, (MONTH(H104)-MONTH(G104))+1)))))</f>
        <v>1</v>
      </c>
      <c r="J104" s="13">
        <f>F104/I104</f>
        <v>1329.07</v>
      </c>
      <c r="L104" t="b">
        <f t="shared" si="6"/>
        <v>0</v>
      </c>
      <c r="M104" s="14" t="b">
        <f t="shared" si="7"/>
        <v>1</v>
      </c>
      <c r="N104" s="14" t="b">
        <f t="shared" si="8"/>
        <v>1</v>
      </c>
    </row>
    <row r="105" spans="1:14" ht="15.75" x14ac:dyDescent="0.25">
      <c r="A105" s="17" t="s">
        <v>133</v>
      </c>
      <c r="B105" s="17" t="s">
        <v>335</v>
      </c>
      <c r="C105" s="17" t="s">
        <v>22</v>
      </c>
      <c r="D105" s="12">
        <v>44317</v>
      </c>
      <c r="E105" s="12"/>
      <c r="F105" s="13">
        <v>1329.07</v>
      </c>
      <c r="G105" s="12">
        <v>44317</v>
      </c>
      <c r="H105" s="12">
        <v>44347</v>
      </c>
      <c r="I105" s="17">
        <f>IF((YEAR(H105)-YEAR(G105))=1, ((MONTH(H105)-MONTH(G105))+1)+12, (IF((YEAR(H105)-YEAR(G105))=2, ((MONTH(H105)-MONTH(G105))+1)+24, (IF((YEAR(H105)-YEAR(G105))=3, ((MONTH(H105)-MONTH(G105))+1)+36, (MONTH(H105)-MONTH(G105))+1)))))</f>
        <v>1</v>
      </c>
      <c r="J105" s="13">
        <f>F105/I105</f>
        <v>1329.07</v>
      </c>
      <c r="L105" t="b">
        <f t="shared" si="6"/>
        <v>0</v>
      </c>
      <c r="M105" s="14" t="b">
        <f t="shared" si="7"/>
        <v>1</v>
      </c>
      <c r="N105" s="14" t="b">
        <f t="shared" si="8"/>
        <v>1</v>
      </c>
    </row>
    <row r="106" spans="1:14" ht="15.75" x14ac:dyDescent="0.25">
      <c r="A106" s="17" t="s">
        <v>133</v>
      </c>
      <c r="B106" s="17" t="s">
        <v>335</v>
      </c>
      <c r="C106" s="17" t="s">
        <v>22</v>
      </c>
      <c r="D106" s="12">
        <v>44348</v>
      </c>
      <c r="E106" s="12"/>
      <c r="F106" s="13">
        <v>1329.07</v>
      </c>
      <c r="G106" s="12">
        <v>44348</v>
      </c>
      <c r="H106" s="12">
        <v>44377</v>
      </c>
      <c r="I106" s="17">
        <f>IF((YEAR(H106)-YEAR(G106))=1, ((MONTH(H106)-MONTH(G106))+1)+12, (IF((YEAR(H106)-YEAR(G106))=2, ((MONTH(H106)-MONTH(G106))+1)+24, (IF((YEAR(H106)-YEAR(G106))=3, ((MONTH(H106)-MONTH(G106))+1)+36, (MONTH(H106)-MONTH(G106))+1)))))</f>
        <v>1</v>
      </c>
      <c r="J106" s="13">
        <f>F106/I106</f>
        <v>1329.07</v>
      </c>
      <c r="L106" t="b">
        <f t="shared" si="6"/>
        <v>0</v>
      </c>
      <c r="M106" s="14" t="b">
        <f t="shared" si="7"/>
        <v>1</v>
      </c>
      <c r="N106" s="14" t="b">
        <f t="shared" si="8"/>
        <v>1</v>
      </c>
    </row>
    <row r="107" spans="1:14" ht="15.75" x14ac:dyDescent="0.25">
      <c r="A107" s="17" t="s">
        <v>133</v>
      </c>
      <c r="B107" s="17" t="s">
        <v>335</v>
      </c>
      <c r="C107" s="17" t="s">
        <v>22</v>
      </c>
      <c r="D107" s="12">
        <v>44378</v>
      </c>
      <c r="E107" s="12"/>
      <c r="F107" s="13">
        <v>1329.07</v>
      </c>
      <c r="G107" s="12">
        <v>44378</v>
      </c>
      <c r="H107" s="12">
        <v>44408</v>
      </c>
      <c r="I107" s="17">
        <f>IF((YEAR(H107)-YEAR(G107))=1, ((MONTH(H107)-MONTH(G107))+1)+12, (IF((YEAR(H107)-YEAR(G107))=2, ((MONTH(H107)-MONTH(G107))+1)+24, (IF((YEAR(H107)-YEAR(G107))=3, ((MONTH(H107)-MONTH(G107))+1)+36, (MONTH(H107)-MONTH(G107))+1)))))</f>
        <v>1</v>
      </c>
      <c r="J107" s="13">
        <f>F107/I107</f>
        <v>1329.07</v>
      </c>
      <c r="L107" t="b">
        <f t="shared" si="6"/>
        <v>0</v>
      </c>
      <c r="M107" s="14" t="b">
        <f t="shared" si="7"/>
        <v>1</v>
      </c>
      <c r="N107" s="14" t="b">
        <f t="shared" si="8"/>
        <v>1</v>
      </c>
    </row>
    <row r="108" spans="1:14" ht="15.75" x14ac:dyDescent="0.25">
      <c r="A108" s="17" t="s">
        <v>133</v>
      </c>
      <c r="B108" s="17" t="s">
        <v>335</v>
      </c>
      <c r="C108" s="17" t="s">
        <v>22</v>
      </c>
      <c r="D108" s="12">
        <v>44409</v>
      </c>
      <c r="E108" s="12"/>
      <c r="F108" s="13">
        <v>1329.07</v>
      </c>
      <c r="G108" s="12">
        <v>44409</v>
      </c>
      <c r="H108" s="12">
        <v>44439</v>
      </c>
      <c r="I108" s="17">
        <f>IF((YEAR(H108)-YEAR(G108))=1, ((MONTH(H108)-MONTH(G108))+1)+12, (IF((YEAR(H108)-YEAR(G108))=2, ((MONTH(H108)-MONTH(G108))+1)+24, (IF((YEAR(H108)-YEAR(G108))=3, ((MONTH(H108)-MONTH(G108))+1)+36, (MONTH(H108)-MONTH(G108))+1)))))</f>
        <v>1</v>
      </c>
      <c r="J108" s="13">
        <f>F108/I108</f>
        <v>1329.07</v>
      </c>
      <c r="L108" t="b">
        <f t="shared" si="6"/>
        <v>0</v>
      </c>
      <c r="M108" s="14" t="b">
        <f t="shared" si="7"/>
        <v>1</v>
      </c>
      <c r="N108" s="14" t="b">
        <f t="shared" si="8"/>
        <v>1</v>
      </c>
    </row>
    <row r="109" spans="1:14" ht="15.75" x14ac:dyDescent="0.25">
      <c r="A109" s="17" t="s">
        <v>133</v>
      </c>
      <c r="B109" s="17" t="s">
        <v>335</v>
      </c>
      <c r="C109" s="17" t="s">
        <v>22</v>
      </c>
      <c r="D109" s="12">
        <v>44440</v>
      </c>
      <c r="E109" s="12"/>
      <c r="F109" s="13">
        <v>1329.07</v>
      </c>
      <c r="G109" s="12">
        <v>44440</v>
      </c>
      <c r="H109" s="12">
        <v>44469</v>
      </c>
      <c r="I109" s="17">
        <f>IF((YEAR(H109)-YEAR(G109))=1, ((MONTH(H109)-MONTH(G109))+1)+12, (IF((YEAR(H109)-YEAR(G109))=2, ((MONTH(H109)-MONTH(G109))+1)+24, (IF((YEAR(H109)-YEAR(G109))=3, ((MONTH(H109)-MONTH(G109))+1)+36, (MONTH(H109)-MONTH(G109))+1)))))</f>
        <v>1</v>
      </c>
      <c r="J109" s="13">
        <f>F109/I109</f>
        <v>1329.07</v>
      </c>
      <c r="L109" t="b">
        <f t="shared" si="6"/>
        <v>0</v>
      </c>
      <c r="M109" s="14" t="b">
        <f t="shared" si="7"/>
        <v>1</v>
      </c>
      <c r="N109" s="14" t="b">
        <f t="shared" si="8"/>
        <v>1</v>
      </c>
    </row>
    <row r="110" spans="1:14" ht="15.75" x14ac:dyDescent="0.25">
      <c r="A110" s="17" t="s">
        <v>133</v>
      </c>
      <c r="B110" s="17" t="s">
        <v>335</v>
      </c>
      <c r="C110" s="17" t="s">
        <v>22</v>
      </c>
      <c r="D110" s="12">
        <v>44470</v>
      </c>
      <c r="E110" s="12"/>
      <c r="F110" s="13">
        <v>1329.07</v>
      </c>
      <c r="G110" s="12">
        <v>44470</v>
      </c>
      <c r="H110" s="12">
        <v>44500</v>
      </c>
      <c r="I110" s="17">
        <f>IF((YEAR(H110)-YEAR(G110))=1, ((MONTH(H110)-MONTH(G110))+1)+12, (IF((YEAR(H110)-YEAR(G110))=2, ((MONTH(H110)-MONTH(G110))+1)+24, (IF((YEAR(H110)-YEAR(G110))=3, ((MONTH(H110)-MONTH(G110))+1)+36, (MONTH(H110)-MONTH(G110))+1)))))</f>
        <v>1</v>
      </c>
      <c r="J110" s="13">
        <f>F110/I110</f>
        <v>1329.07</v>
      </c>
      <c r="L110" t="b">
        <f t="shared" si="6"/>
        <v>0</v>
      </c>
      <c r="M110" s="14" t="b">
        <f t="shared" si="7"/>
        <v>1</v>
      </c>
      <c r="N110" s="14" t="b">
        <f t="shared" si="8"/>
        <v>1</v>
      </c>
    </row>
    <row r="111" spans="1:14" ht="15.75" x14ac:dyDescent="0.25">
      <c r="A111" s="17" t="s">
        <v>133</v>
      </c>
      <c r="B111" s="17" t="s">
        <v>335</v>
      </c>
      <c r="C111" s="17" t="s">
        <v>22</v>
      </c>
      <c r="D111" s="12">
        <v>44501</v>
      </c>
      <c r="E111" s="12"/>
      <c r="F111" s="13">
        <v>1329.07</v>
      </c>
      <c r="G111" s="12">
        <v>44501</v>
      </c>
      <c r="H111" s="12">
        <v>44530</v>
      </c>
      <c r="I111" s="17">
        <f>IF((YEAR(H111)-YEAR(G111))=1, ((MONTH(H111)-MONTH(G111))+1)+12, (IF((YEAR(H111)-YEAR(G111))=2, ((MONTH(H111)-MONTH(G111))+1)+24, (IF((YEAR(H111)-YEAR(G111))=3, ((MONTH(H111)-MONTH(G111))+1)+36, (MONTH(H111)-MONTH(G111))+1)))))</f>
        <v>1</v>
      </c>
      <c r="J111" s="13">
        <f>F111/I111</f>
        <v>1329.07</v>
      </c>
      <c r="L111" t="b">
        <f t="shared" si="6"/>
        <v>0</v>
      </c>
      <c r="M111" s="14" t="b">
        <f t="shared" si="7"/>
        <v>1</v>
      </c>
      <c r="N111" s="14" t="b">
        <f t="shared" si="8"/>
        <v>1</v>
      </c>
    </row>
    <row r="112" spans="1:14" ht="15.75" x14ac:dyDescent="0.25">
      <c r="A112" s="17" t="s">
        <v>133</v>
      </c>
      <c r="B112" s="17" t="s">
        <v>335</v>
      </c>
      <c r="C112" s="17" t="s">
        <v>22</v>
      </c>
      <c r="D112" s="12">
        <v>44531</v>
      </c>
      <c r="E112" s="12"/>
      <c r="F112" s="13">
        <v>1329.07</v>
      </c>
      <c r="G112" s="12">
        <v>44531</v>
      </c>
      <c r="H112" s="12">
        <v>44561</v>
      </c>
      <c r="I112" s="17">
        <f>IF((YEAR(H112)-YEAR(G112))=1, ((MONTH(H112)-MONTH(G112))+1)+12, (IF((YEAR(H112)-YEAR(G112))=2, ((MONTH(H112)-MONTH(G112))+1)+24, (IF((YEAR(H112)-YEAR(G112))=3, ((MONTH(H112)-MONTH(G112))+1)+36, (MONTH(H112)-MONTH(G112))+1)))))</f>
        <v>1</v>
      </c>
      <c r="J112" s="13">
        <f>F112/I112</f>
        <v>1329.07</v>
      </c>
      <c r="L112" t="b">
        <f t="shared" si="6"/>
        <v>0</v>
      </c>
      <c r="M112" s="14" t="b">
        <f t="shared" si="7"/>
        <v>1</v>
      </c>
      <c r="N112" s="14" t="b">
        <f t="shared" si="8"/>
        <v>1</v>
      </c>
    </row>
    <row r="113" spans="1:14" ht="15.75" x14ac:dyDescent="0.25">
      <c r="A113" s="17" t="s">
        <v>36</v>
      </c>
      <c r="B113" s="17" t="s">
        <v>334</v>
      </c>
      <c r="C113" s="17" t="s">
        <v>22</v>
      </c>
      <c r="D113" s="12">
        <v>43644</v>
      </c>
      <c r="E113" s="12">
        <v>43671</v>
      </c>
      <c r="F113" s="13">
        <v>10000</v>
      </c>
      <c r="G113" s="12">
        <v>43647</v>
      </c>
      <c r="H113" s="12">
        <v>44012</v>
      </c>
      <c r="I113" s="17">
        <f>IF((YEAR(H113)-YEAR(G113))=1, ((MONTH(H113)-MONTH(G113))+1)+12, (IF((YEAR(H113)-YEAR(G113))=2, ((MONTH(H113)-MONTH(G113))+1)+24, (IF((YEAR(H113)-YEAR(G113))=3, ((MONTH(H113)-MONTH(G113))+1)+36, (MONTH(H113)-MONTH(G113))+1)))))</f>
        <v>12</v>
      </c>
      <c r="J113" s="13">
        <f>F113/I113</f>
        <v>833.33333333333337</v>
      </c>
      <c r="L113" t="b">
        <f t="shared" si="6"/>
        <v>0</v>
      </c>
      <c r="M113" s="14" t="b">
        <f t="shared" si="7"/>
        <v>0</v>
      </c>
      <c r="N113" s="14" t="b">
        <f t="shared" si="8"/>
        <v>0</v>
      </c>
    </row>
    <row r="114" spans="1:14" ht="15.75" hidden="1" x14ac:dyDescent="0.25">
      <c r="A114" s="17" t="s">
        <v>134</v>
      </c>
      <c r="B114" s="17" t="s">
        <v>336</v>
      </c>
      <c r="C114" s="17" t="s">
        <v>22</v>
      </c>
      <c r="D114" s="12">
        <v>42781</v>
      </c>
      <c r="E114" s="12">
        <v>43100</v>
      </c>
      <c r="F114" s="13">
        <v>22000</v>
      </c>
      <c r="G114" s="12">
        <v>42736</v>
      </c>
      <c r="H114" s="12">
        <v>43100</v>
      </c>
      <c r="I114" s="17">
        <f>IF((YEAR(H114)-YEAR(G114))=1, ((MONTH(H114)-MONTH(G114))+1)+12, (IF((YEAR(H114)-YEAR(G114))=2, ((MONTH(H114)-MONTH(G114))+1)+24, (IF((YEAR(H114)-YEAR(G114))=3, ((MONTH(H114)-MONTH(G114))+1)+36, (MONTH(H114)-MONTH(G114))+1)))))</f>
        <v>12</v>
      </c>
      <c r="J114" s="13">
        <f>F114/I114</f>
        <v>1833.3333333333333</v>
      </c>
      <c r="L114" t="b">
        <f t="shared" si="6"/>
        <v>0</v>
      </c>
      <c r="M114" s="14" t="b">
        <f t="shared" si="7"/>
        <v>0</v>
      </c>
      <c r="N114" s="14" t="b">
        <f t="shared" si="8"/>
        <v>0</v>
      </c>
    </row>
    <row r="115" spans="1:14" ht="15.75" hidden="1" x14ac:dyDescent="0.25">
      <c r="A115" s="17" t="s">
        <v>134</v>
      </c>
      <c r="B115" s="17" t="s">
        <v>336</v>
      </c>
      <c r="C115" s="17" t="s">
        <v>22</v>
      </c>
      <c r="D115" s="12">
        <v>43101</v>
      </c>
      <c r="E115" s="12">
        <v>43213</v>
      </c>
      <c r="F115" s="13">
        <v>35000</v>
      </c>
      <c r="G115" s="12">
        <v>43101</v>
      </c>
      <c r="H115" s="12">
        <v>43465</v>
      </c>
      <c r="I115" s="17">
        <f>IF((YEAR(H115)-YEAR(G115))=1, ((MONTH(H115)-MONTH(G115))+1)+12, (IF((YEAR(H115)-YEAR(G115))=2, ((MONTH(H115)-MONTH(G115))+1)+24, (IF((YEAR(H115)-YEAR(G115))=3, ((MONTH(H115)-MONTH(G115))+1)+36, (MONTH(H115)-MONTH(G115))+1)))))</f>
        <v>12</v>
      </c>
      <c r="J115" s="13">
        <f>F115/I115</f>
        <v>2916.6666666666665</v>
      </c>
      <c r="L115" t="b">
        <f t="shared" si="6"/>
        <v>0</v>
      </c>
      <c r="M115" s="14" t="b">
        <f t="shared" si="7"/>
        <v>1</v>
      </c>
      <c r="N115" s="14" t="b">
        <f t="shared" si="8"/>
        <v>1</v>
      </c>
    </row>
    <row r="116" spans="1:14" ht="15.75" x14ac:dyDescent="0.25">
      <c r="A116" s="17" t="s">
        <v>134</v>
      </c>
      <c r="B116" s="17" t="s">
        <v>336</v>
      </c>
      <c r="C116" s="17" t="s">
        <v>22</v>
      </c>
      <c r="D116" s="12">
        <v>43466</v>
      </c>
      <c r="E116" s="12">
        <v>43523</v>
      </c>
      <c r="F116" s="13">
        <v>35000</v>
      </c>
      <c r="G116" s="12">
        <v>43466</v>
      </c>
      <c r="H116" s="12">
        <v>43830</v>
      </c>
      <c r="I116" s="17">
        <f>IF((YEAR(H116)-YEAR(G116))=1, ((MONTH(H116)-MONTH(G116))+1)+12, (IF((YEAR(H116)-YEAR(G116))=2, ((MONTH(H116)-MONTH(G116))+1)+24, (IF((YEAR(H116)-YEAR(G116))=3, ((MONTH(H116)-MONTH(G116))+1)+36, (MONTH(H116)-MONTH(G116))+1)))))</f>
        <v>12</v>
      </c>
      <c r="J116" s="13">
        <f>F116/I116</f>
        <v>2916.6666666666665</v>
      </c>
      <c r="L116" t="b">
        <f t="shared" si="6"/>
        <v>0</v>
      </c>
      <c r="M116" s="14" t="b">
        <f t="shared" si="7"/>
        <v>1</v>
      </c>
      <c r="N116" s="14" t="b">
        <f t="shared" si="8"/>
        <v>1</v>
      </c>
    </row>
    <row r="117" spans="1:14" ht="15.75" x14ac:dyDescent="0.25">
      <c r="A117" s="17" t="s">
        <v>134</v>
      </c>
      <c r="B117" s="17" t="s">
        <v>336</v>
      </c>
      <c r="C117" s="17" t="s">
        <v>22</v>
      </c>
      <c r="D117" s="12">
        <v>43777</v>
      </c>
      <c r="E117" s="12">
        <v>43815</v>
      </c>
      <c r="F117" s="13">
        <v>9000</v>
      </c>
      <c r="G117" s="12">
        <v>43777</v>
      </c>
      <c r="H117" s="12">
        <v>43830</v>
      </c>
      <c r="I117" s="17">
        <f>IF((YEAR(H117)-YEAR(G117))=1, ((MONTH(H117)-MONTH(G117))+1)+12, (IF((YEAR(H117)-YEAR(G117))=2, ((MONTH(H117)-MONTH(G117))+1)+24, (IF((YEAR(H117)-YEAR(G117))=3, ((MONTH(H117)-MONTH(G117))+1)+36, (MONTH(H117)-MONTH(G117))+1)))))</f>
        <v>2</v>
      </c>
      <c r="J117" s="13">
        <f>F117/I117</f>
        <v>4500</v>
      </c>
      <c r="L117" t="b">
        <f t="shared" si="6"/>
        <v>0</v>
      </c>
      <c r="M117" s="14" t="b">
        <f t="shared" si="7"/>
        <v>1</v>
      </c>
      <c r="N117" s="14" t="b">
        <f t="shared" si="8"/>
        <v>1</v>
      </c>
    </row>
    <row r="118" spans="1:14" ht="15.75" x14ac:dyDescent="0.25">
      <c r="A118" s="17" t="s">
        <v>134</v>
      </c>
      <c r="B118" s="17" t="s">
        <v>336</v>
      </c>
      <c r="C118" s="17" t="s">
        <v>22</v>
      </c>
      <c r="D118" s="12">
        <v>43811</v>
      </c>
      <c r="E118" s="12">
        <v>43865</v>
      </c>
      <c r="F118" s="13">
        <v>80000</v>
      </c>
      <c r="G118" s="12">
        <v>43831</v>
      </c>
      <c r="H118" s="12">
        <v>44196</v>
      </c>
      <c r="I118" s="17">
        <f>IF((YEAR(H118)-YEAR(G118))=1, ((MONTH(H118)-MONTH(G118))+1)+12, (IF((YEAR(H118)-YEAR(G118))=2, ((MONTH(H118)-MONTH(G118))+1)+24, (IF((YEAR(H118)-YEAR(G118))=3, ((MONTH(H118)-MONTH(G118))+1)+36, (MONTH(H118)-MONTH(G118))+1)))))</f>
        <v>12</v>
      </c>
      <c r="J118" s="13">
        <f>F118/I118</f>
        <v>6666.666666666667</v>
      </c>
      <c r="L118" t="b">
        <f t="shared" si="6"/>
        <v>0</v>
      </c>
      <c r="M118" s="14" t="b">
        <f t="shared" si="7"/>
        <v>1</v>
      </c>
      <c r="N118" s="14" t="b">
        <f t="shared" si="8"/>
        <v>1</v>
      </c>
    </row>
    <row r="119" spans="1:14" ht="15.75" x14ac:dyDescent="0.25">
      <c r="A119" s="17" t="s">
        <v>134</v>
      </c>
      <c r="B119" s="17" t="s">
        <v>336</v>
      </c>
      <c r="C119" s="17" t="s">
        <v>22</v>
      </c>
      <c r="D119" s="12">
        <v>44249</v>
      </c>
      <c r="E119" s="12"/>
      <c r="F119" s="13">
        <v>8250</v>
      </c>
      <c r="G119" s="12">
        <v>44197</v>
      </c>
      <c r="H119" s="12">
        <v>44561</v>
      </c>
      <c r="I119" s="17">
        <f>IF((YEAR(H119)-YEAR(G119))=1, ((MONTH(H119)-MONTH(G119))+1)+12, (IF((YEAR(H119)-YEAR(G119))=2, ((MONTH(H119)-MONTH(G119))+1)+24, (MONTH(H119)-MONTH(G119))+1)))</f>
        <v>12</v>
      </c>
      <c r="J119" s="13">
        <f>F119/I119</f>
        <v>687.5</v>
      </c>
      <c r="L119" t="b">
        <f t="shared" si="6"/>
        <v>0</v>
      </c>
      <c r="M119" s="14" t="b">
        <f t="shared" si="7"/>
        <v>1</v>
      </c>
      <c r="N119" s="14" t="b">
        <f t="shared" si="8"/>
        <v>1</v>
      </c>
    </row>
    <row r="120" spans="1:14" ht="15.75" x14ac:dyDescent="0.25">
      <c r="A120" s="17" t="s">
        <v>134</v>
      </c>
      <c r="B120" s="17" t="s">
        <v>332</v>
      </c>
      <c r="C120" s="17" t="s">
        <v>22</v>
      </c>
      <c r="D120" s="12">
        <v>44211</v>
      </c>
      <c r="E120" s="12"/>
      <c r="F120" s="13">
        <v>8250</v>
      </c>
      <c r="G120" s="12">
        <v>44197</v>
      </c>
      <c r="H120" s="12">
        <v>44561</v>
      </c>
      <c r="I120" s="17">
        <f>IF((YEAR(H120)-YEAR(G120))=1, ((MONTH(H120)-MONTH(G120))+1)+12, (IF((YEAR(H120)-YEAR(G120))=2, ((MONTH(H120)-MONTH(G120))+1)+24, (MONTH(H120)-MONTH(G120))+1)))</f>
        <v>12</v>
      </c>
      <c r="J120" s="13">
        <f>F120/I120</f>
        <v>687.5</v>
      </c>
      <c r="L120" t="b">
        <f t="shared" si="6"/>
        <v>0</v>
      </c>
      <c r="M120" s="14" t="b">
        <f t="shared" si="7"/>
        <v>1</v>
      </c>
      <c r="N120" s="14" t="b">
        <f t="shared" si="8"/>
        <v>0</v>
      </c>
    </row>
    <row r="121" spans="1:14" ht="15.75" x14ac:dyDescent="0.25">
      <c r="A121" s="17" t="s">
        <v>134</v>
      </c>
      <c r="B121" s="17" t="s">
        <v>336</v>
      </c>
      <c r="C121" s="17" t="s">
        <v>22</v>
      </c>
      <c r="D121" s="12">
        <v>44173</v>
      </c>
      <c r="E121" s="12">
        <v>44235</v>
      </c>
      <c r="F121" s="13">
        <v>80000</v>
      </c>
      <c r="G121" s="12">
        <v>44197</v>
      </c>
      <c r="H121" s="12">
        <v>44561</v>
      </c>
      <c r="I121" s="17">
        <f>IF((YEAR(H121)-YEAR(G121))=1, ((MONTH(H121)-MONTH(G121))+1)+12, (IF((YEAR(H121)-YEAR(G121))=2, ((MONTH(H121)-MONTH(G121))+1)+24, (IF((YEAR(H121)-YEAR(G121))=3, ((MONTH(H121)-MONTH(G121))+1)+36, (MONTH(H121)-MONTH(G121))+1)))))</f>
        <v>12</v>
      </c>
      <c r="J121" s="13">
        <f>F121/I121</f>
        <v>6666.666666666667</v>
      </c>
      <c r="L121" t="b">
        <f t="shared" si="6"/>
        <v>0</v>
      </c>
      <c r="M121" s="14" t="b">
        <f t="shared" si="7"/>
        <v>1</v>
      </c>
      <c r="N121" s="14" t="b">
        <f t="shared" si="8"/>
        <v>0</v>
      </c>
    </row>
    <row r="122" spans="1:14" ht="15.75" hidden="1" x14ac:dyDescent="0.25">
      <c r="A122" s="17" t="s">
        <v>135</v>
      </c>
      <c r="B122" s="17" t="s">
        <v>333</v>
      </c>
      <c r="C122" s="17" t="s">
        <v>22</v>
      </c>
      <c r="D122" s="12">
        <v>43096</v>
      </c>
      <c r="E122" s="12">
        <v>43465</v>
      </c>
      <c r="F122" s="13">
        <v>9900</v>
      </c>
      <c r="G122" s="12">
        <v>43040</v>
      </c>
      <c r="H122" s="12">
        <v>43100</v>
      </c>
      <c r="I122" s="17">
        <f>IF((YEAR(H122)-YEAR(G122))=1, ((MONTH(H122)-MONTH(G122))+1)+12, (IF((YEAR(H122)-YEAR(G122))=2, ((MONTH(H122)-MONTH(G122))+1)+24, (IF((YEAR(H122)-YEAR(G122))=3, ((MONTH(H122)-MONTH(G122))+1)+36, (MONTH(H122)-MONTH(G122))+1)))))</f>
        <v>2</v>
      </c>
      <c r="J122" s="13">
        <f>F122/I122</f>
        <v>4950</v>
      </c>
      <c r="L122" t="b">
        <f t="shared" si="6"/>
        <v>0</v>
      </c>
      <c r="M122" s="14" t="b">
        <f t="shared" si="7"/>
        <v>0</v>
      </c>
      <c r="N122" s="14" t="b">
        <f t="shared" si="8"/>
        <v>0</v>
      </c>
    </row>
    <row r="123" spans="1:14" ht="15.75" hidden="1" x14ac:dyDescent="0.25">
      <c r="A123" s="17" t="s">
        <v>135</v>
      </c>
      <c r="B123" s="17" t="s">
        <v>333</v>
      </c>
      <c r="C123" s="17" t="s">
        <v>22</v>
      </c>
      <c r="D123" s="12">
        <v>43344</v>
      </c>
      <c r="E123" s="12">
        <v>43381</v>
      </c>
      <c r="F123" s="13">
        <v>20000</v>
      </c>
      <c r="G123" s="12">
        <v>43101</v>
      </c>
      <c r="H123" s="12">
        <v>43465</v>
      </c>
      <c r="I123" s="17">
        <f>IF((YEAR(H123)-YEAR(G123))=1, ((MONTH(H123)-MONTH(G123))+1)+12, (IF((YEAR(H123)-YEAR(G123))=2, ((MONTH(H123)-MONTH(G123))+1)+24, (IF((YEAR(H123)-YEAR(G123))=3, ((MONTH(H123)-MONTH(G123))+1)+36, (MONTH(H123)-MONTH(G123))+1)))))</f>
        <v>12</v>
      </c>
      <c r="J123" s="13">
        <f>F123/I123</f>
        <v>1666.6666666666667</v>
      </c>
      <c r="L123" t="b">
        <f t="shared" si="6"/>
        <v>0</v>
      </c>
      <c r="M123" s="14" t="b">
        <f t="shared" si="7"/>
        <v>1</v>
      </c>
      <c r="N123" s="14" t="b">
        <f t="shared" si="8"/>
        <v>1</v>
      </c>
    </row>
    <row r="124" spans="1:14" ht="15.75" x14ac:dyDescent="0.25">
      <c r="A124" s="17" t="s">
        <v>135</v>
      </c>
      <c r="B124" s="17" t="s">
        <v>333</v>
      </c>
      <c r="C124" s="17" t="s">
        <v>22</v>
      </c>
      <c r="D124" s="12">
        <v>43635</v>
      </c>
      <c r="E124" s="12">
        <v>43641</v>
      </c>
      <c r="F124" s="13">
        <v>44500</v>
      </c>
      <c r="G124" s="12">
        <v>43466</v>
      </c>
      <c r="H124" s="12">
        <v>43830</v>
      </c>
      <c r="I124" s="17">
        <f>IF((YEAR(H124)-YEAR(G124))=1, ((MONTH(H124)-MONTH(G124))+1)+12, (IF((YEAR(H124)-YEAR(G124))=2, ((MONTH(H124)-MONTH(G124))+1)+24, (IF((YEAR(H124)-YEAR(G124))=3, ((MONTH(H124)-MONTH(G124))+1)+36, (MONTH(H124)-MONTH(G124))+1)))))</f>
        <v>12</v>
      </c>
      <c r="J124" s="13">
        <f>F124/I124</f>
        <v>3708.3333333333335</v>
      </c>
      <c r="L124" t="b">
        <f t="shared" si="6"/>
        <v>0</v>
      </c>
      <c r="M124" s="14" t="b">
        <f t="shared" si="7"/>
        <v>1</v>
      </c>
      <c r="N124" s="14" t="b">
        <f t="shared" si="8"/>
        <v>1</v>
      </c>
    </row>
    <row r="125" spans="1:14" ht="15.75" x14ac:dyDescent="0.25">
      <c r="A125" s="17" t="s">
        <v>135</v>
      </c>
      <c r="B125" s="17" t="s">
        <v>333</v>
      </c>
      <c r="C125" s="17" t="s">
        <v>22</v>
      </c>
      <c r="D125" s="12">
        <v>43810</v>
      </c>
      <c r="E125" s="12">
        <v>43847</v>
      </c>
      <c r="F125" s="13">
        <v>44500</v>
      </c>
      <c r="G125" s="12">
        <v>43831</v>
      </c>
      <c r="H125" s="12">
        <v>44196</v>
      </c>
      <c r="I125" s="17">
        <f>IF((YEAR(H125)-YEAR(G125))=1, ((MONTH(H125)-MONTH(G125))+1)+12, (IF((YEAR(H125)-YEAR(G125))=2, ((MONTH(H125)-MONTH(G125))+1)+24, (IF((YEAR(H125)-YEAR(G125))=3, ((MONTH(H125)-MONTH(G125))+1)+36, (MONTH(H125)-MONTH(G125))+1)))))</f>
        <v>12</v>
      </c>
      <c r="J125" s="13">
        <f>F125/I125</f>
        <v>3708.3333333333335</v>
      </c>
      <c r="L125" t="b">
        <f t="shared" si="6"/>
        <v>0</v>
      </c>
      <c r="M125" s="14" t="b">
        <f t="shared" si="7"/>
        <v>1</v>
      </c>
      <c r="N125" s="14" t="b">
        <f t="shared" si="8"/>
        <v>1</v>
      </c>
    </row>
    <row r="126" spans="1:14" ht="15.75" hidden="1" x14ac:dyDescent="0.25">
      <c r="A126" s="17" t="s">
        <v>136</v>
      </c>
      <c r="B126" s="17" t="s">
        <v>336</v>
      </c>
      <c r="C126" s="17" t="s">
        <v>22</v>
      </c>
      <c r="D126" s="12">
        <v>42736</v>
      </c>
      <c r="E126" s="12">
        <v>43830</v>
      </c>
      <c r="F126" s="13">
        <v>9000</v>
      </c>
      <c r="G126" s="12">
        <v>42736</v>
      </c>
      <c r="H126" s="12">
        <v>42825</v>
      </c>
      <c r="I126" s="17">
        <f>IF((YEAR(H126)-YEAR(G126))=1, ((MONTH(H126)-MONTH(G126))+1)+12, (IF((YEAR(H126)-YEAR(G126))=2, ((MONTH(H126)-MONTH(G126))+1)+24, (IF((YEAR(H126)-YEAR(G126))=3, ((MONTH(H126)-MONTH(G126))+1)+36, (MONTH(H126)-MONTH(G126))+1)))))</f>
        <v>3</v>
      </c>
      <c r="J126" s="13">
        <f>F126/I126</f>
        <v>3000</v>
      </c>
      <c r="L126" t="b">
        <f t="shared" si="6"/>
        <v>0</v>
      </c>
      <c r="M126" s="14" t="b">
        <f t="shared" si="7"/>
        <v>0</v>
      </c>
      <c r="N126" s="14" t="b">
        <f t="shared" si="8"/>
        <v>0</v>
      </c>
    </row>
    <row r="127" spans="1:14" ht="15.75" hidden="1" x14ac:dyDescent="0.25">
      <c r="A127" s="17" t="s">
        <v>136</v>
      </c>
      <c r="B127" s="17" t="s">
        <v>336</v>
      </c>
      <c r="C127" s="17" t="s">
        <v>22</v>
      </c>
      <c r="D127" s="12">
        <v>42826</v>
      </c>
      <c r="E127" s="12">
        <v>43830</v>
      </c>
      <c r="F127" s="13">
        <v>9000</v>
      </c>
      <c r="G127" s="12">
        <v>42826</v>
      </c>
      <c r="H127" s="12">
        <v>42916</v>
      </c>
      <c r="I127" s="17">
        <f>IF((YEAR(H127)-YEAR(G127))=1, ((MONTH(H127)-MONTH(G127))+1)+12, (IF((YEAR(H127)-YEAR(G127))=2, ((MONTH(H127)-MONTH(G127))+1)+24, (IF((YEAR(H127)-YEAR(G127))=3, ((MONTH(H127)-MONTH(G127))+1)+36, (MONTH(H127)-MONTH(G127))+1)))))</f>
        <v>3</v>
      </c>
      <c r="J127" s="13">
        <f>F127/I127</f>
        <v>3000</v>
      </c>
      <c r="L127" t="b">
        <f t="shared" si="6"/>
        <v>0</v>
      </c>
      <c r="M127" s="14" t="b">
        <f t="shared" si="7"/>
        <v>1</v>
      </c>
      <c r="N127" s="14" t="b">
        <f t="shared" si="8"/>
        <v>1</v>
      </c>
    </row>
    <row r="128" spans="1:14" ht="15.75" hidden="1" x14ac:dyDescent="0.25">
      <c r="A128" s="17" t="s">
        <v>136</v>
      </c>
      <c r="B128" s="17" t="s">
        <v>336</v>
      </c>
      <c r="C128" s="17" t="s">
        <v>22</v>
      </c>
      <c r="D128" s="12">
        <v>42917</v>
      </c>
      <c r="E128" s="12">
        <v>43830</v>
      </c>
      <c r="F128" s="13">
        <v>9000</v>
      </c>
      <c r="G128" s="12">
        <v>42917</v>
      </c>
      <c r="H128" s="12">
        <v>43008</v>
      </c>
      <c r="I128" s="17">
        <f>IF((YEAR(H128)-YEAR(G128))=1, ((MONTH(H128)-MONTH(G128))+1)+12, (IF((YEAR(H128)-YEAR(G128))=2, ((MONTH(H128)-MONTH(G128))+1)+24, (IF((YEAR(H128)-YEAR(G128))=3, ((MONTH(H128)-MONTH(G128))+1)+36, (MONTH(H128)-MONTH(G128))+1)))))</f>
        <v>3</v>
      </c>
      <c r="J128" s="13">
        <f>F128/I128</f>
        <v>3000</v>
      </c>
      <c r="L128" t="b">
        <f t="shared" si="6"/>
        <v>0</v>
      </c>
      <c r="M128" s="14" t="b">
        <f t="shared" si="7"/>
        <v>1</v>
      </c>
      <c r="N128" s="14" t="b">
        <f t="shared" si="8"/>
        <v>1</v>
      </c>
    </row>
    <row r="129" spans="1:14" ht="15.75" hidden="1" x14ac:dyDescent="0.25">
      <c r="A129" s="17" t="s">
        <v>136</v>
      </c>
      <c r="B129" s="17" t="s">
        <v>336</v>
      </c>
      <c r="C129" s="17" t="s">
        <v>22</v>
      </c>
      <c r="D129" s="12">
        <v>43009</v>
      </c>
      <c r="E129" s="12">
        <v>43830</v>
      </c>
      <c r="F129" s="13">
        <v>9000</v>
      </c>
      <c r="G129" s="12">
        <v>43009</v>
      </c>
      <c r="H129" s="12">
        <v>43100</v>
      </c>
      <c r="I129" s="17">
        <f>IF((YEAR(H129)-YEAR(G129))=1, ((MONTH(H129)-MONTH(G129))+1)+12, (IF((YEAR(H129)-YEAR(G129))=2, ((MONTH(H129)-MONTH(G129))+1)+24, (IF((YEAR(H129)-YEAR(G129))=3, ((MONTH(H129)-MONTH(G129))+1)+36, (MONTH(H129)-MONTH(G129))+1)))))</f>
        <v>3</v>
      </c>
      <c r="J129" s="13">
        <f>F129/I129</f>
        <v>3000</v>
      </c>
      <c r="L129" t="b">
        <f t="shared" si="6"/>
        <v>0</v>
      </c>
      <c r="M129" s="14" t="b">
        <f t="shared" si="7"/>
        <v>1</v>
      </c>
      <c r="N129" s="14" t="b">
        <f t="shared" si="8"/>
        <v>1</v>
      </c>
    </row>
    <row r="130" spans="1:14" ht="15.75" hidden="1" x14ac:dyDescent="0.25">
      <c r="A130" s="17" t="s">
        <v>136</v>
      </c>
      <c r="B130" s="17" t="s">
        <v>336</v>
      </c>
      <c r="C130" s="17" t="s">
        <v>22</v>
      </c>
      <c r="D130" s="12">
        <v>43101</v>
      </c>
      <c r="E130" s="12">
        <v>43830</v>
      </c>
      <c r="F130" s="13">
        <v>9000</v>
      </c>
      <c r="G130" s="12">
        <v>43101</v>
      </c>
      <c r="H130" s="12">
        <v>43190</v>
      </c>
      <c r="I130" s="17">
        <f>IF((YEAR(H130)-YEAR(G130))=1, ((MONTH(H130)-MONTH(G130))+1)+12, (IF((YEAR(H130)-YEAR(G130))=2, ((MONTH(H130)-MONTH(G130))+1)+24, (IF((YEAR(H130)-YEAR(G130))=3, ((MONTH(H130)-MONTH(G130))+1)+36, (MONTH(H130)-MONTH(G130))+1)))))</f>
        <v>3</v>
      </c>
      <c r="J130" s="13">
        <f>F130/I130</f>
        <v>3000</v>
      </c>
      <c r="L130" t="b">
        <f t="shared" si="6"/>
        <v>0</v>
      </c>
      <c r="M130" s="14" t="b">
        <f t="shared" si="7"/>
        <v>1</v>
      </c>
      <c r="N130" s="14" t="b">
        <f t="shared" si="8"/>
        <v>1</v>
      </c>
    </row>
    <row r="131" spans="1:14" ht="15.75" hidden="1" x14ac:dyDescent="0.25">
      <c r="A131" s="17" t="s">
        <v>138</v>
      </c>
      <c r="B131" s="17" t="s">
        <v>335</v>
      </c>
      <c r="C131" s="17" t="s">
        <v>22</v>
      </c>
      <c r="D131" s="12">
        <v>43028</v>
      </c>
      <c r="E131" s="12">
        <v>43100</v>
      </c>
      <c r="F131" s="13">
        <v>37500</v>
      </c>
      <c r="G131" s="12">
        <v>42430</v>
      </c>
      <c r="H131" s="12">
        <v>43190</v>
      </c>
      <c r="I131" s="17">
        <f>IF((YEAR(H131)-YEAR(G131))=1, ((MONTH(H131)-MONTH(G131))+1)+12, (IF((YEAR(H131)-YEAR(G131))=2, ((MONTH(H131)-MONTH(G131))+1)+24, (IF((YEAR(H131)-YEAR(G131))=3, ((MONTH(H131)-MONTH(G131))+1)+36, (MONTH(H131)-MONTH(G131))+1)))))</f>
        <v>25</v>
      </c>
      <c r="J131" s="13">
        <f>F131/I131</f>
        <v>1500</v>
      </c>
      <c r="L131" t="b">
        <f t="shared" ref="L131:L194" si="9">AND(A131=A130,B131=B130,G131=G130,H131=H130)</f>
        <v>0</v>
      </c>
      <c r="M131" s="14" t="b">
        <f t="shared" si="7"/>
        <v>0</v>
      </c>
      <c r="N131" s="14" t="b">
        <f t="shared" si="8"/>
        <v>0</v>
      </c>
    </row>
    <row r="132" spans="1:14" ht="15.75" hidden="1" x14ac:dyDescent="0.25">
      <c r="A132" s="17" t="s">
        <v>139</v>
      </c>
      <c r="B132" s="17" t="s">
        <v>332</v>
      </c>
      <c r="C132" s="17" t="s">
        <v>22</v>
      </c>
      <c r="D132" s="12">
        <v>43321</v>
      </c>
      <c r="E132" s="12">
        <v>43805</v>
      </c>
      <c r="F132" s="13">
        <v>94995</v>
      </c>
      <c r="G132" s="12">
        <v>42614</v>
      </c>
      <c r="H132" s="12">
        <v>43069</v>
      </c>
      <c r="I132" s="17">
        <f>IF((YEAR(H132)-YEAR(G132))=1, ((MONTH(H132)-MONTH(G132))+1)+12, (IF((YEAR(H132)-YEAR(G132))=2, ((MONTH(H132)-MONTH(G132))+1)+24, (IF((YEAR(H132)-YEAR(G132))=3, ((MONTH(H132)-MONTH(G132))+1)+36, (MONTH(H132)-MONTH(G132))+1)))))</f>
        <v>15</v>
      </c>
      <c r="J132" s="13">
        <f>F132/I132</f>
        <v>6333</v>
      </c>
      <c r="L132" t="b">
        <f t="shared" si="9"/>
        <v>0</v>
      </c>
      <c r="M132" s="14" t="b">
        <f t="shared" ref="M132:M195" si="10">EXACT(A132,A131)</f>
        <v>0</v>
      </c>
      <c r="N132" s="14" t="b">
        <f t="shared" ref="N132:N195" si="11">EXACT(B132,B131)</f>
        <v>0</v>
      </c>
    </row>
    <row r="133" spans="1:14" ht="15.75" hidden="1" x14ac:dyDescent="0.25">
      <c r="A133" s="17" t="s">
        <v>139</v>
      </c>
      <c r="B133" s="17" t="s">
        <v>332</v>
      </c>
      <c r="C133" s="17" t="s">
        <v>22</v>
      </c>
      <c r="D133" s="12">
        <v>43245</v>
      </c>
      <c r="E133" s="12">
        <v>43311</v>
      </c>
      <c r="F133" s="13">
        <v>120000</v>
      </c>
      <c r="G133" s="12">
        <v>43070</v>
      </c>
      <c r="H133" s="12">
        <v>43434</v>
      </c>
      <c r="I133" s="17">
        <f>IF((YEAR(H133)-YEAR(G133))=1, ((MONTH(H133)-MONTH(G133))+1)+12, (IF((YEAR(H133)-YEAR(G133))=2, ((MONTH(H133)-MONTH(G133))+1)+24, (IF((YEAR(H133)-YEAR(G133))=3, ((MONTH(H133)-MONTH(G133))+1)+36, (MONTH(H133)-MONTH(G133))+1)))))</f>
        <v>12</v>
      </c>
      <c r="J133" s="13">
        <f>F133/I133</f>
        <v>10000</v>
      </c>
      <c r="L133" t="b">
        <f t="shared" si="9"/>
        <v>0</v>
      </c>
      <c r="M133" s="14" t="b">
        <f t="shared" si="10"/>
        <v>1</v>
      </c>
      <c r="N133" s="14" t="b">
        <f t="shared" si="11"/>
        <v>1</v>
      </c>
    </row>
    <row r="134" spans="1:14" ht="15.75" hidden="1" x14ac:dyDescent="0.25">
      <c r="A134" s="17" t="s">
        <v>139</v>
      </c>
      <c r="B134" s="17" t="s">
        <v>332</v>
      </c>
      <c r="C134" s="17" t="s">
        <v>22</v>
      </c>
      <c r="D134" s="12">
        <v>43435</v>
      </c>
      <c r="E134" s="12">
        <v>43509</v>
      </c>
      <c r="F134" s="13">
        <v>120000</v>
      </c>
      <c r="G134" s="12">
        <v>43435</v>
      </c>
      <c r="H134" s="12">
        <v>43799</v>
      </c>
      <c r="I134" s="17">
        <f>IF((YEAR(H134)-YEAR(G134))=1, ((MONTH(H134)-MONTH(G134))+1)+12, (IF((YEAR(H134)-YEAR(G134))=2, ((MONTH(H134)-MONTH(G134))+1)+24, (IF((YEAR(H134)-YEAR(G134))=3, ((MONTH(H134)-MONTH(G134))+1)+36, (MONTH(H134)-MONTH(G134))+1)))))</f>
        <v>12</v>
      </c>
      <c r="J134" s="13">
        <f>F134/I134</f>
        <v>10000</v>
      </c>
      <c r="L134" t="b">
        <f t="shared" si="9"/>
        <v>0</v>
      </c>
      <c r="M134" s="14" t="b">
        <f t="shared" si="10"/>
        <v>1</v>
      </c>
      <c r="N134" s="14" t="b">
        <f t="shared" si="11"/>
        <v>1</v>
      </c>
    </row>
    <row r="135" spans="1:14" ht="15.75" x14ac:dyDescent="0.25">
      <c r="A135" s="17" t="s">
        <v>139</v>
      </c>
      <c r="B135" s="17" t="s">
        <v>332</v>
      </c>
      <c r="C135" s="17" t="s">
        <v>22</v>
      </c>
      <c r="D135" s="12">
        <v>43830</v>
      </c>
      <c r="E135" s="12">
        <v>44239</v>
      </c>
      <c r="F135" s="13">
        <v>120000</v>
      </c>
      <c r="G135" s="12">
        <v>43800</v>
      </c>
      <c r="H135" s="12">
        <v>44165</v>
      </c>
      <c r="I135" s="17">
        <f>IF((YEAR(H135)-YEAR(G135))=1, ((MONTH(H135)-MONTH(G135))+1)+12, (IF((YEAR(H135)-YEAR(G135))=2, ((MONTH(H135)-MONTH(G135))+1)+24, (IF((YEAR(H135)-YEAR(G135))=3, ((MONTH(H135)-MONTH(G135))+1)+36, (MONTH(H135)-MONTH(G135))+1)))))</f>
        <v>12</v>
      </c>
      <c r="J135" s="13">
        <f>F135/I135</f>
        <v>10000</v>
      </c>
      <c r="L135" t="b">
        <f t="shared" si="9"/>
        <v>0</v>
      </c>
      <c r="M135" s="14" t="b">
        <f t="shared" si="10"/>
        <v>1</v>
      </c>
      <c r="N135" s="14" t="b">
        <f t="shared" si="11"/>
        <v>1</v>
      </c>
    </row>
    <row r="136" spans="1:14" ht="15.75" x14ac:dyDescent="0.25">
      <c r="A136" s="17" t="s">
        <v>140</v>
      </c>
      <c r="B136" s="17" t="s">
        <v>332</v>
      </c>
      <c r="C136" s="17" t="s">
        <v>22</v>
      </c>
      <c r="D136" s="12">
        <v>43882</v>
      </c>
      <c r="E136" s="12">
        <v>43901</v>
      </c>
      <c r="F136" s="13">
        <v>4500</v>
      </c>
      <c r="G136" s="12">
        <v>43862</v>
      </c>
      <c r="H136" s="12">
        <v>44255</v>
      </c>
      <c r="I136" s="17">
        <f>IF((YEAR(H136)-YEAR(G136))=1, ((MONTH(H136)-MONTH(G136))+1)+12, (IF((YEAR(H136)-YEAR(G136))=2, ((MONTH(H136)-MONTH(G136))+1)+24, (IF((YEAR(H136)-YEAR(G136))=3, ((MONTH(H136)-MONTH(G136))+1)+36, (MONTH(H136)-MONTH(G136))+1)))))</f>
        <v>13</v>
      </c>
      <c r="J136" s="13">
        <f>F136/I136</f>
        <v>346.15384615384613</v>
      </c>
      <c r="L136" t="b">
        <f t="shared" si="9"/>
        <v>0</v>
      </c>
      <c r="M136" s="14" t="b">
        <f t="shared" si="10"/>
        <v>0</v>
      </c>
      <c r="N136" s="14" t="b">
        <f t="shared" si="11"/>
        <v>1</v>
      </c>
    </row>
    <row r="137" spans="1:14" ht="15.75" x14ac:dyDescent="0.25">
      <c r="A137" s="17" t="s">
        <v>141</v>
      </c>
      <c r="B137" s="17" t="s">
        <v>334</v>
      </c>
      <c r="C137" s="17" t="s">
        <v>22</v>
      </c>
      <c r="D137" s="12">
        <v>43657</v>
      </c>
      <c r="E137" s="12">
        <v>43697</v>
      </c>
      <c r="F137" s="13">
        <v>46973.06</v>
      </c>
      <c r="G137" s="12">
        <v>43647</v>
      </c>
      <c r="H137" s="12">
        <v>44012</v>
      </c>
      <c r="I137" s="17">
        <f>IF((YEAR(H137)-YEAR(G137))=1, ((MONTH(H137)-MONTH(G137))+1)+12, (IF((YEAR(H137)-YEAR(G137))=2, ((MONTH(H137)-MONTH(G137))+1)+24, (IF((YEAR(H137)-YEAR(G137))=3, ((MONTH(H137)-MONTH(G137))+1)+36, (MONTH(H137)-MONTH(G137))+1)))))</f>
        <v>12</v>
      </c>
      <c r="J137" s="13">
        <f>F137/I137</f>
        <v>3914.4216666666666</v>
      </c>
      <c r="L137" t="b">
        <f t="shared" si="9"/>
        <v>0</v>
      </c>
      <c r="M137" s="14" t="b">
        <f t="shared" si="10"/>
        <v>0</v>
      </c>
      <c r="N137" s="14" t="b">
        <f t="shared" si="11"/>
        <v>0</v>
      </c>
    </row>
    <row r="138" spans="1:14" ht="15.75" x14ac:dyDescent="0.25">
      <c r="A138" s="17" t="s">
        <v>141</v>
      </c>
      <c r="B138" s="17" t="s">
        <v>334</v>
      </c>
      <c r="C138" s="17" t="s">
        <v>22</v>
      </c>
      <c r="D138" s="12">
        <v>44074</v>
      </c>
      <c r="E138" s="12">
        <v>44118</v>
      </c>
      <c r="F138" s="13">
        <v>50278.2</v>
      </c>
      <c r="G138" s="12">
        <v>44013</v>
      </c>
      <c r="H138" s="12">
        <v>44377</v>
      </c>
      <c r="I138" s="17">
        <f>IF((YEAR(H138)-YEAR(G138))=1, ((MONTH(H138)-MONTH(G138))+1)+12, (IF((YEAR(H138)-YEAR(G138))=2, ((MONTH(H138)-MONTH(G138))+1)+24, (IF((YEAR(H138)-YEAR(G138))=3, ((MONTH(H138)-MONTH(G138))+1)+36, (MONTH(H138)-MONTH(G138))+1)))))</f>
        <v>12</v>
      </c>
      <c r="J138" s="13">
        <f>F138/I138</f>
        <v>4189.8499999999995</v>
      </c>
      <c r="L138" t="b">
        <f t="shared" si="9"/>
        <v>0</v>
      </c>
      <c r="M138" s="14" t="b">
        <f t="shared" si="10"/>
        <v>1</v>
      </c>
      <c r="N138" s="14" t="b">
        <f t="shared" si="11"/>
        <v>1</v>
      </c>
    </row>
    <row r="139" spans="1:14" ht="15.75" x14ac:dyDescent="0.25">
      <c r="A139" s="17" t="s">
        <v>142</v>
      </c>
      <c r="B139" s="17" t="s">
        <v>333</v>
      </c>
      <c r="C139" s="17" t="s">
        <v>22</v>
      </c>
      <c r="D139" s="12">
        <v>43542</v>
      </c>
      <c r="E139" s="12">
        <v>43545</v>
      </c>
      <c r="F139" s="13">
        <v>4000</v>
      </c>
      <c r="G139" s="12">
        <v>43525</v>
      </c>
      <c r="H139" s="12">
        <v>43555</v>
      </c>
      <c r="I139" s="17">
        <f>IF((YEAR(H139)-YEAR(G139))=1, ((MONTH(H139)-MONTH(G139))+1)+12, (IF((YEAR(H139)-YEAR(G139))=2, ((MONTH(H139)-MONTH(G139))+1)+24, (IF((YEAR(H139)-YEAR(G139))=3, ((MONTH(H139)-MONTH(G139))+1)+36, (MONTH(H139)-MONTH(G139))+1)))))</f>
        <v>1</v>
      </c>
      <c r="J139" s="13">
        <f>F139/I139</f>
        <v>4000</v>
      </c>
      <c r="L139" t="b">
        <f t="shared" si="9"/>
        <v>0</v>
      </c>
      <c r="M139" s="14" t="b">
        <f t="shared" si="10"/>
        <v>0</v>
      </c>
      <c r="N139" s="14" t="b">
        <f t="shared" si="11"/>
        <v>0</v>
      </c>
    </row>
    <row r="140" spans="1:14" ht="15.75" x14ac:dyDescent="0.25">
      <c r="A140" s="17" t="s">
        <v>142</v>
      </c>
      <c r="B140" s="17" t="s">
        <v>333</v>
      </c>
      <c r="C140" s="17" t="s">
        <v>22</v>
      </c>
      <c r="D140" s="12">
        <v>43574</v>
      </c>
      <c r="E140" s="12">
        <v>43584</v>
      </c>
      <c r="F140" s="13">
        <v>4181.82</v>
      </c>
      <c r="G140" s="12">
        <v>43556</v>
      </c>
      <c r="H140" s="12">
        <v>43585</v>
      </c>
      <c r="I140" s="17">
        <f>IF((YEAR(H140)-YEAR(G140))=1, ((MONTH(H140)-MONTH(G140))+1)+12, (IF((YEAR(H140)-YEAR(G140))=2, ((MONTH(H140)-MONTH(G140))+1)+24, (IF((YEAR(H140)-YEAR(G140))=3, ((MONTH(H140)-MONTH(G140))+1)+36, (MONTH(H140)-MONTH(G140))+1)))))</f>
        <v>1</v>
      </c>
      <c r="J140" s="13">
        <f>F140/I140</f>
        <v>4181.82</v>
      </c>
      <c r="L140" t="b">
        <f t="shared" si="9"/>
        <v>0</v>
      </c>
      <c r="M140" s="14" t="b">
        <f t="shared" si="10"/>
        <v>1</v>
      </c>
      <c r="N140" s="14" t="b">
        <f t="shared" si="11"/>
        <v>1</v>
      </c>
    </row>
    <row r="141" spans="1:14" ht="15.75" hidden="1" x14ac:dyDescent="0.25">
      <c r="A141" s="17" t="s">
        <v>143</v>
      </c>
      <c r="B141" s="17" t="s">
        <v>336</v>
      </c>
      <c r="C141" s="17" t="s">
        <v>22</v>
      </c>
      <c r="D141" s="12">
        <v>42460</v>
      </c>
      <c r="E141" s="12">
        <v>42735</v>
      </c>
      <c r="F141" s="13">
        <v>140000</v>
      </c>
      <c r="G141" s="12">
        <v>42461</v>
      </c>
      <c r="H141" s="12">
        <v>42825</v>
      </c>
      <c r="I141" s="17">
        <f>IF((YEAR(H141)-YEAR(G141))=1, ((MONTH(H141)-MONTH(G141))+1)+12, (IF((YEAR(H141)-YEAR(G141))=2, ((MONTH(H141)-MONTH(G141))+1)+24, (IF((YEAR(H141)-YEAR(G141))=3, ((MONTH(H141)-MONTH(G141))+1)+36, (MONTH(H141)-MONTH(G141))+1)))))</f>
        <v>12</v>
      </c>
      <c r="J141" s="13">
        <f>F141/I141</f>
        <v>11666.666666666666</v>
      </c>
      <c r="L141" t="b">
        <f t="shared" si="9"/>
        <v>0</v>
      </c>
      <c r="M141" s="14" t="b">
        <f t="shared" si="10"/>
        <v>0</v>
      </c>
      <c r="N141" s="14" t="b">
        <f t="shared" si="11"/>
        <v>0</v>
      </c>
    </row>
    <row r="142" spans="1:14" ht="15.75" x14ac:dyDescent="0.25">
      <c r="A142" s="17" t="s">
        <v>37</v>
      </c>
      <c r="B142" s="17" t="s">
        <v>336</v>
      </c>
      <c r="C142" s="17" t="s">
        <v>22</v>
      </c>
      <c r="D142" s="12">
        <v>44196</v>
      </c>
      <c r="E142" s="12">
        <v>44196</v>
      </c>
      <c r="F142" s="13">
        <v>130000</v>
      </c>
      <c r="G142" s="12">
        <v>44166</v>
      </c>
      <c r="H142" s="12">
        <v>44196</v>
      </c>
      <c r="I142" s="17">
        <f>IF((YEAR(H142)-YEAR(G142))=1, ((MONTH(H142)-MONTH(G142))+1)+12, (IF((YEAR(H142)-YEAR(G142))=2, ((MONTH(H142)-MONTH(G142))+1)+24, (IF((YEAR(H142)-YEAR(G142))=3, ((MONTH(H142)-MONTH(G142))+1)+36, (MONTH(H142)-MONTH(G142))+1)))))</f>
        <v>1</v>
      </c>
      <c r="J142" s="13">
        <f>F142/I142</f>
        <v>130000</v>
      </c>
      <c r="L142" t="b">
        <f t="shared" si="9"/>
        <v>0</v>
      </c>
      <c r="M142" s="14" t="b">
        <f t="shared" si="10"/>
        <v>0</v>
      </c>
      <c r="N142" s="14" t="b">
        <f t="shared" si="11"/>
        <v>1</v>
      </c>
    </row>
    <row r="143" spans="1:14" ht="15.75" x14ac:dyDescent="0.25">
      <c r="A143" s="17" t="s">
        <v>37</v>
      </c>
      <c r="B143" s="17" t="s">
        <v>336</v>
      </c>
      <c r="C143" s="17" t="s">
        <v>22</v>
      </c>
      <c r="D143" s="12">
        <v>44197</v>
      </c>
      <c r="E143" s="12">
        <v>44197</v>
      </c>
      <c r="F143" s="13">
        <v>32500</v>
      </c>
      <c r="G143" s="12">
        <v>44197</v>
      </c>
      <c r="H143" s="12">
        <v>44286</v>
      </c>
      <c r="I143" s="17">
        <f>IF((YEAR(H143)-YEAR(G143))=1, ((MONTH(H143)-MONTH(G143))+1)+12, (IF((YEAR(H143)-YEAR(G143))=2, ((MONTH(H143)-MONTH(G143))+1)+24, (IF((YEAR(H143)-YEAR(G143))=3, ((MONTH(H143)-MONTH(G143))+1)+36, (MONTH(H143)-MONTH(G143))+1)))))</f>
        <v>3</v>
      </c>
      <c r="J143" s="13">
        <f>F143/I143</f>
        <v>10833.333333333334</v>
      </c>
      <c r="L143" t="b">
        <f t="shared" si="9"/>
        <v>0</v>
      </c>
      <c r="M143" s="14" t="b">
        <f t="shared" si="10"/>
        <v>1</v>
      </c>
      <c r="N143" s="14" t="b">
        <f t="shared" si="11"/>
        <v>1</v>
      </c>
    </row>
    <row r="144" spans="1:14" ht="15.75" x14ac:dyDescent="0.25">
      <c r="A144" s="17" t="s">
        <v>37</v>
      </c>
      <c r="B144" s="17" t="s">
        <v>336</v>
      </c>
      <c r="C144" s="17" t="s">
        <v>22</v>
      </c>
      <c r="D144" s="12">
        <v>44316</v>
      </c>
      <c r="E144" s="12"/>
      <c r="F144" s="13">
        <v>32500</v>
      </c>
      <c r="G144" s="12">
        <v>44287</v>
      </c>
      <c r="H144" s="12">
        <v>44377</v>
      </c>
      <c r="I144" s="17">
        <f>IF((YEAR(H144)-YEAR(G144))=1, ((MONTH(H144)-MONTH(G144))+1)+12, (IF((YEAR(H144)-YEAR(G144))=2, ((MONTH(H144)-MONTH(G144))+1)+24, (IF((YEAR(H144)-YEAR(G144))=3, ((MONTH(H144)-MONTH(G144))+1)+36, (MONTH(H144)-MONTH(G144))+1)))))</f>
        <v>3</v>
      </c>
      <c r="J144" s="13">
        <f>F144/I144</f>
        <v>10833.333333333334</v>
      </c>
      <c r="L144" t="b">
        <f t="shared" si="9"/>
        <v>0</v>
      </c>
      <c r="M144" s="14" t="b">
        <f t="shared" si="10"/>
        <v>1</v>
      </c>
      <c r="N144" s="14" t="b">
        <f t="shared" si="11"/>
        <v>1</v>
      </c>
    </row>
    <row r="145" spans="1:14" ht="15.75" x14ac:dyDescent="0.25">
      <c r="A145" s="17" t="s">
        <v>37</v>
      </c>
      <c r="B145" s="17" t="s">
        <v>336</v>
      </c>
      <c r="C145" s="17" t="s">
        <v>22</v>
      </c>
      <c r="D145" s="12">
        <v>44347</v>
      </c>
      <c r="E145" s="12"/>
      <c r="F145" s="13">
        <v>32500</v>
      </c>
      <c r="G145" s="12">
        <v>44378</v>
      </c>
      <c r="H145" s="12">
        <v>44469</v>
      </c>
      <c r="I145" s="17">
        <f>IF((YEAR(H145)-YEAR(G145))=1, ((MONTH(H145)-MONTH(G145))+1)+12, (IF((YEAR(H145)-YEAR(G145))=2, ((MONTH(H145)-MONTH(G145))+1)+24, (IF((YEAR(H145)-YEAR(G145))=3, ((MONTH(H145)-MONTH(G145))+1)+36, (MONTH(H145)-MONTH(G145))+1)))))</f>
        <v>3</v>
      </c>
      <c r="J145" s="13">
        <f>F145/I145</f>
        <v>10833.333333333334</v>
      </c>
      <c r="L145" t="b">
        <f t="shared" si="9"/>
        <v>0</v>
      </c>
      <c r="M145" s="14" t="b">
        <f t="shared" si="10"/>
        <v>1</v>
      </c>
      <c r="N145" s="14" t="b">
        <f t="shared" si="11"/>
        <v>1</v>
      </c>
    </row>
    <row r="146" spans="1:14" ht="15.75" x14ac:dyDescent="0.25">
      <c r="A146" s="17" t="s">
        <v>37</v>
      </c>
      <c r="B146" s="17" t="s">
        <v>336</v>
      </c>
      <c r="C146" s="17" t="s">
        <v>22</v>
      </c>
      <c r="D146" s="12">
        <v>44377</v>
      </c>
      <c r="E146" s="12"/>
      <c r="F146" s="13">
        <v>32500</v>
      </c>
      <c r="G146" s="12">
        <v>44470</v>
      </c>
      <c r="H146" s="12">
        <v>44561</v>
      </c>
      <c r="I146" s="17">
        <f>IF((YEAR(H146)-YEAR(G146))=1, ((MONTH(H146)-MONTH(G146))+1)+12, (IF((YEAR(H146)-YEAR(G146))=2, ((MONTH(H146)-MONTH(G146))+1)+24, (IF((YEAR(H146)-YEAR(G146))=3, ((MONTH(H146)-MONTH(G146))+1)+36, (MONTH(H146)-MONTH(G146))+1)))))</f>
        <v>3</v>
      </c>
      <c r="J146" s="13">
        <f>F146/I146</f>
        <v>10833.333333333334</v>
      </c>
      <c r="L146" t="b">
        <f t="shared" si="9"/>
        <v>0</v>
      </c>
      <c r="M146" s="14" t="b">
        <f t="shared" si="10"/>
        <v>1</v>
      </c>
      <c r="N146" s="14" t="b">
        <f t="shared" si="11"/>
        <v>1</v>
      </c>
    </row>
    <row r="147" spans="1:14" ht="15.75" hidden="1" x14ac:dyDescent="0.25">
      <c r="A147" s="17" t="s">
        <v>144</v>
      </c>
      <c r="B147" s="17" t="s">
        <v>334</v>
      </c>
      <c r="C147" s="17" t="s">
        <v>22</v>
      </c>
      <c r="D147" s="12">
        <v>42795</v>
      </c>
      <c r="E147" s="12">
        <v>43100</v>
      </c>
      <c r="F147" s="13">
        <v>15750</v>
      </c>
      <c r="G147" s="12">
        <v>42826</v>
      </c>
      <c r="H147" s="12">
        <v>42916</v>
      </c>
      <c r="I147" s="17">
        <f>IF((YEAR(H147)-YEAR(G147))=1, ((MONTH(H147)-MONTH(G147))+1)+12, (IF((YEAR(H147)-YEAR(G147))=2, ((MONTH(H147)-MONTH(G147))+1)+24, (IF((YEAR(H147)-YEAR(G147))=3, ((MONTH(H147)-MONTH(G147))+1)+36, (MONTH(H147)-MONTH(G147))+1)))))</f>
        <v>3</v>
      </c>
      <c r="J147" s="13">
        <f>F147/I147</f>
        <v>5250</v>
      </c>
      <c r="L147" t="b">
        <f t="shared" si="9"/>
        <v>0</v>
      </c>
      <c r="M147" s="14" t="b">
        <f t="shared" si="10"/>
        <v>0</v>
      </c>
      <c r="N147" s="14" t="b">
        <f t="shared" si="11"/>
        <v>0</v>
      </c>
    </row>
    <row r="148" spans="1:14" ht="15.75" hidden="1" x14ac:dyDescent="0.25">
      <c r="A148" s="17" t="s">
        <v>144</v>
      </c>
      <c r="B148" s="17" t="s">
        <v>334</v>
      </c>
      <c r="C148" s="17" t="s">
        <v>22</v>
      </c>
      <c r="D148" s="12">
        <v>42934</v>
      </c>
      <c r="E148" s="12">
        <v>43100</v>
      </c>
      <c r="F148" s="13">
        <v>15750</v>
      </c>
      <c r="G148" s="12">
        <v>42917</v>
      </c>
      <c r="H148" s="12">
        <v>43008</v>
      </c>
      <c r="I148" s="17">
        <f>IF((YEAR(H148)-YEAR(G148))=1, ((MONTH(H148)-MONTH(G148))+1)+12, (IF((YEAR(H148)-YEAR(G148))=2, ((MONTH(H148)-MONTH(G148))+1)+24, (IF((YEAR(H148)-YEAR(G148))=3, ((MONTH(H148)-MONTH(G148))+1)+36, (MONTH(H148)-MONTH(G148))+1)))))</f>
        <v>3</v>
      </c>
      <c r="J148" s="13">
        <f>F148/I148</f>
        <v>5250</v>
      </c>
      <c r="L148" t="b">
        <f t="shared" si="9"/>
        <v>0</v>
      </c>
      <c r="M148" s="14" t="b">
        <f t="shared" si="10"/>
        <v>1</v>
      </c>
      <c r="N148" s="14" t="b">
        <f t="shared" si="11"/>
        <v>1</v>
      </c>
    </row>
    <row r="149" spans="1:14" ht="15.75" hidden="1" x14ac:dyDescent="0.25">
      <c r="A149" s="17" t="s">
        <v>144</v>
      </c>
      <c r="B149" s="17" t="s">
        <v>334</v>
      </c>
      <c r="C149" s="17" t="s">
        <v>22</v>
      </c>
      <c r="D149" s="12">
        <v>43101</v>
      </c>
      <c r="E149" s="12">
        <v>43465</v>
      </c>
      <c r="F149" s="13">
        <v>15750</v>
      </c>
      <c r="G149" s="12">
        <v>43009</v>
      </c>
      <c r="H149" s="12">
        <v>43100</v>
      </c>
      <c r="I149" s="17">
        <f>IF((YEAR(H149)-YEAR(G149))=1, ((MONTH(H149)-MONTH(G149))+1)+12, (IF((YEAR(H149)-YEAR(G149))=2, ((MONTH(H149)-MONTH(G149))+1)+24, (IF((YEAR(H149)-YEAR(G149))=3, ((MONTH(H149)-MONTH(G149))+1)+36, (MONTH(H149)-MONTH(G149))+1)))))</f>
        <v>3</v>
      </c>
      <c r="J149" s="13">
        <f>F149/I149</f>
        <v>5250</v>
      </c>
      <c r="L149" t="b">
        <f t="shared" si="9"/>
        <v>0</v>
      </c>
      <c r="M149" s="14" t="b">
        <f t="shared" si="10"/>
        <v>1</v>
      </c>
      <c r="N149" s="14" t="b">
        <f t="shared" si="11"/>
        <v>1</v>
      </c>
    </row>
    <row r="150" spans="1:14" ht="15.75" hidden="1" x14ac:dyDescent="0.25">
      <c r="A150" s="17" t="s">
        <v>145</v>
      </c>
      <c r="B150" s="17" t="s">
        <v>335</v>
      </c>
      <c r="C150" s="17" t="s">
        <v>22</v>
      </c>
      <c r="D150" s="12">
        <v>42736</v>
      </c>
      <c r="E150" s="12">
        <v>43465</v>
      </c>
      <c r="F150" s="13">
        <v>1542</v>
      </c>
      <c r="G150" s="12">
        <v>42675</v>
      </c>
      <c r="H150" s="12">
        <v>42704</v>
      </c>
      <c r="I150" s="17">
        <f>IF((YEAR(H150)-YEAR(G150))=1, ((MONTH(H150)-MONTH(G150))+1)+12, (IF((YEAR(H150)-YEAR(G150))=2, ((MONTH(H150)-MONTH(G150))+1)+24, (IF((YEAR(H150)-YEAR(G150))=3, ((MONTH(H150)-MONTH(G150))+1)+36, (MONTH(H150)-MONTH(G150))+1)))))</f>
        <v>1</v>
      </c>
      <c r="J150" s="13">
        <f>F150/I150</f>
        <v>1542</v>
      </c>
      <c r="L150" t="b">
        <f t="shared" si="9"/>
        <v>0</v>
      </c>
      <c r="M150" s="14" t="b">
        <f t="shared" si="10"/>
        <v>0</v>
      </c>
      <c r="N150" s="14" t="b">
        <f t="shared" si="11"/>
        <v>0</v>
      </c>
    </row>
    <row r="151" spans="1:14" ht="15.75" hidden="1" x14ac:dyDescent="0.25">
      <c r="A151" s="17" t="s">
        <v>145</v>
      </c>
      <c r="B151" s="17" t="s">
        <v>335</v>
      </c>
      <c r="C151" s="17" t="s">
        <v>22</v>
      </c>
      <c r="D151" s="12">
        <v>42767</v>
      </c>
      <c r="E151" s="12">
        <v>43465</v>
      </c>
      <c r="F151" s="13">
        <v>1542</v>
      </c>
      <c r="G151" s="12">
        <v>42705</v>
      </c>
      <c r="H151" s="12">
        <v>42735</v>
      </c>
      <c r="I151" s="17">
        <f>IF((YEAR(H151)-YEAR(G151))=1, ((MONTH(H151)-MONTH(G151))+1)+12, (IF((YEAR(H151)-YEAR(G151))=2, ((MONTH(H151)-MONTH(G151))+1)+24, (IF((YEAR(H151)-YEAR(G151))=3, ((MONTH(H151)-MONTH(G151))+1)+36, (MONTH(H151)-MONTH(G151))+1)))))</f>
        <v>1</v>
      </c>
      <c r="J151" s="13">
        <f>F151/I151</f>
        <v>1542</v>
      </c>
      <c r="L151" t="b">
        <f t="shared" si="9"/>
        <v>0</v>
      </c>
      <c r="M151" s="14" t="b">
        <f t="shared" si="10"/>
        <v>1</v>
      </c>
      <c r="N151" s="14" t="b">
        <f t="shared" si="11"/>
        <v>1</v>
      </c>
    </row>
    <row r="152" spans="1:14" ht="15.75" hidden="1" x14ac:dyDescent="0.25">
      <c r="A152" s="17" t="s">
        <v>145</v>
      </c>
      <c r="B152" s="17" t="s">
        <v>335</v>
      </c>
      <c r="C152" s="17" t="s">
        <v>22</v>
      </c>
      <c r="D152" s="12">
        <v>42795</v>
      </c>
      <c r="E152" s="12">
        <v>43465</v>
      </c>
      <c r="F152" s="13">
        <v>1542</v>
      </c>
      <c r="G152" s="12">
        <v>42736</v>
      </c>
      <c r="H152" s="12">
        <v>43039</v>
      </c>
      <c r="I152" s="17">
        <f>IF((YEAR(H152)-YEAR(G152))=1, ((MONTH(H152)-MONTH(G152))+1)+12, (IF((YEAR(H152)-YEAR(G152))=2, ((MONTH(H152)-MONTH(G152))+1)+24, (IF((YEAR(H152)-YEAR(G152))=3, ((MONTH(H152)-MONTH(G152))+1)+36, (MONTH(H152)-MONTH(G152))+1)))))</f>
        <v>10</v>
      </c>
      <c r="J152" s="13">
        <f>F152/I152</f>
        <v>154.19999999999999</v>
      </c>
      <c r="L152" t="b">
        <f t="shared" si="9"/>
        <v>0</v>
      </c>
      <c r="M152" s="14" t="b">
        <f t="shared" si="10"/>
        <v>1</v>
      </c>
      <c r="N152" s="14" t="b">
        <f t="shared" si="11"/>
        <v>1</v>
      </c>
    </row>
    <row r="153" spans="1:14" ht="15.75" hidden="1" x14ac:dyDescent="0.25">
      <c r="A153" s="17" t="s">
        <v>145</v>
      </c>
      <c r="B153" s="17" t="s">
        <v>335</v>
      </c>
      <c r="C153" s="17" t="s">
        <v>22</v>
      </c>
      <c r="D153" s="12">
        <v>42826</v>
      </c>
      <c r="E153" s="12">
        <v>43465</v>
      </c>
      <c r="F153" s="13">
        <v>1542</v>
      </c>
      <c r="G153" s="12">
        <v>42736</v>
      </c>
      <c r="H153" s="12">
        <v>43039</v>
      </c>
      <c r="I153" s="17">
        <f>IF((YEAR(H153)-YEAR(G153))=1, ((MONTH(H153)-MONTH(G153))+1)+12, (IF((YEAR(H153)-YEAR(G153))=2, ((MONTH(H153)-MONTH(G153))+1)+24, (IF((YEAR(H153)-YEAR(G153))=3, ((MONTH(H153)-MONTH(G153))+1)+36, (MONTH(H153)-MONTH(G153))+1)))))</f>
        <v>10</v>
      </c>
      <c r="J153" s="13">
        <f>F153/I153</f>
        <v>154.19999999999999</v>
      </c>
      <c r="L153" t="b">
        <f t="shared" si="9"/>
        <v>1</v>
      </c>
      <c r="M153" s="14" t="b">
        <f t="shared" si="10"/>
        <v>1</v>
      </c>
      <c r="N153" s="14" t="b">
        <f t="shared" si="11"/>
        <v>1</v>
      </c>
    </row>
    <row r="154" spans="1:14" ht="15.75" hidden="1" x14ac:dyDescent="0.25">
      <c r="A154" s="17" t="s">
        <v>145</v>
      </c>
      <c r="B154" s="17" t="s">
        <v>335</v>
      </c>
      <c r="C154" s="17" t="s">
        <v>22</v>
      </c>
      <c r="D154" s="12">
        <v>42856</v>
      </c>
      <c r="E154" s="12">
        <v>43465</v>
      </c>
      <c r="F154" s="13">
        <v>1542</v>
      </c>
      <c r="G154" s="12">
        <v>42736</v>
      </c>
      <c r="H154" s="12">
        <v>43039</v>
      </c>
      <c r="I154" s="17">
        <f>IF((YEAR(H154)-YEAR(G154))=1, ((MONTH(H154)-MONTH(G154))+1)+12, (IF((YEAR(H154)-YEAR(G154))=2, ((MONTH(H154)-MONTH(G154))+1)+24, (IF((YEAR(H154)-YEAR(G154))=3, ((MONTH(H154)-MONTH(G154))+1)+36, (MONTH(H154)-MONTH(G154))+1)))))</f>
        <v>10</v>
      </c>
      <c r="J154" s="13">
        <f>F154/I154</f>
        <v>154.19999999999999</v>
      </c>
      <c r="L154" t="b">
        <f t="shared" si="9"/>
        <v>1</v>
      </c>
      <c r="M154" s="14" t="b">
        <f t="shared" si="10"/>
        <v>1</v>
      </c>
      <c r="N154" s="14" t="b">
        <f t="shared" si="11"/>
        <v>1</v>
      </c>
    </row>
    <row r="155" spans="1:14" ht="15.75" hidden="1" x14ac:dyDescent="0.25">
      <c r="A155" s="17" t="s">
        <v>145</v>
      </c>
      <c r="B155" s="17" t="s">
        <v>335</v>
      </c>
      <c r="C155" s="17" t="s">
        <v>22</v>
      </c>
      <c r="D155" s="12">
        <v>42887</v>
      </c>
      <c r="E155" s="12">
        <v>43465</v>
      </c>
      <c r="F155" s="13">
        <v>1542</v>
      </c>
      <c r="G155" s="12">
        <v>42736</v>
      </c>
      <c r="H155" s="12">
        <v>43039</v>
      </c>
      <c r="I155" s="17">
        <f>IF((YEAR(H155)-YEAR(G155))=1, ((MONTH(H155)-MONTH(G155))+1)+12, (IF((YEAR(H155)-YEAR(G155))=2, ((MONTH(H155)-MONTH(G155))+1)+24, (IF((YEAR(H155)-YEAR(G155))=3, ((MONTH(H155)-MONTH(G155))+1)+36, (MONTH(H155)-MONTH(G155))+1)))))</f>
        <v>10</v>
      </c>
      <c r="J155" s="13">
        <f>F155/I155</f>
        <v>154.19999999999999</v>
      </c>
      <c r="L155" t="b">
        <f t="shared" si="9"/>
        <v>1</v>
      </c>
      <c r="M155" s="14" t="b">
        <f t="shared" si="10"/>
        <v>1</v>
      </c>
      <c r="N155" s="14" t="b">
        <f t="shared" si="11"/>
        <v>1</v>
      </c>
    </row>
    <row r="156" spans="1:14" ht="15.75" hidden="1" x14ac:dyDescent="0.25">
      <c r="A156" s="17" t="s">
        <v>145</v>
      </c>
      <c r="B156" s="17" t="s">
        <v>335</v>
      </c>
      <c r="C156" s="17" t="s">
        <v>22</v>
      </c>
      <c r="D156" s="12">
        <v>42917</v>
      </c>
      <c r="E156" s="12">
        <v>43465</v>
      </c>
      <c r="F156" s="13">
        <v>1542</v>
      </c>
      <c r="G156" s="12">
        <v>42736</v>
      </c>
      <c r="H156" s="12">
        <v>43039</v>
      </c>
      <c r="I156" s="17">
        <f>IF((YEAR(H156)-YEAR(G156))=1, ((MONTH(H156)-MONTH(G156))+1)+12, (IF((YEAR(H156)-YEAR(G156))=2, ((MONTH(H156)-MONTH(G156))+1)+24, (IF((YEAR(H156)-YEAR(G156))=3, ((MONTH(H156)-MONTH(G156))+1)+36, (MONTH(H156)-MONTH(G156))+1)))))</f>
        <v>10</v>
      </c>
      <c r="J156" s="13">
        <f>F156/I156</f>
        <v>154.19999999999999</v>
      </c>
      <c r="L156" t="b">
        <f t="shared" si="9"/>
        <v>1</v>
      </c>
      <c r="M156" s="14" t="b">
        <f t="shared" si="10"/>
        <v>1</v>
      </c>
      <c r="N156" s="14" t="b">
        <f t="shared" si="11"/>
        <v>1</v>
      </c>
    </row>
    <row r="157" spans="1:14" ht="15.75" hidden="1" x14ac:dyDescent="0.25">
      <c r="A157" s="17" t="s">
        <v>145</v>
      </c>
      <c r="B157" s="17" t="s">
        <v>335</v>
      </c>
      <c r="C157" s="17" t="s">
        <v>22</v>
      </c>
      <c r="D157" s="12">
        <v>42948</v>
      </c>
      <c r="E157" s="12">
        <v>43465</v>
      </c>
      <c r="F157" s="13">
        <v>1542</v>
      </c>
      <c r="G157" s="12">
        <v>42736</v>
      </c>
      <c r="H157" s="12">
        <v>43039</v>
      </c>
      <c r="I157" s="17">
        <f>IF((YEAR(H157)-YEAR(G157))=1, ((MONTH(H157)-MONTH(G157))+1)+12, (IF((YEAR(H157)-YEAR(G157))=2, ((MONTH(H157)-MONTH(G157))+1)+24, (IF((YEAR(H157)-YEAR(G157))=3, ((MONTH(H157)-MONTH(G157))+1)+36, (MONTH(H157)-MONTH(G157))+1)))))</f>
        <v>10</v>
      </c>
      <c r="J157" s="13">
        <f>F157/I157</f>
        <v>154.19999999999999</v>
      </c>
      <c r="L157" t="b">
        <f t="shared" si="9"/>
        <v>1</v>
      </c>
      <c r="M157" s="14" t="b">
        <f t="shared" si="10"/>
        <v>1</v>
      </c>
      <c r="N157" s="14" t="b">
        <f t="shared" si="11"/>
        <v>1</v>
      </c>
    </row>
    <row r="158" spans="1:14" ht="15.75" hidden="1" x14ac:dyDescent="0.25">
      <c r="A158" s="17" t="s">
        <v>145</v>
      </c>
      <c r="B158" s="17" t="s">
        <v>335</v>
      </c>
      <c r="C158" s="17" t="s">
        <v>22</v>
      </c>
      <c r="D158" s="12">
        <v>42979</v>
      </c>
      <c r="E158" s="12">
        <v>43465</v>
      </c>
      <c r="F158" s="13">
        <v>1542</v>
      </c>
      <c r="G158" s="12">
        <v>42736</v>
      </c>
      <c r="H158" s="12">
        <v>43039</v>
      </c>
      <c r="I158" s="17">
        <f>IF((YEAR(H158)-YEAR(G158))=1, ((MONTH(H158)-MONTH(G158))+1)+12, (IF((YEAR(H158)-YEAR(G158))=2, ((MONTH(H158)-MONTH(G158))+1)+24, (IF((YEAR(H158)-YEAR(G158))=3, ((MONTH(H158)-MONTH(G158))+1)+36, (MONTH(H158)-MONTH(G158))+1)))))</f>
        <v>10</v>
      </c>
      <c r="J158" s="13">
        <f>F158/I158</f>
        <v>154.19999999999999</v>
      </c>
      <c r="L158" t="b">
        <f t="shared" si="9"/>
        <v>1</v>
      </c>
      <c r="M158" s="14" t="b">
        <f t="shared" si="10"/>
        <v>1</v>
      </c>
      <c r="N158" s="14" t="b">
        <f t="shared" si="11"/>
        <v>1</v>
      </c>
    </row>
    <row r="159" spans="1:14" ht="15.75" hidden="1" x14ac:dyDescent="0.25">
      <c r="A159" s="17" t="s">
        <v>145</v>
      </c>
      <c r="B159" s="17" t="s">
        <v>335</v>
      </c>
      <c r="C159" s="17" t="s">
        <v>22</v>
      </c>
      <c r="D159" s="12">
        <v>43009</v>
      </c>
      <c r="E159" s="12">
        <v>43465</v>
      </c>
      <c r="F159" s="13">
        <v>1542</v>
      </c>
      <c r="G159" s="12">
        <v>42736</v>
      </c>
      <c r="H159" s="12">
        <v>43039</v>
      </c>
      <c r="I159" s="17">
        <f>IF((YEAR(H159)-YEAR(G159))=1, ((MONTH(H159)-MONTH(G159))+1)+12, (IF((YEAR(H159)-YEAR(G159))=2, ((MONTH(H159)-MONTH(G159))+1)+24, (IF((YEAR(H159)-YEAR(G159))=3, ((MONTH(H159)-MONTH(G159))+1)+36, (MONTH(H159)-MONTH(G159))+1)))))</f>
        <v>10</v>
      </c>
      <c r="J159" s="13">
        <f>F159/I159</f>
        <v>154.19999999999999</v>
      </c>
      <c r="L159" t="b">
        <f t="shared" si="9"/>
        <v>1</v>
      </c>
      <c r="M159" s="14" t="b">
        <f t="shared" si="10"/>
        <v>1</v>
      </c>
      <c r="N159" s="14" t="b">
        <f t="shared" si="11"/>
        <v>1</v>
      </c>
    </row>
    <row r="160" spans="1:14" ht="15.75" hidden="1" x14ac:dyDescent="0.25">
      <c r="A160" s="17" t="s">
        <v>145</v>
      </c>
      <c r="B160" s="17" t="s">
        <v>335</v>
      </c>
      <c r="C160" s="17" t="s">
        <v>22</v>
      </c>
      <c r="D160" s="12">
        <v>43101</v>
      </c>
      <c r="E160" s="12">
        <v>43465</v>
      </c>
      <c r="F160" s="13">
        <v>3076</v>
      </c>
      <c r="G160" s="12">
        <v>43040</v>
      </c>
      <c r="H160" s="12">
        <v>43100</v>
      </c>
      <c r="I160" s="17">
        <f>IF((YEAR(H160)-YEAR(G160))=1, ((MONTH(H160)-MONTH(G160))+1)+12, (IF((YEAR(H160)-YEAR(G160))=2, ((MONTH(H160)-MONTH(G160))+1)+24, (IF((YEAR(H160)-YEAR(G160))=3, ((MONTH(H160)-MONTH(G160))+1)+36, (MONTH(H160)-MONTH(G160))+1)))))</f>
        <v>2</v>
      </c>
      <c r="J160" s="13">
        <f>F160/I160</f>
        <v>1538</v>
      </c>
      <c r="L160" t="b">
        <f t="shared" si="9"/>
        <v>0</v>
      </c>
      <c r="M160" s="14" t="b">
        <f t="shared" si="10"/>
        <v>1</v>
      </c>
      <c r="N160" s="14" t="b">
        <f t="shared" si="11"/>
        <v>1</v>
      </c>
    </row>
    <row r="161" spans="1:14" ht="15.75" hidden="1" x14ac:dyDescent="0.25">
      <c r="A161" s="17" t="s">
        <v>146</v>
      </c>
      <c r="B161" s="17" t="s">
        <v>336</v>
      </c>
      <c r="C161" s="17" t="s">
        <v>22</v>
      </c>
      <c r="D161" s="12">
        <v>43243</v>
      </c>
      <c r="E161" s="12">
        <v>43465</v>
      </c>
      <c r="F161" s="13">
        <v>3000</v>
      </c>
      <c r="G161" s="12">
        <v>42948</v>
      </c>
      <c r="H161" s="12">
        <v>43312</v>
      </c>
      <c r="I161" s="17">
        <f>IF((YEAR(H161)-YEAR(G161))=1, ((MONTH(H161)-MONTH(G161))+1)+12, (IF((YEAR(H161)-YEAR(G161))=2, ((MONTH(H161)-MONTH(G161))+1)+24, (IF((YEAR(H161)-YEAR(G161))=3, ((MONTH(H161)-MONTH(G161))+1)+36, (MONTH(H161)-MONTH(G161))+1)))))</f>
        <v>12</v>
      </c>
      <c r="J161" s="13">
        <f>F161/I161</f>
        <v>250</v>
      </c>
      <c r="L161" t="b">
        <f t="shared" si="9"/>
        <v>0</v>
      </c>
      <c r="M161" s="14" t="b">
        <f t="shared" si="10"/>
        <v>0</v>
      </c>
      <c r="N161" s="14" t="b">
        <f t="shared" si="11"/>
        <v>0</v>
      </c>
    </row>
    <row r="162" spans="1:14" ht="15.75" hidden="1" x14ac:dyDescent="0.25">
      <c r="A162" s="17" t="s">
        <v>147</v>
      </c>
      <c r="B162" s="17" t="s">
        <v>335</v>
      </c>
      <c r="C162" s="17" t="s">
        <v>22</v>
      </c>
      <c r="D162" s="12">
        <v>42534</v>
      </c>
      <c r="E162" s="12">
        <v>42735</v>
      </c>
      <c r="F162" s="13">
        <v>16000</v>
      </c>
      <c r="G162" s="12">
        <v>42522</v>
      </c>
      <c r="H162" s="12">
        <v>42886</v>
      </c>
      <c r="I162" s="17">
        <f>IF((YEAR(H162)-YEAR(G162))=1, ((MONTH(H162)-MONTH(G162))+1)+12, (IF((YEAR(H162)-YEAR(G162))=2, ((MONTH(H162)-MONTH(G162))+1)+24, (IF((YEAR(H162)-YEAR(G162))=3, ((MONTH(H162)-MONTH(G162))+1)+36, (MONTH(H162)-MONTH(G162))+1)))))</f>
        <v>12</v>
      </c>
      <c r="J162" s="13">
        <f>F162/I162</f>
        <v>1333.3333333333333</v>
      </c>
      <c r="L162" t="b">
        <f t="shared" si="9"/>
        <v>0</v>
      </c>
      <c r="M162" s="14" t="b">
        <f t="shared" si="10"/>
        <v>0</v>
      </c>
      <c r="N162" s="14" t="b">
        <f t="shared" si="11"/>
        <v>0</v>
      </c>
    </row>
    <row r="163" spans="1:14" ht="15.75" hidden="1" x14ac:dyDescent="0.25">
      <c r="A163" s="17" t="s">
        <v>148</v>
      </c>
      <c r="B163" s="17" t="s">
        <v>333</v>
      </c>
      <c r="C163" s="17" t="s">
        <v>22</v>
      </c>
      <c r="D163" s="12">
        <v>43224</v>
      </c>
      <c r="E163" s="12">
        <v>43250</v>
      </c>
      <c r="F163" s="13">
        <v>7500</v>
      </c>
      <c r="G163" s="12">
        <v>43221</v>
      </c>
      <c r="H163" s="12">
        <v>43312</v>
      </c>
      <c r="I163" s="17">
        <f>IF((YEAR(H163)-YEAR(G163))=1, ((MONTH(H163)-MONTH(G163))+1)+12, (IF((YEAR(H163)-YEAR(G163))=2, ((MONTH(H163)-MONTH(G163))+1)+24, (IF((YEAR(H163)-YEAR(G163))=3, ((MONTH(H163)-MONTH(G163))+1)+36, (MONTH(H163)-MONTH(G163))+1)))))</f>
        <v>3</v>
      </c>
      <c r="J163" s="13">
        <f>F163/I163</f>
        <v>2500</v>
      </c>
      <c r="L163" t="b">
        <f t="shared" si="9"/>
        <v>0</v>
      </c>
      <c r="M163" s="14" t="b">
        <f t="shared" si="10"/>
        <v>0</v>
      </c>
      <c r="N163" s="14" t="b">
        <f t="shared" si="11"/>
        <v>0</v>
      </c>
    </row>
    <row r="164" spans="1:14" ht="15.75" hidden="1" x14ac:dyDescent="0.25">
      <c r="A164" s="17" t="s">
        <v>148</v>
      </c>
      <c r="B164" s="17" t="s">
        <v>333</v>
      </c>
      <c r="C164" s="17" t="s">
        <v>22</v>
      </c>
      <c r="D164" s="12">
        <v>43313</v>
      </c>
      <c r="E164" s="12">
        <v>43353</v>
      </c>
      <c r="F164" s="13">
        <v>22500</v>
      </c>
      <c r="G164" s="12">
        <v>43313</v>
      </c>
      <c r="H164" s="12">
        <v>43585</v>
      </c>
      <c r="I164" s="17">
        <f>IF((YEAR(H164)-YEAR(G164))=1, ((MONTH(H164)-MONTH(G164))+1)+12, (IF((YEAR(H164)-YEAR(G164))=2, ((MONTH(H164)-MONTH(G164))+1)+24, (IF((YEAR(H164)-YEAR(G164))=3, ((MONTH(H164)-MONTH(G164))+1)+36, (MONTH(H164)-MONTH(G164))+1)))))</f>
        <v>9</v>
      </c>
      <c r="J164" s="13">
        <f>F164/I164</f>
        <v>2500</v>
      </c>
      <c r="L164" t="b">
        <f t="shared" si="9"/>
        <v>0</v>
      </c>
      <c r="M164" s="14" t="b">
        <f t="shared" si="10"/>
        <v>1</v>
      </c>
      <c r="N164" s="14" t="b">
        <f t="shared" si="11"/>
        <v>1</v>
      </c>
    </row>
    <row r="165" spans="1:14" ht="15.75" x14ac:dyDescent="0.25">
      <c r="A165" s="17" t="s">
        <v>148</v>
      </c>
      <c r="B165" s="17" t="s">
        <v>333</v>
      </c>
      <c r="C165" s="17" t="s">
        <v>22</v>
      </c>
      <c r="D165" s="12">
        <v>43537</v>
      </c>
      <c r="E165" s="12">
        <v>43555</v>
      </c>
      <c r="F165" s="13">
        <v>7500</v>
      </c>
      <c r="G165" s="12">
        <v>43586</v>
      </c>
      <c r="H165" s="12">
        <v>43677</v>
      </c>
      <c r="I165" s="17">
        <f>IF((YEAR(H165)-YEAR(G165))=1, ((MONTH(H165)-MONTH(G165))+1)+12, (IF((YEAR(H165)-YEAR(G165))=2, ((MONTH(H165)-MONTH(G165))+1)+24, (IF((YEAR(H165)-YEAR(G165))=3, ((MONTH(H165)-MONTH(G165))+1)+36, (MONTH(H165)-MONTH(G165))+1)))))</f>
        <v>3</v>
      </c>
      <c r="J165" s="13">
        <f>F165/I165</f>
        <v>2500</v>
      </c>
      <c r="L165" t="b">
        <f t="shared" si="9"/>
        <v>0</v>
      </c>
      <c r="M165" s="14" t="b">
        <f t="shared" si="10"/>
        <v>1</v>
      </c>
      <c r="N165" s="14" t="b">
        <f t="shared" si="11"/>
        <v>1</v>
      </c>
    </row>
    <row r="166" spans="1:14" ht="15.75" x14ac:dyDescent="0.25">
      <c r="A166" s="17" t="s">
        <v>148</v>
      </c>
      <c r="B166" s="17" t="s">
        <v>333</v>
      </c>
      <c r="C166" s="17" t="s">
        <v>22</v>
      </c>
      <c r="D166" s="12">
        <v>43678</v>
      </c>
      <c r="E166" s="12">
        <v>43686</v>
      </c>
      <c r="F166" s="13">
        <v>22500</v>
      </c>
      <c r="G166" s="12">
        <v>43678</v>
      </c>
      <c r="H166" s="12">
        <v>43951</v>
      </c>
      <c r="I166" s="17">
        <f>IF((YEAR(H166)-YEAR(G166))=1, ((MONTH(H166)-MONTH(G166))+1)+12, (IF((YEAR(H166)-YEAR(G166))=2, ((MONTH(H166)-MONTH(G166))+1)+24, (IF((YEAR(H166)-YEAR(G166))=3, ((MONTH(H166)-MONTH(G166))+1)+36, (MONTH(H166)-MONTH(G166))+1)))))</f>
        <v>9</v>
      </c>
      <c r="J166" s="13">
        <f>F166/I166</f>
        <v>2500</v>
      </c>
      <c r="L166" t="b">
        <f t="shared" si="9"/>
        <v>0</v>
      </c>
      <c r="M166" s="14" t="b">
        <f t="shared" si="10"/>
        <v>1</v>
      </c>
      <c r="N166" s="14" t="b">
        <f t="shared" si="11"/>
        <v>1</v>
      </c>
    </row>
    <row r="167" spans="1:14" ht="15.75" x14ac:dyDescent="0.25">
      <c r="A167" s="17" t="s">
        <v>148</v>
      </c>
      <c r="B167" s="17" t="s">
        <v>333</v>
      </c>
      <c r="C167" s="17" t="s">
        <v>22</v>
      </c>
      <c r="D167" s="12">
        <v>43915</v>
      </c>
      <c r="E167" s="12">
        <v>43923</v>
      </c>
      <c r="F167" s="13">
        <f>30000</f>
        <v>30000</v>
      </c>
      <c r="G167" s="12">
        <v>43952</v>
      </c>
      <c r="H167" s="12">
        <v>44316</v>
      </c>
      <c r="I167" s="17">
        <f>IF((YEAR(H167)-YEAR(G167))=1, ((MONTH(H167)-MONTH(G167))+1)+12, (IF((YEAR(H167)-YEAR(G167))=2, ((MONTH(H167)-MONTH(G167))+1)+24, (IF((YEAR(H167)-YEAR(G167))=3, ((MONTH(H167)-MONTH(G167))+1)+36, (MONTH(H167)-MONTH(G167))+1)))))</f>
        <v>12</v>
      </c>
      <c r="J167" s="13">
        <f>F167/I167</f>
        <v>2500</v>
      </c>
      <c r="L167" t="b">
        <f t="shared" si="9"/>
        <v>0</v>
      </c>
      <c r="M167" s="14" t="b">
        <f t="shared" si="10"/>
        <v>1</v>
      </c>
      <c r="N167" s="14" t="b">
        <f t="shared" si="11"/>
        <v>1</v>
      </c>
    </row>
    <row r="168" spans="1:14" ht="15.75" hidden="1" x14ac:dyDescent="0.25">
      <c r="A168" s="17" t="s">
        <v>149</v>
      </c>
      <c r="B168" s="17" t="s">
        <v>334</v>
      </c>
      <c r="C168" s="17" t="s">
        <v>22</v>
      </c>
      <c r="D168" s="12">
        <v>42738</v>
      </c>
      <c r="E168" s="12">
        <v>43100</v>
      </c>
      <c r="F168" s="13">
        <v>1000</v>
      </c>
      <c r="G168" s="12">
        <v>42736</v>
      </c>
      <c r="H168" s="12">
        <v>42766</v>
      </c>
      <c r="I168" s="17">
        <f>IF((YEAR(H168)-YEAR(G168))=1, ((MONTH(H168)-MONTH(G168))+1)+12, (IF((YEAR(H168)-YEAR(G168))=2, ((MONTH(H168)-MONTH(G168))+1)+24, (IF((YEAR(H168)-YEAR(G168))=3, ((MONTH(H168)-MONTH(G168))+1)+36, (MONTH(H168)-MONTH(G168))+1)))))</f>
        <v>1</v>
      </c>
      <c r="J168" s="13">
        <f>F168/I168</f>
        <v>1000</v>
      </c>
      <c r="L168" t="b">
        <f t="shared" si="9"/>
        <v>0</v>
      </c>
      <c r="M168" s="14" t="b">
        <f t="shared" si="10"/>
        <v>0</v>
      </c>
      <c r="N168" s="14" t="b">
        <f t="shared" si="11"/>
        <v>0</v>
      </c>
    </row>
    <row r="169" spans="1:14" ht="15.75" hidden="1" x14ac:dyDescent="0.25">
      <c r="A169" s="17" t="s">
        <v>149</v>
      </c>
      <c r="B169" s="17" t="s">
        <v>334</v>
      </c>
      <c r="C169" s="17" t="s">
        <v>22</v>
      </c>
      <c r="D169" s="12">
        <v>42769</v>
      </c>
      <c r="E169" s="12">
        <v>43100</v>
      </c>
      <c r="F169" s="13">
        <v>1000</v>
      </c>
      <c r="G169" s="12">
        <v>42767</v>
      </c>
      <c r="H169" s="12">
        <v>42794</v>
      </c>
      <c r="I169" s="17">
        <f>IF((YEAR(H169)-YEAR(G169))=1, ((MONTH(H169)-MONTH(G169))+1)+12, (IF((YEAR(H169)-YEAR(G169))=2, ((MONTH(H169)-MONTH(G169))+1)+24, (IF((YEAR(H169)-YEAR(G169))=3, ((MONTH(H169)-MONTH(G169))+1)+36, (MONTH(H169)-MONTH(G169))+1)))))</f>
        <v>1</v>
      </c>
      <c r="J169" s="13">
        <f>F169/I169</f>
        <v>1000</v>
      </c>
      <c r="L169" t="b">
        <f t="shared" si="9"/>
        <v>0</v>
      </c>
      <c r="M169" s="14" t="b">
        <f t="shared" si="10"/>
        <v>1</v>
      </c>
      <c r="N169" s="14" t="b">
        <f t="shared" si="11"/>
        <v>1</v>
      </c>
    </row>
    <row r="170" spans="1:14" ht="15.75" hidden="1" x14ac:dyDescent="0.25">
      <c r="A170" s="17" t="s">
        <v>149</v>
      </c>
      <c r="B170" s="17" t="s">
        <v>334</v>
      </c>
      <c r="C170" s="17" t="s">
        <v>22</v>
      </c>
      <c r="D170" s="12">
        <v>42797</v>
      </c>
      <c r="E170" s="12">
        <v>43100</v>
      </c>
      <c r="F170" s="13">
        <v>1000</v>
      </c>
      <c r="G170" s="12">
        <v>42795</v>
      </c>
      <c r="H170" s="12">
        <v>42825</v>
      </c>
      <c r="I170" s="17">
        <f>IF((YEAR(H170)-YEAR(G170))=1, ((MONTH(H170)-MONTH(G170))+1)+12, (IF((YEAR(H170)-YEAR(G170))=2, ((MONTH(H170)-MONTH(G170))+1)+24, (IF((YEAR(H170)-YEAR(G170))=3, ((MONTH(H170)-MONTH(G170))+1)+36, (MONTH(H170)-MONTH(G170))+1)))))</f>
        <v>1</v>
      </c>
      <c r="J170" s="13">
        <f>F170/I170</f>
        <v>1000</v>
      </c>
      <c r="L170" t="b">
        <f t="shared" si="9"/>
        <v>0</v>
      </c>
      <c r="M170" s="14" t="b">
        <f t="shared" si="10"/>
        <v>1</v>
      </c>
      <c r="N170" s="14" t="b">
        <f t="shared" si="11"/>
        <v>1</v>
      </c>
    </row>
    <row r="171" spans="1:14" ht="15.75" hidden="1" x14ac:dyDescent="0.25">
      <c r="A171" s="17" t="s">
        <v>149</v>
      </c>
      <c r="B171" s="17" t="s">
        <v>334</v>
      </c>
      <c r="C171" s="17" t="s">
        <v>22</v>
      </c>
      <c r="D171" s="12">
        <v>42828</v>
      </c>
      <c r="E171" s="12">
        <v>43100</v>
      </c>
      <c r="F171" s="13">
        <v>1000</v>
      </c>
      <c r="G171" s="12">
        <v>42826</v>
      </c>
      <c r="H171" s="12">
        <v>42855</v>
      </c>
      <c r="I171" s="17">
        <f>IF((YEAR(H171)-YEAR(G171))=1, ((MONTH(H171)-MONTH(G171))+1)+12, (IF((YEAR(H171)-YEAR(G171))=2, ((MONTH(H171)-MONTH(G171))+1)+24, (IF((YEAR(H171)-YEAR(G171))=3, ((MONTH(H171)-MONTH(G171))+1)+36, (MONTH(H171)-MONTH(G171))+1)))))</f>
        <v>1</v>
      </c>
      <c r="J171" s="13">
        <f>F171/I171</f>
        <v>1000</v>
      </c>
      <c r="L171" t="b">
        <f t="shared" si="9"/>
        <v>0</v>
      </c>
      <c r="M171" s="14" t="b">
        <f t="shared" si="10"/>
        <v>1</v>
      </c>
      <c r="N171" s="14" t="b">
        <f t="shared" si="11"/>
        <v>1</v>
      </c>
    </row>
    <row r="172" spans="1:14" ht="15.75" hidden="1" x14ac:dyDescent="0.25">
      <c r="A172" s="17" t="s">
        <v>149</v>
      </c>
      <c r="B172" s="17" t="s">
        <v>334</v>
      </c>
      <c r="C172" s="17" t="s">
        <v>22</v>
      </c>
      <c r="D172" s="12">
        <v>42858</v>
      </c>
      <c r="E172" s="12">
        <v>43100</v>
      </c>
      <c r="F172" s="13">
        <v>1000</v>
      </c>
      <c r="G172" s="12">
        <v>42856</v>
      </c>
      <c r="H172" s="12">
        <v>42886</v>
      </c>
      <c r="I172" s="17">
        <f>IF((YEAR(H172)-YEAR(G172))=1, ((MONTH(H172)-MONTH(G172))+1)+12, (IF((YEAR(H172)-YEAR(G172))=2, ((MONTH(H172)-MONTH(G172))+1)+24, (IF((YEAR(H172)-YEAR(G172))=3, ((MONTH(H172)-MONTH(G172))+1)+36, (MONTH(H172)-MONTH(G172))+1)))))</f>
        <v>1</v>
      </c>
      <c r="J172" s="13">
        <f>F172/I172</f>
        <v>1000</v>
      </c>
      <c r="L172" t="b">
        <f t="shared" si="9"/>
        <v>0</v>
      </c>
      <c r="M172" s="14" t="b">
        <f t="shared" si="10"/>
        <v>1</v>
      </c>
      <c r="N172" s="14" t="b">
        <f t="shared" si="11"/>
        <v>1</v>
      </c>
    </row>
    <row r="173" spans="1:14" ht="15.75" hidden="1" x14ac:dyDescent="0.25">
      <c r="A173" s="17" t="s">
        <v>149</v>
      </c>
      <c r="B173" s="17" t="s">
        <v>334</v>
      </c>
      <c r="C173" s="17" t="s">
        <v>22</v>
      </c>
      <c r="D173" s="12">
        <v>42889</v>
      </c>
      <c r="E173" s="12">
        <v>43100</v>
      </c>
      <c r="F173" s="13">
        <v>1000</v>
      </c>
      <c r="G173" s="12">
        <v>42887</v>
      </c>
      <c r="H173" s="12">
        <v>42916</v>
      </c>
      <c r="I173" s="17">
        <f>IF((YEAR(H173)-YEAR(G173))=1, ((MONTH(H173)-MONTH(G173))+1)+12, (IF((YEAR(H173)-YEAR(G173))=2, ((MONTH(H173)-MONTH(G173))+1)+24, (IF((YEAR(H173)-YEAR(G173))=3, ((MONTH(H173)-MONTH(G173))+1)+36, (MONTH(H173)-MONTH(G173))+1)))))</f>
        <v>1</v>
      </c>
      <c r="J173" s="13">
        <f>F173/I173</f>
        <v>1000</v>
      </c>
      <c r="L173" t="b">
        <f t="shared" si="9"/>
        <v>0</v>
      </c>
      <c r="M173" s="14" t="b">
        <f t="shared" si="10"/>
        <v>1</v>
      </c>
      <c r="N173" s="14" t="b">
        <f t="shared" si="11"/>
        <v>1</v>
      </c>
    </row>
    <row r="174" spans="1:14" ht="15.75" hidden="1" x14ac:dyDescent="0.25">
      <c r="A174" s="17" t="s">
        <v>149</v>
      </c>
      <c r="B174" s="17" t="s">
        <v>334</v>
      </c>
      <c r="C174" s="17" t="s">
        <v>22</v>
      </c>
      <c r="D174" s="12">
        <v>42919</v>
      </c>
      <c r="E174" s="12">
        <v>43465</v>
      </c>
      <c r="F174" s="13">
        <v>1000</v>
      </c>
      <c r="G174" s="12">
        <v>42917</v>
      </c>
      <c r="H174" s="12">
        <v>42947</v>
      </c>
      <c r="I174" s="17">
        <f>IF((YEAR(H174)-YEAR(G174))=1, ((MONTH(H174)-MONTH(G174))+1)+12, (IF((YEAR(H174)-YEAR(G174))=2, ((MONTH(H174)-MONTH(G174))+1)+24, (IF((YEAR(H174)-YEAR(G174))=3, ((MONTH(H174)-MONTH(G174))+1)+36, (MONTH(H174)-MONTH(G174))+1)))))</f>
        <v>1</v>
      </c>
      <c r="J174" s="13">
        <f>F174/I174</f>
        <v>1000</v>
      </c>
      <c r="L174" t="b">
        <f t="shared" si="9"/>
        <v>0</v>
      </c>
      <c r="M174" s="14" t="b">
        <f t="shared" si="10"/>
        <v>1</v>
      </c>
      <c r="N174" s="14" t="b">
        <f t="shared" si="11"/>
        <v>1</v>
      </c>
    </row>
    <row r="175" spans="1:14" ht="15.75" hidden="1" x14ac:dyDescent="0.25">
      <c r="A175" s="17" t="s">
        <v>149</v>
      </c>
      <c r="B175" s="17" t="s">
        <v>334</v>
      </c>
      <c r="C175" s="17" t="s">
        <v>22</v>
      </c>
      <c r="D175" s="12">
        <v>42950</v>
      </c>
      <c r="E175" s="12">
        <v>43493</v>
      </c>
      <c r="F175" s="13">
        <v>1000</v>
      </c>
      <c r="G175" s="12">
        <v>42948</v>
      </c>
      <c r="H175" s="12">
        <v>42978</v>
      </c>
      <c r="I175" s="17">
        <f>IF((YEAR(H175)-YEAR(G175))=1, ((MONTH(H175)-MONTH(G175))+1)+12, (IF((YEAR(H175)-YEAR(G175))=2, ((MONTH(H175)-MONTH(G175))+1)+24, (IF((YEAR(H175)-YEAR(G175))=3, ((MONTH(H175)-MONTH(G175))+1)+36, (MONTH(H175)-MONTH(G175))+1)))))</f>
        <v>1</v>
      </c>
      <c r="J175" s="13">
        <f>F175/I175</f>
        <v>1000</v>
      </c>
      <c r="L175" t="b">
        <f t="shared" si="9"/>
        <v>0</v>
      </c>
      <c r="M175" s="14" t="b">
        <f t="shared" si="10"/>
        <v>1</v>
      </c>
      <c r="N175" s="14" t="b">
        <f t="shared" si="11"/>
        <v>1</v>
      </c>
    </row>
    <row r="176" spans="1:14" ht="15.75" hidden="1" x14ac:dyDescent="0.25">
      <c r="A176" s="17" t="s">
        <v>149</v>
      </c>
      <c r="B176" s="17" t="s">
        <v>334</v>
      </c>
      <c r="C176" s="17" t="s">
        <v>22</v>
      </c>
      <c r="D176" s="12">
        <v>42981</v>
      </c>
      <c r="E176" s="12">
        <v>43465</v>
      </c>
      <c r="F176" s="13">
        <v>1000</v>
      </c>
      <c r="G176" s="12">
        <v>42979</v>
      </c>
      <c r="H176" s="12">
        <v>43008</v>
      </c>
      <c r="I176" s="17">
        <f>IF((YEAR(H176)-YEAR(G176))=1, ((MONTH(H176)-MONTH(G176))+1)+12, (IF((YEAR(H176)-YEAR(G176))=2, ((MONTH(H176)-MONTH(G176))+1)+24, (IF((YEAR(H176)-YEAR(G176))=3, ((MONTH(H176)-MONTH(G176))+1)+36, (MONTH(H176)-MONTH(G176))+1)))))</f>
        <v>1</v>
      </c>
      <c r="J176" s="13">
        <f>F176/I176</f>
        <v>1000</v>
      </c>
      <c r="L176" t="b">
        <f t="shared" si="9"/>
        <v>0</v>
      </c>
      <c r="M176" s="14" t="b">
        <f t="shared" si="10"/>
        <v>1</v>
      </c>
      <c r="N176" s="14" t="b">
        <f t="shared" si="11"/>
        <v>1</v>
      </c>
    </row>
    <row r="177" spans="1:14" ht="15.75" hidden="1" x14ac:dyDescent="0.25">
      <c r="A177" s="17" t="s">
        <v>149</v>
      </c>
      <c r="B177" s="17" t="s">
        <v>334</v>
      </c>
      <c r="C177" s="17" t="s">
        <v>22</v>
      </c>
      <c r="D177" s="12">
        <v>43011</v>
      </c>
      <c r="E177" s="12">
        <v>43465</v>
      </c>
      <c r="F177" s="13">
        <v>1000</v>
      </c>
      <c r="G177" s="12">
        <v>43009</v>
      </c>
      <c r="H177" s="12">
        <v>43039</v>
      </c>
      <c r="I177" s="17">
        <f>IF((YEAR(H177)-YEAR(G177))=1, ((MONTH(H177)-MONTH(G177))+1)+12, (IF((YEAR(H177)-YEAR(G177))=2, ((MONTH(H177)-MONTH(G177))+1)+24, (IF((YEAR(H177)-YEAR(G177))=3, ((MONTH(H177)-MONTH(G177))+1)+36, (MONTH(H177)-MONTH(G177))+1)))))</f>
        <v>1</v>
      </c>
      <c r="J177" s="13">
        <f>F177/I177</f>
        <v>1000</v>
      </c>
      <c r="L177" t="b">
        <f t="shared" si="9"/>
        <v>0</v>
      </c>
      <c r="M177" s="14" t="b">
        <f t="shared" si="10"/>
        <v>1</v>
      </c>
      <c r="N177" s="14" t="b">
        <f t="shared" si="11"/>
        <v>1</v>
      </c>
    </row>
    <row r="178" spans="1:14" ht="15.75" hidden="1" x14ac:dyDescent="0.25">
      <c r="A178" s="17" t="s">
        <v>149</v>
      </c>
      <c r="B178" s="17" t="s">
        <v>334</v>
      </c>
      <c r="C178" s="17" t="s">
        <v>22</v>
      </c>
      <c r="D178" s="12">
        <v>43042</v>
      </c>
      <c r="E178" s="12">
        <v>43493</v>
      </c>
      <c r="F178" s="13">
        <v>1000</v>
      </c>
      <c r="G178" s="12">
        <v>43040</v>
      </c>
      <c r="H178" s="12">
        <v>43069</v>
      </c>
      <c r="I178" s="17">
        <f>IF((YEAR(H178)-YEAR(G178))=1, ((MONTH(H178)-MONTH(G178))+1)+12, (IF((YEAR(H178)-YEAR(G178))=2, ((MONTH(H178)-MONTH(G178))+1)+24, (IF((YEAR(H178)-YEAR(G178))=3, ((MONTH(H178)-MONTH(G178))+1)+36, (MONTH(H178)-MONTH(G178))+1)))))</f>
        <v>1</v>
      </c>
      <c r="J178" s="13">
        <f>F178/I178</f>
        <v>1000</v>
      </c>
      <c r="L178" t="b">
        <f t="shared" si="9"/>
        <v>0</v>
      </c>
      <c r="M178" s="14" t="b">
        <f t="shared" si="10"/>
        <v>1</v>
      </c>
      <c r="N178" s="14" t="b">
        <f t="shared" si="11"/>
        <v>1</v>
      </c>
    </row>
    <row r="179" spans="1:14" ht="15.75" hidden="1" x14ac:dyDescent="0.25">
      <c r="A179" s="17" t="s">
        <v>149</v>
      </c>
      <c r="B179" s="17" t="s">
        <v>334</v>
      </c>
      <c r="C179" s="17" t="s">
        <v>22</v>
      </c>
      <c r="D179" s="12">
        <v>43072</v>
      </c>
      <c r="E179" s="12">
        <v>43465</v>
      </c>
      <c r="F179" s="13">
        <v>1000</v>
      </c>
      <c r="G179" s="12">
        <v>43070</v>
      </c>
      <c r="H179" s="12">
        <v>43100</v>
      </c>
      <c r="I179" s="17">
        <f>IF((YEAR(H179)-YEAR(G179))=1, ((MONTH(H179)-MONTH(G179))+1)+12, (IF((YEAR(H179)-YEAR(G179))=2, ((MONTH(H179)-MONTH(G179))+1)+24, (IF((YEAR(H179)-YEAR(G179))=3, ((MONTH(H179)-MONTH(G179))+1)+36, (MONTH(H179)-MONTH(G179))+1)))))</f>
        <v>1</v>
      </c>
      <c r="J179" s="13">
        <f>F179/I179</f>
        <v>1000</v>
      </c>
      <c r="L179" t="b">
        <f t="shared" si="9"/>
        <v>0</v>
      </c>
      <c r="M179" s="14" t="b">
        <f t="shared" si="10"/>
        <v>1</v>
      </c>
      <c r="N179" s="14" t="b">
        <f t="shared" si="11"/>
        <v>1</v>
      </c>
    </row>
    <row r="180" spans="1:14" ht="15.75" hidden="1" x14ac:dyDescent="0.25">
      <c r="A180" s="17" t="s">
        <v>149</v>
      </c>
      <c r="B180" s="17" t="s">
        <v>334</v>
      </c>
      <c r="C180" s="17" t="s">
        <v>22</v>
      </c>
      <c r="D180" s="12">
        <v>43101</v>
      </c>
      <c r="E180" s="12">
        <v>43465</v>
      </c>
      <c r="F180" s="13">
        <v>1000</v>
      </c>
      <c r="G180" s="12">
        <v>43101</v>
      </c>
      <c r="H180" s="12">
        <v>43131</v>
      </c>
      <c r="I180" s="17">
        <f>IF((YEAR(H180)-YEAR(G180))=1, ((MONTH(H180)-MONTH(G180))+1)+12, (IF((YEAR(H180)-YEAR(G180))=2, ((MONTH(H180)-MONTH(G180))+1)+24, (IF((YEAR(H180)-YEAR(G180))=3, ((MONTH(H180)-MONTH(G180))+1)+36, (MONTH(H180)-MONTH(G180))+1)))))</f>
        <v>1</v>
      </c>
      <c r="J180" s="13">
        <f>F180/I180</f>
        <v>1000</v>
      </c>
      <c r="L180" t="b">
        <f t="shared" si="9"/>
        <v>0</v>
      </c>
      <c r="M180" s="14" t="b">
        <f t="shared" si="10"/>
        <v>1</v>
      </c>
      <c r="N180" s="14" t="b">
        <f t="shared" si="11"/>
        <v>1</v>
      </c>
    </row>
    <row r="181" spans="1:14" ht="15.75" hidden="1" x14ac:dyDescent="0.25">
      <c r="A181" s="17" t="s">
        <v>150</v>
      </c>
      <c r="B181" s="17" t="s">
        <v>334</v>
      </c>
      <c r="C181" s="17" t="s">
        <v>22</v>
      </c>
      <c r="D181" s="12">
        <v>42984</v>
      </c>
      <c r="E181" s="12">
        <v>43100</v>
      </c>
      <c r="F181" s="13">
        <v>1500</v>
      </c>
      <c r="G181" s="12">
        <v>42979</v>
      </c>
      <c r="H181" s="12">
        <v>43008</v>
      </c>
      <c r="I181" s="17">
        <f>IF((YEAR(H181)-YEAR(G181))=1, ((MONTH(H181)-MONTH(G181))+1)+12, (IF((YEAR(H181)-YEAR(G181))=2, ((MONTH(H181)-MONTH(G181))+1)+24, (IF((YEAR(H181)-YEAR(G181))=3, ((MONTH(H181)-MONTH(G181))+1)+36, (MONTH(H181)-MONTH(G181))+1)))))</f>
        <v>1</v>
      </c>
      <c r="J181" s="13">
        <f>F181/I181</f>
        <v>1500</v>
      </c>
      <c r="L181" t="b">
        <f t="shared" si="9"/>
        <v>0</v>
      </c>
      <c r="M181" s="14" t="b">
        <f t="shared" si="10"/>
        <v>0</v>
      </c>
      <c r="N181" s="14" t="b">
        <f t="shared" si="11"/>
        <v>1</v>
      </c>
    </row>
    <row r="182" spans="1:14" ht="15.75" hidden="1" x14ac:dyDescent="0.25">
      <c r="A182" s="17" t="s">
        <v>150</v>
      </c>
      <c r="B182" s="17" t="s">
        <v>334</v>
      </c>
      <c r="C182" s="17" t="s">
        <v>22</v>
      </c>
      <c r="D182" s="12">
        <v>43009</v>
      </c>
      <c r="E182" s="12">
        <v>43100</v>
      </c>
      <c r="F182" s="13">
        <v>1500</v>
      </c>
      <c r="G182" s="12">
        <v>43009</v>
      </c>
      <c r="H182" s="12">
        <v>43039</v>
      </c>
      <c r="I182" s="17">
        <f>IF((YEAR(H182)-YEAR(G182))=1, ((MONTH(H182)-MONTH(G182))+1)+12, (IF((YEAR(H182)-YEAR(G182))=2, ((MONTH(H182)-MONTH(G182))+1)+24, (IF((YEAR(H182)-YEAR(G182))=3, ((MONTH(H182)-MONTH(G182))+1)+36, (MONTH(H182)-MONTH(G182))+1)))))</f>
        <v>1</v>
      </c>
      <c r="J182" s="13">
        <f>F182/I182</f>
        <v>1500</v>
      </c>
      <c r="L182" t="b">
        <f t="shared" si="9"/>
        <v>0</v>
      </c>
      <c r="M182" s="14" t="b">
        <f t="shared" si="10"/>
        <v>1</v>
      </c>
      <c r="N182" s="14" t="b">
        <f t="shared" si="11"/>
        <v>1</v>
      </c>
    </row>
    <row r="183" spans="1:14" ht="15.75" hidden="1" x14ac:dyDescent="0.25">
      <c r="A183" s="17" t="s">
        <v>150</v>
      </c>
      <c r="B183" s="17" t="s">
        <v>334</v>
      </c>
      <c r="C183" s="17" t="s">
        <v>22</v>
      </c>
      <c r="D183" s="12">
        <v>43040</v>
      </c>
      <c r="E183" s="12">
        <v>43100</v>
      </c>
      <c r="F183" s="13">
        <v>1500</v>
      </c>
      <c r="G183" s="12">
        <v>43040</v>
      </c>
      <c r="H183" s="12">
        <v>43069</v>
      </c>
      <c r="I183" s="17">
        <f>IF((YEAR(H183)-YEAR(G183))=1, ((MONTH(H183)-MONTH(G183))+1)+12, (IF((YEAR(H183)-YEAR(G183))=2, ((MONTH(H183)-MONTH(G183))+1)+24, (IF((YEAR(H183)-YEAR(G183))=3, ((MONTH(H183)-MONTH(G183))+1)+36, (MONTH(H183)-MONTH(G183))+1)))))</f>
        <v>1</v>
      </c>
      <c r="J183" s="13">
        <f>F183/I183</f>
        <v>1500</v>
      </c>
      <c r="L183" t="b">
        <f t="shared" si="9"/>
        <v>0</v>
      </c>
      <c r="M183" s="14" t="b">
        <f t="shared" si="10"/>
        <v>1</v>
      </c>
      <c r="N183" s="14" t="b">
        <f t="shared" si="11"/>
        <v>1</v>
      </c>
    </row>
    <row r="184" spans="1:14" ht="15.75" hidden="1" x14ac:dyDescent="0.25">
      <c r="A184" s="17" t="s">
        <v>150</v>
      </c>
      <c r="B184" s="17" t="s">
        <v>334</v>
      </c>
      <c r="C184" s="17" t="s">
        <v>22</v>
      </c>
      <c r="D184" s="12">
        <v>43070</v>
      </c>
      <c r="E184" s="12">
        <v>43100</v>
      </c>
      <c r="F184" s="13">
        <v>1500</v>
      </c>
      <c r="G184" s="12">
        <v>43070</v>
      </c>
      <c r="H184" s="12">
        <v>43100</v>
      </c>
      <c r="I184" s="17">
        <f>IF((YEAR(H184)-YEAR(G184))=1, ((MONTH(H184)-MONTH(G184))+1)+12, (IF((YEAR(H184)-YEAR(G184))=2, ((MONTH(H184)-MONTH(G184))+1)+24, (IF((YEAR(H184)-YEAR(G184))=3, ((MONTH(H184)-MONTH(G184))+1)+36, (MONTH(H184)-MONTH(G184))+1)))))</f>
        <v>1</v>
      </c>
      <c r="J184" s="13">
        <f>F184/I184</f>
        <v>1500</v>
      </c>
      <c r="L184" t="b">
        <f t="shared" si="9"/>
        <v>0</v>
      </c>
      <c r="M184" s="14" t="b">
        <f t="shared" si="10"/>
        <v>1</v>
      </c>
      <c r="N184" s="14" t="b">
        <f t="shared" si="11"/>
        <v>1</v>
      </c>
    </row>
    <row r="185" spans="1:14" ht="15.75" hidden="1" x14ac:dyDescent="0.25">
      <c r="A185" s="17" t="s">
        <v>150</v>
      </c>
      <c r="B185" s="17" t="s">
        <v>334</v>
      </c>
      <c r="C185" s="17" t="s">
        <v>22</v>
      </c>
      <c r="D185" s="12">
        <v>43101</v>
      </c>
      <c r="E185" s="12">
        <v>43116</v>
      </c>
      <c r="F185" s="13">
        <v>1500</v>
      </c>
      <c r="G185" s="12">
        <v>43101</v>
      </c>
      <c r="H185" s="12">
        <v>43131</v>
      </c>
      <c r="I185" s="17">
        <f>IF((YEAR(H185)-YEAR(G185))=1, ((MONTH(H185)-MONTH(G185))+1)+12, (IF((YEAR(H185)-YEAR(G185))=2, ((MONTH(H185)-MONTH(G185))+1)+24, (IF((YEAR(H185)-YEAR(G185))=3, ((MONTH(H185)-MONTH(G185))+1)+36, (MONTH(H185)-MONTH(G185))+1)))))</f>
        <v>1</v>
      </c>
      <c r="J185" s="13">
        <f>F185/I185</f>
        <v>1500</v>
      </c>
      <c r="L185" t="b">
        <f t="shared" si="9"/>
        <v>0</v>
      </c>
      <c r="M185" s="14" t="b">
        <f t="shared" si="10"/>
        <v>1</v>
      </c>
      <c r="N185" s="14" t="b">
        <f t="shared" si="11"/>
        <v>1</v>
      </c>
    </row>
    <row r="186" spans="1:14" ht="15.75" hidden="1" x14ac:dyDescent="0.25">
      <c r="A186" s="17" t="s">
        <v>150</v>
      </c>
      <c r="B186" s="17" t="s">
        <v>334</v>
      </c>
      <c r="C186" s="17" t="s">
        <v>22</v>
      </c>
      <c r="D186" s="12">
        <v>43132</v>
      </c>
      <c r="E186" s="12">
        <v>43143</v>
      </c>
      <c r="F186" s="13">
        <v>1500</v>
      </c>
      <c r="G186" s="12">
        <v>43132</v>
      </c>
      <c r="H186" s="12">
        <v>43159</v>
      </c>
      <c r="I186" s="17">
        <f>IF((YEAR(H186)-YEAR(G186))=1, ((MONTH(H186)-MONTH(G186))+1)+12, (IF((YEAR(H186)-YEAR(G186))=2, ((MONTH(H186)-MONTH(G186))+1)+24, (IF((YEAR(H186)-YEAR(G186))=3, ((MONTH(H186)-MONTH(G186))+1)+36, (MONTH(H186)-MONTH(G186))+1)))))</f>
        <v>1</v>
      </c>
      <c r="J186" s="13">
        <f>F186/I186</f>
        <v>1500</v>
      </c>
      <c r="L186" t="b">
        <f t="shared" si="9"/>
        <v>0</v>
      </c>
      <c r="M186" s="14" t="b">
        <f t="shared" si="10"/>
        <v>1</v>
      </c>
      <c r="N186" s="14" t="b">
        <f t="shared" si="11"/>
        <v>1</v>
      </c>
    </row>
    <row r="187" spans="1:14" ht="15.75" hidden="1" x14ac:dyDescent="0.25">
      <c r="A187" s="17" t="s">
        <v>150</v>
      </c>
      <c r="B187" s="17" t="s">
        <v>334</v>
      </c>
      <c r="C187" s="17" t="s">
        <v>22</v>
      </c>
      <c r="D187" s="12">
        <v>43160</v>
      </c>
      <c r="E187" s="12">
        <v>43220</v>
      </c>
      <c r="F187" s="13">
        <v>1500</v>
      </c>
      <c r="G187" s="12">
        <v>43160</v>
      </c>
      <c r="H187" s="12">
        <v>43190</v>
      </c>
      <c r="I187" s="17">
        <f>IF((YEAR(H187)-YEAR(G187))=1, ((MONTH(H187)-MONTH(G187))+1)+12, (IF((YEAR(H187)-YEAR(G187))=2, ((MONTH(H187)-MONTH(G187))+1)+24, (IF((YEAR(H187)-YEAR(G187))=3, ((MONTH(H187)-MONTH(G187))+1)+36, (MONTH(H187)-MONTH(G187))+1)))))</f>
        <v>1</v>
      </c>
      <c r="J187" s="13">
        <f>F187/I187</f>
        <v>1500</v>
      </c>
      <c r="L187" t="b">
        <f t="shared" si="9"/>
        <v>0</v>
      </c>
      <c r="M187" s="14" t="b">
        <f t="shared" si="10"/>
        <v>1</v>
      </c>
      <c r="N187" s="14" t="b">
        <f t="shared" si="11"/>
        <v>1</v>
      </c>
    </row>
    <row r="188" spans="1:14" ht="15.75" hidden="1" x14ac:dyDescent="0.25">
      <c r="A188" s="17" t="s">
        <v>150</v>
      </c>
      <c r="B188" s="17" t="s">
        <v>334</v>
      </c>
      <c r="C188" s="17" t="s">
        <v>22</v>
      </c>
      <c r="D188" s="12">
        <v>43191</v>
      </c>
      <c r="E188" s="12">
        <v>43206</v>
      </c>
      <c r="F188" s="13">
        <v>1500</v>
      </c>
      <c r="G188" s="12">
        <v>43191</v>
      </c>
      <c r="H188" s="12">
        <v>43220</v>
      </c>
      <c r="I188" s="17">
        <f>IF((YEAR(H188)-YEAR(G188))=1, ((MONTH(H188)-MONTH(G188))+1)+12, (IF((YEAR(H188)-YEAR(G188))=2, ((MONTH(H188)-MONTH(G188))+1)+24, (IF((YEAR(H188)-YEAR(G188))=3, ((MONTH(H188)-MONTH(G188))+1)+36, (MONTH(H188)-MONTH(G188))+1)))))</f>
        <v>1</v>
      </c>
      <c r="J188" s="13">
        <f>F188/I188</f>
        <v>1500</v>
      </c>
      <c r="L188" t="b">
        <f t="shared" si="9"/>
        <v>0</v>
      </c>
      <c r="M188" s="14" t="b">
        <f t="shared" si="10"/>
        <v>1</v>
      </c>
      <c r="N188" s="14" t="b">
        <f t="shared" si="11"/>
        <v>1</v>
      </c>
    </row>
    <row r="189" spans="1:14" ht="15.75" hidden="1" x14ac:dyDescent="0.25">
      <c r="A189" s="17" t="s">
        <v>150</v>
      </c>
      <c r="B189" s="17" t="s">
        <v>334</v>
      </c>
      <c r="C189" s="17" t="s">
        <v>22</v>
      </c>
      <c r="D189" s="12">
        <v>43221</v>
      </c>
      <c r="E189" s="12">
        <v>43269</v>
      </c>
      <c r="F189" s="13">
        <v>1500</v>
      </c>
      <c r="G189" s="12">
        <v>43221</v>
      </c>
      <c r="H189" s="12">
        <v>43251</v>
      </c>
      <c r="I189" s="17">
        <f>IF((YEAR(H189)-YEAR(G189))=1, ((MONTH(H189)-MONTH(G189))+1)+12, (IF((YEAR(H189)-YEAR(G189))=2, ((MONTH(H189)-MONTH(G189))+1)+24, (IF((YEAR(H189)-YEAR(G189))=3, ((MONTH(H189)-MONTH(G189))+1)+36, (MONTH(H189)-MONTH(G189))+1)))))</f>
        <v>1</v>
      </c>
      <c r="J189" s="13">
        <f>F189/I189</f>
        <v>1500</v>
      </c>
      <c r="L189" t="b">
        <f t="shared" si="9"/>
        <v>0</v>
      </c>
      <c r="M189" s="14" t="b">
        <f t="shared" si="10"/>
        <v>1</v>
      </c>
      <c r="N189" s="14" t="b">
        <f t="shared" si="11"/>
        <v>1</v>
      </c>
    </row>
    <row r="190" spans="1:14" ht="15.75" hidden="1" x14ac:dyDescent="0.25">
      <c r="A190" s="17" t="s">
        <v>150</v>
      </c>
      <c r="B190" s="17" t="s">
        <v>334</v>
      </c>
      <c r="C190" s="17" t="s">
        <v>22</v>
      </c>
      <c r="D190" s="12">
        <v>43252</v>
      </c>
      <c r="E190" s="12">
        <v>43348</v>
      </c>
      <c r="F190" s="13">
        <v>1500</v>
      </c>
      <c r="G190" s="12">
        <v>43252</v>
      </c>
      <c r="H190" s="12">
        <v>43281</v>
      </c>
      <c r="I190" s="17">
        <f>IF((YEAR(H190)-YEAR(G190))=1, ((MONTH(H190)-MONTH(G190))+1)+12, (IF((YEAR(H190)-YEAR(G190))=2, ((MONTH(H190)-MONTH(G190))+1)+24, (IF((YEAR(H190)-YEAR(G190))=3, ((MONTH(H190)-MONTH(G190))+1)+36, (MONTH(H190)-MONTH(G190))+1)))))</f>
        <v>1</v>
      </c>
      <c r="J190" s="13">
        <f>F190/I190</f>
        <v>1500</v>
      </c>
      <c r="L190" t="b">
        <f t="shared" si="9"/>
        <v>0</v>
      </c>
      <c r="M190" s="14" t="b">
        <f t="shared" si="10"/>
        <v>1</v>
      </c>
      <c r="N190" s="14" t="b">
        <f t="shared" si="11"/>
        <v>1</v>
      </c>
    </row>
    <row r="191" spans="1:14" ht="15.75" hidden="1" x14ac:dyDescent="0.25">
      <c r="A191" s="17" t="s">
        <v>150</v>
      </c>
      <c r="B191" s="17" t="s">
        <v>334</v>
      </c>
      <c r="C191" s="17" t="s">
        <v>22</v>
      </c>
      <c r="D191" s="12">
        <v>43282</v>
      </c>
      <c r="E191" s="12">
        <v>43353</v>
      </c>
      <c r="F191" s="13">
        <v>1500</v>
      </c>
      <c r="G191" s="12">
        <v>43282</v>
      </c>
      <c r="H191" s="12">
        <v>43312</v>
      </c>
      <c r="I191" s="17">
        <f>IF((YEAR(H191)-YEAR(G191))=1, ((MONTH(H191)-MONTH(G191))+1)+12, (IF((YEAR(H191)-YEAR(G191))=2, ((MONTH(H191)-MONTH(G191))+1)+24, (IF((YEAR(H191)-YEAR(G191))=3, ((MONTH(H191)-MONTH(G191))+1)+36, (MONTH(H191)-MONTH(G191))+1)))))</f>
        <v>1</v>
      </c>
      <c r="J191" s="13">
        <f>F191/I191</f>
        <v>1500</v>
      </c>
      <c r="L191" t="b">
        <f t="shared" si="9"/>
        <v>0</v>
      </c>
      <c r="M191" s="14" t="b">
        <f t="shared" si="10"/>
        <v>1</v>
      </c>
      <c r="N191" s="14" t="b">
        <f t="shared" si="11"/>
        <v>1</v>
      </c>
    </row>
    <row r="192" spans="1:14" ht="15.75" hidden="1" x14ac:dyDescent="0.25">
      <c r="A192" s="17" t="s">
        <v>150</v>
      </c>
      <c r="B192" s="17" t="s">
        <v>334</v>
      </c>
      <c r="C192" s="17" t="s">
        <v>22</v>
      </c>
      <c r="D192" s="12">
        <v>43313</v>
      </c>
      <c r="E192" s="12">
        <v>43348</v>
      </c>
      <c r="F192" s="13">
        <v>1500</v>
      </c>
      <c r="G192" s="12">
        <v>43313</v>
      </c>
      <c r="H192" s="12">
        <v>43343</v>
      </c>
      <c r="I192" s="17">
        <f>IF((YEAR(H192)-YEAR(G192))=1, ((MONTH(H192)-MONTH(G192))+1)+12, (IF((YEAR(H192)-YEAR(G192))=2, ((MONTH(H192)-MONTH(G192))+1)+24, (IF((YEAR(H192)-YEAR(G192))=3, ((MONTH(H192)-MONTH(G192))+1)+36, (MONTH(H192)-MONTH(G192))+1)))))</f>
        <v>1</v>
      </c>
      <c r="J192" s="13">
        <f>F192/I192</f>
        <v>1500</v>
      </c>
      <c r="L192" t="b">
        <f t="shared" si="9"/>
        <v>0</v>
      </c>
      <c r="M192" s="14" t="b">
        <f t="shared" si="10"/>
        <v>1</v>
      </c>
      <c r="N192" s="14" t="b">
        <f t="shared" si="11"/>
        <v>1</v>
      </c>
    </row>
    <row r="193" spans="1:14" ht="15.75" hidden="1" x14ac:dyDescent="0.25">
      <c r="A193" s="17" t="s">
        <v>150</v>
      </c>
      <c r="B193" s="17" t="s">
        <v>334</v>
      </c>
      <c r="C193" s="17" t="s">
        <v>22</v>
      </c>
      <c r="D193" s="12">
        <v>43344</v>
      </c>
      <c r="E193" s="12">
        <v>43361</v>
      </c>
      <c r="F193" s="13">
        <v>1500</v>
      </c>
      <c r="G193" s="12">
        <v>43344</v>
      </c>
      <c r="H193" s="12">
        <v>43373</v>
      </c>
      <c r="I193" s="17">
        <f>IF((YEAR(H193)-YEAR(G193))=1, ((MONTH(H193)-MONTH(G193))+1)+12, (IF((YEAR(H193)-YEAR(G193))=2, ((MONTH(H193)-MONTH(G193))+1)+24, (IF((YEAR(H193)-YEAR(G193))=3, ((MONTH(H193)-MONTH(G193))+1)+36, (MONTH(H193)-MONTH(G193))+1)))))</f>
        <v>1</v>
      </c>
      <c r="J193" s="13">
        <f>F193/I193</f>
        <v>1500</v>
      </c>
      <c r="L193" t="b">
        <f t="shared" si="9"/>
        <v>0</v>
      </c>
      <c r="M193" s="14" t="b">
        <f t="shared" si="10"/>
        <v>1</v>
      </c>
      <c r="N193" s="14" t="b">
        <f t="shared" si="11"/>
        <v>1</v>
      </c>
    </row>
    <row r="194" spans="1:14" ht="15.75" hidden="1" x14ac:dyDescent="0.25">
      <c r="A194" s="17" t="s">
        <v>150</v>
      </c>
      <c r="B194" s="17" t="s">
        <v>334</v>
      </c>
      <c r="C194" s="17" t="s">
        <v>22</v>
      </c>
      <c r="D194" s="12">
        <v>43374</v>
      </c>
      <c r="E194" s="12">
        <v>43382</v>
      </c>
      <c r="F194" s="13">
        <v>1500</v>
      </c>
      <c r="G194" s="12">
        <v>43374</v>
      </c>
      <c r="H194" s="12">
        <v>43404</v>
      </c>
      <c r="I194" s="17">
        <f>IF((YEAR(H194)-YEAR(G194))=1, ((MONTH(H194)-MONTH(G194))+1)+12, (IF((YEAR(H194)-YEAR(G194))=2, ((MONTH(H194)-MONTH(G194))+1)+24, (IF((YEAR(H194)-YEAR(G194))=3, ((MONTH(H194)-MONTH(G194))+1)+36, (MONTH(H194)-MONTH(G194))+1)))))</f>
        <v>1</v>
      </c>
      <c r="J194" s="13">
        <f>F194/I194</f>
        <v>1500</v>
      </c>
      <c r="L194" t="b">
        <f t="shared" si="9"/>
        <v>0</v>
      </c>
      <c r="M194" s="14" t="b">
        <f t="shared" si="10"/>
        <v>1</v>
      </c>
      <c r="N194" s="14" t="b">
        <f t="shared" si="11"/>
        <v>1</v>
      </c>
    </row>
    <row r="195" spans="1:14" ht="15.75" hidden="1" x14ac:dyDescent="0.25">
      <c r="A195" s="17" t="s">
        <v>150</v>
      </c>
      <c r="B195" s="17" t="s">
        <v>334</v>
      </c>
      <c r="C195" s="17" t="s">
        <v>22</v>
      </c>
      <c r="D195" s="12">
        <v>43405</v>
      </c>
      <c r="E195" s="12">
        <v>43417</v>
      </c>
      <c r="F195" s="13">
        <v>1500</v>
      </c>
      <c r="G195" s="12">
        <v>43405</v>
      </c>
      <c r="H195" s="12">
        <v>43434</v>
      </c>
      <c r="I195" s="17">
        <f>IF((YEAR(H195)-YEAR(G195))=1, ((MONTH(H195)-MONTH(G195))+1)+12, (IF((YEAR(H195)-YEAR(G195))=2, ((MONTH(H195)-MONTH(G195))+1)+24, (IF((YEAR(H195)-YEAR(G195))=3, ((MONTH(H195)-MONTH(G195))+1)+36, (MONTH(H195)-MONTH(G195))+1)))))</f>
        <v>1</v>
      </c>
      <c r="J195" s="13">
        <f>F195/I195</f>
        <v>1500</v>
      </c>
      <c r="L195" t="b">
        <f t="shared" ref="L195:L258" si="12">AND(A195=A194,B195=B194,G195=G194,H195=H194)</f>
        <v>0</v>
      </c>
      <c r="M195" s="14" t="b">
        <f t="shared" si="10"/>
        <v>1</v>
      </c>
      <c r="N195" s="14" t="b">
        <f t="shared" si="11"/>
        <v>1</v>
      </c>
    </row>
    <row r="196" spans="1:14" ht="15.75" hidden="1" x14ac:dyDescent="0.25">
      <c r="A196" s="17" t="s">
        <v>150</v>
      </c>
      <c r="B196" s="17" t="s">
        <v>334</v>
      </c>
      <c r="C196" s="17" t="s">
        <v>22</v>
      </c>
      <c r="D196" s="12">
        <v>43435</v>
      </c>
      <c r="E196" s="12">
        <v>43444</v>
      </c>
      <c r="F196" s="13">
        <v>1500</v>
      </c>
      <c r="G196" s="12">
        <v>43435</v>
      </c>
      <c r="H196" s="12">
        <v>43465</v>
      </c>
      <c r="I196" s="17">
        <f>IF((YEAR(H196)-YEAR(G196))=1, ((MONTH(H196)-MONTH(G196))+1)+12, (IF((YEAR(H196)-YEAR(G196))=2, ((MONTH(H196)-MONTH(G196))+1)+24, (IF((YEAR(H196)-YEAR(G196))=3, ((MONTH(H196)-MONTH(G196))+1)+36, (MONTH(H196)-MONTH(G196))+1)))))</f>
        <v>1</v>
      </c>
      <c r="J196" s="13">
        <f>F196/I196</f>
        <v>1500</v>
      </c>
      <c r="L196" t="b">
        <f t="shared" si="12"/>
        <v>0</v>
      </c>
      <c r="M196" s="14" t="b">
        <f t="shared" ref="M196:M248" si="13">EXACT(A196,A195)</f>
        <v>1</v>
      </c>
      <c r="N196" s="14" t="b">
        <f t="shared" ref="N196:N248" si="14">EXACT(B196,B195)</f>
        <v>1</v>
      </c>
    </row>
    <row r="197" spans="1:14" ht="15.75" x14ac:dyDescent="0.25">
      <c r="A197" s="17" t="s">
        <v>150</v>
      </c>
      <c r="B197" s="17" t="s">
        <v>334</v>
      </c>
      <c r="C197" s="17" t="s">
        <v>22</v>
      </c>
      <c r="D197" s="12">
        <v>43466</v>
      </c>
      <c r="E197" s="12">
        <v>43516</v>
      </c>
      <c r="F197" s="13">
        <v>1500</v>
      </c>
      <c r="G197" s="12">
        <v>43466</v>
      </c>
      <c r="H197" s="12">
        <v>43496</v>
      </c>
      <c r="I197" s="17">
        <f>IF((YEAR(H197)-YEAR(G197))=1, ((MONTH(H197)-MONTH(G197))+1)+12, (IF((YEAR(H197)-YEAR(G197))=2, ((MONTH(H197)-MONTH(G197))+1)+24, (IF((YEAR(H197)-YEAR(G197))=3, ((MONTH(H197)-MONTH(G197))+1)+36, (MONTH(H197)-MONTH(G197))+1)))))</f>
        <v>1</v>
      </c>
      <c r="J197" s="13">
        <f>F197/I197</f>
        <v>1500</v>
      </c>
      <c r="L197" t="b">
        <f t="shared" si="12"/>
        <v>0</v>
      </c>
      <c r="M197" s="14" t="b">
        <f t="shared" si="13"/>
        <v>1</v>
      </c>
      <c r="N197" s="14" t="b">
        <f t="shared" si="14"/>
        <v>1</v>
      </c>
    </row>
    <row r="198" spans="1:14" ht="15.75" x14ac:dyDescent="0.25">
      <c r="A198" s="17" t="s">
        <v>150</v>
      </c>
      <c r="B198" s="17" t="s">
        <v>334</v>
      </c>
      <c r="C198" s="17" t="s">
        <v>22</v>
      </c>
      <c r="D198" s="12">
        <v>43497</v>
      </c>
      <c r="E198" s="12">
        <v>43516</v>
      </c>
      <c r="F198" s="13">
        <v>1500</v>
      </c>
      <c r="G198" s="12">
        <v>43497</v>
      </c>
      <c r="H198" s="12">
        <v>43524</v>
      </c>
      <c r="I198" s="17">
        <f>IF((YEAR(H198)-YEAR(G198))=1, ((MONTH(H198)-MONTH(G198))+1)+12, (IF((YEAR(H198)-YEAR(G198))=2, ((MONTH(H198)-MONTH(G198))+1)+24, (IF((YEAR(H198)-YEAR(G198))=3, ((MONTH(H198)-MONTH(G198))+1)+36, (MONTH(H198)-MONTH(G198))+1)))))</f>
        <v>1</v>
      </c>
      <c r="J198" s="13">
        <f>F198/I198</f>
        <v>1500</v>
      </c>
      <c r="L198" t="b">
        <f t="shared" si="12"/>
        <v>0</v>
      </c>
      <c r="M198" s="14" t="b">
        <f t="shared" si="13"/>
        <v>1</v>
      </c>
      <c r="N198" s="14" t="b">
        <f t="shared" si="14"/>
        <v>1</v>
      </c>
    </row>
    <row r="199" spans="1:14" ht="15.75" x14ac:dyDescent="0.25">
      <c r="A199" s="17" t="s">
        <v>150</v>
      </c>
      <c r="B199" s="17" t="s">
        <v>334</v>
      </c>
      <c r="C199" s="17" t="s">
        <v>22</v>
      </c>
      <c r="D199" s="12">
        <v>43525</v>
      </c>
      <c r="E199" s="12">
        <v>43536</v>
      </c>
      <c r="F199" s="13">
        <v>1500</v>
      </c>
      <c r="G199" s="12">
        <v>43525</v>
      </c>
      <c r="H199" s="12">
        <v>43555</v>
      </c>
      <c r="I199" s="17">
        <f>IF((YEAR(H199)-YEAR(G199))=1, ((MONTH(H199)-MONTH(G199))+1)+12, (IF((YEAR(H199)-YEAR(G199))=2, ((MONTH(H199)-MONTH(G199))+1)+24, (IF((YEAR(H199)-YEAR(G199))=3, ((MONTH(H199)-MONTH(G199))+1)+36, (MONTH(H199)-MONTH(G199))+1)))))</f>
        <v>1</v>
      </c>
      <c r="J199" s="13">
        <f>F199/I199</f>
        <v>1500</v>
      </c>
      <c r="L199" t="b">
        <f t="shared" si="12"/>
        <v>0</v>
      </c>
      <c r="M199" s="14" t="b">
        <f t="shared" si="13"/>
        <v>1</v>
      </c>
      <c r="N199" s="14" t="b">
        <f t="shared" si="14"/>
        <v>1</v>
      </c>
    </row>
    <row r="200" spans="1:14" ht="15.75" x14ac:dyDescent="0.25">
      <c r="A200" s="17" t="s">
        <v>150</v>
      </c>
      <c r="B200" s="17" t="s">
        <v>334</v>
      </c>
      <c r="C200" s="17" t="s">
        <v>22</v>
      </c>
      <c r="D200" s="12">
        <v>43556</v>
      </c>
      <c r="E200" s="12">
        <v>43563</v>
      </c>
      <c r="F200" s="13">
        <v>18000</v>
      </c>
      <c r="G200" s="12">
        <v>43556</v>
      </c>
      <c r="H200" s="12">
        <v>43921</v>
      </c>
      <c r="I200" s="17">
        <f>IF((YEAR(H200)-YEAR(G200))=1, ((MONTH(H200)-MONTH(G200))+1)+12, (IF((YEAR(H200)-YEAR(G200))=2, ((MONTH(H200)-MONTH(G200))+1)+24, (IF((YEAR(H200)-YEAR(G200))=3, ((MONTH(H200)-MONTH(G200))+1)+36, (MONTH(H200)-MONTH(G200))+1)))))</f>
        <v>12</v>
      </c>
      <c r="J200" s="13">
        <f>F200/I200</f>
        <v>1500</v>
      </c>
      <c r="L200" t="b">
        <f t="shared" si="12"/>
        <v>0</v>
      </c>
      <c r="M200" s="14" t="b">
        <f t="shared" si="13"/>
        <v>1</v>
      </c>
      <c r="N200" s="14" t="b">
        <f t="shared" si="14"/>
        <v>1</v>
      </c>
    </row>
    <row r="201" spans="1:14" ht="15.75" x14ac:dyDescent="0.25">
      <c r="A201" s="17" t="s">
        <v>150</v>
      </c>
      <c r="B201" s="17" t="s">
        <v>334</v>
      </c>
      <c r="C201" s="17" t="s">
        <v>22</v>
      </c>
      <c r="D201" s="12">
        <v>43922</v>
      </c>
      <c r="E201" s="12">
        <v>43938</v>
      </c>
      <c r="F201" s="13">
        <v>18000</v>
      </c>
      <c r="G201" s="12">
        <v>43922</v>
      </c>
      <c r="H201" s="12">
        <v>44286</v>
      </c>
      <c r="I201" s="17">
        <f>IF((YEAR(H201)-YEAR(G201))=1, ((MONTH(H201)-MONTH(G201))+1)+12, (IF((YEAR(H201)-YEAR(G201))=2, ((MONTH(H201)-MONTH(G201))+1)+24, (IF((YEAR(H201)-YEAR(G201))=3, ((MONTH(H201)-MONTH(G201))+1)+36, (MONTH(H201)-MONTH(G201))+1)))))</f>
        <v>12</v>
      </c>
      <c r="J201" s="13">
        <f>F201/I201</f>
        <v>1500</v>
      </c>
      <c r="L201" t="b">
        <f t="shared" si="12"/>
        <v>0</v>
      </c>
      <c r="M201" s="14" t="b">
        <f t="shared" si="13"/>
        <v>1</v>
      </c>
      <c r="N201" s="14" t="b">
        <f t="shared" si="14"/>
        <v>1</v>
      </c>
    </row>
    <row r="202" spans="1:14" ht="15.75" hidden="1" x14ac:dyDescent="0.25">
      <c r="A202" s="17" t="s">
        <v>151</v>
      </c>
      <c r="B202" s="17" t="s">
        <v>336</v>
      </c>
      <c r="C202" s="17" t="s">
        <v>22</v>
      </c>
      <c r="D202" s="12">
        <v>43709</v>
      </c>
      <c r="E202" s="12">
        <v>43871</v>
      </c>
      <c r="F202" s="13">
        <v>6500</v>
      </c>
      <c r="G202" s="12">
        <v>43405</v>
      </c>
      <c r="H202" s="12">
        <v>44074</v>
      </c>
      <c r="I202" s="17">
        <f>IF((YEAR(H202)-YEAR(G202))=1, ((MONTH(H202)-MONTH(G202))+1)+12, (IF((YEAR(H202)-YEAR(G202))=2, ((MONTH(H202)-MONTH(G202))+1)+24, (IF((YEAR(H202)-YEAR(G202))=3, ((MONTH(H202)-MONTH(G202))+1)+36, (MONTH(H202)-MONTH(G202))+1)))))</f>
        <v>22</v>
      </c>
      <c r="J202" s="13">
        <f>F202/I202</f>
        <v>295.45454545454544</v>
      </c>
      <c r="L202" t="b">
        <f t="shared" si="12"/>
        <v>0</v>
      </c>
      <c r="M202" s="14" t="b">
        <f t="shared" si="13"/>
        <v>0</v>
      </c>
      <c r="N202" s="14" t="b">
        <f t="shared" si="14"/>
        <v>0</v>
      </c>
    </row>
    <row r="203" spans="1:14" ht="15.75" x14ac:dyDescent="0.25">
      <c r="A203" s="17" t="s">
        <v>151</v>
      </c>
      <c r="B203" s="17" t="s">
        <v>336</v>
      </c>
      <c r="C203" s="17" t="s">
        <v>22</v>
      </c>
      <c r="D203" s="12">
        <v>44105</v>
      </c>
      <c r="E203" s="12">
        <v>44147</v>
      </c>
      <c r="F203" s="13">
        <v>5000</v>
      </c>
      <c r="G203" s="12">
        <v>44075</v>
      </c>
      <c r="H203" s="12">
        <v>44439</v>
      </c>
      <c r="I203" s="17">
        <f>IF((YEAR(H203)-YEAR(G203))=1, ((MONTH(H203)-MONTH(G203))+1)+12, (IF((YEAR(H203)-YEAR(G203))=2, ((MONTH(H203)-MONTH(G203))+1)+24, (IF((YEAR(H203)-YEAR(G203))=3, ((MONTH(H203)-MONTH(G203))+1)+36, (MONTH(H203)-MONTH(G203))+1)))))</f>
        <v>12</v>
      </c>
      <c r="J203" s="13">
        <f>F203/I203</f>
        <v>416.66666666666669</v>
      </c>
      <c r="L203" t="b">
        <f t="shared" si="12"/>
        <v>0</v>
      </c>
      <c r="M203" s="14" t="b">
        <f t="shared" si="13"/>
        <v>1</v>
      </c>
      <c r="N203" s="14" t="b">
        <f t="shared" si="14"/>
        <v>1</v>
      </c>
    </row>
    <row r="204" spans="1:14" ht="15.75" hidden="1" x14ac:dyDescent="0.25">
      <c r="A204" s="17" t="s">
        <v>152</v>
      </c>
      <c r="B204" s="17" t="s">
        <v>333</v>
      </c>
      <c r="C204" s="17" t="s">
        <v>22</v>
      </c>
      <c r="D204" s="12">
        <v>42705</v>
      </c>
      <c r="E204" s="12">
        <v>43100</v>
      </c>
      <c r="F204" s="13">
        <v>36000</v>
      </c>
      <c r="G204" s="12">
        <v>42675</v>
      </c>
      <c r="H204" s="12">
        <v>43039</v>
      </c>
      <c r="I204" s="17">
        <f>IF((YEAR(H204)-YEAR(G204))=1, ((MONTH(H204)-MONTH(G204))+1)+12, (IF((YEAR(H204)-YEAR(G204))=2, ((MONTH(H204)-MONTH(G204))+1)+24, (IF((YEAR(H204)-YEAR(G204))=3, ((MONTH(H204)-MONTH(G204))+1)+36, (MONTH(H204)-MONTH(G204))+1)))))</f>
        <v>12</v>
      </c>
      <c r="J204" s="13">
        <f>F204/I204</f>
        <v>3000</v>
      </c>
      <c r="L204" t="b">
        <f t="shared" si="12"/>
        <v>0</v>
      </c>
      <c r="M204" s="14" t="b">
        <f t="shared" si="13"/>
        <v>0</v>
      </c>
      <c r="N204" s="14" t="b">
        <f t="shared" si="14"/>
        <v>0</v>
      </c>
    </row>
    <row r="205" spans="1:14" ht="15.75" hidden="1" x14ac:dyDescent="0.25">
      <c r="A205" s="17" t="s">
        <v>152</v>
      </c>
      <c r="B205" s="17" t="s">
        <v>333</v>
      </c>
      <c r="C205" s="17" t="s">
        <v>22</v>
      </c>
      <c r="D205" s="12">
        <v>43040</v>
      </c>
      <c r="E205" s="12">
        <v>43465</v>
      </c>
      <c r="F205" s="13">
        <v>36000</v>
      </c>
      <c r="G205" s="12">
        <v>43040</v>
      </c>
      <c r="H205" s="12">
        <v>43404</v>
      </c>
      <c r="I205" s="17">
        <f>IF((YEAR(H205)-YEAR(G205))=1, ((MONTH(H205)-MONTH(G205))+1)+12, (IF((YEAR(H205)-YEAR(G205))=2, ((MONTH(H205)-MONTH(G205))+1)+24, (IF((YEAR(H205)-YEAR(G205))=3, ((MONTH(H205)-MONTH(G205))+1)+36, (MONTH(H205)-MONTH(G205))+1)))))</f>
        <v>12</v>
      </c>
      <c r="J205" s="13">
        <f>F205/I205</f>
        <v>3000</v>
      </c>
      <c r="L205" t="b">
        <f t="shared" si="12"/>
        <v>0</v>
      </c>
      <c r="M205" s="14" t="b">
        <f t="shared" si="13"/>
        <v>1</v>
      </c>
      <c r="N205" s="14" t="b">
        <f t="shared" si="14"/>
        <v>1</v>
      </c>
    </row>
    <row r="206" spans="1:14" ht="15.75" hidden="1" x14ac:dyDescent="0.25">
      <c r="A206" s="17" t="s">
        <v>153</v>
      </c>
      <c r="B206" s="17" t="s">
        <v>334</v>
      </c>
      <c r="C206" s="17" t="s">
        <v>22</v>
      </c>
      <c r="D206" s="12">
        <v>42736</v>
      </c>
      <c r="E206" s="12">
        <v>43465</v>
      </c>
      <c r="F206" s="13">
        <v>1083.3399999999999</v>
      </c>
      <c r="G206" s="12">
        <v>42705</v>
      </c>
      <c r="H206" s="12">
        <v>42735</v>
      </c>
      <c r="I206" s="17">
        <f>IF((YEAR(H206)-YEAR(G206))=1, ((MONTH(H206)-MONTH(G206))+1)+12, (IF((YEAR(H206)-YEAR(G206))=2, ((MONTH(H206)-MONTH(G206))+1)+24, (IF((YEAR(H206)-YEAR(G206))=3, ((MONTH(H206)-MONTH(G206))+1)+36, (MONTH(H206)-MONTH(G206))+1)))))</f>
        <v>1</v>
      </c>
      <c r="J206" s="13">
        <f>F206/I206</f>
        <v>1083.3399999999999</v>
      </c>
      <c r="L206" t="b">
        <f t="shared" si="12"/>
        <v>0</v>
      </c>
      <c r="M206" s="14" t="b">
        <f t="shared" si="13"/>
        <v>0</v>
      </c>
      <c r="N206" s="14" t="b">
        <f t="shared" si="14"/>
        <v>0</v>
      </c>
    </row>
    <row r="207" spans="1:14" ht="15.75" hidden="1" x14ac:dyDescent="0.25">
      <c r="A207" s="17" t="s">
        <v>153</v>
      </c>
      <c r="B207" s="17" t="s">
        <v>334</v>
      </c>
      <c r="C207" s="17" t="s">
        <v>22</v>
      </c>
      <c r="D207" s="12">
        <v>42767</v>
      </c>
      <c r="E207" s="12">
        <v>43465</v>
      </c>
      <c r="F207" s="13">
        <v>1083.3399999999999</v>
      </c>
      <c r="G207" s="12">
        <v>42736</v>
      </c>
      <c r="H207" s="12">
        <v>42766</v>
      </c>
      <c r="I207" s="17">
        <f>IF((YEAR(H207)-YEAR(G207))=1, ((MONTH(H207)-MONTH(G207))+1)+12, (IF((YEAR(H207)-YEAR(G207))=2, ((MONTH(H207)-MONTH(G207))+1)+24, (IF((YEAR(H207)-YEAR(G207))=3, ((MONTH(H207)-MONTH(G207))+1)+36, (MONTH(H207)-MONTH(G207))+1)))))</f>
        <v>1</v>
      </c>
      <c r="J207" s="13">
        <f>F207/I207</f>
        <v>1083.3399999999999</v>
      </c>
      <c r="L207" t="b">
        <f t="shared" si="12"/>
        <v>0</v>
      </c>
      <c r="M207" s="14" t="b">
        <f t="shared" si="13"/>
        <v>1</v>
      </c>
      <c r="N207" s="14" t="b">
        <f t="shared" si="14"/>
        <v>1</v>
      </c>
    </row>
    <row r="208" spans="1:14" ht="15.75" hidden="1" x14ac:dyDescent="0.25">
      <c r="A208" s="17" t="s">
        <v>153</v>
      </c>
      <c r="B208" s="17" t="s">
        <v>334</v>
      </c>
      <c r="C208" s="17" t="s">
        <v>22</v>
      </c>
      <c r="D208" s="12">
        <v>42795</v>
      </c>
      <c r="E208" s="12">
        <v>43465</v>
      </c>
      <c r="F208" s="13">
        <v>1083.3399999999999</v>
      </c>
      <c r="G208" s="12">
        <v>42767</v>
      </c>
      <c r="H208" s="12">
        <v>42794</v>
      </c>
      <c r="I208" s="17">
        <f>IF((YEAR(H208)-YEAR(G208))=1, ((MONTH(H208)-MONTH(G208))+1)+12, (IF((YEAR(H208)-YEAR(G208))=2, ((MONTH(H208)-MONTH(G208))+1)+24, (IF((YEAR(H208)-YEAR(G208))=3, ((MONTH(H208)-MONTH(G208))+1)+36, (MONTH(H208)-MONTH(G208))+1)))))</f>
        <v>1</v>
      </c>
      <c r="J208" s="13">
        <f>F208/I208</f>
        <v>1083.3399999999999</v>
      </c>
      <c r="L208" t="b">
        <f t="shared" si="12"/>
        <v>0</v>
      </c>
      <c r="M208" s="14" t="b">
        <f t="shared" si="13"/>
        <v>1</v>
      </c>
      <c r="N208" s="14" t="b">
        <f t="shared" si="14"/>
        <v>1</v>
      </c>
    </row>
    <row r="209" spans="1:14" ht="15.75" hidden="1" x14ac:dyDescent="0.25">
      <c r="A209" s="17" t="s">
        <v>153</v>
      </c>
      <c r="B209" s="17" t="s">
        <v>334</v>
      </c>
      <c r="C209" s="17" t="s">
        <v>22</v>
      </c>
      <c r="D209" s="12">
        <v>42826</v>
      </c>
      <c r="E209" s="12">
        <v>43465</v>
      </c>
      <c r="F209" s="13">
        <v>1083.3399999999999</v>
      </c>
      <c r="G209" s="12">
        <v>42795</v>
      </c>
      <c r="H209" s="12">
        <v>42825</v>
      </c>
      <c r="I209" s="17">
        <f>IF((YEAR(H209)-YEAR(G209))=1, ((MONTH(H209)-MONTH(G209))+1)+12, (IF((YEAR(H209)-YEAR(G209))=2, ((MONTH(H209)-MONTH(G209))+1)+24, (IF((YEAR(H209)-YEAR(G209))=3, ((MONTH(H209)-MONTH(G209))+1)+36, (MONTH(H209)-MONTH(G209))+1)))))</f>
        <v>1</v>
      </c>
      <c r="J209" s="13">
        <f>F209/I209</f>
        <v>1083.3399999999999</v>
      </c>
      <c r="L209" t="b">
        <f t="shared" si="12"/>
        <v>0</v>
      </c>
      <c r="M209" s="14" t="b">
        <f t="shared" si="13"/>
        <v>1</v>
      </c>
      <c r="N209" s="14" t="b">
        <f t="shared" si="14"/>
        <v>1</v>
      </c>
    </row>
    <row r="210" spans="1:14" ht="15.75" hidden="1" x14ac:dyDescent="0.25">
      <c r="A210" s="17" t="s">
        <v>153</v>
      </c>
      <c r="B210" s="17" t="s">
        <v>334</v>
      </c>
      <c r="C210" s="17" t="s">
        <v>22</v>
      </c>
      <c r="D210" s="12">
        <v>42856</v>
      </c>
      <c r="E210" s="12">
        <v>43465</v>
      </c>
      <c r="F210" s="13">
        <v>1083.3399999999999</v>
      </c>
      <c r="G210" s="12">
        <v>42826</v>
      </c>
      <c r="H210" s="12">
        <v>42855</v>
      </c>
      <c r="I210" s="17">
        <f>IF((YEAR(H210)-YEAR(G210))=1, ((MONTH(H210)-MONTH(G210))+1)+12, (IF((YEAR(H210)-YEAR(G210))=2, ((MONTH(H210)-MONTH(G210))+1)+24, (IF((YEAR(H210)-YEAR(G210))=3, ((MONTH(H210)-MONTH(G210))+1)+36, (MONTH(H210)-MONTH(G210))+1)))))</f>
        <v>1</v>
      </c>
      <c r="J210" s="13">
        <f>F210/I210</f>
        <v>1083.3399999999999</v>
      </c>
      <c r="L210" t="b">
        <f t="shared" si="12"/>
        <v>0</v>
      </c>
      <c r="M210" s="14" t="b">
        <f t="shared" si="13"/>
        <v>1</v>
      </c>
      <c r="N210" s="14" t="b">
        <f t="shared" si="14"/>
        <v>1</v>
      </c>
    </row>
    <row r="211" spans="1:14" ht="15.75" hidden="1" x14ac:dyDescent="0.25">
      <c r="A211" s="17" t="s">
        <v>153</v>
      </c>
      <c r="B211" s="17" t="s">
        <v>334</v>
      </c>
      <c r="C211" s="17" t="s">
        <v>22</v>
      </c>
      <c r="D211" s="12">
        <v>42887</v>
      </c>
      <c r="E211" s="12">
        <v>43465</v>
      </c>
      <c r="F211" s="13">
        <v>1083.3399999999999</v>
      </c>
      <c r="G211" s="12">
        <v>42856</v>
      </c>
      <c r="H211" s="12">
        <v>42886</v>
      </c>
      <c r="I211" s="17">
        <f>IF((YEAR(H211)-YEAR(G211))=1, ((MONTH(H211)-MONTH(G211))+1)+12, (IF((YEAR(H211)-YEAR(G211))=2, ((MONTH(H211)-MONTH(G211))+1)+24, (IF((YEAR(H211)-YEAR(G211))=3, ((MONTH(H211)-MONTH(G211))+1)+36, (MONTH(H211)-MONTH(G211))+1)))))</f>
        <v>1</v>
      </c>
      <c r="J211" s="13">
        <f>F211/I211</f>
        <v>1083.3399999999999</v>
      </c>
      <c r="L211" t="b">
        <f t="shared" si="12"/>
        <v>0</v>
      </c>
      <c r="M211" s="14" t="b">
        <f t="shared" si="13"/>
        <v>1</v>
      </c>
      <c r="N211" s="14" t="b">
        <f t="shared" si="14"/>
        <v>1</v>
      </c>
    </row>
    <row r="212" spans="1:14" ht="15.75" hidden="1" x14ac:dyDescent="0.25">
      <c r="A212" s="17" t="s">
        <v>153</v>
      </c>
      <c r="B212" s="17" t="s">
        <v>334</v>
      </c>
      <c r="C212" s="17" t="s">
        <v>22</v>
      </c>
      <c r="D212" s="12">
        <v>42917</v>
      </c>
      <c r="E212" s="12">
        <v>43465</v>
      </c>
      <c r="F212" s="13">
        <v>1083.3399999999999</v>
      </c>
      <c r="G212" s="12">
        <v>42887</v>
      </c>
      <c r="H212" s="12">
        <v>42916</v>
      </c>
      <c r="I212" s="17">
        <f>IF((YEAR(H212)-YEAR(G212))=1, ((MONTH(H212)-MONTH(G212))+1)+12, (IF((YEAR(H212)-YEAR(G212))=2, ((MONTH(H212)-MONTH(G212))+1)+24, (IF((YEAR(H212)-YEAR(G212))=3, ((MONTH(H212)-MONTH(G212))+1)+36, (MONTH(H212)-MONTH(G212))+1)))))</f>
        <v>1</v>
      </c>
      <c r="J212" s="13">
        <f>F212/I212</f>
        <v>1083.3399999999999</v>
      </c>
      <c r="L212" t="b">
        <f t="shared" si="12"/>
        <v>0</v>
      </c>
      <c r="M212" s="14" t="b">
        <f t="shared" si="13"/>
        <v>1</v>
      </c>
      <c r="N212" s="14" t="b">
        <f t="shared" si="14"/>
        <v>1</v>
      </c>
    </row>
    <row r="213" spans="1:14" ht="15.75" hidden="1" x14ac:dyDescent="0.25">
      <c r="A213" s="17" t="s">
        <v>153</v>
      </c>
      <c r="B213" s="17" t="s">
        <v>334</v>
      </c>
      <c r="C213" s="17" t="s">
        <v>22</v>
      </c>
      <c r="D213" s="12">
        <v>42948</v>
      </c>
      <c r="E213" s="12">
        <v>43465</v>
      </c>
      <c r="F213" s="13">
        <v>1083.3399999999999</v>
      </c>
      <c r="G213" s="12">
        <v>42917</v>
      </c>
      <c r="H213" s="12">
        <v>42947</v>
      </c>
      <c r="I213" s="17">
        <f>IF((YEAR(H213)-YEAR(G213))=1, ((MONTH(H213)-MONTH(G213))+1)+12, (IF((YEAR(H213)-YEAR(G213))=2, ((MONTH(H213)-MONTH(G213))+1)+24, (IF((YEAR(H213)-YEAR(G213))=3, ((MONTH(H213)-MONTH(G213))+1)+36, (MONTH(H213)-MONTH(G213))+1)))))</f>
        <v>1</v>
      </c>
      <c r="J213" s="13">
        <f>F213/I213</f>
        <v>1083.3399999999999</v>
      </c>
      <c r="L213" t="b">
        <f t="shared" si="12"/>
        <v>0</v>
      </c>
      <c r="M213" s="14" t="b">
        <f t="shared" si="13"/>
        <v>1</v>
      </c>
      <c r="N213" s="14" t="b">
        <f t="shared" si="14"/>
        <v>1</v>
      </c>
    </row>
    <row r="214" spans="1:14" ht="15.75" hidden="1" x14ac:dyDescent="0.25">
      <c r="A214" s="17" t="s">
        <v>153</v>
      </c>
      <c r="B214" s="17" t="s">
        <v>334</v>
      </c>
      <c r="C214" s="17" t="s">
        <v>22</v>
      </c>
      <c r="D214" s="12">
        <v>42979</v>
      </c>
      <c r="E214" s="12">
        <v>43465</v>
      </c>
      <c r="F214" s="13">
        <v>1083.3399999999999</v>
      </c>
      <c r="G214" s="12">
        <v>42948</v>
      </c>
      <c r="H214" s="12">
        <v>42978</v>
      </c>
      <c r="I214" s="17">
        <f>IF((YEAR(H214)-YEAR(G214))=1, ((MONTH(H214)-MONTH(G214))+1)+12, (IF((YEAR(H214)-YEAR(G214))=2, ((MONTH(H214)-MONTH(G214))+1)+24, (IF((YEAR(H214)-YEAR(G214))=3, ((MONTH(H214)-MONTH(G214))+1)+36, (MONTH(H214)-MONTH(G214))+1)))))</f>
        <v>1</v>
      </c>
      <c r="J214" s="13">
        <f>F214/I214</f>
        <v>1083.3399999999999</v>
      </c>
      <c r="L214" t="b">
        <f t="shared" si="12"/>
        <v>0</v>
      </c>
      <c r="M214" s="14" t="b">
        <f t="shared" si="13"/>
        <v>1</v>
      </c>
      <c r="N214" s="14" t="b">
        <f t="shared" si="14"/>
        <v>1</v>
      </c>
    </row>
    <row r="215" spans="1:14" ht="15.75" hidden="1" x14ac:dyDescent="0.25">
      <c r="A215" s="17" t="s">
        <v>153</v>
      </c>
      <c r="B215" s="17" t="s">
        <v>334</v>
      </c>
      <c r="C215" s="17" t="s">
        <v>22</v>
      </c>
      <c r="D215" s="12">
        <v>43009</v>
      </c>
      <c r="E215" s="12">
        <v>43465</v>
      </c>
      <c r="F215" s="13">
        <v>1083.3399999999999</v>
      </c>
      <c r="G215" s="12">
        <v>42979</v>
      </c>
      <c r="H215" s="12">
        <v>43008</v>
      </c>
      <c r="I215" s="17">
        <f>IF((YEAR(H215)-YEAR(G215))=1, ((MONTH(H215)-MONTH(G215))+1)+12, (IF((YEAR(H215)-YEAR(G215))=2, ((MONTH(H215)-MONTH(G215))+1)+24, (IF((YEAR(H215)-YEAR(G215))=3, ((MONTH(H215)-MONTH(G215))+1)+36, (MONTH(H215)-MONTH(G215))+1)))))</f>
        <v>1</v>
      </c>
      <c r="J215" s="13">
        <f>F215/I215</f>
        <v>1083.3399999999999</v>
      </c>
      <c r="L215" t="b">
        <f t="shared" si="12"/>
        <v>0</v>
      </c>
      <c r="M215" s="14" t="b">
        <f t="shared" si="13"/>
        <v>1</v>
      </c>
      <c r="N215" s="14" t="b">
        <f t="shared" si="14"/>
        <v>1</v>
      </c>
    </row>
    <row r="216" spans="1:14" ht="15.75" hidden="1" x14ac:dyDescent="0.25">
      <c r="A216" s="17" t="s">
        <v>153</v>
      </c>
      <c r="B216" s="17" t="s">
        <v>334</v>
      </c>
      <c r="C216" s="17" t="s">
        <v>22</v>
      </c>
      <c r="D216" s="12">
        <v>43040</v>
      </c>
      <c r="E216" s="12">
        <v>43465</v>
      </c>
      <c r="F216" s="13">
        <v>1083.3399999999999</v>
      </c>
      <c r="G216" s="12">
        <v>43009</v>
      </c>
      <c r="H216" s="12">
        <v>43039</v>
      </c>
      <c r="I216" s="17">
        <f>IF((YEAR(H216)-YEAR(G216))=1, ((MONTH(H216)-MONTH(G216))+1)+12, (IF((YEAR(H216)-YEAR(G216))=2, ((MONTH(H216)-MONTH(G216))+1)+24, (IF((YEAR(H216)-YEAR(G216))=3, ((MONTH(H216)-MONTH(G216))+1)+36, (MONTH(H216)-MONTH(G216))+1)))))</f>
        <v>1</v>
      </c>
      <c r="J216" s="13">
        <f>F216/I216</f>
        <v>1083.3399999999999</v>
      </c>
      <c r="L216" t="b">
        <f t="shared" si="12"/>
        <v>0</v>
      </c>
      <c r="M216" s="14" t="b">
        <f t="shared" si="13"/>
        <v>1</v>
      </c>
      <c r="N216" s="14" t="b">
        <f t="shared" si="14"/>
        <v>1</v>
      </c>
    </row>
    <row r="217" spans="1:14" ht="15.75" hidden="1" x14ac:dyDescent="0.25">
      <c r="A217" s="17" t="s">
        <v>153</v>
      </c>
      <c r="B217" s="17" t="s">
        <v>334</v>
      </c>
      <c r="C217" s="17" t="s">
        <v>22</v>
      </c>
      <c r="D217" s="12">
        <v>43070</v>
      </c>
      <c r="E217" s="12">
        <v>43465</v>
      </c>
      <c r="F217" s="13">
        <v>1083.3399999999999</v>
      </c>
      <c r="G217" s="12">
        <v>43040</v>
      </c>
      <c r="H217" s="12">
        <v>43069</v>
      </c>
      <c r="I217" s="17">
        <f>IF((YEAR(H217)-YEAR(G217))=1, ((MONTH(H217)-MONTH(G217))+1)+12, (IF((YEAR(H217)-YEAR(G217))=2, ((MONTH(H217)-MONTH(G217))+1)+24, (IF((YEAR(H217)-YEAR(G217))=3, ((MONTH(H217)-MONTH(G217))+1)+36, (MONTH(H217)-MONTH(G217))+1)))))</f>
        <v>1</v>
      </c>
      <c r="J217" s="13">
        <f>F217/I217</f>
        <v>1083.3399999999999</v>
      </c>
      <c r="L217" t="b">
        <f t="shared" si="12"/>
        <v>0</v>
      </c>
      <c r="M217" s="14" t="b">
        <f t="shared" si="13"/>
        <v>1</v>
      </c>
      <c r="N217" s="14" t="b">
        <f t="shared" si="14"/>
        <v>1</v>
      </c>
    </row>
    <row r="218" spans="1:14" ht="15.75" x14ac:dyDescent="0.25">
      <c r="A218" s="17" t="s">
        <v>38</v>
      </c>
      <c r="B218" s="17" t="s">
        <v>336</v>
      </c>
      <c r="C218" s="17" t="s">
        <v>22</v>
      </c>
      <c r="D218" s="12">
        <v>44562</v>
      </c>
      <c r="E218" s="12"/>
      <c r="F218" s="13">
        <f>24800/12</f>
        <v>2066.6666666666665</v>
      </c>
      <c r="G218" s="12">
        <v>44151</v>
      </c>
      <c r="H218" s="12">
        <v>44592</v>
      </c>
      <c r="I218" s="17">
        <f>IF((YEAR(H218)-YEAR(G218))=1, ((MONTH(H218)-MONTH(G218))+1)+12, (IF((YEAR(H218)-YEAR(G218))=2, ((MONTH(H218)-MONTH(G218))+1)+24, (IF((YEAR(H218)-YEAR(G218))=3, ((MONTH(H218)-MONTH(G218))+1)+36, (MONTH(H218)-MONTH(G218))+1)))))</f>
        <v>15</v>
      </c>
      <c r="J218" s="13">
        <f>F218/I218</f>
        <v>137.77777777777777</v>
      </c>
      <c r="L218" t="b">
        <f t="shared" si="12"/>
        <v>0</v>
      </c>
      <c r="M218" s="14" t="b">
        <f t="shared" si="13"/>
        <v>0</v>
      </c>
      <c r="N218" s="14" t="b">
        <f t="shared" si="14"/>
        <v>0</v>
      </c>
    </row>
    <row r="219" spans="1:14" ht="15.75" hidden="1" x14ac:dyDescent="0.25">
      <c r="A219" s="17" t="s">
        <v>154</v>
      </c>
      <c r="B219" s="17" t="s">
        <v>332</v>
      </c>
      <c r="C219" s="17" t="s">
        <v>22</v>
      </c>
      <c r="D219" s="12">
        <v>42736</v>
      </c>
      <c r="E219" s="12">
        <v>43100</v>
      </c>
      <c r="F219" s="13">
        <v>5000</v>
      </c>
      <c r="G219" s="12">
        <v>42736</v>
      </c>
      <c r="H219" s="12">
        <v>42766</v>
      </c>
      <c r="I219" s="17">
        <f>IF((YEAR(H219)-YEAR(G219))=1, ((MONTH(H219)-MONTH(G219))+1)+12, (IF((YEAR(H219)-YEAR(G219))=2, ((MONTH(H219)-MONTH(G219))+1)+24, (IF((YEAR(H219)-YEAR(G219))=3, ((MONTH(H219)-MONTH(G219))+1)+36, (MONTH(H219)-MONTH(G219))+1)))))</f>
        <v>1</v>
      </c>
      <c r="J219" s="13">
        <f>F219/I219</f>
        <v>5000</v>
      </c>
      <c r="L219" t="b">
        <f t="shared" si="12"/>
        <v>0</v>
      </c>
      <c r="M219" s="14" t="e">
        <f>EXACT(A219,#REF!)</f>
        <v>#REF!</v>
      </c>
      <c r="N219" s="14" t="e">
        <f>EXACT(B219,#REF!)</f>
        <v>#REF!</v>
      </c>
    </row>
    <row r="220" spans="1:14" ht="15.75" hidden="1" x14ac:dyDescent="0.25">
      <c r="A220" s="17" t="s">
        <v>154</v>
      </c>
      <c r="B220" s="17" t="s">
        <v>332</v>
      </c>
      <c r="C220" s="17" t="s">
        <v>22</v>
      </c>
      <c r="D220" s="12">
        <v>42767</v>
      </c>
      <c r="E220" s="12">
        <v>43100</v>
      </c>
      <c r="F220" s="13">
        <v>5000</v>
      </c>
      <c r="G220" s="12">
        <v>42767</v>
      </c>
      <c r="H220" s="12">
        <v>42794</v>
      </c>
      <c r="I220" s="17">
        <f>IF((YEAR(H220)-YEAR(G220))=1, ((MONTH(H220)-MONTH(G220))+1)+12, (IF((YEAR(H220)-YEAR(G220))=2, ((MONTH(H220)-MONTH(G220))+1)+24, (IF((YEAR(H220)-YEAR(G220))=3, ((MONTH(H220)-MONTH(G220))+1)+36, (MONTH(H220)-MONTH(G220))+1)))))</f>
        <v>1</v>
      </c>
      <c r="J220" s="13">
        <f>F220/I220</f>
        <v>5000</v>
      </c>
      <c r="L220" t="b">
        <f t="shared" si="12"/>
        <v>0</v>
      </c>
      <c r="M220" s="14" t="b">
        <f t="shared" si="13"/>
        <v>1</v>
      </c>
      <c r="N220" s="14" t="b">
        <f t="shared" si="14"/>
        <v>1</v>
      </c>
    </row>
    <row r="221" spans="1:14" ht="15.75" hidden="1" x14ac:dyDescent="0.25">
      <c r="A221" s="17" t="s">
        <v>154</v>
      </c>
      <c r="B221" s="17" t="s">
        <v>332</v>
      </c>
      <c r="C221" s="17" t="s">
        <v>22</v>
      </c>
      <c r="D221" s="12">
        <v>42795</v>
      </c>
      <c r="E221" s="12">
        <v>43100</v>
      </c>
      <c r="F221" s="13">
        <v>5000</v>
      </c>
      <c r="G221" s="12">
        <v>42795</v>
      </c>
      <c r="H221" s="12">
        <v>42825</v>
      </c>
      <c r="I221" s="17">
        <f>IF((YEAR(H221)-YEAR(G221))=1, ((MONTH(H221)-MONTH(G221))+1)+12, (IF((YEAR(H221)-YEAR(G221))=2, ((MONTH(H221)-MONTH(G221))+1)+24, (IF((YEAR(H221)-YEAR(G221))=3, ((MONTH(H221)-MONTH(G221))+1)+36, (MONTH(H221)-MONTH(G221))+1)))))</f>
        <v>1</v>
      </c>
      <c r="J221" s="13">
        <f>F221/I221</f>
        <v>5000</v>
      </c>
      <c r="L221" t="b">
        <f t="shared" si="12"/>
        <v>0</v>
      </c>
      <c r="M221" s="14" t="b">
        <f t="shared" si="13"/>
        <v>1</v>
      </c>
      <c r="N221" s="14" t="b">
        <f t="shared" si="14"/>
        <v>1</v>
      </c>
    </row>
    <row r="222" spans="1:14" ht="15.75" hidden="1" x14ac:dyDescent="0.25">
      <c r="A222" s="17" t="s">
        <v>154</v>
      </c>
      <c r="B222" s="17" t="s">
        <v>332</v>
      </c>
      <c r="C222" s="17" t="s">
        <v>22</v>
      </c>
      <c r="D222" s="12">
        <v>42826</v>
      </c>
      <c r="E222" s="12">
        <v>43830</v>
      </c>
      <c r="F222" s="13">
        <v>5000</v>
      </c>
      <c r="G222" s="12">
        <v>42826</v>
      </c>
      <c r="H222" s="12">
        <v>42855</v>
      </c>
      <c r="I222" s="17">
        <f>IF((YEAR(H222)-YEAR(G222))=1, ((MONTH(H222)-MONTH(G222))+1)+12, (IF((YEAR(H222)-YEAR(G222))=2, ((MONTH(H222)-MONTH(G222))+1)+24, (IF((YEAR(H222)-YEAR(G222))=3, ((MONTH(H222)-MONTH(G222))+1)+36, (MONTH(H222)-MONTH(G222))+1)))))</f>
        <v>1</v>
      </c>
      <c r="J222" s="13">
        <f>F222/I222</f>
        <v>5000</v>
      </c>
      <c r="L222" t="b">
        <f t="shared" si="12"/>
        <v>0</v>
      </c>
      <c r="M222" s="14" t="b">
        <f t="shared" si="13"/>
        <v>1</v>
      </c>
      <c r="N222" s="14" t="b">
        <f t="shared" si="14"/>
        <v>1</v>
      </c>
    </row>
    <row r="223" spans="1:14" ht="15.75" hidden="1" x14ac:dyDescent="0.25">
      <c r="A223" s="17" t="s">
        <v>154</v>
      </c>
      <c r="B223" s="17" t="s">
        <v>332</v>
      </c>
      <c r="C223" s="17" t="s">
        <v>22</v>
      </c>
      <c r="D223" s="12">
        <v>42856</v>
      </c>
      <c r="E223" s="12">
        <v>43830</v>
      </c>
      <c r="F223" s="13">
        <v>5000</v>
      </c>
      <c r="G223" s="12">
        <v>42856</v>
      </c>
      <c r="H223" s="12">
        <v>42886</v>
      </c>
      <c r="I223" s="17">
        <f>IF((YEAR(H223)-YEAR(G223))=1, ((MONTH(H223)-MONTH(G223))+1)+12, (IF((YEAR(H223)-YEAR(G223))=2, ((MONTH(H223)-MONTH(G223))+1)+24, (IF((YEAR(H223)-YEAR(G223))=3, ((MONTH(H223)-MONTH(G223))+1)+36, (MONTH(H223)-MONTH(G223))+1)))))</f>
        <v>1</v>
      </c>
      <c r="J223" s="13">
        <f>F223/I223</f>
        <v>5000</v>
      </c>
      <c r="L223" t="b">
        <f t="shared" si="12"/>
        <v>0</v>
      </c>
      <c r="M223" s="14" t="b">
        <f t="shared" si="13"/>
        <v>1</v>
      </c>
      <c r="N223" s="14" t="b">
        <f t="shared" si="14"/>
        <v>1</v>
      </c>
    </row>
    <row r="224" spans="1:14" ht="15.75" hidden="1" x14ac:dyDescent="0.25">
      <c r="A224" s="17" t="s">
        <v>154</v>
      </c>
      <c r="B224" s="17" t="s">
        <v>332</v>
      </c>
      <c r="C224" s="17" t="s">
        <v>22</v>
      </c>
      <c r="D224" s="12">
        <v>42887</v>
      </c>
      <c r="E224" s="12">
        <v>43830</v>
      </c>
      <c r="F224" s="13">
        <v>5000</v>
      </c>
      <c r="G224" s="12">
        <v>42887</v>
      </c>
      <c r="H224" s="12">
        <v>42916</v>
      </c>
      <c r="I224" s="17">
        <f>IF((YEAR(H224)-YEAR(G224))=1, ((MONTH(H224)-MONTH(G224))+1)+12, (IF((YEAR(H224)-YEAR(G224))=2, ((MONTH(H224)-MONTH(G224))+1)+24, (IF((YEAR(H224)-YEAR(G224))=3, ((MONTH(H224)-MONTH(G224))+1)+36, (MONTH(H224)-MONTH(G224))+1)))))</f>
        <v>1</v>
      </c>
      <c r="J224" s="13">
        <f>F224/I224</f>
        <v>5000</v>
      </c>
      <c r="L224" t="b">
        <f t="shared" si="12"/>
        <v>0</v>
      </c>
      <c r="M224" s="14" t="b">
        <f t="shared" si="13"/>
        <v>1</v>
      </c>
      <c r="N224" s="14" t="b">
        <f t="shared" si="14"/>
        <v>1</v>
      </c>
    </row>
    <row r="225" spans="1:14" ht="15.75" hidden="1" x14ac:dyDescent="0.25">
      <c r="A225" s="17" t="s">
        <v>154</v>
      </c>
      <c r="B225" s="17" t="s">
        <v>332</v>
      </c>
      <c r="C225" s="17" t="s">
        <v>22</v>
      </c>
      <c r="D225" s="12">
        <v>42917</v>
      </c>
      <c r="E225" s="12">
        <v>43830</v>
      </c>
      <c r="F225" s="13">
        <v>5000</v>
      </c>
      <c r="G225" s="12">
        <v>42917</v>
      </c>
      <c r="H225" s="12">
        <v>42947</v>
      </c>
      <c r="I225" s="17">
        <f>IF((YEAR(H225)-YEAR(G225))=1, ((MONTH(H225)-MONTH(G225))+1)+12, (IF((YEAR(H225)-YEAR(G225))=2, ((MONTH(H225)-MONTH(G225))+1)+24, (IF((YEAR(H225)-YEAR(G225))=3, ((MONTH(H225)-MONTH(G225))+1)+36, (MONTH(H225)-MONTH(G225))+1)))))</f>
        <v>1</v>
      </c>
      <c r="J225" s="13">
        <f>F225/I225</f>
        <v>5000</v>
      </c>
      <c r="L225" t="b">
        <f t="shared" si="12"/>
        <v>0</v>
      </c>
      <c r="M225" s="14" t="b">
        <f t="shared" si="13"/>
        <v>1</v>
      </c>
      <c r="N225" s="14" t="b">
        <f t="shared" si="14"/>
        <v>1</v>
      </c>
    </row>
    <row r="226" spans="1:14" ht="15.75" hidden="1" x14ac:dyDescent="0.25">
      <c r="A226" s="17" t="s">
        <v>154</v>
      </c>
      <c r="B226" s="17" t="s">
        <v>332</v>
      </c>
      <c r="C226" s="17" t="s">
        <v>22</v>
      </c>
      <c r="D226" s="12">
        <v>42948</v>
      </c>
      <c r="E226" s="12">
        <v>43830</v>
      </c>
      <c r="F226" s="13">
        <v>5000</v>
      </c>
      <c r="G226" s="12">
        <v>42948</v>
      </c>
      <c r="H226" s="12">
        <v>42978</v>
      </c>
      <c r="I226" s="17">
        <f>IF((YEAR(H226)-YEAR(G226))=1, ((MONTH(H226)-MONTH(G226))+1)+12, (IF((YEAR(H226)-YEAR(G226))=2, ((MONTH(H226)-MONTH(G226))+1)+24, (IF((YEAR(H226)-YEAR(G226))=3, ((MONTH(H226)-MONTH(G226))+1)+36, (MONTH(H226)-MONTH(G226))+1)))))</f>
        <v>1</v>
      </c>
      <c r="J226" s="13">
        <f>F226/I226</f>
        <v>5000</v>
      </c>
      <c r="L226" t="b">
        <f t="shared" si="12"/>
        <v>0</v>
      </c>
      <c r="M226" s="14" t="b">
        <f t="shared" si="13"/>
        <v>1</v>
      </c>
      <c r="N226" s="14" t="b">
        <f t="shared" si="14"/>
        <v>1</v>
      </c>
    </row>
    <row r="227" spans="1:14" ht="15.75" hidden="1" x14ac:dyDescent="0.25">
      <c r="A227" s="17" t="s">
        <v>154</v>
      </c>
      <c r="B227" s="17" t="s">
        <v>332</v>
      </c>
      <c r="C227" s="17" t="s">
        <v>22</v>
      </c>
      <c r="D227" s="12">
        <v>42979</v>
      </c>
      <c r="E227" s="12">
        <v>43830</v>
      </c>
      <c r="F227" s="13">
        <v>5000</v>
      </c>
      <c r="G227" s="12">
        <v>42979</v>
      </c>
      <c r="H227" s="12">
        <v>43008</v>
      </c>
      <c r="I227" s="17">
        <f>IF((YEAR(H227)-YEAR(G227))=1, ((MONTH(H227)-MONTH(G227))+1)+12, (IF((YEAR(H227)-YEAR(G227))=2, ((MONTH(H227)-MONTH(G227))+1)+24, (IF((YEAR(H227)-YEAR(G227))=3, ((MONTH(H227)-MONTH(G227))+1)+36, (MONTH(H227)-MONTH(G227))+1)))))</f>
        <v>1</v>
      </c>
      <c r="J227" s="13">
        <f>F227/I227</f>
        <v>5000</v>
      </c>
      <c r="L227" t="b">
        <f t="shared" si="12"/>
        <v>0</v>
      </c>
      <c r="M227" s="14" t="b">
        <f t="shared" si="13"/>
        <v>1</v>
      </c>
      <c r="N227" s="14" t="b">
        <f t="shared" si="14"/>
        <v>1</v>
      </c>
    </row>
    <row r="228" spans="1:14" ht="15.75" hidden="1" x14ac:dyDescent="0.25">
      <c r="A228" s="17" t="s">
        <v>154</v>
      </c>
      <c r="B228" s="17" t="s">
        <v>332</v>
      </c>
      <c r="C228" s="17" t="s">
        <v>22</v>
      </c>
      <c r="D228" s="12">
        <v>43009</v>
      </c>
      <c r="E228" s="12">
        <v>43830</v>
      </c>
      <c r="F228" s="13">
        <v>5000</v>
      </c>
      <c r="G228" s="12">
        <v>43009</v>
      </c>
      <c r="H228" s="12">
        <v>43039</v>
      </c>
      <c r="I228" s="17">
        <f>IF((YEAR(H228)-YEAR(G228))=1, ((MONTH(H228)-MONTH(G228))+1)+12, (IF((YEAR(H228)-YEAR(G228))=2, ((MONTH(H228)-MONTH(G228))+1)+24, (IF((YEAR(H228)-YEAR(G228))=3, ((MONTH(H228)-MONTH(G228))+1)+36, (MONTH(H228)-MONTH(G228))+1)))))</f>
        <v>1</v>
      </c>
      <c r="J228" s="13">
        <f>F228/I228</f>
        <v>5000</v>
      </c>
      <c r="L228" t="b">
        <f t="shared" si="12"/>
        <v>0</v>
      </c>
      <c r="M228" s="14" t="b">
        <f t="shared" si="13"/>
        <v>1</v>
      </c>
      <c r="N228" s="14" t="b">
        <f t="shared" si="14"/>
        <v>1</v>
      </c>
    </row>
    <row r="229" spans="1:14" ht="15.75" hidden="1" x14ac:dyDescent="0.25">
      <c r="A229" s="17" t="s">
        <v>154</v>
      </c>
      <c r="B229" s="17" t="s">
        <v>332</v>
      </c>
      <c r="C229" s="17" t="s">
        <v>22</v>
      </c>
      <c r="D229" s="12">
        <v>43040</v>
      </c>
      <c r="E229" s="12">
        <v>43830</v>
      </c>
      <c r="F229" s="13">
        <v>5000</v>
      </c>
      <c r="G229" s="12">
        <v>43040</v>
      </c>
      <c r="H229" s="12">
        <v>43069</v>
      </c>
      <c r="I229" s="17">
        <f>IF((YEAR(H229)-YEAR(G229))=1, ((MONTH(H229)-MONTH(G229))+1)+12, (IF((YEAR(H229)-YEAR(G229))=2, ((MONTH(H229)-MONTH(G229))+1)+24, (IF((YEAR(H229)-YEAR(G229))=3, ((MONTH(H229)-MONTH(G229))+1)+36, (MONTH(H229)-MONTH(G229))+1)))))</f>
        <v>1</v>
      </c>
      <c r="J229" s="13">
        <f>F229/I229</f>
        <v>5000</v>
      </c>
      <c r="L229" t="b">
        <f t="shared" si="12"/>
        <v>0</v>
      </c>
      <c r="M229" s="14" t="b">
        <f t="shared" si="13"/>
        <v>1</v>
      </c>
      <c r="N229" s="14" t="b">
        <f t="shared" si="14"/>
        <v>1</v>
      </c>
    </row>
    <row r="230" spans="1:14" ht="15.75" hidden="1" x14ac:dyDescent="0.25">
      <c r="A230" s="17" t="s">
        <v>154</v>
      </c>
      <c r="B230" s="17" t="s">
        <v>332</v>
      </c>
      <c r="C230" s="17" t="s">
        <v>22</v>
      </c>
      <c r="D230" s="12">
        <v>43070</v>
      </c>
      <c r="E230" s="12">
        <v>43830</v>
      </c>
      <c r="F230" s="13">
        <v>5000</v>
      </c>
      <c r="G230" s="12">
        <v>43070</v>
      </c>
      <c r="H230" s="12">
        <v>43100</v>
      </c>
      <c r="I230" s="17">
        <f>IF((YEAR(H230)-YEAR(G230))=1, ((MONTH(H230)-MONTH(G230))+1)+12, (IF((YEAR(H230)-YEAR(G230))=2, ((MONTH(H230)-MONTH(G230))+1)+24, (IF((YEAR(H230)-YEAR(G230))=3, ((MONTH(H230)-MONTH(G230))+1)+36, (MONTH(H230)-MONTH(G230))+1)))))</f>
        <v>1</v>
      </c>
      <c r="J230" s="13">
        <f>F230/I230</f>
        <v>5000</v>
      </c>
      <c r="L230" t="b">
        <f t="shared" si="12"/>
        <v>0</v>
      </c>
      <c r="M230" s="14" t="b">
        <f t="shared" si="13"/>
        <v>1</v>
      </c>
      <c r="N230" s="14" t="b">
        <f t="shared" si="14"/>
        <v>1</v>
      </c>
    </row>
    <row r="231" spans="1:14" ht="15.75" hidden="1" x14ac:dyDescent="0.25">
      <c r="A231" s="17" t="s">
        <v>155</v>
      </c>
      <c r="B231" s="17" t="s">
        <v>333</v>
      </c>
      <c r="C231" s="17" t="s">
        <v>22</v>
      </c>
      <c r="D231" s="12">
        <v>43154</v>
      </c>
      <c r="E231" s="12">
        <v>43203</v>
      </c>
      <c r="F231" s="13">
        <v>15000</v>
      </c>
      <c r="G231" s="12">
        <v>43132</v>
      </c>
      <c r="H231" s="12">
        <v>43312</v>
      </c>
      <c r="I231" s="17">
        <f>IF((YEAR(H231)-YEAR(G231))=1, ((MONTH(H231)-MONTH(G231))+1)+12, (IF((YEAR(H231)-YEAR(G231))=2, ((MONTH(H231)-MONTH(G231))+1)+24, (IF((YEAR(H231)-YEAR(G231))=3, ((MONTH(H231)-MONTH(G231))+1)+36, (MONTH(H231)-MONTH(G231))+1)))))</f>
        <v>6</v>
      </c>
      <c r="J231" s="13">
        <f>F231/I231</f>
        <v>2500</v>
      </c>
      <c r="L231" t="b">
        <f t="shared" si="12"/>
        <v>0</v>
      </c>
      <c r="M231" s="14" t="b">
        <f t="shared" si="13"/>
        <v>0</v>
      </c>
      <c r="N231" s="14" t="b">
        <f t="shared" si="14"/>
        <v>0</v>
      </c>
    </row>
    <row r="232" spans="1:14" ht="15.75" hidden="1" x14ac:dyDescent="0.25">
      <c r="A232" s="17" t="s">
        <v>155</v>
      </c>
      <c r="B232" s="17" t="s">
        <v>333</v>
      </c>
      <c r="C232" s="17" t="s">
        <v>22</v>
      </c>
      <c r="D232" s="12">
        <v>43364</v>
      </c>
      <c r="E232" s="12">
        <v>43416</v>
      </c>
      <c r="F232" s="13">
        <v>15000</v>
      </c>
      <c r="G232" s="12">
        <v>43313</v>
      </c>
      <c r="H232" s="12">
        <v>43496</v>
      </c>
      <c r="I232" s="17">
        <f>IF((YEAR(H232)-YEAR(G232))=1, ((MONTH(H232)-MONTH(G232))+1)+12, (IF((YEAR(H232)-YEAR(G232))=2, ((MONTH(H232)-MONTH(G232))+1)+24, (IF((YEAR(H232)-YEAR(G232))=3, ((MONTH(H232)-MONTH(G232))+1)+36, (MONTH(H232)-MONTH(G232))+1)))))</f>
        <v>6</v>
      </c>
      <c r="J232" s="13">
        <f>F232/I232</f>
        <v>2500</v>
      </c>
      <c r="L232" t="b">
        <f t="shared" si="12"/>
        <v>0</v>
      </c>
      <c r="M232" s="14" t="b">
        <f t="shared" si="13"/>
        <v>1</v>
      </c>
      <c r="N232" s="14" t="b">
        <f t="shared" si="14"/>
        <v>1</v>
      </c>
    </row>
    <row r="233" spans="1:14" ht="15.75" x14ac:dyDescent="0.25">
      <c r="A233" s="17" t="s">
        <v>155</v>
      </c>
      <c r="B233" s="17" t="s">
        <v>333</v>
      </c>
      <c r="C233" s="17" t="s">
        <v>22</v>
      </c>
      <c r="D233" s="12">
        <v>43518</v>
      </c>
      <c r="E233" s="12">
        <v>43546</v>
      </c>
      <c r="F233" s="13">
        <v>20000</v>
      </c>
      <c r="G233" s="12">
        <v>43497</v>
      </c>
      <c r="H233" s="12">
        <v>43861</v>
      </c>
      <c r="I233" s="17">
        <f>IF((YEAR(H233)-YEAR(G233))=1, ((MONTH(H233)-MONTH(G233))+1)+12, (IF((YEAR(H233)-YEAR(G233))=2, ((MONTH(H233)-MONTH(G233))+1)+24, (IF((YEAR(H233)-YEAR(G233))=3, ((MONTH(H233)-MONTH(G233))+1)+36, (MONTH(H233)-MONTH(G233))+1)))))</f>
        <v>12</v>
      </c>
      <c r="J233" s="13">
        <f>F233/I233</f>
        <v>1666.6666666666667</v>
      </c>
      <c r="L233" t="b">
        <f t="shared" si="12"/>
        <v>0</v>
      </c>
      <c r="M233" s="14" t="b">
        <f t="shared" si="13"/>
        <v>1</v>
      </c>
      <c r="N233" s="14" t="b">
        <f t="shared" si="14"/>
        <v>1</v>
      </c>
    </row>
    <row r="234" spans="1:14" ht="15.75" x14ac:dyDescent="0.25">
      <c r="A234" s="17" t="s">
        <v>155</v>
      </c>
      <c r="B234" s="17" t="s">
        <v>333</v>
      </c>
      <c r="C234" s="17" t="s">
        <v>22</v>
      </c>
      <c r="D234" s="12">
        <v>43876</v>
      </c>
      <c r="E234" s="12">
        <v>43916</v>
      </c>
      <c r="F234" s="13">
        <v>20000</v>
      </c>
      <c r="G234" s="12">
        <v>43862</v>
      </c>
      <c r="H234" s="12">
        <v>44227</v>
      </c>
      <c r="I234" s="17">
        <f>IF((YEAR(H234)-YEAR(G234))=1, ((MONTH(H234)-MONTH(G234))+1)+12, (IF((YEAR(H234)-YEAR(G234))=2, ((MONTH(H234)-MONTH(G234))+1)+24, (IF((YEAR(H234)-YEAR(G234))=3, ((MONTH(H234)-MONTH(G234))+1)+36, (MONTH(H234)-MONTH(G234))+1)))))</f>
        <v>12</v>
      </c>
      <c r="J234" s="13">
        <f>F234/I234</f>
        <v>1666.6666666666667</v>
      </c>
      <c r="L234" t="b">
        <f t="shared" si="12"/>
        <v>0</v>
      </c>
      <c r="M234" s="14" t="b">
        <f t="shared" si="13"/>
        <v>1</v>
      </c>
      <c r="N234" s="14" t="b">
        <f t="shared" si="14"/>
        <v>1</v>
      </c>
    </row>
    <row r="235" spans="1:14" ht="15.75" x14ac:dyDescent="0.25">
      <c r="A235" s="17" t="s">
        <v>155</v>
      </c>
      <c r="B235" s="17" t="s">
        <v>333</v>
      </c>
      <c r="C235" s="17" t="s">
        <v>22</v>
      </c>
      <c r="D235" s="12">
        <v>44244</v>
      </c>
      <c r="E235" s="12"/>
      <c r="F235" s="13">
        <v>20000</v>
      </c>
      <c r="G235" s="12">
        <v>44228</v>
      </c>
      <c r="H235" s="12">
        <v>44592</v>
      </c>
      <c r="I235" s="17">
        <f>IF((YEAR(H235)-YEAR(G235))=1, ((MONTH(H235)-MONTH(G235))+1)+12, (IF((YEAR(H235)-YEAR(G235))=2, ((MONTH(H235)-MONTH(G235))+1)+24, (IF((YEAR(H235)-YEAR(G235))=3, ((MONTH(H235)-MONTH(G235))+1)+36, (MONTH(H235)-MONTH(G235))+1)))))</f>
        <v>12</v>
      </c>
      <c r="J235" s="13">
        <f>F235/I235</f>
        <v>1666.6666666666667</v>
      </c>
      <c r="L235" t="b">
        <f t="shared" si="12"/>
        <v>0</v>
      </c>
      <c r="M235" s="14" t="b">
        <f t="shared" si="13"/>
        <v>1</v>
      </c>
      <c r="N235" s="14" t="b">
        <f t="shared" si="14"/>
        <v>1</v>
      </c>
    </row>
    <row r="236" spans="1:14" ht="15.75" hidden="1" x14ac:dyDescent="0.25">
      <c r="A236" s="17" t="s">
        <v>156</v>
      </c>
      <c r="B236" s="17" t="s">
        <v>332</v>
      </c>
      <c r="C236" s="17" t="s">
        <v>22</v>
      </c>
      <c r="D236" s="12">
        <v>42514</v>
      </c>
      <c r="E236" s="12">
        <v>42735</v>
      </c>
      <c r="F236" s="13">
        <v>41600</v>
      </c>
      <c r="G236" s="12">
        <v>42491</v>
      </c>
      <c r="H236" s="12">
        <v>42855</v>
      </c>
      <c r="I236" s="17">
        <f>IF((YEAR(H236)-YEAR(G236))=1, ((MONTH(H236)-MONTH(G236))+1)+12, (IF((YEAR(H236)-YEAR(G236))=2, ((MONTH(H236)-MONTH(G236))+1)+24, (IF((YEAR(H236)-YEAR(G236))=3, ((MONTH(H236)-MONTH(G236))+1)+36, (MONTH(H236)-MONTH(G236))+1)))))</f>
        <v>12</v>
      </c>
      <c r="J236" s="13">
        <f>F236/I236</f>
        <v>3466.6666666666665</v>
      </c>
      <c r="L236" t="b">
        <f t="shared" si="12"/>
        <v>0</v>
      </c>
      <c r="M236" s="14" t="b">
        <f t="shared" si="13"/>
        <v>0</v>
      </c>
      <c r="N236" s="14" t="b">
        <f t="shared" si="14"/>
        <v>0</v>
      </c>
    </row>
    <row r="237" spans="1:14" ht="15.75" hidden="1" x14ac:dyDescent="0.25">
      <c r="A237" s="17" t="s">
        <v>157</v>
      </c>
      <c r="B237" s="17" t="s">
        <v>334</v>
      </c>
      <c r="C237" s="17" t="s">
        <v>22</v>
      </c>
      <c r="D237" s="12">
        <v>42877</v>
      </c>
      <c r="E237" s="12">
        <v>43100</v>
      </c>
      <c r="F237" s="13">
        <v>5852.62</v>
      </c>
      <c r="G237" s="12">
        <v>42767</v>
      </c>
      <c r="H237" s="12">
        <v>42855</v>
      </c>
      <c r="I237" s="17">
        <f>IF((YEAR(H237)-YEAR(G237))=1, ((MONTH(H237)-MONTH(G237))+1)+12, (IF((YEAR(H237)-YEAR(G237))=2, ((MONTH(H237)-MONTH(G237))+1)+24, (IF((YEAR(H237)-YEAR(G237))=3, ((MONTH(H237)-MONTH(G237))+1)+36, (MONTH(H237)-MONTH(G237))+1)))))</f>
        <v>3</v>
      </c>
      <c r="J237" s="13">
        <f>F237/I237</f>
        <v>1950.8733333333332</v>
      </c>
      <c r="L237" t="b">
        <f t="shared" si="12"/>
        <v>0</v>
      </c>
      <c r="M237" s="14" t="b">
        <f t="shared" si="13"/>
        <v>0</v>
      </c>
      <c r="N237" s="14" t="b">
        <f t="shared" si="14"/>
        <v>0</v>
      </c>
    </row>
    <row r="238" spans="1:14" ht="15.75" hidden="1" x14ac:dyDescent="0.25">
      <c r="A238" s="17" t="s">
        <v>157</v>
      </c>
      <c r="B238" s="17" t="s">
        <v>334</v>
      </c>
      <c r="C238" s="17" t="s">
        <v>22</v>
      </c>
      <c r="D238" s="12">
        <v>42878</v>
      </c>
      <c r="E238" s="12">
        <v>43100</v>
      </c>
      <c r="F238" s="13">
        <v>5850</v>
      </c>
      <c r="G238" s="12">
        <v>42856</v>
      </c>
      <c r="H238" s="12">
        <v>42947</v>
      </c>
      <c r="I238" s="17">
        <f>IF((YEAR(H238)-YEAR(G238))=1, ((MONTH(H238)-MONTH(G238))+1)+12, (IF((YEAR(H238)-YEAR(G238))=2, ((MONTH(H238)-MONTH(G238))+1)+24, (IF((YEAR(H238)-YEAR(G238))=3, ((MONTH(H238)-MONTH(G238))+1)+36, (MONTH(H238)-MONTH(G238))+1)))))</f>
        <v>3</v>
      </c>
      <c r="J238" s="13">
        <f>F238/I238</f>
        <v>1950</v>
      </c>
      <c r="L238" t="b">
        <f t="shared" si="12"/>
        <v>0</v>
      </c>
      <c r="M238" s="14" t="b">
        <f t="shared" si="13"/>
        <v>1</v>
      </c>
      <c r="N238" s="14" t="b">
        <f t="shared" si="14"/>
        <v>1</v>
      </c>
    </row>
    <row r="239" spans="1:14" ht="15.75" hidden="1" x14ac:dyDescent="0.25">
      <c r="A239" s="17" t="s">
        <v>157</v>
      </c>
      <c r="B239" s="17" t="s">
        <v>334</v>
      </c>
      <c r="C239" s="17" t="s">
        <v>22</v>
      </c>
      <c r="D239" s="12">
        <v>42969</v>
      </c>
      <c r="E239" s="12">
        <v>43100</v>
      </c>
      <c r="F239" s="13">
        <v>5850</v>
      </c>
      <c r="G239" s="12">
        <v>42948</v>
      </c>
      <c r="H239" s="12">
        <v>43039</v>
      </c>
      <c r="I239" s="17">
        <f>IF((YEAR(H239)-YEAR(G239))=1, ((MONTH(H239)-MONTH(G239))+1)+12, (IF((YEAR(H239)-YEAR(G239))=2, ((MONTH(H239)-MONTH(G239))+1)+24, (IF((YEAR(H239)-YEAR(G239))=3, ((MONTH(H239)-MONTH(G239))+1)+36, (MONTH(H239)-MONTH(G239))+1)))))</f>
        <v>3</v>
      </c>
      <c r="J239" s="13">
        <f>F239/I239</f>
        <v>1950</v>
      </c>
      <c r="L239" t="b">
        <f t="shared" si="12"/>
        <v>0</v>
      </c>
      <c r="M239" s="14" t="b">
        <f t="shared" si="13"/>
        <v>1</v>
      </c>
      <c r="N239" s="14" t="b">
        <f t="shared" si="14"/>
        <v>1</v>
      </c>
    </row>
    <row r="240" spans="1:14" ht="15.75" hidden="1" x14ac:dyDescent="0.25">
      <c r="A240" s="17" t="s">
        <v>157</v>
      </c>
      <c r="B240" s="17" t="s">
        <v>334</v>
      </c>
      <c r="C240" s="17" t="s">
        <v>22</v>
      </c>
      <c r="D240" s="12">
        <v>43066</v>
      </c>
      <c r="E240" s="12">
        <v>43100</v>
      </c>
      <c r="F240" s="13">
        <v>5850</v>
      </c>
      <c r="G240" s="12">
        <v>43040</v>
      </c>
      <c r="H240" s="12">
        <v>43131</v>
      </c>
      <c r="I240" s="17">
        <f>IF((YEAR(H240)-YEAR(G240))=1, ((MONTH(H240)-MONTH(G240))+1)+12, (IF((YEAR(H240)-YEAR(G240))=2, ((MONTH(H240)-MONTH(G240))+1)+24, (IF((YEAR(H240)-YEAR(G240))=3, ((MONTH(H240)-MONTH(G240))+1)+36, (MONTH(H240)-MONTH(G240))+1)))))</f>
        <v>3</v>
      </c>
      <c r="J240" s="13">
        <f>F240/I240</f>
        <v>1950</v>
      </c>
      <c r="L240" t="b">
        <f t="shared" si="12"/>
        <v>0</v>
      </c>
      <c r="M240" s="14" t="b">
        <f t="shared" si="13"/>
        <v>1</v>
      </c>
      <c r="N240" s="14" t="b">
        <f t="shared" si="14"/>
        <v>1</v>
      </c>
    </row>
    <row r="241" spans="1:14" ht="15.75" hidden="1" x14ac:dyDescent="0.25">
      <c r="A241" s="17" t="s">
        <v>157</v>
      </c>
      <c r="B241" s="17" t="s">
        <v>334</v>
      </c>
      <c r="C241" s="17" t="s">
        <v>22</v>
      </c>
      <c r="D241" s="12">
        <v>43189</v>
      </c>
      <c r="E241" s="12">
        <v>43230</v>
      </c>
      <c r="F241" s="13">
        <v>6307.65</v>
      </c>
      <c r="G241" s="12">
        <v>43132</v>
      </c>
      <c r="H241" s="12">
        <v>43220</v>
      </c>
      <c r="I241" s="17">
        <f>IF((YEAR(H241)-YEAR(G241))=1, ((MONTH(H241)-MONTH(G241))+1)+12, (IF((YEAR(H241)-YEAR(G241))=2, ((MONTH(H241)-MONTH(G241))+1)+24, (IF((YEAR(H241)-YEAR(G241))=3, ((MONTH(H241)-MONTH(G241))+1)+36, (MONTH(H241)-MONTH(G241))+1)))))</f>
        <v>3</v>
      </c>
      <c r="J241" s="13">
        <f>F241/I241</f>
        <v>2102.5499999999997</v>
      </c>
      <c r="L241" t="b">
        <f t="shared" si="12"/>
        <v>0</v>
      </c>
      <c r="M241" s="14" t="b">
        <f t="shared" si="13"/>
        <v>1</v>
      </c>
      <c r="N241" s="14" t="b">
        <f t="shared" si="14"/>
        <v>1</v>
      </c>
    </row>
    <row r="242" spans="1:14" ht="15.75" hidden="1" x14ac:dyDescent="0.25">
      <c r="A242" s="17" t="s">
        <v>157</v>
      </c>
      <c r="B242" s="17" t="s">
        <v>334</v>
      </c>
      <c r="C242" s="17" t="s">
        <v>22</v>
      </c>
      <c r="D242" s="12">
        <v>43221</v>
      </c>
      <c r="E242" s="12">
        <v>43301</v>
      </c>
      <c r="F242" s="13">
        <v>6188.12</v>
      </c>
      <c r="G242" s="12">
        <v>43221</v>
      </c>
      <c r="H242" s="12">
        <v>43312</v>
      </c>
      <c r="I242" s="17">
        <f>IF((YEAR(H242)-YEAR(G242))=1, ((MONTH(H242)-MONTH(G242))+1)+12, (IF((YEAR(H242)-YEAR(G242))=2, ((MONTH(H242)-MONTH(G242))+1)+24, (IF((YEAR(H242)-YEAR(G242))=3, ((MONTH(H242)-MONTH(G242))+1)+36, (MONTH(H242)-MONTH(G242))+1)))))</f>
        <v>3</v>
      </c>
      <c r="J242" s="13">
        <f>F242/I242</f>
        <v>2062.7066666666665</v>
      </c>
      <c r="L242" t="b">
        <f t="shared" si="12"/>
        <v>0</v>
      </c>
      <c r="M242" s="14" t="b">
        <f t="shared" si="13"/>
        <v>1</v>
      </c>
      <c r="N242" s="14" t="b">
        <f t="shared" si="14"/>
        <v>1</v>
      </c>
    </row>
    <row r="243" spans="1:14" ht="15.75" hidden="1" x14ac:dyDescent="0.25">
      <c r="A243" s="17" t="s">
        <v>157</v>
      </c>
      <c r="B243" s="17" t="s">
        <v>334</v>
      </c>
      <c r="C243" s="17" t="s">
        <v>22</v>
      </c>
      <c r="D243" s="12">
        <v>43313</v>
      </c>
      <c r="E243" s="12">
        <v>43349</v>
      </c>
      <c r="F243" s="13">
        <v>5899.51</v>
      </c>
      <c r="G243" s="12">
        <v>43313</v>
      </c>
      <c r="H243" s="12">
        <v>43404</v>
      </c>
      <c r="I243" s="17">
        <f>IF((YEAR(H243)-YEAR(G243))=1, ((MONTH(H243)-MONTH(G243))+1)+12, (IF((YEAR(H243)-YEAR(G243))=2, ((MONTH(H243)-MONTH(G243))+1)+24, (IF((YEAR(H243)-YEAR(G243))=3, ((MONTH(H243)-MONTH(G243))+1)+36, (MONTH(H243)-MONTH(G243))+1)))))</f>
        <v>3</v>
      </c>
      <c r="J243" s="13">
        <f>F243/I243</f>
        <v>1966.5033333333333</v>
      </c>
      <c r="L243" t="b">
        <f t="shared" si="12"/>
        <v>0</v>
      </c>
      <c r="M243" s="14" t="b">
        <f t="shared" si="13"/>
        <v>1</v>
      </c>
      <c r="N243" s="14" t="b">
        <f t="shared" si="14"/>
        <v>1</v>
      </c>
    </row>
    <row r="244" spans="1:14" ht="15.75" hidden="1" x14ac:dyDescent="0.25">
      <c r="A244" s="17" t="s">
        <v>157</v>
      </c>
      <c r="B244" s="17" t="s">
        <v>334</v>
      </c>
      <c r="C244" s="17" t="s">
        <v>22</v>
      </c>
      <c r="D244" s="12">
        <v>43405</v>
      </c>
      <c r="E244" s="12">
        <v>43424</v>
      </c>
      <c r="F244" s="13">
        <v>5788.19</v>
      </c>
      <c r="G244" s="12">
        <v>43405</v>
      </c>
      <c r="H244" s="12">
        <v>43496</v>
      </c>
      <c r="I244" s="17">
        <f>IF((YEAR(H244)-YEAR(G244))=1, ((MONTH(H244)-MONTH(G244))+1)+12, (IF((YEAR(H244)-YEAR(G244))=2, ((MONTH(H244)-MONTH(G244))+1)+24, (IF((YEAR(H244)-YEAR(G244))=3, ((MONTH(H244)-MONTH(G244))+1)+36, (MONTH(H244)-MONTH(G244))+1)))))</f>
        <v>3</v>
      </c>
      <c r="J244" s="13">
        <f>F244/I244</f>
        <v>1929.3966666666665</v>
      </c>
      <c r="L244" t="b">
        <f t="shared" si="12"/>
        <v>0</v>
      </c>
      <c r="M244" s="14" t="b">
        <f t="shared" si="13"/>
        <v>1</v>
      </c>
      <c r="N244" s="14" t="b">
        <f t="shared" si="14"/>
        <v>1</v>
      </c>
    </row>
    <row r="245" spans="1:14" ht="15.75" x14ac:dyDescent="0.25">
      <c r="A245" s="17" t="s">
        <v>157</v>
      </c>
      <c r="B245" s="17" t="s">
        <v>334</v>
      </c>
      <c r="C245" s="17" t="s">
        <v>22</v>
      </c>
      <c r="D245" s="12">
        <v>43516</v>
      </c>
      <c r="E245" s="12">
        <v>43529</v>
      </c>
      <c r="F245" s="13">
        <v>5788.19</v>
      </c>
      <c r="G245" s="12">
        <v>43497</v>
      </c>
      <c r="H245" s="12">
        <v>43585</v>
      </c>
      <c r="I245" s="17">
        <f>IF((YEAR(H245)-YEAR(G245))=1, ((MONTH(H245)-MONTH(G245))+1)+12, (IF((YEAR(H245)-YEAR(G245))=2, ((MONTH(H245)-MONTH(G245))+1)+24, (IF((YEAR(H245)-YEAR(G245))=3, ((MONTH(H245)-MONTH(G245))+1)+36, (MONTH(H245)-MONTH(G245))+1)))))</f>
        <v>3</v>
      </c>
      <c r="J245" s="13">
        <f>F245/I245</f>
        <v>1929.3966666666665</v>
      </c>
      <c r="L245" t="b">
        <f t="shared" si="12"/>
        <v>0</v>
      </c>
      <c r="M245" s="14" t="b">
        <f t="shared" si="13"/>
        <v>1</v>
      </c>
      <c r="N245" s="14" t="b">
        <f t="shared" si="14"/>
        <v>1</v>
      </c>
    </row>
    <row r="246" spans="1:14" ht="15.75" x14ac:dyDescent="0.25">
      <c r="A246" s="17" t="s">
        <v>157</v>
      </c>
      <c r="B246" s="17" t="s">
        <v>334</v>
      </c>
      <c r="C246" s="17" t="s">
        <v>22</v>
      </c>
      <c r="D246" s="12">
        <v>43605</v>
      </c>
      <c r="E246" s="12">
        <v>43629</v>
      </c>
      <c r="F246" s="13">
        <v>5903.07</v>
      </c>
      <c r="G246" s="12">
        <v>43586</v>
      </c>
      <c r="H246" s="12">
        <v>43677</v>
      </c>
      <c r="I246" s="17">
        <f>IF((YEAR(H246)-YEAR(G246))=1, ((MONTH(H246)-MONTH(G246))+1)+12, (IF((YEAR(H246)-YEAR(G246))=2, ((MONTH(H246)-MONTH(G246))+1)+24, (IF((YEAR(H246)-YEAR(G246))=3, ((MONTH(H246)-MONTH(G246))+1)+36, (MONTH(H246)-MONTH(G246))+1)))))</f>
        <v>3</v>
      </c>
      <c r="J246" s="13">
        <f>F246/I246</f>
        <v>1967.6899999999998</v>
      </c>
      <c r="L246" t="b">
        <f t="shared" si="12"/>
        <v>0</v>
      </c>
      <c r="M246" s="14" t="b">
        <f t="shared" si="13"/>
        <v>1</v>
      </c>
      <c r="N246" s="14" t="b">
        <f t="shared" si="14"/>
        <v>1</v>
      </c>
    </row>
    <row r="247" spans="1:14" ht="15.75" x14ac:dyDescent="0.25">
      <c r="A247" s="17" t="s">
        <v>157</v>
      </c>
      <c r="B247" s="17" t="s">
        <v>334</v>
      </c>
      <c r="C247" s="17" t="s">
        <v>22</v>
      </c>
      <c r="D247" s="12">
        <v>43697</v>
      </c>
      <c r="E247" s="12">
        <v>43719</v>
      </c>
      <c r="F247" s="13">
        <v>5471.23</v>
      </c>
      <c r="G247" s="12">
        <v>43678</v>
      </c>
      <c r="H247" s="12">
        <v>43769</v>
      </c>
      <c r="I247" s="17">
        <f>IF((YEAR(H247)-YEAR(G247))=1, ((MONTH(H247)-MONTH(G247))+1)+12, (IF((YEAR(H247)-YEAR(G247))=2, ((MONTH(H247)-MONTH(G247))+1)+24, (IF((YEAR(H247)-YEAR(G247))=3, ((MONTH(H247)-MONTH(G247))+1)+36, (MONTH(H247)-MONTH(G247))+1)))))</f>
        <v>3</v>
      </c>
      <c r="J247" s="13">
        <f>F247/I247</f>
        <v>1823.7433333333331</v>
      </c>
      <c r="L247" t="b">
        <f t="shared" si="12"/>
        <v>0</v>
      </c>
      <c r="M247" s="14" t="b">
        <f t="shared" si="13"/>
        <v>1</v>
      </c>
      <c r="N247" s="14" t="b">
        <f t="shared" si="14"/>
        <v>1</v>
      </c>
    </row>
    <row r="248" spans="1:14" ht="15.75" x14ac:dyDescent="0.25">
      <c r="A248" s="17" t="s">
        <v>157</v>
      </c>
      <c r="B248" s="17" t="s">
        <v>334</v>
      </c>
      <c r="C248" s="17" t="s">
        <v>22</v>
      </c>
      <c r="D248" s="12">
        <v>43789</v>
      </c>
      <c r="E248" s="12">
        <v>43853</v>
      </c>
      <c r="F248" s="13">
        <v>5795.57</v>
      </c>
      <c r="G248" s="12">
        <v>43770</v>
      </c>
      <c r="H248" s="12">
        <v>43861</v>
      </c>
      <c r="I248" s="17">
        <f>IF((YEAR(H248)-YEAR(G248))=1, ((MONTH(H248)-MONTH(G248))+1)+12, (IF((YEAR(H248)-YEAR(G248))=2, ((MONTH(H248)-MONTH(G248))+1)+24, (IF((YEAR(H248)-YEAR(G248))=3, ((MONTH(H248)-MONTH(G248))+1)+36, (MONTH(H248)-MONTH(G248))+1)))))</f>
        <v>3</v>
      </c>
      <c r="J248" s="13">
        <f>F248/I248</f>
        <v>1931.8566666666666</v>
      </c>
      <c r="L248" t="b">
        <f t="shared" si="12"/>
        <v>0</v>
      </c>
      <c r="M248" s="14" t="b">
        <f t="shared" si="13"/>
        <v>1</v>
      </c>
      <c r="N248" s="14" t="b">
        <f t="shared" si="14"/>
        <v>1</v>
      </c>
    </row>
    <row r="249" spans="1:14" ht="15.75" x14ac:dyDescent="0.25">
      <c r="A249" s="17" t="s">
        <v>157</v>
      </c>
      <c r="B249" s="17" t="s">
        <v>334</v>
      </c>
      <c r="C249" s="17" t="s">
        <v>22</v>
      </c>
      <c r="D249" s="12">
        <v>43906</v>
      </c>
      <c r="E249" s="12">
        <v>43931</v>
      </c>
      <c r="F249" s="13">
        <v>5504.39</v>
      </c>
      <c r="G249" s="12">
        <v>43862</v>
      </c>
      <c r="H249" s="12">
        <v>43951</v>
      </c>
      <c r="I249" s="17">
        <f>IF((YEAR(H249)-YEAR(G249))=1, ((MONTH(H249)-MONTH(G249))+1)+12, (IF((YEAR(H249)-YEAR(G249))=2, ((MONTH(H249)-MONTH(G249))+1)+24, (IF((YEAR(H249)-YEAR(G249))=3, ((MONTH(H249)-MONTH(G249))+1)+36, (MONTH(H249)-MONTH(G249))+1)))))</f>
        <v>3</v>
      </c>
      <c r="J249" s="13">
        <f>F249/I249</f>
        <v>1834.7966666666669</v>
      </c>
      <c r="L249" t="b">
        <f t="shared" si="12"/>
        <v>0</v>
      </c>
      <c r="M249" s="14" t="b">
        <f t="shared" ref="M249:M256" si="15">EXACT(A249,A248)</f>
        <v>1</v>
      </c>
      <c r="N249" s="14" t="b">
        <f t="shared" ref="N249:N312" si="16">EXACT(B249,B248)</f>
        <v>1</v>
      </c>
    </row>
    <row r="250" spans="1:14" ht="15.75" x14ac:dyDescent="0.25">
      <c r="A250" s="17" t="s">
        <v>157</v>
      </c>
      <c r="B250" s="17" t="s">
        <v>334</v>
      </c>
      <c r="C250" s="17" t="s">
        <v>22</v>
      </c>
      <c r="D250" s="12">
        <v>43952</v>
      </c>
      <c r="E250" s="12">
        <v>43993</v>
      </c>
      <c r="F250" s="13">
        <v>5647.8</v>
      </c>
      <c r="G250" s="12">
        <v>43952</v>
      </c>
      <c r="H250" s="12">
        <v>44043</v>
      </c>
      <c r="I250" s="17">
        <f>IF((YEAR(H250)-YEAR(G250))=1, ((MONTH(H250)-MONTH(G250))+1)+12, (IF((YEAR(H250)-YEAR(G250))=2, ((MONTH(H250)-MONTH(G250))+1)+24, (IF((YEAR(H250)-YEAR(G250))=3, ((MONTH(H250)-MONTH(G250))+1)+36, (MONTH(H250)-MONTH(G250))+1)))))</f>
        <v>3</v>
      </c>
      <c r="J250" s="13">
        <f>F250/I250</f>
        <v>1882.6000000000001</v>
      </c>
      <c r="L250" t="b">
        <f t="shared" si="12"/>
        <v>0</v>
      </c>
      <c r="M250" s="14" t="b">
        <f t="shared" si="15"/>
        <v>1</v>
      </c>
      <c r="N250" s="14" t="b">
        <f t="shared" si="16"/>
        <v>1</v>
      </c>
    </row>
    <row r="251" spans="1:14" ht="15.75" x14ac:dyDescent="0.25">
      <c r="A251" s="17" t="s">
        <v>157</v>
      </c>
      <c r="B251" s="17" t="s">
        <v>334</v>
      </c>
      <c r="C251" s="17" t="s">
        <v>22</v>
      </c>
      <c r="D251" s="12">
        <v>44044</v>
      </c>
      <c r="E251" s="12">
        <v>44097</v>
      </c>
      <c r="F251" s="13">
        <v>5888.41</v>
      </c>
      <c r="G251" s="12">
        <v>44044</v>
      </c>
      <c r="H251" s="12">
        <v>44135</v>
      </c>
      <c r="I251" s="17">
        <f>IF((YEAR(H251)-YEAR(G251))=1, ((MONTH(H251)-MONTH(G251))+1)+12, (IF((YEAR(H251)-YEAR(G251))=2, ((MONTH(H251)-MONTH(G251))+1)+24, (IF((YEAR(H251)-YEAR(G251))=3, ((MONTH(H251)-MONTH(G251))+1)+36, (MONTH(H251)-MONTH(G251))+1)))))</f>
        <v>3</v>
      </c>
      <c r="J251" s="13">
        <f>F251/I251</f>
        <v>1962.8033333333333</v>
      </c>
      <c r="L251" t="b">
        <f t="shared" si="12"/>
        <v>0</v>
      </c>
      <c r="M251" s="14" t="b">
        <f t="shared" si="15"/>
        <v>1</v>
      </c>
      <c r="N251" s="14" t="b">
        <f t="shared" si="16"/>
        <v>1</v>
      </c>
    </row>
    <row r="252" spans="1:14" ht="15.75" x14ac:dyDescent="0.25">
      <c r="A252" s="17" t="s">
        <v>157</v>
      </c>
      <c r="B252" s="17" t="s">
        <v>334</v>
      </c>
      <c r="C252" s="17" t="s">
        <v>22</v>
      </c>
      <c r="D252" s="12">
        <v>44136</v>
      </c>
      <c r="E252" s="12">
        <v>44179</v>
      </c>
      <c r="F252" s="13">
        <v>5825.25</v>
      </c>
      <c r="G252" s="12">
        <v>44136</v>
      </c>
      <c r="H252" s="12">
        <v>44227</v>
      </c>
      <c r="I252" s="17">
        <f>IF((YEAR(H252)-YEAR(G252))=1, ((MONTH(H252)-MONTH(G252))+1)+12, (IF((YEAR(H252)-YEAR(G252))=2, ((MONTH(H252)-MONTH(G252))+1)+24, (IF((YEAR(H252)-YEAR(G252))=3, ((MONTH(H252)-MONTH(G252))+1)+36, (MONTH(H252)-MONTH(G252))+1)))))</f>
        <v>3</v>
      </c>
      <c r="J252" s="13">
        <f>F252/I252</f>
        <v>1941.75</v>
      </c>
      <c r="L252" t="b">
        <f t="shared" si="12"/>
        <v>0</v>
      </c>
      <c r="M252" s="14" t="b">
        <f t="shared" si="15"/>
        <v>1</v>
      </c>
      <c r="N252" s="14" t="b">
        <f t="shared" si="16"/>
        <v>1</v>
      </c>
    </row>
    <row r="253" spans="1:14" ht="15.75" x14ac:dyDescent="0.25">
      <c r="A253" s="17" t="s">
        <v>158</v>
      </c>
      <c r="B253" s="17" t="s">
        <v>336</v>
      </c>
      <c r="C253" s="17" t="s">
        <v>22</v>
      </c>
      <c r="D253" s="12">
        <v>43831</v>
      </c>
      <c r="E253" s="12">
        <v>43843</v>
      </c>
      <c r="F253" s="13">
        <v>9000</v>
      </c>
      <c r="G253" s="12">
        <v>43831</v>
      </c>
      <c r="H253" s="12">
        <v>44012</v>
      </c>
      <c r="I253" s="17">
        <f>IF((YEAR(H253)-YEAR(G253))=1, ((MONTH(H253)-MONTH(G253))+1)+12, (IF((YEAR(H253)-YEAR(G253))=2, ((MONTH(H253)-MONTH(G253))+1)+24, (IF((YEAR(H253)-YEAR(G253))=3, ((MONTH(H253)-MONTH(G253))+1)+36, (MONTH(H253)-MONTH(G253))+1)))))</f>
        <v>6</v>
      </c>
      <c r="J253" s="13">
        <f>F253/I253</f>
        <v>1500</v>
      </c>
      <c r="L253" t="b">
        <f t="shared" si="12"/>
        <v>0</v>
      </c>
      <c r="M253" s="14" t="b">
        <f t="shared" si="15"/>
        <v>0</v>
      </c>
      <c r="N253" s="14" t="b">
        <f t="shared" si="16"/>
        <v>0</v>
      </c>
    </row>
    <row r="254" spans="1:14" ht="15.75" x14ac:dyDescent="0.25">
      <c r="A254" s="17" t="s">
        <v>158</v>
      </c>
      <c r="B254" s="17" t="s">
        <v>336</v>
      </c>
      <c r="C254" s="17" t="s">
        <v>22</v>
      </c>
      <c r="D254" s="12">
        <v>44013</v>
      </c>
      <c r="E254" s="12">
        <v>44035</v>
      </c>
      <c r="F254" s="13">
        <v>9000</v>
      </c>
      <c r="G254" s="12">
        <v>44013</v>
      </c>
      <c r="H254" s="12">
        <v>44196</v>
      </c>
      <c r="I254" s="17">
        <f>IF((YEAR(H254)-YEAR(G254))=1, ((MONTH(H254)-MONTH(G254))+1)+12, (IF((YEAR(H254)-YEAR(G254))=2, ((MONTH(H254)-MONTH(G254))+1)+24, (IF((YEAR(H254)-YEAR(G254))=3, ((MONTH(H254)-MONTH(G254))+1)+36, (MONTH(H254)-MONTH(G254))+1)))))</f>
        <v>6</v>
      </c>
      <c r="J254" s="13">
        <f>F254/I254</f>
        <v>1500</v>
      </c>
      <c r="L254" t="b">
        <f t="shared" si="12"/>
        <v>0</v>
      </c>
      <c r="M254" s="14" t="b">
        <f t="shared" si="15"/>
        <v>1</v>
      </c>
      <c r="N254" s="14" t="b">
        <f t="shared" si="16"/>
        <v>1</v>
      </c>
    </row>
    <row r="255" spans="1:14" ht="15.75" x14ac:dyDescent="0.25">
      <c r="A255" s="17" t="s">
        <v>158</v>
      </c>
      <c r="B255" s="17" t="s">
        <v>336</v>
      </c>
      <c r="C255" s="17" t="s">
        <v>22</v>
      </c>
      <c r="D255" s="12">
        <v>44197</v>
      </c>
      <c r="E255" s="12">
        <v>44201</v>
      </c>
      <c r="F255" s="13">
        <v>9000</v>
      </c>
      <c r="G255" s="12">
        <v>44197</v>
      </c>
      <c r="H255" s="12">
        <v>44377</v>
      </c>
      <c r="I255" s="17">
        <f>IF((YEAR(H255)-YEAR(G255))=1, ((MONTH(H255)-MONTH(G255))+1)+12, (IF((YEAR(H255)-YEAR(G255))=2, ((MONTH(H255)-MONTH(G255))+1)+24, (IF((YEAR(H255)-YEAR(G255))=3, ((MONTH(H255)-MONTH(G255))+1)+36, (MONTH(H255)-MONTH(G255))+1)))))</f>
        <v>6</v>
      </c>
      <c r="J255" s="13">
        <f>F255/I255</f>
        <v>1500</v>
      </c>
      <c r="L255" t="b">
        <f t="shared" si="12"/>
        <v>0</v>
      </c>
      <c r="M255" s="14" t="b">
        <f t="shared" si="15"/>
        <v>1</v>
      </c>
      <c r="N255" s="14" t="b">
        <f t="shared" si="16"/>
        <v>1</v>
      </c>
    </row>
    <row r="256" spans="1:14" ht="15.75" x14ac:dyDescent="0.25">
      <c r="A256" s="17" t="s">
        <v>158</v>
      </c>
      <c r="B256" s="17" t="s">
        <v>336</v>
      </c>
      <c r="C256" s="17" t="s">
        <v>22</v>
      </c>
      <c r="D256" s="12">
        <v>44378</v>
      </c>
      <c r="E256" s="12"/>
      <c r="F256" s="13">
        <v>9000</v>
      </c>
      <c r="G256" s="12">
        <v>44378</v>
      </c>
      <c r="H256" s="12">
        <v>44561</v>
      </c>
      <c r="I256" s="17">
        <f>IF((YEAR(H256)-YEAR(G256))=1, ((MONTH(H256)-MONTH(G256))+1)+12, (IF((YEAR(H256)-YEAR(G256))=2, ((MONTH(H256)-MONTH(G256))+1)+24, (IF((YEAR(H256)-YEAR(G256))=3, ((MONTH(H256)-MONTH(G256))+1)+36, (MONTH(H256)-MONTH(G256))+1)))))</f>
        <v>6</v>
      </c>
      <c r="J256" s="13">
        <f>F256/I256</f>
        <v>1500</v>
      </c>
      <c r="L256" t="b">
        <f t="shared" si="12"/>
        <v>0</v>
      </c>
      <c r="M256" s="14" t="b">
        <f t="shared" si="15"/>
        <v>1</v>
      </c>
      <c r="N256" s="14" t="b">
        <f t="shared" si="16"/>
        <v>1</v>
      </c>
    </row>
    <row r="257" spans="1:14" ht="15.75" hidden="1" x14ac:dyDescent="0.25">
      <c r="A257" s="17" t="s">
        <v>159</v>
      </c>
      <c r="B257" s="17" t="s">
        <v>335</v>
      </c>
      <c r="C257" s="17" t="s">
        <v>22</v>
      </c>
      <c r="D257" s="12">
        <v>42557</v>
      </c>
      <c r="E257" s="12">
        <v>42735</v>
      </c>
      <c r="F257" s="13">
        <v>19000</v>
      </c>
      <c r="G257" s="12">
        <v>42552</v>
      </c>
      <c r="H257" s="12">
        <v>42916</v>
      </c>
      <c r="I257" s="17">
        <f>IF((YEAR(H257)-YEAR(G257))=1, ((MONTH(H257)-MONTH(G257))+1)+12, (IF((YEAR(H257)-YEAR(G257))=2, ((MONTH(H257)-MONTH(G257))+1)+24, (IF((YEAR(H257)-YEAR(G257))=3, ((MONTH(H257)-MONTH(G257))+1)+36, (MONTH(H257)-MONTH(G257))+1)))))</f>
        <v>12</v>
      </c>
      <c r="J257" s="13">
        <f>F257/I257</f>
        <v>1583.3333333333333</v>
      </c>
      <c r="L257" t="b">
        <f t="shared" si="12"/>
        <v>0</v>
      </c>
      <c r="M257" s="14" t="b">
        <f t="shared" ref="M257:M312" si="17">EXACT(A257,A256)</f>
        <v>0</v>
      </c>
      <c r="N257" s="14" t="b">
        <f t="shared" si="16"/>
        <v>0</v>
      </c>
    </row>
    <row r="258" spans="1:14" ht="15.75" hidden="1" x14ac:dyDescent="0.25">
      <c r="A258" s="17" t="s">
        <v>159</v>
      </c>
      <c r="B258" s="17" t="s">
        <v>335</v>
      </c>
      <c r="C258" s="17" t="s">
        <v>22</v>
      </c>
      <c r="D258" s="12">
        <v>42659</v>
      </c>
      <c r="E258" s="12">
        <v>42735</v>
      </c>
      <c r="F258" s="13">
        <v>12000</v>
      </c>
      <c r="G258" s="12">
        <v>42675</v>
      </c>
      <c r="H258" s="12">
        <v>43039</v>
      </c>
      <c r="I258" s="17">
        <f>IF((YEAR(H258)-YEAR(G258))=1, ((MONTH(H258)-MONTH(G258))+1)+12, (IF((YEAR(H258)-YEAR(G258))=2, ((MONTH(H258)-MONTH(G258))+1)+24, (IF((YEAR(H258)-YEAR(G258))=3, ((MONTH(H258)-MONTH(G258))+1)+36, (MONTH(H258)-MONTH(G258))+1)))))</f>
        <v>12</v>
      </c>
      <c r="J258" s="13">
        <f>F258/I258</f>
        <v>1000</v>
      </c>
      <c r="L258" t="b">
        <f t="shared" si="12"/>
        <v>0</v>
      </c>
      <c r="M258" s="14" t="b">
        <f t="shared" si="17"/>
        <v>1</v>
      </c>
      <c r="N258" s="14" t="b">
        <f t="shared" si="16"/>
        <v>1</v>
      </c>
    </row>
    <row r="259" spans="1:14" ht="15.75" hidden="1" x14ac:dyDescent="0.25">
      <c r="A259" s="17" t="s">
        <v>159</v>
      </c>
      <c r="B259" s="17" t="s">
        <v>335</v>
      </c>
      <c r="C259" s="17" t="s">
        <v>22</v>
      </c>
      <c r="D259" s="12">
        <v>42689</v>
      </c>
      <c r="E259" s="12">
        <v>43100</v>
      </c>
      <c r="F259" s="13">
        <v>12000</v>
      </c>
      <c r="G259" s="12">
        <v>42675</v>
      </c>
      <c r="H259" s="12">
        <v>43039</v>
      </c>
      <c r="I259" s="17">
        <f>IF((YEAR(H259)-YEAR(G259))=1, ((MONTH(H259)-MONTH(G259))+1)+12, (IF((YEAR(H259)-YEAR(G259))=2, ((MONTH(H259)-MONTH(G259))+1)+24, (IF((YEAR(H259)-YEAR(G259))=3, ((MONTH(H259)-MONTH(G259))+1)+36, (MONTH(H259)-MONTH(G259))+1)))))</f>
        <v>12</v>
      </c>
      <c r="J259" s="13">
        <f>F259/I259</f>
        <v>1000</v>
      </c>
      <c r="L259" t="b">
        <f t="shared" ref="L259:L322" si="18">AND(A259=A258,B259=B258,G259=G258,H259=H258)</f>
        <v>1</v>
      </c>
      <c r="M259" s="14" t="b">
        <f t="shared" si="17"/>
        <v>1</v>
      </c>
      <c r="N259" s="14" t="b">
        <f t="shared" si="16"/>
        <v>1</v>
      </c>
    </row>
    <row r="260" spans="1:14" ht="15.75" hidden="1" x14ac:dyDescent="0.25">
      <c r="A260" s="17" t="s">
        <v>159</v>
      </c>
      <c r="B260" s="17" t="s">
        <v>335</v>
      </c>
      <c r="C260" s="17" t="s">
        <v>22</v>
      </c>
      <c r="D260" s="12">
        <v>42695</v>
      </c>
      <c r="E260" s="12">
        <v>43100</v>
      </c>
      <c r="F260" s="13">
        <v>5000</v>
      </c>
      <c r="G260" s="12">
        <v>42675</v>
      </c>
      <c r="H260" s="12">
        <v>43039</v>
      </c>
      <c r="I260" s="17">
        <f>IF((YEAR(H260)-YEAR(G260))=1, ((MONTH(H260)-MONTH(G260))+1)+12, (IF((YEAR(H260)-YEAR(G260))=2, ((MONTH(H260)-MONTH(G260))+1)+24, (IF((YEAR(H260)-YEAR(G260))=3, ((MONTH(H260)-MONTH(G260))+1)+36, (MONTH(H260)-MONTH(G260))+1)))))</f>
        <v>12</v>
      </c>
      <c r="J260" s="13">
        <f>F260/I260</f>
        <v>416.66666666666669</v>
      </c>
      <c r="L260" t="b">
        <f t="shared" si="18"/>
        <v>1</v>
      </c>
      <c r="M260" s="14" t="b">
        <f t="shared" si="17"/>
        <v>1</v>
      </c>
      <c r="N260" s="14" t="b">
        <f t="shared" si="16"/>
        <v>1</v>
      </c>
    </row>
    <row r="261" spans="1:14" ht="15.75" hidden="1" x14ac:dyDescent="0.25">
      <c r="A261" s="17" t="s">
        <v>159</v>
      </c>
      <c r="B261" s="17" t="s">
        <v>335</v>
      </c>
      <c r="C261" s="17" t="s">
        <v>22</v>
      </c>
      <c r="D261" s="12">
        <v>42719</v>
      </c>
      <c r="E261" s="12">
        <v>43100</v>
      </c>
      <c r="F261" s="13">
        <v>12000</v>
      </c>
      <c r="G261" s="12">
        <v>42675</v>
      </c>
      <c r="H261" s="12">
        <v>43039</v>
      </c>
      <c r="I261" s="17">
        <f>IF((YEAR(H261)-YEAR(G261))=1, ((MONTH(H261)-MONTH(G261))+1)+12, (IF((YEAR(H261)-YEAR(G261))=2, ((MONTH(H261)-MONTH(G261))+1)+24, (IF((YEAR(H261)-YEAR(G261))=3, ((MONTH(H261)-MONTH(G261))+1)+36, (MONTH(H261)-MONTH(G261))+1)))))</f>
        <v>12</v>
      </c>
      <c r="J261" s="13">
        <f>F261/I261</f>
        <v>1000</v>
      </c>
      <c r="L261" t="b">
        <f t="shared" si="18"/>
        <v>1</v>
      </c>
      <c r="M261" s="14" t="b">
        <f t="shared" si="17"/>
        <v>1</v>
      </c>
      <c r="N261" s="14" t="b">
        <f t="shared" si="16"/>
        <v>1</v>
      </c>
    </row>
    <row r="262" spans="1:14" ht="15.75" hidden="1" x14ac:dyDescent="0.25">
      <c r="A262" s="17" t="s">
        <v>159</v>
      </c>
      <c r="B262" s="17" t="s">
        <v>335</v>
      </c>
      <c r="C262" s="17" t="s">
        <v>22</v>
      </c>
      <c r="D262" s="12">
        <v>42828</v>
      </c>
      <c r="E262" s="12">
        <v>43465</v>
      </c>
      <c r="F262" s="13">
        <v>10900.77</v>
      </c>
      <c r="G262" s="12">
        <v>42675</v>
      </c>
      <c r="H262" s="12">
        <v>43039</v>
      </c>
      <c r="I262" s="17">
        <f>IF((YEAR(H262)-YEAR(G262))=1, ((MONTH(H262)-MONTH(G262))+1)+12, (IF((YEAR(H262)-YEAR(G262))=2, ((MONTH(H262)-MONTH(G262))+1)+24, (IF((YEAR(H262)-YEAR(G262))=3, ((MONTH(H262)-MONTH(G262))+1)+36, (MONTH(H262)-MONTH(G262))+1)))))</f>
        <v>12</v>
      </c>
      <c r="J262" s="13">
        <f>F262/I262</f>
        <v>908.39750000000004</v>
      </c>
      <c r="L262" t="b">
        <f t="shared" si="18"/>
        <v>1</v>
      </c>
      <c r="M262" s="14" t="b">
        <f t="shared" si="17"/>
        <v>1</v>
      </c>
      <c r="N262" s="14" t="b">
        <f t="shared" si="16"/>
        <v>1</v>
      </c>
    </row>
    <row r="263" spans="1:14" ht="15.75" hidden="1" x14ac:dyDescent="0.25">
      <c r="A263" s="17" t="s">
        <v>159</v>
      </c>
      <c r="B263" s="17" t="s">
        <v>335</v>
      </c>
      <c r="C263" s="17" t="s">
        <v>22</v>
      </c>
      <c r="D263" s="12">
        <v>42938</v>
      </c>
      <c r="E263" s="12">
        <v>43465</v>
      </c>
      <c r="F263" s="13">
        <v>10900.77</v>
      </c>
      <c r="G263" s="12">
        <v>42675</v>
      </c>
      <c r="H263" s="12">
        <v>43039</v>
      </c>
      <c r="I263" s="17">
        <f>IF((YEAR(H263)-YEAR(G263))=1, ((MONTH(H263)-MONTH(G263))+1)+12, (IF((YEAR(H263)-YEAR(G263))=2, ((MONTH(H263)-MONTH(G263))+1)+24, (IF((YEAR(H263)-YEAR(G263))=3, ((MONTH(H263)-MONTH(G263))+1)+36, (MONTH(H263)-MONTH(G263))+1)))))</f>
        <v>12</v>
      </c>
      <c r="J263" s="13">
        <f>F263/I263</f>
        <v>908.39750000000004</v>
      </c>
      <c r="L263" t="b">
        <f t="shared" si="18"/>
        <v>1</v>
      </c>
      <c r="M263" s="14" t="b">
        <f t="shared" si="17"/>
        <v>1</v>
      </c>
      <c r="N263" s="14" t="b">
        <f t="shared" si="16"/>
        <v>1</v>
      </c>
    </row>
    <row r="264" spans="1:14" ht="15.75" hidden="1" x14ac:dyDescent="0.25">
      <c r="A264" s="17" t="s">
        <v>160</v>
      </c>
      <c r="B264" s="17" t="s">
        <v>334</v>
      </c>
      <c r="C264" s="17" t="s">
        <v>22</v>
      </c>
      <c r="D264" s="12">
        <v>43166</v>
      </c>
      <c r="E264" s="12">
        <v>43306</v>
      </c>
      <c r="F264" s="13">
        <v>391.57</v>
      </c>
      <c r="G264" s="12">
        <v>43160</v>
      </c>
      <c r="H264" s="12">
        <v>43190</v>
      </c>
      <c r="I264" s="17">
        <f>IF((YEAR(H264)-YEAR(G264))=1, ((MONTH(H264)-MONTH(G264))+1)+12, (IF((YEAR(H264)-YEAR(G264))=2, ((MONTH(H264)-MONTH(G264))+1)+24, (IF((YEAR(H264)-YEAR(G264))=3, ((MONTH(H264)-MONTH(G264))+1)+36, (MONTH(H264)-MONTH(G264))+1)))))</f>
        <v>1</v>
      </c>
      <c r="J264" s="13">
        <f>F264/I264</f>
        <v>391.57</v>
      </c>
      <c r="L264" t="b">
        <f t="shared" si="18"/>
        <v>0</v>
      </c>
      <c r="M264" s="14" t="b">
        <f t="shared" si="17"/>
        <v>0</v>
      </c>
      <c r="N264" s="14" t="b">
        <f t="shared" si="16"/>
        <v>0</v>
      </c>
    </row>
    <row r="265" spans="1:14" ht="15.75" hidden="1" x14ac:dyDescent="0.25">
      <c r="A265" s="17" t="s">
        <v>160</v>
      </c>
      <c r="B265" s="17" t="s">
        <v>334</v>
      </c>
      <c r="C265" s="17" t="s">
        <v>22</v>
      </c>
      <c r="D265" s="12">
        <v>43214</v>
      </c>
      <c r="E265" s="12">
        <v>43306</v>
      </c>
      <c r="F265" s="13">
        <v>570.45000000000005</v>
      </c>
      <c r="G265" s="12">
        <v>43191</v>
      </c>
      <c r="H265" s="12">
        <v>43220</v>
      </c>
      <c r="I265" s="17">
        <f>IF((YEAR(H265)-YEAR(G265))=1, ((MONTH(H265)-MONTH(G265))+1)+12, (IF((YEAR(H265)-YEAR(G265))=2, ((MONTH(H265)-MONTH(G265))+1)+24, (IF((YEAR(H265)-YEAR(G265))=3, ((MONTH(H265)-MONTH(G265))+1)+36, (MONTH(H265)-MONTH(G265))+1)))))</f>
        <v>1</v>
      </c>
      <c r="J265" s="13">
        <f>F265/I265</f>
        <v>570.45000000000005</v>
      </c>
      <c r="L265" t="b">
        <f t="shared" si="18"/>
        <v>0</v>
      </c>
      <c r="M265" s="14" t="b">
        <f t="shared" si="17"/>
        <v>1</v>
      </c>
      <c r="N265" s="14" t="b">
        <f t="shared" si="16"/>
        <v>1</v>
      </c>
    </row>
    <row r="266" spans="1:14" ht="15.75" hidden="1" x14ac:dyDescent="0.25">
      <c r="A266" s="17" t="s">
        <v>160</v>
      </c>
      <c r="B266" s="17" t="s">
        <v>334</v>
      </c>
      <c r="C266" s="17" t="s">
        <v>22</v>
      </c>
      <c r="D266" s="12">
        <v>43224</v>
      </c>
      <c r="E266" s="12">
        <v>43286</v>
      </c>
      <c r="F266" s="13">
        <v>490.09</v>
      </c>
      <c r="G266" s="12">
        <v>43221</v>
      </c>
      <c r="H266" s="12">
        <v>43251</v>
      </c>
      <c r="I266" s="17">
        <f>IF((YEAR(H266)-YEAR(G266))=1, ((MONTH(H266)-MONTH(G266))+1)+12, (IF((YEAR(H266)-YEAR(G266))=2, ((MONTH(H266)-MONTH(G266))+1)+24, (IF((YEAR(H266)-YEAR(G266))=3, ((MONTH(H266)-MONTH(G266))+1)+36, (MONTH(H266)-MONTH(G266))+1)))))</f>
        <v>1</v>
      </c>
      <c r="J266" s="13">
        <f>F266/I266</f>
        <v>490.09</v>
      </c>
      <c r="L266" t="b">
        <f t="shared" si="18"/>
        <v>0</v>
      </c>
      <c r="M266" s="14" t="b">
        <f t="shared" si="17"/>
        <v>1</v>
      </c>
      <c r="N266" s="14" t="b">
        <f t="shared" si="16"/>
        <v>1</v>
      </c>
    </row>
    <row r="267" spans="1:14" ht="15.75" hidden="1" x14ac:dyDescent="0.25">
      <c r="A267" s="17" t="s">
        <v>160</v>
      </c>
      <c r="B267" s="17" t="s">
        <v>334</v>
      </c>
      <c r="C267" s="17" t="s">
        <v>22</v>
      </c>
      <c r="D267" s="12">
        <v>43294</v>
      </c>
      <c r="E267" s="12">
        <v>43406</v>
      </c>
      <c r="F267" s="13">
        <v>2213.94</v>
      </c>
      <c r="G267" s="12">
        <v>43282</v>
      </c>
      <c r="H267" s="12">
        <v>43343</v>
      </c>
      <c r="I267" s="17">
        <f>IF((YEAR(H267)-YEAR(G267))=1, ((MONTH(H267)-MONTH(G267))+1)+12, (IF((YEAR(H267)-YEAR(G267))=2, ((MONTH(H267)-MONTH(G267))+1)+24, (IF((YEAR(H267)-YEAR(G267))=3, ((MONTH(H267)-MONTH(G267))+1)+36, (MONTH(H267)-MONTH(G267))+1)))))</f>
        <v>2</v>
      </c>
      <c r="J267" s="13">
        <f>F267/I267</f>
        <v>1106.97</v>
      </c>
      <c r="L267" t="b">
        <f t="shared" si="18"/>
        <v>0</v>
      </c>
      <c r="M267" s="14" t="b">
        <f t="shared" si="17"/>
        <v>1</v>
      </c>
      <c r="N267" s="14" t="b">
        <f t="shared" si="16"/>
        <v>1</v>
      </c>
    </row>
    <row r="268" spans="1:14" ht="15.75" hidden="1" x14ac:dyDescent="0.25">
      <c r="A268" s="17" t="s">
        <v>161</v>
      </c>
      <c r="B268" s="17" t="s">
        <v>333</v>
      </c>
      <c r="C268" s="17" t="s">
        <v>22</v>
      </c>
      <c r="D268" s="12">
        <v>42856</v>
      </c>
      <c r="E268" s="12">
        <v>43100</v>
      </c>
      <c r="F268" s="13">
        <v>80000</v>
      </c>
      <c r="G268" s="12">
        <v>42736</v>
      </c>
      <c r="H268" s="12">
        <v>43100</v>
      </c>
      <c r="I268" s="17">
        <f>IF((YEAR(H268)-YEAR(G268))=1, ((MONTH(H268)-MONTH(G268))+1)+12, (IF((YEAR(H268)-YEAR(G268))=2, ((MONTH(H268)-MONTH(G268))+1)+24, (IF((YEAR(H268)-YEAR(G268))=3, ((MONTH(H268)-MONTH(G268))+1)+36, (MONTH(H268)-MONTH(G268))+1)))))</f>
        <v>12</v>
      </c>
      <c r="J268" s="13">
        <f>F268/I268</f>
        <v>6666.666666666667</v>
      </c>
      <c r="L268" t="b">
        <f t="shared" si="18"/>
        <v>0</v>
      </c>
      <c r="M268" s="14" t="b">
        <f t="shared" si="17"/>
        <v>0</v>
      </c>
      <c r="N268" s="14" t="b">
        <f t="shared" si="16"/>
        <v>0</v>
      </c>
    </row>
    <row r="269" spans="1:14" ht="15.75" hidden="1" x14ac:dyDescent="0.25">
      <c r="A269" s="17" t="s">
        <v>161</v>
      </c>
      <c r="B269" s="17" t="s">
        <v>333</v>
      </c>
      <c r="C269" s="17" t="s">
        <v>22</v>
      </c>
      <c r="D269" s="12">
        <v>42826</v>
      </c>
      <c r="E269" s="12">
        <v>43100</v>
      </c>
      <c r="F269" s="13">
        <v>4850</v>
      </c>
      <c r="G269" s="12">
        <v>42767</v>
      </c>
      <c r="H269" s="12">
        <v>43100</v>
      </c>
      <c r="I269" s="17">
        <f>IF((YEAR(H269)-YEAR(G269))=1, ((MONTH(H269)-MONTH(G269))+1)+12, (IF((YEAR(H269)-YEAR(G269))=2, ((MONTH(H269)-MONTH(G269))+1)+24, (IF((YEAR(H269)-YEAR(G269))=3, ((MONTH(H269)-MONTH(G269))+1)+36, (MONTH(H269)-MONTH(G269))+1)))))</f>
        <v>11</v>
      </c>
      <c r="J269" s="13">
        <f>F269/I269</f>
        <v>440.90909090909093</v>
      </c>
      <c r="L269" t="b">
        <f t="shared" si="18"/>
        <v>0</v>
      </c>
      <c r="M269" s="14" t="b">
        <f t="shared" si="17"/>
        <v>1</v>
      </c>
      <c r="N269" s="14" t="b">
        <f t="shared" si="16"/>
        <v>1</v>
      </c>
    </row>
    <row r="270" spans="1:14" ht="15.75" hidden="1" x14ac:dyDescent="0.25">
      <c r="A270" s="17" t="s">
        <v>161</v>
      </c>
      <c r="B270" s="17" t="s">
        <v>333</v>
      </c>
      <c r="C270" s="17" t="s">
        <v>22</v>
      </c>
      <c r="D270" s="12">
        <v>42826</v>
      </c>
      <c r="E270" s="12">
        <v>43100</v>
      </c>
      <c r="F270" s="13">
        <v>4166</v>
      </c>
      <c r="G270" s="12">
        <v>42795</v>
      </c>
      <c r="H270" s="12">
        <v>43100</v>
      </c>
      <c r="I270" s="17">
        <f>IF((YEAR(H270)-YEAR(G270))=1, ((MONTH(H270)-MONTH(G270))+1)+12, (IF((YEAR(H270)-YEAR(G270))=2, ((MONTH(H270)-MONTH(G270))+1)+24, (IF((YEAR(H270)-YEAR(G270))=3, ((MONTH(H270)-MONTH(G270))+1)+36, (MONTH(H270)-MONTH(G270))+1)))))</f>
        <v>10</v>
      </c>
      <c r="J270" s="13">
        <f>F270/I270</f>
        <v>416.6</v>
      </c>
      <c r="L270" t="b">
        <f t="shared" si="18"/>
        <v>0</v>
      </c>
      <c r="M270" s="14" t="b">
        <f t="shared" si="17"/>
        <v>1</v>
      </c>
      <c r="N270" s="14" t="b">
        <f t="shared" si="16"/>
        <v>1</v>
      </c>
    </row>
    <row r="271" spans="1:14" ht="15.75" hidden="1" x14ac:dyDescent="0.25">
      <c r="A271" s="17" t="s">
        <v>161</v>
      </c>
      <c r="B271" s="17" t="s">
        <v>333</v>
      </c>
      <c r="C271" s="17" t="s">
        <v>22</v>
      </c>
      <c r="D271" s="12">
        <v>42826</v>
      </c>
      <c r="E271" s="12">
        <v>43100</v>
      </c>
      <c r="F271" s="13">
        <v>4166</v>
      </c>
      <c r="G271" s="12">
        <v>42795</v>
      </c>
      <c r="H271" s="12">
        <v>43100</v>
      </c>
      <c r="I271" s="17">
        <f>IF((YEAR(H271)-YEAR(G271))=1, ((MONTH(H271)-MONTH(G271))+1)+12, (IF((YEAR(H271)-YEAR(G271))=2, ((MONTH(H271)-MONTH(G271))+1)+24, (IF((YEAR(H271)-YEAR(G271))=3, ((MONTH(H271)-MONTH(G271))+1)+36, (MONTH(H271)-MONTH(G271))+1)))))</f>
        <v>10</v>
      </c>
      <c r="J271" s="13">
        <f>F271/I271</f>
        <v>416.6</v>
      </c>
      <c r="L271" t="b">
        <f t="shared" si="18"/>
        <v>1</v>
      </c>
      <c r="M271" s="14" t="b">
        <f t="shared" si="17"/>
        <v>1</v>
      </c>
      <c r="N271" s="14" t="b">
        <f t="shared" si="16"/>
        <v>1</v>
      </c>
    </row>
    <row r="272" spans="1:14" ht="15.75" hidden="1" x14ac:dyDescent="0.25">
      <c r="A272" s="17" t="s">
        <v>161</v>
      </c>
      <c r="B272" s="17" t="s">
        <v>333</v>
      </c>
      <c r="C272" s="17" t="s">
        <v>22</v>
      </c>
      <c r="D272" s="12">
        <v>43108</v>
      </c>
      <c r="E272" s="12">
        <v>43419</v>
      </c>
      <c r="F272" s="13">
        <v>95000</v>
      </c>
      <c r="G272" s="12">
        <v>43101</v>
      </c>
      <c r="H272" s="12">
        <v>43465</v>
      </c>
      <c r="I272" s="17">
        <f>IF((YEAR(H272)-YEAR(G272))=1, ((MONTH(H272)-MONTH(G272))+1)+12, (IF((YEAR(H272)-YEAR(G272))=2, ((MONTH(H272)-MONTH(G272))+1)+24, (IF((YEAR(H272)-YEAR(G272))=3, ((MONTH(H272)-MONTH(G272))+1)+36, (MONTH(H272)-MONTH(G272))+1)))))</f>
        <v>12</v>
      </c>
      <c r="J272" s="13">
        <f>F272/I272</f>
        <v>7916.666666666667</v>
      </c>
      <c r="L272" t="b">
        <f t="shared" si="18"/>
        <v>0</v>
      </c>
      <c r="M272" s="14" t="b">
        <f t="shared" si="17"/>
        <v>1</v>
      </c>
      <c r="N272" s="14" t="b">
        <f t="shared" si="16"/>
        <v>1</v>
      </c>
    </row>
    <row r="273" spans="1:14" ht="15.75" hidden="1" x14ac:dyDescent="0.25">
      <c r="A273" s="17" t="s">
        <v>161</v>
      </c>
      <c r="B273" s="17" t="s">
        <v>333</v>
      </c>
      <c r="C273" s="17" t="s">
        <v>22</v>
      </c>
      <c r="D273" s="12">
        <v>43189</v>
      </c>
      <c r="E273" s="12">
        <v>43301</v>
      </c>
      <c r="F273" s="13">
        <v>76140</v>
      </c>
      <c r="G273" s="12">
        <v>43101</v>
      </c>
      <c r="H273" s="12">
        <v>43465</v>
      </c>
      <c r="I273" s="17">
        <f>IF((YEAR(H273)-YEAR(G273))=1, ((MONTH(H273)-MONTH(G273))+1)+12, (IF((YEAR(H273)-YEAR(G273))=2, ((MONTH(H273)-MONTH(G273))+1)+24, (IF((YEAR(H273)-YEAR(G273))=3, ((MONTH(H273)-MONTH(G273))+1)+36, (MONTH(H273)-MONTH(G273))+1)))))</f>
        <v>12</v>
      </c>
      <c r="J273" s="13">
        <f>F273/I273</f>
        <v>6345</v>
      </c>
      <c r="L273" t="b">
        <f t="shared" si="18"/>
        <v>1</v>
      </c>
      <c r="M273" s="14" t="b">
        <f t="shared" si="17"/>
        <v>1</v>
      </c>
      <c r="N273" s="14" t="b">
        <f t="shared" si="16"/>
        <v>1</v>
      </c>
    </row>
    <row r="274" spans="1:14" ht="15.75" x14ac:dyDescent="0.25">
      <c r="A274" s="17" t="s">
        <v>161</v>
      </c>
      <c r="B274" s="17" t="s">
        <v>333</v>
      </c>
      <c r="C274" s="17" t="s">
        <v>22</v>
      </c>
      <c r="D274" s="12">
        <v>43466</v>
      </c>
      <c r="E274" s="12">
        <v>43517</v>
      </c>
      <c r="F274" s="13">
        <v>95000</v>
      </c>
      <c r="G274" s="12">
        <v>43466</v>
      </c>
      <c r="H274" s="12">
        <v>43830</v>
      </c>
      <c r="I274" s="17">
        <f>IF((YEAR(H274)-YEAR(G274))=1, ((MONTH(H274)-MONTH(G274))+1)+12, (IF((YEAR(H274)-YEAR(G274))=2, ((MONTH(H274)-MONTH(G274))+1)+24, (IF((YEAR(H274)-YEAR(G274))=3, ((MONTH(H274)-MONTH(G274))+1)+36, (MONTH(H274)-MONTH(G274))+1)))))</f>
        <v>12</v>
      </c>
      <c r="J274" s="13">
        <f>F274/I274</f>
        <v>7916.666666666667</v>
      </c>
      <c r="L274" t="b">
        <f t="shared" si="18"/>
        <v>0</v>
      </c>
      <c r="M274" s="14" t="b">
        <f t="shared" si="17"/>
        <v>1</v>
      </c>
      <c r="N274" s="14" t="b">
        <f t="shared" si="16"/>
        <v>1</v>
      </c>
    </row>
    <row r="275" spans="1:14" ht="15.75" hidden="1" x14ac:dyDescent="0.25">
      <c r="A275" s="17" t="s">
        <v>162</v>
      </c>
      <c r="B275" s="17" t="s">
        <v>334</v>
      </c>
      <c r="C275" s="17" t="s">
        <v>22</v>
      </c>
      <c r="D275" s="12">
        <v>43047</v>
      </c>
      <c r="E275" s="12">
        <v>43100</v>
      </c>
      <c r="F275" s="13">
        <v>39378.36</v>
      </c>
      <c r="G275" s="12">
        <v>42856</v>
      </c>
      <c r="H275" s="12">
        <v>43220</v>
      </c>
      <c r="I275" s="17">
        <f>IF((YEAR(H275)-YEAR(G275))=1, ((MONTH(H275)-MONTH(G275))+1)+12, (IF((YEAR(H275)-YEAR(G275))=2, ((MONTH(H275)-MONTH(G275))+1)+24, (IF((YEAR(H275)-YEAR(G275))=3, ((MONTH(H275)-MONTH(G275))+1)+36, (MONTH(H275)-MONTH(G275))+1)))))</f>
        <v>12</v>
      </c>
      <c r="J275" s="13">
        <f>F275/I275</f>
        <v>3281.53</v>
      </c>
      <c r="L275" t="b">
        <f t="shared" si="18"/>
        <v>0</v>
      </c>
      <c r="M275" s="14" t="b">
        <f t="shared" si="17"/>
        <v>0</v>
      </c>
      <c r="N275" s="14" t="b">
        <f t="shared" si="16"/>
        <v>0</v>
      </c>
    </row>
    <row r="276" spans="1:14" ht="15.75" hidden="1" x14ac:dyDescent="0.25">
      <c r="A276" s="17" t="s">
        <v>162</v>
      </c>
      <c r="B276" s="17" t="s">
        <v>334</v>
      </c>
      <c r="C276" s="17" t="s">
        <v>22</v>
      </c>
      <c r="D276" s="12">
        <v>43235</v>
      </c>
      <c r="E276" s="12">
        <v>43270</v>
      </c>
      <c r="F276" s="13">
        <v>40500.6</v>
      </c>
      <c r="G276" s="12">
        <v>43221</v>
      </c>
      <c r="H276" s="12">
        <v>43585</v>
      </c>
      <c r="I276" s="17">
        <f>IF((YEAR(H276)-YEAR(G276))=1, ((MONTH(H276)-MONTH(G276))+1)+12, (IF((YEAR(H276)-YEAR(G276))=2, ((MONTH(H276)-MONTH(G276))+1)+24, (IF((YEAR(H276)-YEAR(G276))=3, ((MONTH(H276)-MONTH(G276))+1)+36, (MONTH(H276)-MONTH(G276))+1)))))</f>
        <v>12</v>
      </c>
      <c r="J276" s="13">
        <f>F276/I276</f>
        <v>3375.0499999999997</v>
      </c>
      <c r="L276" t="b">
        <f t="shared" si="18"/>
        <v>0</v>
      </c>
      <c r="M276" s="14" t="b">
        <f t="shared" si="17"/>
        <v>1</v>
      </c>
      <c r="N276" s="14" t="b">
        <f t="shared" si="16"/>
        <v>1</v>
      </c>
    </row>
    <row r="277" spans="1:14" ht="15.75" x14ac:dyDescent="0.25">
      <c r="A277" s="17" t="s">
        <v>162</v>
      </c>
      <c r="B277" s="17" t="s">
        <v>334</v>
      </c>
      <c r="C277" s="17" t="s">
        <v>22</v>
      </c>
      <c r="D277" s="12">
        <v>43586</v>
      </c>
      <c r="E277" s="12">
        <v>43617</v>
      </c>
      <c r="F277" s="13">
        <v>39148.14</v>
      </c>
      <c r="G277" s="12">
        <v>43586</v>
      </c>
      <c r="H277" s="12">
        <v>43951</v>
      </c>
      <c r="I277" s="17">
        <f>IF((YEAR(H277)-YEAR(G277))=1, ((MONTH(H277)-MONTH(G277))+1)+12, (IF((YEAR(H277)-YEAR(G277))=2, ((MONTH(H277)-MONTH(G277))+1)+24, (IF((YEAR(H277)-YEAR(G277))=3, ((MONTH(H277)-MONTH(G277))+1)+36, (MONTH(H277)-MONTH(G277))+1)))))</f>
        <v>12</v>
      </c>
      <c r="J277" s="13">
        <f>F277/I277</f>
        <v>3262.3449999999998</v>
      </c>
      <c r="L277" t="b">
        <f t="shared" si="18"/>
        <v>0</v>
      </c>
      <c r="M277" s="14" t="b">
        <f t="shared" si="17"/>
        <v>1</v>
      </c>
      <c r="N277" s="14" t="b">
        <f t="shared" si="16"/>
        <v>1</v>
      </c>
    </row>
    <row r="278" spans="1:14" ht="15.75" x14ac:dyDescent="0.25">
      <c r="A278" s="17" t="s">
        <v>162</v>
      </c>
      <c r="B278" s="17" t="s">
        <v>334</v>
      </c>
      <c r="C278" s="17" t="s">
        <v>22</v>
      </c>
      <c r="D278" s="12">
        <v>43909</v>
      </c>
      <c r="E278" s="12">
        <v>43956</v>
      </c>
      <c r="F278" s="13">
        <v>34523.1</v>
      </c>
      <c r="G278" s="12">
        <v>43952</v>
      </c>
      <c r="H278" s="12">
        <v>44316</v>
      </c>
      <c r="I278" s="17">
        <f>IF((YEAR(H278)-YEAR(G278))=1, ((MONTH(H278)-MONTH(G278))+1)+12, (IF((YEAR(H278)-YEAR(G278))=2, ((MONTH(H278)-MONTH(G278))+1)+24, (IF((YEAR(H278)-YEAR(G278))=3, ((MONTH(H278)-MONTH(G278))+1)+36, (MONTH(H278)-MONTH(G278))+1)))))</f>
        <v>12</v>
      </c>
      <c r="J278" s="13">
        <f>F278/I278</f>
        <v>2876.9249999999997</v>
      </c>
      <c r="L278" t="b">
        <f t="shared" si="18"/>
        <v>0</v>
      </c>
      <c r="M278" s="14" t="b">
        <f t="shared" si="17"/>
        <v>1</v>
      </c>
      <c r="N278" s="14" t="b">
        <f t="shared" si="16"/>
        <v>1</v>
      </c>
    </row>
    <row r="279" spans="1:14" ht="15.75" x14ac:dyDescent="0.25">
      <c r="A279" s="17" t="s">
        <v>162</v>
      </c>
      <c r="B279" s="17" t="s">
        <v>334</v>
      </c>
      <c r="C279" s="17" t="s">
        <v>22</v>
      </c>
      <c r="D279" s="12">
        <v>44047</v>
      </c>
      <c r="E279" s="12">
        <v>44085</v>
      </c>
      <c r="F279" s="13">
        <v>2937.47</v>
      </c>
      <c r="G279" s="12">
        <v>44044</v>
      </c>
      <c r="H279" s="12">
        <v>44316</v>
      </c>
      <c r="I279" s="17">
        <f>IF((YEAR(H279)-YEAR(G279))=1, ((MONTH(H279)-MONTH(G279))+1)+12, (IF((YEAR(H279)-YEAR(G279))=2, ((MONTH(H279)-MONTH(G279))+1)+24, (IF((YEAR(H279)-YEAR(G279))=3, ((MONTH(H279)-MONTH(G279))+1)+36, (MONTH(H279)-MONTH(G279))+1)))))</f>
        <v>9</v>
      </c>
      <c r="J279" s="13">
        <f>F279/I279</f>
        <v>326.38555555555553</v>
      </c>
      <c r="L279" t="b">
        <f t="shared" si="18"/>
        <v>0</v>
      </c>
      <c r="M279" s="14" t="b">
        <f t="shared" si="17"/>
        <v>1</v>
      </c>
      <c r="N279" s="14" t="b">
        <f t="shared" si="16"/>
        <v>1</v>
      </c>
    </row>
    <row r="280" spans="1:14" ht="15.75" hidden="1" x14ac:dyDescent="0.25">
      <c r="A280" s="17" t="s">
        <v>163</v>
      </c>
      <c r="B280" s="17" t="s">
        <v>336</v>
      </c>
      <c r="C280" s="17" t="s">
        <v>22</v>
      </c>
      <c r="D280" s="12">
        <v>42675</v>
      </c>
      <c r="E280" s="12">
        <v>43100</v>
      </c>
      <c r="F280" s="13">
        <v>35700</v>
      </c>
      <c r="G280" s="12">
        <v>42675</v>
      </c>
      <c r="H280" s="12">
        <v>43039</v>
      </c>
      <c r="I280" s="17">
        <f>IF((YEAR(H280)-YEAR(G280))=1, ((MONTH(H280)-MONTH(G280))+1)+12, (IF((YEAR(H280)-YEAR(G280))=2, ((MONTH(H280)-MONTH(G280))+1)+24, (IF((YEAR(H280)-YEAR(G280))=3, ((MONTH(H280)-MONTH(G280))+1)+36, (MONTH(H280)-MONTH(G280))+1)))))</f>
        <v>12</v>
      </c>
      <c r="J280" s="13">
        <f>F280/I280</f>
        <v>2975</v>
      </c>
      <c r="L280" t="b">
        <f t="shared" si="18"/>
        <v>0</v>
      </c>
      <c r="M280" s="14" t="b">
        <f t="shared" si="17"/>
        <v>0</v>
      </c>
      <c r="N280" s="14" t="b">
        <f t="shared" si="16"/>
        <v>0</v>
      </c>
    </row>
    <row r="281" spans="1:14" ht="15.75" x14ac:dyDescent="0.25">
      <c r="A281" s="17" t="s">
        <v>39</v>
      </c>
      <c r="B281" s="17" t="s">
        <v>334</v>
      </c>
      <c r="C281" s="17" t="s">
        <v>22</v>
      </c>
      <c r="D281" s="12">
        <v>43893</v>
      </c>
      <c r="E281" s="12">
        <v>43938</v>
      </c>
      <c r="F281" s="13">
        <v>7500</v>
      </c>
      <c r="G281" s="12">
        <v>43891</v>
      </c>
      <c r="H281" s="12">
        <v>43982</v>
      </c>
      <c r="I281" s="17">
        <f>IF((YEAR(H281)-YEAR(G281))=1, ((MONTH(H281)-MONTH(G281))+1)+12, (IF((YEAR(H281)-YEAR(G281))=2, ((MONTH(H281)-MONTH(G281))+1)+24, (IF((YEAR(H281)-YEAR(G281))=3, ((MONTH(H281)-MONTH(G281))+1)+36, (MONTH(H281)-MONTH(G281))+1)))))</f>
        <v>3</v>
      </c>
      <c r="J281" s="13">
        <f>F281/I281</f>
        <v>2500</v>
      </c>
      <c r="L281" t="b">
        <f t="shared" si="18"/>
        <v>0</v>
      </c>
      <c r="M281" s="14" t="b">
        <f t="shared" si="17"/>
        <v>0</v>
      </c>
      <c r="N281" s="14" t="b">
        <f t="shared" si="16"/>
        <v>0</v>
      </c>
    </row>
    <row r="282" spans="1:14" ht="15.75" x14ac:dyDescent="0.25">
      <c r="A282" s="17" t="s">
        <v>39</v>
      </c>
      <c r="B282" s="17" t="s">
        <v>334</v>
      </c>
      <c r="C282" s="17" t="s">
        <v>22</v>
      </c>
      <c r="D282" s="12">
        <v>43990</v>
      </c>
      <c r="E282" s="12">
        <v>44008</v>
      </c>
      <c r="F282" s="13">
        <v>7500</v>
      </c>
      <c r="G282" s="12">
        <v>43983</v>
      </c>
      <c r="H282" s="12">
        <v>44074</v>
      </c>
      <c r="I282" s="17">
        <f>IF((YEAR(H282)-YEAR(G282))=1, ((MONTH(H282)-MONTH(G282))+1)+12, (IF((YEAR(H282)-YEAR(G282))=2, ((MONTH(H282)-MONTH(G282))+1)+24, (IF((YEAR(H282)-YEAR(G282))=3, ((MONTH(H282)-MONTH(G282))+1)+36, (MONTH(H282)-MONTH(G282))+1)))))</f>
        <v>3</v>
      </c>
      <c r="J282" s="13">
        <f>F282/I282</f>
        <v>2500</v>
      </c>
      <c r="L282" t="b">
        <f t="shared" si="18"/>
        <v>0</v>
      </c>
      <c r="M282" s="14" t="b">
        <f t="shared" si="17"/>
        <v>1</v>
      </c>
      <c r="N282" s="14" t="b">
        <f t="shared" si="16"/>
        <v>1</v>
      </c>
    </row>
    <row r="283" spans="1:14" ht="15.75" x14ac:dyDescent="0.25">
      <c r="A283" s="17" t="s">
        <v>39</v>
      </c>
      <c r="B283" s="17" t="s">
        <v>334</v>
      </c>
      <c r="C283" s="17" t="s">
        <v>22</v>
      </c>
      <c r="D283" s="12">
        <v>44082</v>
      </c>
      <c r="E283" s="12">
        <v>44196</v>
      </c>
      <c r="F283" s="13">
        <v>7500</v>
      </c>
      <c r="G283" s="12">
        <v>44075</v>
      </c>
      <c r="H283" s="12">
        <v>44165</v>
      </c>
      <c r="I283" s="17">
        <f>IF((YEAR(H283)-YEAR(G283))=1, ((MONTH(H283)-MONTH(G283))+1)+12, (IF((YEAR(H283)-YEAR(G283))=2, ((MONTH(H283)-MONTH(G283))+1)+24, (IF((YEAR(H283)-YEAR(G283))=3, ((MONTH(H283)-MONTH(G283))+1)+36, (MONTH(H283)-MONTH(G283))+1)))))</f>
        <v>3</v>
      </c>
      <c r="J283" s="13">
        <f>F283/I283</f>
        <v>2500</v>
      </c>
      <c r="L283" t="b">
        <f t="shared" si="18"/>
        <v>0</v>
      </c>
      <c r="M283" s="14" t="b">
        <f t="shared" si="17"/>
        <v>1</v>
      </c>
      <c r="N283" s="14" t="b">
        <f t="shared" si="16"/>
        <v>1</v>
      </c>
    </row>
    <row r="284" spans="1:14" ht="15.75" x14ac:dyDescent="0.25">
      <c r="A284" s="17" t="s">
        <v>39</v>
      </c>
      <c r="B284" s="17" t="s">
        <v>334</v>
      </c>
      <c r="C284" s="17" t="s">
        <v>22</v>
      </c>
      <c r="D284" s="12">
        <v>44173</v>
      </c>
      <c r="E284" s="12">
        <v>44196</v>
      </c>
      <c r="F284" s="13">
        <v>7500</v>
      </c>
      <c r="G284" s="12">
        <v>44166</v>
      </c>
      <c r="H284" s="12">
        <v>44255</v>
      </c>
      <c r="I284" s="17">
        <f>IF((YEAR(H284)-YEAR(G284))=1, ((MONTH(H284)-MONTH(G284))+1)+12, (IF((YEAR(H284)-YEAR(G284))=2, ((MONTH(H284)-MONTH(G284))+1)+24, (IF((YEAR(H284)-YEAR(G284))=3, ((MONTH(H284)-MONTH(G284))+1)+36, (MONTH(H284)-MONTH(G284))+1)))))</f>
        <v>3</v>
      </c>
      <c r="J284" s="13">
        <f>F284/I284</f>
        <v>2500</v>
      </c>
      <c r="L284" t="b">
        <f t="shared" si="18"/>
        <v>0</v>
      </c>
      <c r="M284" s="14" t="b">
        <f t="shared" si="17"/>
        <v>1</v>
      </c>
      <c r="N284" s="14" t="b">
        <f t="shared" si="16"/>
        <v>1</v>
      </c>
    </row>
    <row r="285" spans="1:14" ht="15.75" x14ac:dyDescent="0.25">
      <c r="A285" s="17" t="s">
        <v>39</v>
      </c>
      <c r="B285" s="17" t="s">
        <v>334</v>
      </c>
      <c r="C285" s="17" t="s">
        <v>22</v>
      </c>
      <c r="D285" s="12">
        <v>44256</v>
      </c>
      <c r="E285" s="18"/>
      <c r="F285" s="13">
        <v>7500</v>
      </c>
      <c r="G285" s="12">
        <v>44256</v>
      </c>
      <c r="H285" s="12">
        <v>44347</v>
      </c>
      <c r="I285" s="17">
        <f>IF((YEAR(H285)-YEAR(G285))=1, ((MONTH(H285)-MONTH(G285))+1)+12, (IF((YEAR(H285)-YEAR(G285))=2, ((MONTH(H285)-MONTH(G285))+1)+24, (IF((YEAR(H285)-YEAR(G285))=3, ((MONTH(H285)-MONTH(G285))+1)+36, (MONTH(H285)-MONTH(G285))+1)))))</f>
        <v>3</v>
      </c>
      <c r="J285" s="13">
        <f>F285/I285</f>
        <v>2500</v>
      </c>
      <c r="L285" t="b">
        <f t="shared" si="18"/>
        <v>0</v>
      </c>
      <c r="M285" s="14" t="b">
        <f t="shared" si="17"/>
        <v>1</v>
      </c>
      <c r="N285" s="14" t="b">
        <f t="shared" si="16"/>
        <v>1</v>
      </c>
    </row>
    <row r="286" spans="1:14" ht="15.75" x14ac:dyDescent="0.25">
      <c r="A286" s="17" t="s">
        <v>39</v>
      </c>
      <c r="B286" s="17" t="s">
        <v>334</v>
      </c>
      <c r="C286" s="17" t="s">
        <v>22</v>
      </c>
      <c r="D286" s="12">
        <v>44348</v>
      </c>
      <c r="E286" s="12"/>
      <c r="F286" s="13">
        <v>7500</v>
      </c>
      <c r="G286" s="12">
        <v>44348</v>
      </c>
      <c r="H286" s="12">
        <v>44439</v>
      </c>
      <c r="I286" s="17">
        <f>IF((YEAR(H286)-YEAR(G286))=1, ((MONTH(H286)-MONTH(G286))+1)+12, (IF((YEAR(H286)-YEAR(G286))=2, ((MONTH(H286)-MONTH(G286))+1)+24, (IF((YEAR(H286)-YEAR(G286))=3, ((MONTH(H286)-MONTH(G286))+1)+36, (MONTH(H286)-MONTH(G286))+1)))))</f>
        <v>3</v>
      </c>
      <c r="J286" s="13">
        <f>F286/I286</f>
        <v>2500</v>
      </c>
      <c r="L286" t="b">
        <f t="shared" si="18"/>
        <v>0</v>
      </c>
      <c r="M286" s="14" t="b">
        <f t="shared" si="17"/>
        <v>1</v>
      </c>
      <c r="N286" s="14" t="b">
        <f t="shared" si="16"/>
        <v>1</v>
      </c>
    </row>
    <row r="287" spans="1:14" ht="15.75" x14ac:dyDescent="0.25">
      <c r="A287" s="17" t="s">
        <v>39</v>
      </c>
      <c r="B287" s="17" t="s">
        <v>334</v>
      </c>
      <c r="C287" s="17" t="s">
        <v>22</v>
      </c>
      <c r="D287" s="12">
        <v>44440</v>
      </c>
      <c r="E287" s="12"/>
      <c r="F287" s="13">
        <v>7500</v>
      </c>
      <c r="G287" s="12">
        <v>44440</v>
      </c>
      <c r="H287" s="12">
        <v>44530</v>
      </c>
      <c r="I287" s="17">
        <f>IF((YEAR(H287)-YEAR(G287))=1, ((MONTH(H287)-MONTH(G287))+1)+12, (IF((YEAR(H287)-YEAR(G287))=2, ((MONTH(H287)-MONTH(G287))+1)+24, (IF((YEAR(H287)-YEAR(G287))=3, ((MONTH(H287)-MONTH(G287))+1)+36, (MONTH(H287)-MONTH(G287))+1)))))</f>
        <v>3</v>
      </c>
      <c r="J287" s="13">
        <f>F287/I287</f>
        <v>2500</v>
      </c>
      <c r="L287" t="b">
        <f t="shared" si="18"/>
        <v>0</v>
      </c>
      <c r="M287" s="14" t="b">
        <f t="shared" si="17"/>
        <v>1</v>
      </c>
      <c r="N287" s="14" t="b">
        <f t="shared" si="16"/>
        <v>1</v>
      </c>
    </row>
    <row r="288" spans="1:14" ht="15.75" hidden="1" x14ac:dyDescent="0.25">
      <c r="A288" s="17" t="s">
        <v>164</v>
      </c>
      <c r="B288" s="17" t="s">
        <v>333</v>
      </c>
      <c r="C288" s="17" t="s">
        <v>22</v>
      </c>
      <c r="D288" s="12">
        <v>42644</v>
      </c>
      <c r="E288" s="12">
        <v>43100</v>
      </c>
      <c r="F288" s="13">
        <v>44000</v>
      </c>
      <c r="G288" s="12">
        <v>42552</v>
      </c>
      <c r="H288" s="12">
        <v>42886</v>
      </c>
      <c r="I288" s="17">
        <f>IF((YEAR(H288)-YEAR(G288))=1, ((MONTH(H288)-MONTH(G288))+1)+12, (IF((YEAR(H288)-YEAR(G288))=2, ((MONTH(H288)-MONTH(G288))+1)+24, (IF((YEAR(H288)-YEAR(G288))=3, ((MONTH(H288)-MONTH(G288))+1)+36, (MONTH(H288)-MONTH(G288))+1)))))</f>
        <v>11</v>
      </c>
      <c r="J288" s="13">
        <f>F288/I288</f>
        <v>4000</v>
      </c>
      <c r="L288" t="b">
        <f t="shared" si="18"/>
        <v>0</v>
      </c>
      <c r="M288" s="14" t="b">
        <f t="shared" si="17"/>
        <v>0</v>
      </c>
      <c r="N288" s="14" t="b">
        <f t="shared" si="16"/>
        <v>0</v>
      </c>
    </row>
    <row r="289" spans="1:15" ht="15.75" hidden="1" x14ac:dyDescent="0.25">
      <c r="A289" s="17" t="s">
        <v>164</v>
      </c>
      <c r="B289" s="17" t="s">
        <v>333</v>
      </c>
      <c r="C289" s="17" t="s">
        <v>22</v>
      </c>
      <c r="D289" s="12">
        <v>42887</v>
      </c>
      <c r="E289" s="12">
        <v>43100</v>
      </c>
      <c r="F289" s="13">
        <v>48000</v>
      </c>
      <c r="G289" s="12">
        <v>42887</v>
      </c>
      <c r="H289" s="12">
        <v>43251</v>
      </c>
      <c r="I289" s="17">
        <f>IF((YEAR(H289)-YEAR(G289))=1, ((MONTH(H289)-MONTH(G289))+1)+12, (IF((YEAR(H289)-YEAR(G289))=2, ((MONTH(H289)-MONTH(G289))+1)+24, (IF((YEAR(H289)-YEAR(G289))=3, ((MONTH(H289)-MONTH(G289))+1)+36, (MONTH(H289)-MONTH(G289))+1)))))</f>
        <v>12</v>
      </c>
      <c r="J289" s="13">
        <f>F289/I289</f>
        <v>4000</v>
      </c>
      <c r="L289" t="b">
        <f t="shared" si="18"/>
        <v>0</v>
      </c>
      <c r="M289" s="14" t="b">
        <f t="shared" si="17"/>
        <v>1</v>
      </c>
      <c r="N289" s="14" t="b">
        <f t="shared" si="16"/>
        <v>1</v>
      </c>
    </row>
    <row r="290" spans="1:15" ht="15.75" hidden="1" x14ac:dyDescent="0.25">
      <c r="A290" s="17" t="s">
        <v>164</v>
      </c>
      <c r="B290" s="17" t="s">
        <v>333</v>
      </c>
      <c r="C290" s="17" t="s">
        <v>22</v>
      </c>
      <c r="D290" s="12">
        <v>43322</v>
      </c>
      <c r="E290" s="12">
        <v>43347</v>
      </c>
      <c r="F290" s="13">
        <v>48000</v>
      </c>
      <c r="G290" s="12">
        <v>43252</v>
      </c>
      <c r="H290" s="12">
        <v>43616</v>
      </c>
      <c r="I290" s="17">
        <f>IF((YEAR(H290)-YEAR(G290))=1, ((MONTH(H290)-MONTH(G290))+1)+12, (IF((YEAR(H290)-YEAR(G290))=2, ((MONTH(H290)-MONTH(G290))+1)+24, (IF((YEAR(H290)-YEAR(G290))=3, ((MONTH(H290)-MONTH(G290))+1)+36, (MONTH(H290)-MONTH(G290))+1)))))</f>
        <v>12</v>
      </c>
      <c r="J290" s="13">
        <f>F290/I290</f>
        <v>4000</v>
      </c>
      <c r="L290" t="b">
        <f t="shared" si="18"/>
        <v>0</v>
      </c>
      <c r="M290" s="14" t="b">
        <f t="shared" si="17"/>
        <v>1</v>
      </c>
      <c r="N290" s="14" t="b">
        <f t="shared" si="16"/>
        <v>1</v>
      </c>
    </row>
    <row r="291" spans="1:15" ht="15.75" hidden="1" x14ac:dyDescent="0.25">
      <c r="A291" s="17" t="s">
        <v>165</v>
      </c>
      <c r="B291" s="17" t="s">
        <v>332</v>
      </c>
      <c r="C291" s="17" t="s">
        <v>22</v>
      </c>
      <c r="D291" s="12">
        <v>43418</v>
      </c>
      <c r="E291" s="12">
        <v>43503</v>
      </c>
      <c r="F291" s="13">
        <v>20000</v>
      </c>
      <c r="G291" s="12">
        <v>43405</v>
      </c>
      <c r="H291" s="12">
        <v>43769</v>
      </c>
      <c r="I291" s="17">
        <f>IF((YEAR(H291)-YEAR(G291))=1, ((MONTH(H291)-MONTH(G291))+1)+12, (IF((YEAR(H291)-YEAR(G291))=2, ((MONTH(H291)-MONTH(G291))+1)+24, (IF((YEAR(H291)-YEAR(G291))=3, ((MONTH(H291)-MONTH(G291))+1)+36, (MONTH(H291)-MONTH(G291))+1)))))</f>
        <v>12</v>
      </c>
      <c r="J291" s="13">
        <f>F291/I291</f>
        <v>1666.6666666666667</v>
      </c>
      <c r="L291" t="b">
        <f t="shared" si="18"/>
        <v>0</v>
      </c>
      <c r="M291" s="14" t="b">
        <f t="shared" si="17"/>
        <v>0</v>
      </c>
      <c r="N291" s="14" t="b">
        <f t="shared" si="16"/>
        <v>0</v>
      </c>
    </row>
    <row r="292" spans="1:15" ht="15.75" x14ac:dyDescent="0.25">
      <c r="A292" s="17" t="s">
        <v>165</v>
      </c>
      <c r="B292" s="17" t="s">
        <v>332</v>
      </c>
      <c r="C292" s="17" t="s">
        <v>22</v>
      </c>
      <c r="D292" s="12">
        <v>43709</v>
      </c>
      <c r="E292" s="12">
        <v>43763</v>
      </c>
      <c r="F292" s="13">
        <v>16000</v>
      </c>
      <c r="G292" s="12">
        <v>43647</v>
      </c>
      <c r="H292" s="12">
        <v>44012</v>
      </c>
      <c r="I292" s="17">
        <f>IF((YEAR(H292)-YEAR(G292))=1, ((MONTH(H292)-MONTH(G292))+1)+12, (IF((YEAR(H292)-YEAR(G292))=2, ((MONTH(H292)-MONTH(G292))+1)+24, (IF((YEAR(H292)-YEAR(G292))=3, ((MONTH(H292)-MONTH(G292))+1)+36, (MONTH(H292)-MONTH(G292))+1)))))</f>
        <v>12</v>
      </c>
      <c r="J292" s="13">
        <f>F292/I292</f>
        <v>1333.3333333333333</v>
      </c>
      <c r="L292" t="b">
        <f t="shared" si="18"/>
        <v>0</v>
      </c>
      <c r="M292" s="14" t="b">
        <f t="shared" si="17"/>
        <v>1</v>
      </c>
      <c r="N292" s="14" t="b">
        <f t="shared" si="16"/>
        <v>1</v>
      </c>
    </row>
    <row r="293" spans="1:15" ht="15.75" x14ac:dyDescent="0.25">
      <c r="A293" s="17" t="s">
        <v>165</v>
      </c>
      <c r="B293" s="17" t="s">
        <v>332</v>
      </c>
      <c r="C293" s="17" t="s">
        <v>22</v>
      </c>
      <c r="D293" s="12">
        <v>43774</v>
      </c>
      <c r="E293" s="12">
        <v>43816</v>
      </c>
      <c r="F293" s="13">
        <v>20000</v>
      </c>
      <c r="G293" s="12">
        <v>43770</v>
      </c>
      <c r="H293" s="12">
        <v>44135</v>
      </c>
      <c r="I293" s="17">
        <f>IF((YEAR(H293)-YEAR(G293))=1, ((MONTH(H293)-MONTH(G293))+1)+12, (IF((YEAR(H293)-YEAR(G293))=2, ((MONTH(H293)-MONTH(G293))+1)+24, (IF((YEAR(H293)-YEAR(G293))=3, ((MONTH(H293)-MONTH(G293))+1)+36, (MONTH(H293)-MONTH(G293))+1)))))</f>
        <v>12</v>
      </c>
      <c r="J293" s="13">
        <f>F293/I293</f>
        <v>1666.6666666666667</v>
      </c>
      <c r="L293" t="b">
        <f t="shared" si="18"/>
        <v>0</v>
      </c>
      <c r="M293" s="14" t="b">
        <f t="shared" si="17"/>
        <v>1</v>
      </c>
      <c r="N293" s="14" t="b">
        <f t="shared" si="16"/>
        <v>1</v>
      </c>
    </row>
    <row r="294" spans="1:15" ht="15.75" x14ac:dyDescent="0.25">
      <c r="A294" s="17" t="s">
        <v>165</v>
      </c>
      <c r="B294" s="17" t="s">
        <v>332</v>
      </c>
      <c r="C294" s="17" t="s">
        <v>22</v>
      </c>
      <c r="D294" s="12">
        <v>44013</v>
      </c>
      <c r="E294" s="12"/>
      <c r="F294" s="13">
        <v>16000</v>
      </c>
      <c r="G294" s="12">
        <v>44013</v>
      </c>
      <c r="H294" s="12">
        <v>44377</v>
      </c>
      <c r="I294" s="17">
        <f>IF((YEAR(H294)-YEAR(G294))=1, ((MONTH(H294)-MONTH(G294))+1)+12, (IF((YEAR(H294)-YEAR(G294))=2, ((MONTH(H294)-MONTH(G294))+1)+24, (IF((YEAR(H294)-YEAR(G294))=3, ((MONTH(H294)-MONTH(G294))+1)+36, (MONTH(H294)-MONTH(G294))+1)))))</f>
        <v>12</v>
      </c>
      <c r="J294" s="13">
        <f>F294/I294</f>
        <v>1333.3333333333333</v>
      </c>
      <c r="L294" t="b">
        <f t="shared" si="18"/>
        <v>0</v>
      </c>
      <c r="M294" s="14" t="b">
        <f t="shared" si="17"/>
        <v>1</v>
      </c>
      <c r="N294" s="14" t="b">
        <f t="shared" si="16"/>
        <v>1</v>
      </c>
    </row>
    <row r="295" spans="1:15" ht="15.75" x14ac:dyDescent="0.25">
      <c r="A295" s="17" t="s">
        <v>165</v>
      </c>
      <c r="B295" s="17" t="s">
        <v>332</v>
      </c>
      <c r="C295" s="17" t="s">
        <v>22</v>
      </c>
      <c r="D295" s="12">
        <v>44136</v>
      </c>
      <c r="E295" s="12"/>
      <c r="F295" s="13">
        <v>20000</v>
      </c>
      <c r="G295" s="12">
        <v>44136</v>
      </c>
      <c r="H295" s="12">
        <v>44500</v>
      </c>
      <c r="I295" s="17">
        <f>IF((YEAR(H295)-YEAR(G295))=1, ((MONTH(H295)-MONTH(G295))+1)+12, (IF((YEAR(H295)-YEAR(G295))=2, ((MONTH(H295)-MONTH(G295))+1)+24, (IF((YEAR(H295)-YEAR(G295))=3, ((MONTH(H295)-MONTH(G295))+1)+36, (MONTH(H295)-MONTH(G295))+1)))))</f>
        <v>12</v>
      </c>
      <c r="J295" s="13">
        <f>F295/I295</f>
        <v>1666.6666666666667</v>
      </c>
      <c r="L295" t="b">
        <f t="shared" si="18"/>
        <v>0</v>
      </c>
      <c r="M295" s="14" t="b">
        <f t="shared" si="17"/>
        <v>1</v>
      </c>
      <c r="N295" s="14" t="b">
        <f t="shared" si="16"/>
        <v>1</v>
      </c>
    </row>
    <row r="296" spans="1:15" ht="15.75" x14ac:dyDescent="0.25">
      <c r="A296" s="17" t="s">
        <v>166</v>
      </c>
      <c r="B296" s="17" t="s">
        <v>332</v>
      </c>
      <c r="C296" s="17" t="s">
        <v>22</v>
      </c>
      <c r="D296" s="12">
        <v>43836</v>
      </c>
      <c r="E296" s="12">
        <v>43879</v>
      </c>
      <c r="F296" s="13">
        <v>12479.85</v>
      </c>
      <c r="G296" s="12">
        <v>43800</v>
      </c>
      <c r="H296" s="12">
        <v>44165</v>
      </c>
      <c r="I296" s="17">
        <f>IF((YEAR(H296)-YEAR(G296))=1, ((MONTH(H296)-MONTH(G296))+1)+12, (IF((YEAR(H296)-YEAR(G296))=2, ((MONTH(H296)-MONTH(G296))+1)+24, (IF((YEAR(H296)-YEAR(G296))=3, ((MONTH(H296)-MONTH(G296))+1)+36, (MONTH(H296)-MONTH(G296))+1)))))</f>
        <v>12</v>
      </c>
      <c r="J296" s="13">
        <f>F296/I296</f>
        <v>1039.9875</v>
      </c>
      <c r="L296" t="b">
        <f t="shared" si="18"/>
        <v>0</v>
      </c>
      <c r="M296" s="14" t="b">
        <f t="shared" si="17"/>
        <v>0</v>
      </c>
      <c r="N296" s="14" t="b">
        <f t="shared" si="16"/>
        <v>1</v>
      </c>
    </row>
    <row r="297" spans="1:15" ht="15.75" x14ac:dyDescent="0.25">
      <c r="A297" s="17" t="s">
        <v>166</v>
      </c>
      <c r="B297" s="17" t="s">
        <v>332</v>
      </c>
      <c r="C297" s="17" t="s">
        <v>22</v>
      </c>
      <c r="D297" s="12">
        <v>44136</v>
      </c>
      <c r="E297" s="12"/>
      <c r="F297" s="13">
        <v>12625.56</v>
      </c>
      <c r="G297" s="12">
        <v>44166</v>
      </c>
      <c r="H297" s="12">
        <v>44530</v>
      </c>
      <c r="I297" s="17">
        <f>IF((YEAR(H297)-YEAR(G297))=1, ((MONTH(H297)-MONTH(G297))+1)+12, (IF((YEAR(H297)-YEAR(G297))=2, ((MONTH(H297)-MONTH(G297))+1)+24, (IF((YEAR(H297)-YEAR(G297))=3, ((MONTH(H297)-MONTH(G297))+1)+36, (MONTH(H297)-MONTH(G297))+1)))))</f>
        <v>12</v>
      </c>
      <c r="J297" s="13">
        <f>F297/I297</f>
        <v>1052.1299999999999</v>
      </c>
      <c r="L297" t="b">
        <f t="shared" si="18"/>
        <v>0</v>
      </c>
      <c r="M297" s="14" t="b">
        <f t="shared" si="17"/>
        <v>1</v>
      </c>
      <c r="N297" s="14" t="b">
        <f t="shared" si="16"/>
        <v>1</v>
      </c>
    </row>
    <row r="298" spans="1:15" ht="15.75" hidden="1" x14ac:dyDescent="0.25">
      <c r="A298" s="17" t="s">
        <v>167</v>
      </c>
      <c r="B298" s="17" t="s">
        <v>336</v>
      </c>
      <c r="C298" s="17" t="s">
        <v>22</v>
      </c>
      <c r="D298" s="12">
        <v>42840</v>
      </c>
      <c r="E298" s="12">
        <v>43100</v>
      </c>
      <c r="F298" s="13">
        <v>30000</v>
      </c>
      <c r="G298" s="12">
        <v>42826</v>
      </c>
      <c r="H298" s="12">
        <v>43190</v>
      </c>
      <c r="I298" s="17">
        <f>IF((YEAR(H298)-YEAR(G298))=1, ((MONTH(H298)-MONTH(G298))+1)+12, (IF((YEAR(H298)-YEAR(G298))=2, ((MONTH(H298)-MONTH(G298))+1)+24, (IF((YEAR(H298)-YEAR(G298))=3, ((MONTH(H298)-MONTH(G298))+1)+36, (MONTH(H298)-MONTH(G298))+1)))))</f>
        <v>12</v>
      </c>
      <c r="J298" s="13">
        <f>F298/I298</f>
        <v>2500</v>
      </c>
      <c r="L298" t="b">
        <f t="shared" si="18"/>
        <v>0</v>
      </c>
      <c r="M298" s="14" t="b">
        <f t="shared" si="17"/>
        <v>0</v>
      </c>
      <c r="N298" s="14" t="b">
        <f t="shared" si="16"/>
        <v>0</v>
      </c>
    </row>
    <row r="299" spans="1:15" ht="15.75" hidden="1" x14ac:dyDescent="0.25">
      <c r="A299" s="17" t="s">
        <v>168</v>
      </c>
      <c r="B299" s="17" t="s">
        <v>332</v>
      </c>
      <c r="C299" s="17" t="s">
        <v>22</v>
      </c>
      <c r="D299" s="12">
        <v>43315</v>
      </c>
      <c r="E299" s="12">
        <v>43390</v>
      </c>
      <c r="F299" s="13">
        <v>27961.29</v>
      </c>
      <c r="G299" s="12">
        <v>43252</v>
      </c>
      <c r="H299" s="12">
        <v>43616</v>
      </c>
      <c r="I299" s="17">
        <f>IF((YEAR(H299)-YEAR(G299))=1, ((MONTH(H299)-MONTH(G299))+1)+12, (IF((YEAR(H299)-YEAR(G299))=2, ((MONTH(H299)-MONTH(G299))+1)+24, (IF((YEAR(H299)-YEAR(G299))=3, ((MONTH(H299)-MONTH(G299))+1)+36, (MONTH(H299)-MONTH(G299))+1)))))</f>
        <v>12</v>
      </c>
      <c r="J299" s="13">
        <f>F299/I299</f>
        <v>2330.1075000000001</v>
      </c>
      <c r="L299" t="b">
        <f t="shared" si="18"/>
        <v>0</v>
      </c>
      <c r="M299" s="14" t="b">
        <f t="shared" si="17"/>
        <v>0</v>
      </c>
      <c r="N299" s="14" t="b">
        <f t="shared" si="16"/>
        <v>0</v>
      </c>
    </row>
    <row r="300" spans="1:15" ht="15.75" x14ac:dyDescent="0.25">
      <c r="A300" s="17" t="s">
        <v>168</v>
      </c>
      <c r="B300" s="17" t="s">
        <v>332</v>
      </c>
      <c r="C300" s="17" t="s">
        <v>22</v>
      </c>
      <c r="D300" s="12">
        <v>43626</v>
      </c>
      <c r="E300" s="12">
        <v>43682</v>
      </c>
      <c r="F300" s="13">
        <v>27262.13</v>
      </c>
      <c r="G300" s="12">
        <v>43617</v>
      </c>
      <c r="H300" s="12">
        <v>43982</v>
      </c>
      <c r="I300" s="17">
        <f>IF((YEAR(H300)-YEAR(G300))=1, ((MONTH(H300)-MONTH(G300))+1)+12, (IF((YEAR(H300)-YEAR(G300))=2, ((MONTH(H300)-MONTH(G300))+1)+24, (IF((YEAR(H300)-YEAR(G300))=3, ((MONTH(H300)-MONTH(G300))+1)+36, (MONTH(H300)-MONTH(G300))+1)))))</f>
        <v>12</v>
      </c>
      <c r="J300" s="13">
        <f>F300/I300</f>
        <v>2271.8441666666668</v>
      </c>
      <c r="L300" t="b">
        <f t="shared" si="18"/>
        <v>0</v>
      </c>
      <c r="M300" s="14" t="b">
        <f t="shared" si="17"/>
        <v>1</v>
      </c>
      <c r="N300" s="14" t="b">
        <f t="shared" si="16"/>
        <v>1</v>
      </c>
    </row>
    <row r="301" spans="1:15" ht="15.75" x14ac:dyDescent="0.25">
      <c r="A301" s="17" t="s">
        <v>168</v>
      </c>
      <c r="B301" s="17" t="s">
        <v>332</v>
      </c>
      <c r="C301" s="17" t="s">
        <v>22</v>
      </c>
      <c r="D301" s="12">
        <v>43978</v>
      </c>
      <c r="E301" s="12">
        <v>44096</v>
      </c>
      <c r="F301" s="13">
        <v>26362.89</v>
      </c>
      <c r="G301" s="12">
        <v>43983</v>
      </c>
      <c r="H301" s="12">
        <v>44347</v>
      </c>
      <c r="I301" s="17">
        <f>IF((YEAR(H301)-YEAR(G301))=1, ((MONTH(H301)-MONTH(G301))+1)+12, (IF((YEAR(H301)-YEAR(G301))=2, ((MONTH(H301)-MONTH(G301))+1)+24, (IF((YEAR(H301)-YEAR(G301))=3, ((MONTH(H301)-MONTH(G301))+1)+36, (MONTH(H301)-MONTH(G301))+1)))))</f>
        <v>12</v>
      </c>
      <c r="J301" s="13">
        <f>F301/I301</f>
        <v>2196.9074999999998</v>
      </c>
      <c r="L301" t="b">
        <f t="shared" si="18"/>
        <v>0</v>
      </c>
      <c r="M301" s="14" t="b">
        <f t="shared" si="17"/>
        <v>1</v>
      </c>
      <c r="N301" s="14" t="b">
        <f t="shared" si="16"/>
        <v>1</v>
      </c>
    </row>
    <row r="302" spans="1:15" ht="15.75" hidden="1" x14ac:dyDescent="0.25">
      <c r="A302" s="17" t="s">
        <v>169</v>
      </c>
      <c r="B302" s="17" t="s">
        <v>333</v>
      </c>
      <c r="C302" s="17" t="s">
        <v>22</v>
      </c>
      <c r="D302" s="12">
        <v>43430</v>
      </c>
      <c r="E302" s="12">
        <v>43490</v>
      </c>
      <c r="F302" s="13">
        <v>19249.650000000001</v>
      </c>
      <c r="G302" s="12">
        <v>43405</v>
      </c>
      <c r="H302" s="12">
        <v>43769</v>
      </c>
      <c r="I302" s="17">
        <f>IF((YEAR(H302)-YEAR(G302))=1, ((MONTH(H302)-MONTH(G302))+1)+12, (IF((YEAR(H302)-YEAR(G302))=2, ((MONTH(H302)-MONTH(G302))+1)+24, (IF((YEAR(H302)-YEAR(G302))=3, ((MONTH(H302)-MONTH(G302))+1)+36, (MONTH(H302)-MONTH(G302))+1)))))</f>
        <v>12</v>
      </c>
      <c r="J302" s="13">
        <f>F302/I302</f>
        <v>1604.1375</v>
      </c>
      <c r="L302" t="b">
        <f t="shared" si="18"/>
        <v>0</v>
      </c>
      <c r="M302" s="14" t="b">
        <f t="shared" si="17"/>
        <v>0</v>
      </c>
      <c r="N302" s="14" t="b">
        <f t="shared" si="16"/>
        <v>0</v>
      </c>
    </row>
    <row r="303" spans="1:15" ht="15.75" x14ac:dyDescent="0.25">
      <c r="A303" s="17" t="s">
        <v>169</v>
      </c>
      <c r="B303" s="17" t="s">
        <v>333</v>
      </c>
      <c r="C303" s="17" t="s">
        <v>22</v>
      </c>
      <c r="D303" s="12">
        <v>43780</v>
      </c>
      <c r="E303" s="12">
        <v>43805</v>
      </c>
      <c r="F303" s="13">
        <v>19305.650000000001</v>
      </c>
      <c r="G303" s="12">
        <v>43770</v>
      </c>
      <c r="H303" s="12">
        <v>44135</v>
      </c>
      <c r="I303" s="17">
        <f>IF((YEAR(H303)-YEAR(G303))=1, ((MONTH(H303)-MONTH(G303))+1)+12, (IF((YEAR(H303)-YEAR(G303))=2, ((MONTH(H303)-MONTH(G303))+1)+24, (IF((YEAR(H303)-YEAR(G303))=3, ((MONTH(H303)-MONTH(G303))+1)+36, (MONTH(H303)-MONTH(G303))+1)))))</f>
        <v>12</v>
      </c>
      <c r="J303" s="13">
        <f>F303/I303</f>
        <v>1608.8041666666668</v>
      </c>
      <c r="L303" t="b">
        <f t="shared" si="18"/>
        <v>0</v>
      </c>
      <c r="M303" s="14" t="b">
        <f t="shared" si="17"/>
        <v>1</v>
      </c>
      <c r="N303" s="14" t="b">
        <f t="shared" si="16"/>
        <v>1</v>
      </c>
      <c r="O303"/>
    </row>
    <row r="304" spans="1:15" ht="15.75" hidden="1" x14ac:dyDescent="0.25">
      <c r="A304" s="17" t="s">
        <v>170</v>
      </c>
      <c r="B304" s="17" t="s">
        <v>336</v>
      </c>
      <c r="C304" s="17" t="s">
        <v>22</v>
      </c>
      <c r="D304" s="12">
        <v>43367</v>
      </c>
      <c r="E304" s="12">
        <v>43382</v>
      </c>
      <c r="F304" s="13">
        <v>10000</v>
      </c>
      <c r="G304" s="12">
        <v>43344</v>
      </c>
      <c r="H304" s="12">
        <v>43465</v>
      </c>
      <c r="I304" s="17">
        <f>IF((YEAR(H304)-YEAR(G304))=1, ((MONTH(H304)-MONTH(G304))+1)+12, (IF((YEAR(H304)-YEAR(G304))=2, ((MONTH(H304)-MONTH(G304))+1)+24, (IF((YEAR(H304)-YEAR(G304))=3, ((MONTH(H304)-MONTH(G304))+1)+36, (MONTH(H304)-MONTH(G304))+1)))))</f>
        <v>4</v>
      </c>
      <c r="J304" s="13">
        <f>F304/I304</f>
        <v>2500</v>
      </c>
      <c r="L304" t="b">
        <f t="shared" si="18"/>
        <v>0</v>
      </c>
      <c r="M304" s="14" t="b">
        <f t="shared" si="17"/>
        <v>0</v>
      </c>
      <c r="N304" s="14" t="b">
        <f t="shared" si="16"/>
        <v>0</v>
      </c>
      <c r="O304"/>
    </row>
    <row r="305" spans="1:15" ht="15.75" hidden="1" x14ac:dyDescent="0.25">
      <c r="A305" s="17" t="s">
        <v>171</v>
      </c>
      <c r="B305" s="17" t="s">
        <v>335</v>
      </c>
      <c r="C305" s="17" t="s">
        <v>22</v>
      </c>
      <c r="D305" s="12">
        <v>42740</v>
      </c>
      <c r="E305" s="12">
        <v>43100</v>
      </c>
      <c r="F305" s="13">
        <v>46560</v>
      </c>
      <c r="G305" s="12">
        <v>42675</v>
      </c>
      <c r="H305" s="12">
        <v>43039</v>
      </c>
      <c r="I305" s="17">
        <f>IF((YEAR(H305)-YEAR(G305))=1, ((MONTH(H305)-MONTH(G305))+1)+12, (IF((YEAR(H305)-YEAR(G305))=2, ((MONTH(H305)-MONTH(G305))+1)+24, (IF((YEAR(H305)-YEAR(G305))=3, ((MONTH(H305)-MONTH(G305))+1)+36, (MONTH(H305)-MONTH(G305))+1)))))</f>
        <v>12</v>
      </c>
      <c r="J305" s="13">
        <f>F305/I305</f>
        <v>3880</v>
      </c>
      <c r="L305" t="b">
        <f t="shared" si="18"/>
        <v>0</v>
      </c>
      <c r="M305" s="14" t="b">
        <f t="shared" si="17"/>
        <v>0</v>
      </c>
      <c r="N305" s="14" t="b">
        <f t="shared" si="16"/>
        <v>0</v>
      </c>
      <c r="O305"/>
    </row>
    <row r="306" spans="1:15" ht="15.75" hidden="1" x14ac:dyDescent="0.25">
      <c r="A306" s="17" t="s">
        <v>171</v>
      </c>
      <c r="B306" s="17" t="s">
        <v>335</v>
      </c>
      <c r="C306" s="17" t="s">
        <v>22</v>
      </c>
      <c r="D306" s="12">
        <v>42941</v>
      </c>
      <c r="E306" s="12">
        <v>43100</v>
      </c>
      <c r="F306" s="13">
        <v>1000</v>
      </c>
      <c r="G306" s="12">
        <v>42917</v>
      </c>
      <c r="H306" s="12">
        <v>42947</v>
      </c>
      <c r="I306" s="17">
        <f>IF((YEAR(H306)-YEAR(G306))=1, ((MONTH(H306)-MONTH(G306))+1)+12, (IF((YEAR(H306)-YEAR(G306))=2, ((MONTH(H306)-MONTH(G306))+1)+24, (IF((YEAR(H306)-YEAR(G306))=3, ((MONTH(H306)-MONTH(G306))+1)+36, (MONTH(H306)-MONTH(G306))+1)))))</f>
        <v>1</v>
      </c>
      <c r="J306" s="13">
        <f>F306/I306</f>
        <v>1000</v>
      </c>
      <c r="L306" t="b">
        <f t="shared" si="18"/>
        <v>0</v>
      </c>
      <c r="M306" s="14" t="b">
        <f t="shared" si="17"/>
        <v>1</v>
      </c>
      <c r="N306" s="14" t="b">
        <f t="shared" si="16"/>
        <v>1</v>
      </c>
      <c r="O306"/>
    </row>
    <row r="307" spans="1:15" ht="15.75" hidden="1" x14ac:dyDescent="0.25">
      <c r="A307" s="17" t="s">
        <v>171</v>
      </c>
      <c r="B307" s="17" t="s">
        <v>335</v>
      </c>
      <c r="C307" s="17" t="s">
        <v>22</v>
      </c>
      <c r="D307" s="12">
        <v>43018</v>
      </c>
      <c r="E307" s="12">
        <v>43465</v>
      </c>
      <c r="F307" s="13">
        <v>2500</v>
      </c>
      <c r="G307" s="12">
        <v>43009</v>
      </c>
      <c r="H307" s="12">
        <v>43039</v>
      </c>
      <c r="I307" s="17">
        <f>IF((YEAR(H307)-YEAR(G307))=1, ((MONTH(H307)-MONTH(G307))+1)+12, (IF((YEAR(H307)-YEAR(G307))=2, ((MONTH(H307)-MONTH(G307))+1)+24, (IF((YEAR(H307)-YEAR(G307))=3, ((MONTH(H307)-MONTH(G307))+1)+36, (MONTH(H307)-MONTH(G307))+1)))))</f>
        <v>1</v>
      </c>
      <c r="J307" s="13">
        <f>F307/I307</f>
        <v>2500</v>
      </c>
      <c r="L307" t="b">
        <f t="shared" si="18"/>
        <v>0</v>
      </c>
      <c r="M307" s="14" t="b">
        <f t="shared" si="17"/>
        <v>1</v>
      </c>
      <c r="N307" s="14" t="b">
        <f t="shared" si="16"/>
        <v>1</v>
      </c>
      <c r="O307"/>
    </row>
    <row r="308" spans="1:15" ht="15.75" hidden="1" x14ac:dyDescent="0.25">
      <c r="A308" s="17" t="s">
        <v>171</v>
      </c>
      <c r="B308" s="17" t="s">
        <v>335</v>
      </c>
      <c r="C308" s="17" t="s">
        <v>22</v>
      </c>
      <c r="D308" s="12">
        <v>43038</v>
      </c>
      <c r="E308" s="12">
        <v>43465</v>
      </c>
      <c r="F308" s="13">
        <v>48888</v>
      </c>
      <c r="G308" s="12">
        <v>43040</v>
      </c>
      <c r="H308" s="12">
        <v>43404</v>
      </c>
      <c r="I308" s="17">
        <f>IF((YEAR(H308)-YEAR(G308))=1, ((MONTH(H308)-MONTH(G308))+1)+12, (IF((YEAR(H308)-YEAR(G308))=2, ((MONTH(H308)-MONTH(G308))+1)+24, (IF((YEAR(H308)-YEAR(G308))=3, ((MONTH(H308)-MONTH(G308))+1)+36, (MONTH(H308)-MONTH(G308))+1)))))</f>
        <v>12</v>
      </c>
      <c r="J308" s="13">
        <f>F308/I308</f>
        <v>4074</v>
      </c>
      <c r="L308" t="b">
        <f t="shared" si="18"/>
        <v>0</v>
      </c>
      <c r="M308" s="14" t="b">
        <f t="shared" si="17"/>
        <v>1</v>
      </c>
      <c r="N308" s="14" t="b">
        <f t="shared" si="16"/>
        <v>1</v>
      </c>
      <c r="O308"/>
    </row>
    <row r="309" spans="1:15" ht="15.75" hidden="1" x14ac:dyDescent="0.25">
      <c r="A309" s="17" t="s">
        <v>171</v>
      </c>
      <c r="B309" s="17" t="s">
        <v>335</v>
      </c>
      <c r="C309" s="17" t="s">
        <v>22</v>
      </c>
      <c r="D309" s="12">
        <v>43438</v>
      </c>
      <c r="E309" s="12">
        <v>43523</v>
      </c>
      <c r="F309" s="13">
        <v>47724</v>
      </c>
      <c r="G309" s="12">
        <v>43405</v>
      </c>
      <c r="H309" s="12">
        <v>43769</v>
      </c>
      <c r="I309" s="17">
        <f>IF((YEAR(H309)-YEAR(G309))=1, ((MONTH(H309)-MONTH(G309))+1)+12, (IF((YEAR(H309)-YEAR(G309))=2, ((MONTH(H309)-MONTH(G309))+1)+24, (IF((YEAR(H309)-YEAR(G309))=3, ((MONTH(H309)-MONTH(G309))+1)+36, (MONTH(H309)-MONTH(G309))+1)))))</f>
        <v>12</v>
      </c>
      <c r="J309" s="13">
        <f>F309/I309</f>
        <v>3977</v>
      </c>
      <c r="L309" t="b">
        <f t="shared" si="18"/>
        <v>0</v>
      </c>
      <c r="M309" s="14" t="b">
        <f t="shared" si="17"/>
        <v>1</v>
      </c>
      <c r="N309" s="14" t="b">
        <f t="shared" si="16"/>
        <v>1</v>
      </c>
      <c r="O309"/>
    </row>
    <row r="310" spans="1:15" ht="15.75" x14ac:dyDescent="0.25">
      <c r="A310" s="17" t="s">
        <v>171</v>
      </c>
      <c r="B310" s="17" t="s">
        <v>335</v>
      </c>
      <c r="C310" s="17" t="s">
        <v>22</v>
      </c>
      <c r="D310" s="12">
        <v>43763</v>
      </c>
      <c r="E310" s="12">
        <v>43791</v>
      </c>
      <c r="F310" s="13">
        <v>47724</v>
      </c>
      <c r="G310" s="12">
        <v>43770</v>
      </c>
      <c r="H310" s="12">
        <v>44135</v>
      </c>
      <c r="I310" s="17">
        <f>IF((YEAR(H310)-YEAR(G310))=1, ((MONTH(H310)-MONTH(G310))+1)+12, (IF((YEAR(H310)-YEAR(G310))=2, ((MONTH(H310)-MONTH(G310))+1)+24, (IF((YEAR(H310)-YEAR(G310))=3, ((MONTH(H310)-MONTH(G310))+1)+36, (MONTH(H310)-MONTH(G310))+1)))))</f>
        <v>12</v>
      </c>
      <c r="J310" s="13">
        <f>F310/I310</f>
        <v>3977</v>
      </c>
      <c r="L310" t="b">
        <f t="shared" si="18"/>
        <v>0</v>
      </c>
      <c r="M310" s="14" t="b">
        <f t="shared" si="17"/>
        <v>1</v>
      </c>
      <c r="N310" s="14" t="b">
        <f t="shared" si="16"/>
        <v>1</v>
      </c>
      <c r="O310"/>
    </row>
    <row r="311" spans="1:15" ht="15.75" x14ac:dyDescent="0.25">
      <c r="A311" s="17" t="s">
        <v>171</v>
      </c>
      <c r="B311" s="17" t="s">
        <v>335</v>
      </c>
      <c r="C311" s="17" t="s">
        <v>22</v>
      </c>
      <c r="D311" s="12">
        <v>44135</v>
      </c>
      <c r="E311" s="12">
        <v>44182</v>
      </c>
      <c r="F311" s="13">
        <v>50110</v>
      </c>
      <c r="G311" s="12">
        <v>44136</v>
      </c>
      <c r="H311" s="12">
        <v>44500</v>
      </c>
      <c r="I311" s="17">
        <f>IF((YEAR(H311)-YEAR(G311))=1, ((MONTH(H311)-MONTH(G311))+1)+12, (IF((YEAR(H311)-YEAR(G311))=2, ((MONTH(H311)-MONTH(G311))+1)+24, (IF((YEAR(H311)-YEAR(G311))=3, ((MONTH(H311)-MONTH(G311))+1)+36, (MONTH(H311)-MONTH(G311))+1)))))</f>
        <v>12</v>
      </c>
      <c r="J311" s="13">
        <f>F311/I311</f>
        <v>4175.833333333333</v>
      </c>
      <c r="L311" t="b">
        <f t="shared" si="18"/>
        <v>0</v>
      </c>
      <c r="M311" s="14" t="b">
        <f t="shared" si="17"/>
        <v>1</v>
      </c>
      <c r="N311" s="14" t="b">
        <f t="shared" si="16"/>
        <v>1</v>
      </c>
      <c r="O311"/>
    </row>
    <row r="312" spans="1:15" ht="15.75" x14ac:dyDescent="0.25">
      <c r="A312" s="17" t="s">
        <v>171</v>
      </c>
      <c r="B312" s="17" t="s">
        <v>335</v>
      </c>
      <c r="C312" s="17" t="s">
        <v>22</v>
      </c>
      <c r="D312" s="12">
        <v>44500</v>
      </c>
      <c r="E312" s="12"/>
      <c r="F312" s="13">
        <v>51613</v>
      </c>
      <c r="G312" s="12">
        <v>44501</v>
      </c>
      <c r="H312" s="12">
        <v>44865</v>
      </c>
      <c r="I312" s="17">
        <f>IF((YEAR(H312)-YEAR(G312))=1, ((MONTH(H312)-MONTH(G312))+1)+12, (IF((YEAR(H312)-YEAR(G312))=2, ((MONTH(H312)-MONTH(G312))+1)+24, (IF((YEAR(H312)-YEAR(G312))=3, ((MONTH(H312)-MONTH(G312))+1)+36, (MONTH(H312)-MONTH(G312))+1)))))</f>
        <v>12</v>
      </c>
      <c r="J312" s="13">
        <f>F312/I312</f>
        <v>4301.083333333333</v>
      </c>
      <c r="L312" t="b">
        <f t="shared" si="18"/>
        <v>0</v>
      </c>
      <c r="M312" s="14" t="b">
        <f t="shared" si="17"/>
        <v>1</v>
      </c>
      <c r="N312" s="14" t="b">
        <f t="shared" si="16"/>
        <v>1</v>
      </c>
      <c r="O312"/>
    </row>
    <row r="313" spans="1:15" ht="15.75" hidden="1" x14ac:dyDescent="0.25">
      <c r="A313" s="17" t="s">
        <v>172</v>
      </c>
      <c r="B313" s="17" t="s">
        <v>333</v>
      </c>
      <c r="C313" s="17" t="s">
        <v>22</v>
      </c>
      <c r="D313" s="12">
        <v>43398</v>
      </c>
      <c r="E313" s="12">
        <v>43440</v>
      </c>
      <c r="F313" s="13">
        <v>10000</v>
      </c>
      <c r="G313" s="12">
        <v>43405</v>
      </c>
      <c r="H313" s="12">
        <v>43830</v>
      </c>
      <c r="I313" s="17">
        <f>IF((YEAR(H313)-YEAR(G313))=1, ((MONTH(H313)-MONTH(G313))+1)+12, (IF((YEAR(H313)-YEAR(G313))=2, ((MONTH(H313)-MONTH(G313))+1)+24, (IF((YEAR(H313)-YEAR(G313))=3, ((MONTH(H313)-MONTH(G313))+1)+36, (MONTH(H313)-MONTH(G313))+1)))))</f>
        <v>14</v>
      </c>
      <c r="J313" s="13">
        <f>F313/I313</f>
        <v>714.28571428571433</v>
      </c>
      <c r="L313" t="b">
        <f t="shared" si="18"/>
        <v>0</v>
      </c>
      <c r="M313" s="14" t="b">
        <f t="shared" ref="M313:M316" si="19">EXACT(A313,A312)</f>
        <v>0</v>
      </c>
      <c r="N313" s="14" t="b">
        <f t="shared" ref="N313:N367" si="20">EXACT(B313,B312)</f>
        <v>0</v>
      </c>
      <c r="O313"/>
    </row>
    <row r="314" spans="1:15" ht="15.75" hidden="1" x14ac:dyDescent="0.25">
      <c r="A314" s="17" t="s">
        <v>172</v>
      </c>
      <c r="B314" s="17" t="s">
        <v>334</v>
      </c>
      <c r="C314" s="17" t="s">
        <v>22</v>
      </c>
      <c r="D314" s="12">
        <v>43450</v>
      </c>
      <c r="E314" s="12">
        <v>43495</v>
      </c>
      <c r="F314" s="13">
        <v>98985</v>
      </c>
      <c r="G314" s="12">
        <v>43405</v>
      </c>
      <c r="H314" s="12">
        <v>43830</v>
      </c>
      <c r="I314" s="17">
        <f>IF((YEAR(H314)-YEAR(G314))=1, ((MONTH(H314)-MONTH(G314))+1)+12, (IF((YEAR(H314)-YEAR(G314))=2, ((MONTH(H314)-MONTH(G314))+1)+24, (IF((YEAR(H314)-YEAR(G314))=3, ((MONTH(H314)-MONTH(G314))+1)+36, (MONTH(H314)-MONTH(G314))+1)))))</f>
        <v>14</v>
      </c>
      <c r="J314" s="13">
        <f>F314/I314</f>
        <v>7070.3571428571431</v>
      </c>
      <c r="L314" t="b">
        <f t="shared" si="18"/>
        <v>0</v>
      </c>
      <c r="M314" s="14" t="b">
        <f t="shared" si="19"/>
        <v>1</v>
      </c>
      <c r="N314" s="14" t="b">
        <f t="shared" si="20"/>
        <v>0</v>
      </c>
      <c r="O314"/>
    </row>
    <row r="315" spans="1:15" ht="15.75" x14ac:dyDescent="0.25">
      <c r="A315" s="17" t="s">
        <v>172</v>
      </c>
      <c r="B315" s="17" t="s">
        <v>334</v>
      </c>
      <c r="C315" s="17" t="s">
        <v>22</v>
      </c>
      <c r="D315" s="12">
        <v>43495</v>
      </c>
      <c r="E315" s="12">
        <v>43524</v>
      </c>
      <c r="F315" s="13">
        <v>99000</v>
      </c>
      <c r="G315" s="12">
        <v>43466</v>
      </c>
      <c r="H315" s="12">
        <v>43830</v>
      </c>
      <c r="I315" s="17">
        <f>IF((YEAR(H315)-YEAR(G315))=1, ((MONTH(H315)-MONTH(G315))+1)+12, (IF((YEAR(H315)-YEAR(G315))=2, ((MONTH(H315)-MONTH(G315))+1)+24, (IF((YEAR(H315)-YEAR(G315))=3, ((MONTH(H315)-MONTH(G315))+1)+36, (MONTH(H315)-MONTH(G315))+1)))))</f>
        <v>12</v>
      </c>
      <c r="J315" s="13">
        <f>F315/I315</f>
        <v>8250</v>
      </c>
      <c r="L315" t="b">
        <f t="shared" si="18"/>
        <v>0</v>
      </c>
      <c r="M315" s="14" t="b">
        <f t="shared" si="19"/>
        <v>1</v>
      </c>
      <c r="N315" s="14" t="b">
        <f t="shared" si="20"/>
        <v>1</v>
      </c>
      <c r="O315"/>
    </row>
    <row r="316" spans="1:15" ht="15.75" x14ac:dyDescent="0.25">
      <c r="A316" s="17" t="s">
        <v>172</v>
      </c>
      <c r="B316" s="17" t="s">
        <v>335</v>
      </c>
      <c r="C316" s="17" t="s">
        <v>22</v>
      </c>
      <c r="D316" s="12">
        <v>43495</v>
      </c>
      <c r="E316" s="12">
        <v>43524</v>
      </c>
      <c r="F316" s="13">
        <v>50000</v>
      </c>
      <c r="G316" s="12">
        <v>43466</v>
      </c>
      <c r="H316" s="12">
        <v>43830</v>
      </c>
      <c r="I316" s="17">
        <f>IF((YEAR(H316)-YEAR(G316))=1, ((MONTH(H316)-MONTH(G316))+1)+12, (IF((YEAR(H316)-YEAR(G316))=2, ((MONTH(H316)-MONTH(G316))+1)+24, (IF((YEAR(H316)-YEAR(G316))=3, ((MONTH(H316)-MONTH(G316))+1)+36, (MONTH(H316)-MONTH(G316))+1)))))</f>
        <v>12</v>
      </c>
      <c r="J316" s="13">
        <f>F316/I316</f>
        <v>4166.666666666667</v>
      </c>
      <c r="L316" t="b">
        <f t="shared" si="18"/>
        <v>0</v>
      </c>
      <c r="M316" s="14" t="b">
        <f t="shared" si="19"/>
        <v>1</v>
      </c>
      <c r="N316" s="14" t="b">
        <f t="shared" si="20"/>
        <v>0</v>
      </c>
      <c r="O316"/>
    </row>
    <row r="317" spans="1:15" ht="15.75" x14ac:dyDescent="0.25">
      <c r="A317" s="17" t="s">
        <v>172</v>
      </c>
      <c r="B317" s="17" t="s">
        <v>334</v>
      </c>
      <c r="C317" s="17" t="s">
        <v>22</v>
      </c>
      <c r="D317" s="12">
        <v>43900</v>
      </c>
      <c r="E317" s="12">
        <v>43937</v>
      </c>
      <c r="F317" s="13">
        <v>27000</v>
      </c>
      <c r="G317" s="12">
        <v>43831</v>
      </c>
      <c r="H317" s="12">
        <v>44196</v>
      </c>
      <c r="I317" s="17">
        <f>IF((YEAR(H317)-YEAR(G317))=1, ((MONTH(H317)-MONTH(G317))+1)+12, (IF((YEAR(H317)-YEAR(G317))=2, ((MONTH(H317)-MONTH(G317))+1)+24, (IF((YEAR(H317)-YEAR(G317))=3, ((MONTH(H317)-MONTH(G317))+1)+36, (MONTH(H317)-MONTH(G317))+1)))))</f>
        <v>12</v>
      </c>
      <c r="J317" s="13">
        <f>F317/I317</f>
        <v>2250</v>
      </c>
      <c r="L317" t="b">
        <f t="shared" si="18"/>
        <v>0</v>
      </c>
      <c r="M317" s="14" t="b">
        <f t="shared" ref="M317:M318" si="21">EXACT(A317,A316)</f>
        <v>1</v>
      </c>
      <c r="N317" s="14" t="b">
        <f t="shared" ref="N317:N318" si="22">EXACT(B317,B316)</f>
        <v>0</v>
      </c>
      <c r="O317"/>
    </row>
    <row r="318" spans="1:15" ht="15.75" x14ac:dyDescent="0.25">
      <c r="A318" s="17" t="s">
        <v>172</v>
      </c>
      <c r="B318" s="17" t="s">
        <v>334</v>
      </c>
      <c r="C318" s="17" t="s">
        <v>22</v>
      </c>
      <c r="D318" s="12">
        <v>44215</v>
      </c>
      <c r="E318" s="12"/>
      <c r="F318" s="13">
        <v>225000</v>
      </c>
      <c r="G318" s="12">
        <v>44197</v>
      </c>
      <c r="H318" s="12">
        <v>44561</v>
      </c>
      <c r="I318" s="17">
        <f>IF((YEAR(H318)-YEAR(G318))=1, ((MONTH(H318)-MONTH(G318))+1)+12, (IF((YEAR(H318)-YEAR(G318))=2, ((MONTH(H318)-MONTH(G318))+1)+24, (IF((YEAR(H318)-YEAR(G318))=3, ((MONTH(H318)-MONTH(G318))+1)+36, (MONTH(H318)-MONTH(G318))+1)))))</f>
        <v>12</v>
      </c>
      <c r="J318" s="13">
        <f>F318/I318</f>
        <v>18750</v>
      </c>
      <c r="L318" t="b">
        <f t="shared" si="18"/>
        <v>0</v>
      </c>
      <c r="M318" s="14" t="b">
        <f t="shared" si="21"/>
        <v>1</v>
      </c>
      <c r="N318" s="14" t="b">
        <f t="shared" si="22"/>
        <v>1</v>
      </c>
      <c r="O318"/>
    </row>
    <row r="319" spans="1:15" ht="15.75" hidden="1" x14ac:dyDescent="0.25">
      <c r="A319" s="17" t="s">
        <v>173</v>
      </c>
      <c r="B319" s="17" t="s">
        <v>333</v>
      </c>
      <c r="C319" s="17" t="s">
        <v>22</v>
      </c>
      <c r="D319" s="12">
        <v>42461</v>
      </c>
      <c r="E319" s="12">
        <v>42735</v>
      </c>
      <c r="F319" s="13">
        <v>12000</v>
      </c>
      <c r="G319" s="12">
        <v>42461</v>
      </c>
      <c r="H319" s="12">
        <v>42825</v>
      </c>
      <c r="I319" s="17">
        <f>IF((YEAR(H319)-YEAR(G319))=1, ((MONTH(H319)-MONTH(G319))+1)+12, (IF((YEAR(H319)-YEAR(G319))=2, ((MONTH(H319)-MONTH(G319))+1)+24, (IF((YEAR(H319)-YEAR(G319))=3, ((MONTH(H319)-MONTH(G319))+1)+36, (MONTH(H319)-MONTH(G319))+1)))))</f>
        <v>12</v>
      </c>
      <c r="J319" s="13">
        <f>F319/I319</f>
        <v>1000</v>
      </c>
      <c r="L319" t="b">
        <f t="shared" si="18"/>
        <v>0</v>
      </c>
      <c r="M319" s="14" t="b">
        <f t="shared" ref="M319:M367" si="23">EXACT(A319,A318)</f>
        <v>0</v>
      </c>
      <c r="N319" s="14" t="b">
        <f t="shared" si="20"/>
        <v>0</v>
      </c>
      <c r="O319"/>
    </row>
    <row r="320" spans="1:15" ht="15.75" hidden="1" x14ac:dyDescent="0.25">
      <c r="A320" s="17" t="s">
        <v>173</v>
      </c>
      <c r="B320" s="17" t="s">
        <v>333</v>
      </c>
      <c r="C320" s="17" t="s">
        <v>22</v>
      </c>
      <c r="D320" s="12">
        <v>42840</v>
      </c>
      <c r="E320" s="12">
        <v>43100</v>
      </c>
      <c r="F320" s="13">
        <v>1000</v>
      </c>
      <c r="G320" s="12">
        <v>42826</v>
      </c>
      <c r="H320" s="12">
        <v>42855</v>
      </c>
      <c r="I320" s="17">
        <f>IF((YEAR(H320)-YEAR(G320))=1, ((MONTH(H320)-MONTH(G320))+1)+12, (IF((YEAR(H320)-YEAR(G320))=2, ((MONTH(H320)-MONTH(G320))+1)+24, (IF((YEAR(H320)-YEAR(G320))=3, ((MONTH(H320)-MONTH(G320))+1)+36, (MONTH(H320)-MONTH(G320))+1)))))</f>
        <v>1</v>
      </c>
      <c r="J320" s="13">
        <f>F320/I320</f>
        <v>1000</v>
      </c>
      <c r="L320" t="b">
        <f t="shared" si="18"/>
        <v>0</v>
      </c>
      <c r="M320" s="14" t="b">
        <f t="shared" si="23"/>
        <v>1</v>
      </c>
      <c r="N320" s="14" t="b">
        <f t="shared" si="20"/>
        <v>1</v>
      </c>
      <c r="O320"/>
    </row>
    <row r="321" spans="1:15" ht="15.75" hidden="1" x14ac:dyDescent="0.25">
      <c r="A321" s="17" t="s">
        <v>173</v>
      </c>
      <c r="B321" s="17" t="s">
        <v>333</v>
      </c>
      <c r="C321" s="17" t="s">
        <v>22</v>
      </c>
      <c r="D321" s="12">
        <v>42878</v>
      </c>
      <c r="E321" s="12">
        <v>43100</v>
      </c>
      <c r="F321" s="13">
        <v>13200</v>
      </c>
      <c r="G321" s="12">
        <v>42856</v>
      </c>
      <c r="H321" s="12">
        <v>43220</v>
      </c>
      <c r="I321" s="17">
        <f>IF((YEAR(H321)-YEAR(G321))=1, ((MONTH(H321)-MONTH(G321))+1)+12, (IF((YEAR(H321)-YEAR(G321))=2, ((MONTH(H321)-MONTH(G321))+1)+24, (IF((YEAR(H321)-YEAR(G321))=3, ((MONTH(H321)-MONTH(G321))+1)+36, (MONTH(H321)-MONTH(G321))+1)))))</f>
        <v>12</v>
      </c>
      <c r="J321" s="13">
        <f>F321/I321</f>
        <v>1100</v>
      </c>
      <c r="L321" t="b">
        <f t="shared" si="18"/>
        <v>0</v>
      </c>
      <c r="M321" s="14" t="b">
        <f t="shared" si="23"/>
        <v>1</v>
      </c>
      <c r="N321" s="14" t="b">
        <f t="shared" si="20"/>
        <v>1</v>
      </c>
      <c r="O321"/>
    </row>
    <row r="322" spans="1:15" ht="15.75" hidden="1" x14ac:dyDescent="0.25">
      <c r="A322" s="17" t="s">
        <v>173</v>
      </c>
      <c r="B322" s="17" t="s">
        <v>333</v>
      </c>
      <c r="C322" s="17" t="s">
        <v>22</v>
      </c>
      <c r="D322" s="12">
        <v>42965</v>
      </c>
      <c r="E322" s="12">
        <v>43100</v>
      </c>
      <c r="F322" s="13">
        <v>8000</v>
      </c>
      <c r="G322" s="12">
        <v>42948</v>
      </c>
      <c r="H322" s="12">
        <v>43008</v>
      </c>
      <c r="I322" s="17">
        <f>IF((YEAR(H322)-YEAR(G322))=1, ((MONTH(H322)-MONTH(G322))+1)+12, (IF((YEAR(H322)-YEAR(G322))=2, ((MONTH(H322)-MONTH(G322))+1)+24, (IF((YEAR(H322)-YEAR(G322))=3, ((MONTH(H322)-MONTH(G322))+1)+36, (MONTH(H322)-MONTH(G322))+1)))))</f>
        <v>2</v>
      </c>
      <c r="J322" s="13">
        <f>F322/I322</f>
        <v>4000</v>
      </c>
      <c r="L322" t="b">
        <f t="shared" si="18"/>
        <v>0</v>
      </c>
      <c r="M322" s="14" t="b">
        <f t="shared" si="23"/>
        <v>1</v>
      </c>
      <c r="N322" s="14" t="b">
        <f t="shared" si="20"/>
        <v>1</v>
      </c>
      <c r="O322"/>
    </row>
    <row r="323" spans="1:15" ht="15.75" hidden="1" x14ac:dyDescent="0.25">
      <c r="A323" s="17" t="s">
        <v>173</v>
      </c>
      <c r="B323" s="17" t="s">
        <v>333</v>
      </c>
      <c r="C323" s="17" t="s">
        <v>22</v>
      </c>
      <c r="D323" s="12">
        <v>43327</v>
      </c>
      <c r="E323" s="12">
        <v>43378</v>
      </c>
      <c r="F323" s="13">
        <v>13200</v>
      </c>
      <c r="G323" s="12">
        <v>43221</v>
      </c>
      <c r="H323" s="12">
        <v>43585</v>
      </c>
      <c r="I323" s="17">
        <f>IF((YEAR(H323)-YEAR(G323))=1, ((MONTH(H323)-MONTH(G323))+1)+12, (IF((YEAR(H323)-YEAR(G323))=2, ((MONTH(H323)-MONTH(G323))+1)+24, (IF((YEAR(H323)-YEAR(G323))=3, ((MONTH(H323)-MONTH(G323))+1)+36, (MONTH(H323)-MONTH(G323))+1)))))</f>
        <v>12</v>
      </c>
      <c r="J323" s="13">
        <f>F323/I323</f>
        <v>1100</v>
      </c>
      <c r="L323" t="b">
        <f t="shared" ref="L323:L386" si="24">AND(A323=A322,B323=B322,G323=G322,H323=H322)</f>
        <v>0</v>
      </c>
      <c r="M323" s="14" t="b">
        <f t="shared" si="23"/>
        <v>1</v>
      </c>
      <c r="N323" s="14" t="b">
        <f t="shared" si="20"/>
        <v>1</v>
      </c>
      <c r="O323"/>
    </row>
    <row r="324" spans="1:15" ht="15.75" hidden="1" x14ac:dyDescent="0.25">
      <c r="A324" s="17" t="s">
        <v>40</v>
      </c>
      <c r="B324" s="17" t="s">
        <v>336</v>
      </c>
      <c r="C324" s="17" t="s">
        <v>22</v>
      </c>
      <c r="D324" s="12">
        <v>43329</v>
      </c>
      <c r="E324" s="12">
        <v>43404</v>
      </c>
      <c r="F324" s="13">
        <v>15296.17</v>
      </c>
      <c r="G324" s="12">
        <v>43313</v>
      </c>
      <c r="H324" s="12">
        <v>43677</v>
      </c>
      <c r="I324" s="17">
        <f>IF((YEAR(H324)-YEAR(G324))=1, ((MONTH(H324)-MONTH(G324))+1)+12, (IF((YEAR(H324)-YEAR(G324))=2, ((MONTH(H324)-MONTH(G324))+1)+24, (IF((YEAR(H324)-YEAR(G324))=3, ((MONTH(H324)-MONTH(G324))+1)+36, (MONTH(H324)-MONTH(G324))+1)))))</f>
        <v>12</v>
      </c>
      <c r="J324" s="13">
        <f>F324/I324</f>
        <v>1274.6808333333333</v>
      </c>
      <c r="L324" t="b">
        <f t="shared" si="24"/>
        <v>0</v>
      </c>
      <c r="M324" s="14" t="b">
        <f t="shared" si="23"/>
        <v>0</v>
      </c>
      <c r="N324" s="14" t="b">
        <f t="shared" si="20"/>
        <v>0</v>
      </c>
      <c r="O324"/>
    </row>
    <row r="325" spans="1:15" ht="15.75" hidden="1" x14ac:dyDescent="0.25">
      <c r="A325" s="17" t="s">
        <v>174</v>
      </c>
      <c r="B325" s="17" t="s">
        <v>333</v>
      </c>
      <c r="C325" s="17" t="s">
        <v>22</v>
      </c>
      <c r="D325" s="12">
        <v>43073</v>
      </c>
      <c r="E325" s="12">
        <v>43100</v>
      </c>
      <c r="F325" s="13">
        <v>6837.35</v>
      </c>
      <c r="G325" s="12">
        <v>42948</v>
      </c>
      <c r="H325" s="12">
        <v>43039</v>
      </c>
      <c r="I325" s="17">
        <f>IF((YEAR(H325)-YEAR(G325))=1, ((MONTH(H325)-MONTH(G325))+1)+12, (IF((YEAR(H325)-YEAR(G325))=2, ((MONTH(H325)-MONTH(G325))+1)+24, (IF((YEAR(H325)-YEAR(G325))=3, ((MONTH(H325)-MONTH(G325))+1)+36, (MONTH(H325)-MONTH(G325))+1)))))</f>
        <v>3</v>
      </c>
      <c r="J325" s="13">
        <f>F325/I325</f>
        <v>2279.1166666666668</v>
      </c>
      <c r="L325" t="b">
        <f t="shared" si="24"/>
        <v>0</v>
      </c>
      <c r="M325" s="14" t="b">
        <f t="shared" si="23"/>
        <v>0</v>
      </c>
      <c r="N325" s="14" t="b">
        <f t="shared" si="20"/>
        <v>0</v>
      </c>
      <c r="O325"/>
    </row>
    <row r="326" spans="1:15" ht="15.75" hidden="1" x14ac:dyDescent="0.25">
      <c r="A326" s="17" t="s">
        <v>175</v>
      </c>
      <c r="B326" s="17" t="s">
        <v>334</v>
      </c>
      <c r="C326" s="17" t="s">
        <v>22</v>
      </c>
      <c r="D326" s="12">
        <v>43098</v>
      </c>
      <c r="E326" s="12">
        <v>43465</v>
      </c>
      <c r="F326" s="13">
        <v>10811.98</v>
      </c>
      <c r="G326" s="12">
        <v>43070</v>
      </c>
      <c r="H326" s="12">
        <v>43434</v>
      </c>
      <c r="I326" s="17">
        <f>IF((YEAR(H326)-YEAR(G326))=1, ((MONTH(H326)-MONTH(G326))+1)+12, (IF((YEAR(H326)-YEAR(G326))=2, ((MONTH(H326)-MONTH(G326))+1)+24, (IF((YEAR(H326)-YEAR(G326))=3, ((MONTH(H326)-MONTH(G326))+1)+36, (MONTH(H326)-MONTH(G326))+1)))))</f>
        <v>12</v>
      </c>
      <c r="J326" s="13">
        <f>F326/I326</f>
        <v>900.99833333333333</v>
      </c>
      <c r="L326" t="b">
        <f t="shared" si="24"/>
        <v>0</v>
      </c>
      <c r="M326" s="14" t="b">
        <f t="shared" si="23"/>
        <v>0</v>
      </c>
      <c r="N326" s="14" t="b">
        <f t="shared" si="20"/>
        <v>0</v>
      </c>
      <c r="O326"/>
    </row>
    <row r="327" spans="1:15" ht="15.75" hidden="1" x14ac:dyDescent="0.25">
      <c r="A327" s="17" t="s">
        <v>175</v>
      </c>
      <c r="B327" s="17" t="s">
        <v>334</v>
      </c>
      <c r="C327" s="17" t="s">
        <v>22</v>
      </c>
      <c r="D327" s="12">
        <v>43438</v>
      </c>
      <c r="E327" s="12">
        <v>43447</v>
      </c>
      <c r="F327" s="13">
        <v>6757.49</v>
      </c>
      <c r="G327" s="12">
        <v>43435</v>
      </c>
      <c r="H327" s="12">
        <v>43799</v>
      </c>
      <c r="I327" s="17">
        <f>IF((YEAR(H327)-YEAR(G327))=1, ((MONTH(H327)-MONTH(G327))+1)+12, (IF((YEAR(H327)-YEAR(G327))=2, ((MONTH(H327)-MONTH(G327))+1)+24, (IF((YEAR(H327)-YEAR(G327))=3, ((MONTH(H327)-MONTH(G327))+1)+36, (MONTH(H327)-MONTH(G327))+1)))))</f>
        <v>12</v>
      </c>
      <c r="J327" s="13">
        <f>F327/I327</f>
        <v>563.12416666666661</v>
      </c>
      <c r="L327" t="b">
        <f t="shared" si="24"/>
        <v>0</v>
      </c>
      <c r="M327" s="14" t="b">
        <f t="shared" si="23"/>
        <v>1</v>
      </c>
      <c r="N327" s="14" t="b">
        <f t="shared" si="20"/>
        <v>1</v>
      </c>
      <c r="O327"/>
    </row>
    <row r="328" spans="1:15" ht="15.75" hidden="1" x14ac:dyDescent="0.25">
      <c r="A328" s="17" t="s">
        <v>176</v>
      </c>
      <c r="B328" s="17" t="s">
        <v>334</v>
      </c>
      <c r="C328" s="17" t="s">
        <v>22</v>
      </c>
      <c r="D328" s="12">
        <v>43083</v>
      </c>
      <c r="E328" s="12">
        <v>43465</v>
      </c>
      <c r="F328" s="13">
        <v>27600</v>
      </c>
      <c r="G328" s="12">
        <v>43101</v>
      </c>
      <c r="H328" s="12">
        <v>43465</v>
      </c>
      <c r="I328" s="17">
        <f>IF((YEAR(H328)-YEAR(G328))=1, ((MONTH(H328)-MONTH(G328))+1)+12, (IF((YEAR(H328)-YEAR(G328))=2, ((MONTH(H328)-MONTH(G328))+1)+24, (IF((YEAR(H328)-YEAR(G328))=3, ((MONTH(H328)-MONTH(G328))+1)+36, (MONTH(H328)-MONTH(G328))+1)))))</f>
        <v>12</v>
      </c>
      <c r="J328" s="13">
        <f>F328/I328</f>
        <v>2300</v>
      </c>
      <c r="L328" t="b">
        <f t="shared" si="24"/>
        <v>0</v>
      </c>
      <c r="M328" s="14" t="b">
        <f t="shared" si="23"/>
        <v>0</v>
      </c>
      <c r="N328" s="14" t="b">
        <f t="shared" si="20"/>
        <v>1</v>
      </c>
      <c r="O328"/>
    </row>
    <row r="329" spans="1:15" ht="15.75" x14ac:dyDescent="0.25">
      <c r="A329" s="17" t="s">
        <v>176</v>
      </c>
      <c r="B329" s="17" t="s">
        <v>334</v>
      </c>
      <c r="C329" s="17" t="s">
        <v>22</v>
      </c>
      <c r="D329" s="12">
        <v>43448</v>
      </c>
      <c r="E329" s="12">
        <v>43489</v>
      </c>
      <c r="F329" s="13">
        <v>27600</v>
      </c>
      <c r="G329" s="12">
        <v>43466</v>
      </c>
      <c r="H329" s="12">
        <v>43830</v>
      </c>
      <c r="I329" s="17">
        <f>IF((YEAR(H329)-YEAR(G329))=1, ((MONTH(H329)-MONTH(G329))+1)+12, (IF((YEAR(H329)-YEAR(G329))=2, ((MONTH(H329)-MONTH(G329))+1)+24, (IF((YEAR(H329)-YEAR(G329))=3, ((MONTH(H329)-MONTH(G329))+1)+36, (MONTH(H329)-MONTH(G329))+1)))))</f>
        <v>12</v>
      </c>
      <c r="J329" s="13">
        <f>F329/I329</f>
        <v>2300</v>
      </c>
      <c r="L329" t="b">
        <f t="shared" si="24"/>
        <v>0</v>
      </c>
      <c r="M329" s="14" t="b">
        <f t="shared" si="23"/>
        <v>1</v>
      </c>
      <c r="N329" s="14" t="b">
        <f t="shared" si="20"/>
        <v>1</v>
      </c>
      <c r="O329"/>
    </row>
    <row r="330" spans="1:15" ht="15.75" x14ac:dyDescent="0.25">
      <c r="A330" s="17" t="s">
        <v>176</v>
      </c>
      <c r="B330" s="17" t="s">
        <v>334</v>
      </c>
      <c r="C330" s="17" t="s">
        <v>22</v>
      </c>
      <c r="D330" s="12">
        <v>43831</v>
      </c>
      <c r="E330" s="12">
        <v>43851</v>
      </c>
      <c r="F330" s="13">
        <v>27600</v>
      </c>
      <c r="G330" s="12">
        <v>43831</v>
      </c>
      <c r="H330" s="12">
        <v>44196</v>
      </c>
      <c r="I330" s="17">
        <f>IF((YEAR(H330)-YEAR(G330))=1, ((MONTH(H330)-MONTH(G330))+1)+12, (IF((YEAR(H330)-YEAR(G330))=2, ((MONTH(H330)-MONTH(G330))+1)+24, (IF((YEAR(H330)-YEAR(G330))=3, ((MONTH(H330)-MONTH(G330))+1)+36, (MONTH(H330)-MONTH(G330))+1)))))</f>
        <v>12</v>
      </c>
      <c r="J330" s="13">
        <f>F330/I330</f>
        <v>2300</v>
      </c>
      <c r="L330" t="b">
        <f t="shared" si="24"/>
        <v>0</v>
      </c>
      <c r="M330" s="14" t="b">
        <f t="shared" si="23"/>
        <v>1</v>
      </c>
      <c r="N330" s="14" t="b">
        <f t="shared" si="20"/>
        <v>1</v>
      </c>
      <c r="O330"/>
    </row>
    <row r="331" spans="1:15" ht="15.75" hidden="1" x14ac:dyDescent="0.25">
      <c r="A331" s="17" t="s">
        <v>177</v>
      </c>
      <c r="B331" s="17" t="s">
        <v>335</v>
      </c>
      <c r="C331" s="17" t="s">
        <v>22</v>
      </c>
      <c r="D331" s="12">
        <v>43194</v>
      </c>
      <c r="E331" s="12">
        <v>43241</v>
      </c>
      <c r="F331" s="13">
        <v>16500</v>
      </c>
      <c r="G331" s="12">
        <v>43191</v>
      </c>
      <c r="H331" s="12">
        <v>43555</v>
      </c>
      <c r="I331" s="17">
        <f>IF((YEAR(H331)-YEAR(G331))=1, ((MONTH(H331)-MONTH(G331))+1)+12, (IF((YEAR(H331)-YEAR(G331))=2, ((MONTH(H331)-MONTH(G331))+1)+24, (IF((YEAR(H331)-YEAR(G331))=3, ((MONTH(H331)-MONTH(G331))+1)+36, (MONTH(H331)-MONTH(G331))+1)))))</f>
        <v>12</v>
      </c>
      <c r="J331" s="13">
        <f>F331/I331</f>
        <v>1375</v>
      </c>
      <c r="L331" t="b">
        <f t="shared" si="24"/>
        <v>0</v>
      </c>
      <c r="M331" s="14" t="b">
        <f t="shared" si="23"/>
        <v>0</v>
      </c>
      <c r="N331" s="14" t="b">
        <f t="shared" si="20"/>
        <v>0</v>
      </c>
      <c r="O331"/>
    </row>
    <row r="332" spans="1:15" ht="15.75" hidden="1" x14ac:dyDescent="0.25">
      <c r="A332" s="17" t="s">
        <v>177</v>
      </c>
      <c r="B332" s="17" t="s">
        <v>335</v>
      </c>
      <c r="C332" s="17" t="s">
        <v>22</v>
      </c>
      <c r="D332" s="12">
        <v>43311</v>
      </c>
      <c r="E332" s="12">
        <v>43360</v>
      </c>
      <c r="F332" s="13">
        <v>9000</v>
      </c>
      <c r="G332" s="12">
        <v>43282</v>
      </c>
      <c r="H332" s="12">
        <v>43555</v>
      </c>
      <c r="I332" s="17">
        <f>IF((YEAR(H332)-YEAR(G332))=1, ((MONTH(H332)-MONTH(G332))+1)+12, (IF((YEAR(H332)-YEAR(G332))=2, ((MONTH(H332)-MONTH(G332))+1)+24, (IF((YEAR(H332)-YEAR(G332))=3, ((MONTH(H332)-MONTH(G332))+1)+36, (MONTH(H332)-MONTH(G332))+1)))))</f>
        <v>9</v>
      </c>
      <c r="J332" s="13">
        <f>F332/I332</f>
        <v>1000</v>
      </c>
      <c r="L332" t="b">
        <f t="shared" si="24"/>
        <v>0</v>
      </c>
      <c r="M332" s="14" t="b">
        <f t="shared" ref="M332:M333" si="25">EXACT(A332,A331)</f>
        <v>1</v>
      </c>
      <c r="N332" s="14" t="b">
        <f t="shared" ref="N332:N333" si="26">EXACT(B332,B331)</f>
        <v>1</v>
      </c>
      <c r="O332"/>
    </row>
    <row r="333" spans="1:15" ht="15.75" x14ac:dyDescent="0.25">
      <c r="A333" s="17" t="s">
        <v>177</v>
      </c>
      <c r="B333" s="17" t="s">
        <v>335</v>
      </c>
      <c r="C333" s="17" t="s">
        <v>22</v>
      </c>
      <c r="D333" s="12">
        <v>43647</v>
      </c>
      <c r="E333" s="12">
        <v>43707</v>
      </c>
      <c r="F333" s="13">
        <v>22500</v>
      </c>
      <c r="G333" s="12">
        <v>43556</v>
      </c>
      <c r="H333" s="12">
        <v>43921</v>
      </c>
      <c r="I333" s="17">
        <f>IF((YEAR(H333)-YEAR(G333))=1, ((MONTH(H333)-MONTH(G333))+1)+12, (IF((YEAR(H333)-YEAR(G333))=2, ((MONTH(H333)-MONTH(G333))+1)+24, (IF((YEAR(H333)-YEAR(G333))=3, ((MONTH(H333)-MONTH(G333))+1)+36, (MONTH(H333)-MONTH(G333))+1)))))</f>
        <v>12</v>
      </c>
      <c r="J333" s="13">
        <f>F333/I333</f>
        <v>1875</v>
      </c>
      <c r="L333" t="b">
        <f t="shared" si="24"/>
        <v>0</v>
      </c>
      <c r="M333" s="14" t="b">
        <f t="shared" si="25"/>
        <v>1</v>
      </c>
      <c r="N333" s="14" t="b">
        <f t="shared" si="26"/>
        <v>1</v>
      </c>
      <c r="O333"/>
    </row>
    <row r="334" spans="1:15" ht="15.75" x14ac:dyDescent="0.25">
      <c r="A334" s="17" t="s">
        <v>177</v>
      </c>
      <c r="B334" s="17" t="s">
        <v>335</v>
      </c>
      <c r="C334" s="17" t="s">
        <v>22</v>
      </c>
      <c r="D334" s="12">
        <v>43838</v>
      </c>
      <c r="E334" s="12">
        <v>43879</v>
      </c>
      <c r="F334" s="13">
        <v>1500</v>
      </c>
      <c r="G334" s="12">
        <v>43831</v>
      </c>
      <c r="H334" s="12">
        <v>43921</v>
      </c>
      <c r="I334" s="17">
        <f>IF((YEAR(H334)-YEAR(G334))=1, ((MONTH(H334)-MONTH(G334))+1)+12, (IF((YEAR(H334)-YEAR(G334))=2, ((MONTH(H334)-MONTH(G334))+1)+24, (IF((YEAR(H334)-YEAR(G334))=3, ((MONTH(H334)-MONTH(G334))+1)+36, (MONTH(H334)-MONTH(G334))+1)))))</f>
        <v>3</v>
      </c>
      <c r="J334" s="13">
        <f>F334/I334</f>
        <v>500</v>
      </c>
      <c r="L334" t="b">
        <f t="shared" si="24"/>
        <v>0</v>
      </c>
      <c r="M334" s="14" t="b">
        <f t="shared" si="23"/>
        <v>1</v>
      </c>
      <c r="N334" s="14" t="b">
        <f t="shared" si="20"/>
        <v>1</v>
      </c>
      <c r="O334"/>
    </row>
    <row r="335" spans="1:15" ht="15.75" x14ac:dyDescent="0.25">
      <c r="A335" s="17" t="s">
        <v>177</v>
      </c>
      <c r="B335" s="17" t="s">
        <v>335</v>
      </c>
      <c r="C335" s="17" t="s">
        <v>22</v>
      </c>
      <c r="D335" s="12">
        <v>43941</v>
      </c>
      <c r="E335" s="12">
        <v>43987</v>
      </c>
      <c r="F335" s="13">
        <v>10237.5</v>
      </c>
      <c r="G335" s="12">
        <v>43922</v>
      </c>
      <c r="H335" s="12">
        <v>44012</v>
      </c>
      <c r="I335" s="17">
        <f>IF((YEAR(H335)-YEAR(G335))=1, ((MONTH(H335)-MONTH(G335))+1)+12, (IF((YEAR(H335)-YEAR(G335))=2, ((MONTH(H335)-MONTH(G335))+1)+24, (IF((YEAR(H335)-YEAR(G335))=3, ((MONTH(H335)-MONTH(G335))+1)+36, (MONTH(H335)-MONTH(G335))+1)))))</f>
        <v>3</v>
      </c>
      <c r="J335" s="13">
        <f>F335/I335</f>
        <v>3412.5</v>
      </c>
      <c r="L335" t="b">
        <f t="shared" si="24"/>
        <v>0</v>
      </c>
      <c r="M335" s="14" t="b">
        <f t="shared" si="23"/>
        <v>1</v>
      </c>
      <c r="N335" s="14" t="b">
        <f t="shared" si="20"/>
        <v>1</v>
      </c>
      <c r="O335"/>
    </row>
    <row r="336" spans="1:15" ht="15.75" x14ac:dyDescent="0.25">
      <c r="A336" s="17" t="s">
        <v>177</v>
      </c>
      <c r="B336" s="17" t="s">
        <v>335</v>
      </c>
      <c r="C336" s="17" t="s">
        <v>22</v>
      </c>
      <c r="D336" s="12">
        <v>44013</v>
      </c>
      <c r="E336" s="12">
        <v>44085</v>
      </c>
      <c r="F336" s="13">
        <v>10237.5</v>
      </c>
      <c r="G336" s="12">
        <v>44013</v>
      </c>
      <c r="H336" s="12">
        <v>44104</v>
      </c>
      <c r="I336" s="17">
        <f>IF((YEAR(H336)-YEAR(G336))=1, ((MONTH(H336)-MONTH(G336))+1)+12, (IF((YEAR(H336)-YEAR(G336))=2, ((MONTH(H336)-MONTH(G336))+1)+24, (IF((YEAR(H336)-YEAR(G336))=3, ((MONTH(H336)-MONTH(G336))+1)+36, (MONTH(H336)-MONTH(G336))+1)))))</f>
        <v>3</v>
      </c>
      <c r="J336" s="13">
        <f>F336/I336</f>
        <v>3412.5</v>
      </c>
      <c r="L336" t="b">
        <f t="shared" si="24"/>
        <v>0</v>
      </c>
      <c r="M336" s="14" t="b">
        <f t="shared" si="23"/>
        <v>1</v>
      </c>
      <c r="N336" s="14" t="b">
        <f t="shared" si="20"/>
        <v>1</v>
      </c>
      <c r="O336"/>
    </row>
    <row r="337" spans="1:15" ht="15.75" x14ac:dyDescent="0.25">
      <c r="A337" s="17" t="s">
        <v>177</v>
      </c>
      <c r="B337" s="17" t="s">
        <v>335</v>
      </c>
      <c r="C337" s="17" t="s">
        <v>22</v>
      </c>
      <c r="D337" s="12">
        <v>44105</v>
      </c>
      <c r="E337" s="12">
        <v>44176</v>
      </c>
      <c r="F337" s="13">
        <v>10237.5</v>
      </c>
      <c r="G337" s="12">
        <v>44105</v>
      </c>
      <c r="H337" s="12">
        <v>44196</v>
      </c>
      <c r="I337" s="17">
        <f>IF((YEAR(H337)-YEAR(G337))=1, ((MONTH(H337)-MONTH(G337))+1)+12, (IF((YEAR(H337)-YEAR(G337))=2, ((MONTH(H337)-MONTH(G337))+1)+24, (IF((YEAR(H337)-YEAR(G337))=3, ((MONTH(H337)-MONTH(G337))+1)+36, (MONTH(H337)-MONTH(G337))+1)))))</f>
        <v>3</v>
      </c>
      <c r="J337" s="13">
        <f>F337/I337</f>
        <v>3412.5</v>
      </c>
      <c r="L337" t="b">
        <f t="shared" si="24"/>
        <v>0</v>
      </c>
      <c r="M337" s="14" t="b">
        <f t="shared" si="23"/>
        <v>1</v>
      </c>
      <c r="N337" s="14" t="b">
        <f t="shared" si="20"/>
        <v>1</v>
      </c>
      <c r="O337"/>
    </row>
    <row r="338" spans="1:15" ht="15.75" x14ac:dyDescent="0.25">
      <c r="A338" s="17" t="s">
        <v>177</v>
      </c>
      <c r="B338" s="17" t="s">
        <v>335</v>
      </c>
      <c r="C338" s="17" t="s">
        <v>22</v>
      </c>
      <c r="D338" s="12">
        <v>44197</v>
      </c>
      <c r="E338" s="12">
        <v>44243</v>
      </c>
      <c r="F338" s="13">
        <v>10237.5</v>
      </c>
      <c r="G338" s="12">
        <v>44197</v>
      </c>
      <c r="H338" s="12">
        <v>44286</v>
      </c>
      <c r="I338" s="17">
        <f>IF((YEAR(H338)-YEAR(G338))=1, ((MONTH(H338)-MONTH(G338))+1)+12, (IF((YEAR(H338)-YEAR(G338))=2, ((MONTH(H338)-MONTH(G338))+1)+24, (IF((YEAR(H338)-YEAR(G338))=3, ((MONTH(H338)-MONTH(G338))+1)+36, (MONTH(H338)-MONTH(G338))+1)))))</f>
        <v>3</v>
      </c>
      <c r="J338" s="13">
        <f>F338/I338</f>
        <v>3412.5</v>
      </c>
      <c r="L338" t="b">
        <f t="shared" si="24"/>
        <v>0</v>
      </c>
      <c r="M338" s="14" t="b">
        <f t="shared" si="23"/>
        <v>1</v>
      </c>
      <c r="N338" s="14" t="b">
        <f t="shared" si="20"/>
        <v>1</v>
      </c>
      <c r="O338"/>
    </row>
    <row r="339" spans="1:15" ht="15.75" hidden="1" x14ac:dyDescent="0.25">
      <c r="A339" s="17" t="s">
        <v>178</v>
      </c>
      <c r="B339" s="17" t="s">
        <v>333</v>
      </c>
      <c r="C339" s="17" t="s">
        <v>22</v>
      </c>
      <c r="D339" s="12">
        <v>42736</v>
      </c>
      <c r="E339" s="12">
        <v>43100</v>
      </c>
      <c r="F339" s="13">
        <v>10500</v>
      </c>
      <c r="G339" s="12">
        <v>42736</v>
      </c>
      <c r="H339" s="12">
        <v>42825</v>
      </c>
      <c r="I339" s="17">
        <f>IF((YEAR(H339)-YEAR(G339))=1, ((MONTH(H339)-MONTH(G339))+1)+12, (IF((YEAR(H339)-YEAR(G339))=2, ((MONTH(H339)-MONTH(G339))+1)+24, (IF((YEAR(H339)-YEAR(G339))=3, ((MONTH(H339)-MONTH(G339))+1)+36, (MONTH(H339)-MONTH(G339))+1)))))</f>
        <v>3</v>
      </c>
      <c r="J339" s="13">
        <f>F339/I339</f>
        <v>3500</v>
      </c>
      <c r="L339" t="b">
        <f t="shared" si="24"/>
        <v>0</v>
      </c>
      <c r="M339" s="14" t="b">
        <f t="shared" si="23"/>
        <v>0</v>
      </c>
      <c r="N339" s="14" t="b">
        <f t="shared" si="20"/>
        <v>0</v>
      </c>
      <c r="O339"/>
    </row>
    <row r="340" spans="1:15" ht="15.75" hidden="1" x14ac:dyDescent="0.25">
      <c r="A340" s="17" t="s">
        <v>178</v>
      </c>
      <c r="B340" s="17" t="s">
        <v>333</v>
      </c>
      <c r="C340" s="17" t="s">
        <v>22</v>
      </c>
      <c r="D340" s="12">
        <v>42826</v>
      </c>
      <c r="E340" s="12">
        <v>43100</v>
      </c>
      <c r="F340" s="13">
        <v>10500</v>
      </c>
      <c r="G340" s="12">
        <v>42826</v>
      </c>
      <c r="H340" s="12">
        <v>42916</v>
      </c>
      <c r="I340" s="17">
        <f>IF((YEAR(H340)-YEAR(G340))=1, ((MONTH(H340)-MONTH(G340))+1)+12, (IF((YEAR(H340)-YEAR(G340))=2, ((MONTH(H340)-MONTH(G340))+1)+24, (IF((YEAR(H340)-YEAR(G340))=3, ((MONTH(H340)-MONTH(G340))+1)+36, (MONTH(H340)-MONTH(G340))+1)))))</f>
        <v>3</v>
      </c>
      <c r="J340" s="13">
        <f>F340/I340</f>
        <v>3500</v>
      </c>
      <c r="L340" t="b">
        <f t="shared" si="24"/>
        <v>0</v>
      </c>
      <c r="M340" s="14" t="b">
        <f t="shared" si="23"/>
        <v>1</v>
      </c>
      <c r="N340" s="14" t="b">
        <f t="shared" si="20"/>
        <v>1</v>
      </c>
      <c r="O340"/>
    </row>
    <row r="341" spans="1:15" ht="15.75" hidden="1" x14ac:dyDescent="0.25">
      <c r="A341" s="17" t="s">
        <v>178</v>
      </c>
      <c r="B341" s="17" t="s">
        <v>333</v>
      </c>
      <c r="C341" s="17" t="s">
        <v>22</v>
      </c>
      <c r="D341" s="12">
        <v>42917</v>
      </c>
      <c r="E341" s="12">
        <v>43100</v>
      </c>
      <c r="F341" s="13">
        <v>10500</v>
      </c>
      <c r="G341" s="12">
        <v>42917</v>
      </c>
      <c r="H341" s="12">
        <v>43008</v>
      </c>
      <c r="I341" s="17">
        <f>IF((YEAR(H341)-YEAR(G341))=1, ((MONTH(H341)-MONTH(G341))+1)+12, (IF((YEAR(H341)-YEAR(G341))=2, ((MONTH(H341)-MONTH(G341))+1)+24, (IF((YEAR(H341)-YEAR(G341))=3, ((MONTH(H341)-MONTH(G341))+1)+36, (MONTH(H341)-MONTH(G341))+1)))))</f>
        <v>3</v>
      </c>
      <c r="J341" s="13">
        <f>F341/I341</f>
        <v>3500</v>
      </c>
      <c r="L341" t="b">
        <f t="shared" si="24"/>
        <v>0</v>
      </c>
      <c r="M341" s="14" t="b">
        <f t="shared" si="23"/>
        <v>1</v>
      </c>
      <c r="N341" s="14" t="b">
        <f t="shared" si="20"/>
        <v>1</v>
      </c>
      <c r="O341"/>
    </row>
    <row r="342" spans="1:15" ht="15.75" hidden="1" x14ac:dyDescent="0.25">
      <c r="A342" s="17" t="s">
        <v>178</v>
      </c>
      <c r="B342" s="17" t="s">
        <v>333</v>
      </c>
      <c r="C342" s="17" t="s">
        <v>22</v>
      </c>
      <c r="D342" s="12">
        <v>43009</v>
      </c>
      <c r="E342" s="12">
        <v>43100</v>
      </c>
      <c r="F342" s="13">
        <v>10500</v>
      </c>
      <c r="G342" s="12">
        <v>43009</v>
      </c>
      <c r="H342" s="12">
        <v>43100</v>
      </c>
      <c r="I342" s="17">
        <f>IF((YEAR(H342)-YEAR(G342))=1, ((MONTH(H342)-MONTH(G342))+1)+12, (IF((YEAR(H342)-YEAR(G342))=2, ((MONTH(H342)-MONTH(G342))+1)+24, (IF((YEAR(H342)-YEAR(G342))=3, ((MONTH(H342)-MONTH(G342))+1)+36, (MONTH(H342)-MONTH(G342))+1)))))</f>
        <v>3</v>
      </c>
      <c r="J342" s="13">
        <f>F342/I342</f>
        <v>3500</v>
      </c>
      <c r="L342" t="b">
        <f t="shared" si="24"/>
        <v>0</v>
      </c>
      <c r="M342" s="14" t="b">
        <f t="shared" si="23"/>
        <v>1</v>
      </c>
      <c r="N342" s="14" t="b">
        <f t="shared" si="20"/>
        <v>1</v>
      </c>
      <c r="O342"/>
    </row>
    <row r="343" spans="1:15" ht="15.75" hidden="1" x14ac:dyDescent="0.25">
      <c r="A343" s="17" t="s">
        <v>178</v>
      </c>
      <c r="B343" s="17" t="s">
        <v>333</v>
      </c>
      <c r="C343" s="17" t="s">
        <v>22</v>
      </c>
      <c r="D343" s="12">
        <v>43109</v>
      </c>
      <c r="E343" s="12">
        <v>43152</v>
      </c>
      <c r="F343" s="13">
        <v>42000</v>
      </c>
      <c r="G343" s="12">
        <v>43040</v>
      </c>
      <c r="H343" s="12">
        <v>43404</v>
      </c>
      <c r="I343" s="17">
        <f>IF((YEAR(H343)-YEAR(G343))=1, ((MONTH(H343)-MONTH(G343))+1)+12, (IF((YEAR(H343)-YEAR(G343))=2, ((MONTH(H343)-MONTH(G343))+1)+24, (IF((YEAR(H343)-YEAR(G343))=3, ((MONTH(H343)-MONTH(G343))+1)+36, (MONTH(H343)-MONTH(G343))+1)))))</f>
        <v>12</v>
      </c>
      <c r="J343" s="13">
        <f>F343/I343</f>
        <v>3500</v>
      </c>
      <c r="L343" t="b">
        <f t="shared" si="24"/>
        <v>0</v>
      </c>
      <c r="M343" s="14" t="b">
        <f t="shared" si="23"/>
        <v>1</v>
      </c>
      <c r="N343" s="14" t="b">
        <f t="shared" si="20"/>
        <v>1</v>
      </c>
      <c r="O343"/>
    </row>
    <row r="344" spans="1:15" ht="15.75" hidden="1" x14ac:dyDescent="0.25">
      <c r="A344" s="17" t="s">
        <v>178</v>
      </c>
      <c r="B344" s="17" t="s">
        <v>333</v>
      </c>
      <c r="C344" s="17" t="s">
        <v>22</v>
      </c>
      <c r="D344" s="12">
        <v>43110</v>
      </c>
      <c r="E344" s="12">
        <v>43193</v>
      </c>
      <c r="F344" s="13">
        <v>6000</v>
      </c>
      <c r="G344" s="12">
        <v>43070</v>
      </c>
      <c r="H344" s="12">
        <v>43131</v>
      </c>
      <c r="I344" s="17">
        <f>IF((YEAR(H344)-YEAR(G344))=1, ((MONTH(H344)-MONTH(G344))+1)+12, (IF((YEAR(H344)-YEAR(G344))=2, ((MONTH(H344)-MONTH(G344))+1)+24, (IF((YEAR(H344)-YEAR(G344))=3, ((MONTH(H344)-MONTH(G344))+1)+36, (MONTH(H344)-MONTH(G344))+1)))))</f>
        <v>2</v>
      </c>
      <c r="J344" s="13">
        <f>F344/I344</f>
        <v>3000</v>
      </c>
      <c r="L344" t="b">
        <f t="shared" si="24"/>
        <v>0</v>
      </c>
      <c r="M344" s="14" t="b">
        <f t="shared" si="23"/>
        <v>1</v>
      </c>
      <c r="N344" s="14" t="b">
        <f t="shared" si="20"/>
        <v>1</v>
      </c>
      <c r="O344"/>
    </row>
    <row r="345" spans="1:15" ht="15.75" hidden="1" x14ac:dyDescent="0.25">
      <c r="A345" s="17" t="s">
        <v>178</v>
      </c>
      <c r="B345" s="17" t="s">
        <v>333</v>
      </c>
      <c r="C345" s="17" t="s">
        <v>22</v>
      </c>
      <c r="D345" s="12">
        <v>43136</v>
      </c>
      <c r="E345" s="12">
        <v>43180</v>
      </c>
      <c r="F345" s="13">
        <v>5000</v>
      </c>
      <c r="G345" s="12">
        <v>43070</v>
      </c>
      <c r="H345" s="12">
        <v>43131</v>
      </c>
      <c r="I345" s="17">
        <f>IF((YEAR(H345)-YEAR(G345))=1, ((MONTH(H345)-MONTH(G345))+1)+12, (IF((YEAR(H345)-YEAR(G345))=2, ((MONTH(H345)-MONTH(G345))+1)+24, (IF((YEAR(H345)-YEAR(G345))=3, ((MONTH(H345)-MONTH(G345))+1)+36, (MONTH(H345)-MONTH(G345))+1)))))</f>
        <v>2</v>
      </c>
      <c r="J345" s="13">
        <f>F345/I345</f>
        <v>2500</v>
      </c>
      <c r="L345" t="b">
        <f t="shared" si="24"/>
        <v>1</v>
      </c>
      <c r="M345" s="14" t="b">
        <f t="shared" si="23"/>
        <v>1</v>
      </c>
      <c r="N345" s="14" t="b">
        <f t="shared" si="20"/>
        <v>1</v>
      </c>
      <c r="O345"/>
    </row>
    <row r="346" spans="1:15" ht="15.75" hidden="1" x14ac:dyDescent="0.25">
      <c r="A346" s="17" t="s">
        <v>178</v>
      </c>
      <c r="B346" s="17" t="s">
        <v>333</v>
      </c>
      <c r="C346" s="17" t="s">
        <v>22</v>
      </c>
      <c r="D346" s="12">
        <v>43136</v>
      </c>
      <c r="E346" s="12">
        <v>43180</v>
      </c>
      <c r="F346" s="13">
        <v>7000</v>
      </c>
      <c r="G346" s="12">
        <v>43132</v>
      </c>
      <c r="H346" s="12">
        <v>43190</v>
      </c>
      <c r="I346" s="17">
        <f>IF((YEAR(H346)-YEAR(G346))=1, ((MONTH(H346)-MONTH(G346))+1)+12, (IF((YEAR(H346)-YEAR(G346))=2, ((MONTH(H346)-MONTH(G346))+1)+24, (IF((YEAR(H346)-YEAR(G346))=3, ((MONTH(H346)-MONTH(G346))+1)+36, (MONTH(H346)-MONTH(G346))+1)))))</f>
        <v>2</v>
      </c>
      <c r="J346" s="13">
        <f>F346/I346</f>
        <v>3500</v>
      </c>
      <c r="L346" t="b">
        <f t="shared" si="24"/>
        <v>0</v>
      </c>
      <c r="M346" s="14" t="b">
        <f t="shared" si="23"/>
        <v>1</v>
      </c>
      <c r="N346" s="14" t="b">
        <f t="shared" si="20"/>
        <v>1</v>
      </c>
      <c r="O346"/>
    </row>
    <row r="347" spans="1:15" ht="15.75" hidden="1" x14ac:dyDescent="0.25">
      <c r="A347" s="17" t="s">
        <v>178</v>
      </c>
      <c r="B347" s="17" t="s">
        <v>333</v>
      </c>
      <c r="C347" s="17" t="s">
        <v>22</v>
      </c>
      <c r="D347" s="12">
        <v>43166</v>
      </c>
      <c r="E347" s="12">
        <v>43207</v>
      </c>
      <c r="F347" s="13">
        <v>10000</v>
      </c>
      <c r="G347" s="12">
        <v>43132</v>
      </c>
      <c r="H347" s="12">
        <v>43190</v>
      </c>
      <c r="I347" s="17">
        <f>IF((YEAR(H347)-YEAR(G347))=1, ((MONTH(H347)-MONTH(G347))+1)+12, (IF((YEAR(H347)-YEAR(G347))=2, ((MONTH(H347)-MONTH(G347))+1)+24, (IF((YEAR(H347)-YEAR(G347))=3, ((MONTH(H347)-MONTH(G347))+1)+36, (MONTH(H347)-MONTH(G347))+1)))))</f>
        <v>2</v>
      </c>
      <c r="J347" s="13">
        <f>F347/I347</f>
        <v>5000</v>
      </c>
      <c r="L347" t="b">
        <f t="shared" si="24"/>
        <v>1</v>
      </c>
      <c r="M347" s="14" t="b">
        <f t="shared" si="23"/>
        <v>1</v>
      </c>
      <c r="N347" s="14" t="b">
        <f t="shared" si="20"/>
        <v>1</v>
      </c>
      <c r="O347"/>
    </row>
    <row r="348" spans="1:15" ht="15.75" hidden="1" x14ac:dyDescent="0.25">
      <c r="A348" s="17" t="s">
        <v>178</v>
      </c>
      <c r="B348" s="17" t="s">
        <v>333</v>
      </c>
      <c r="C348" s="17" t="s">
        <v>22</v>
      </c>
      <c r="D348" s="12">
        <v>43190</v>
      </c>
      <c r="E348" s="12">
        <v>43234</v>
      </c>
      <c r="F348" s="13">
        <v>7000</v>
      </c>
      <c r="G348" s="12">
        <v>43132</v>
      </c>
      <c r="H348" s="12">
        <v>43190</v>
      </c>
      <c r="I348" s="17">
        <f>IF((YEAR(H348)-YEAR(G348))=1, ((MONTH(H348)-MONTH(G348))+1)+12, (IF((YEAR(H348)-YEAR(G348))=2, ((MONTH(H348)-MONTH(G348))+1)+24, (IF((YEAR(H348)-YEAR(G348))=3, ((MONTH(H348)-MONTH(G348))+1)+36, (MONTH(H348)-MONTH(G348))+1)))))</f>
        <v>2</v>
      </c>
      <c r="J348" s="13">
        <f>F348/I348</f>
        <v>3500</v>
      </c>
      <c r="L348" t="b">
        <f t="shared" si="24"/>
        <v>1</v>
      </c>
      <c r="M348" s="14" t="b">
        <f t="shared" si="23"/>
        <v>1</v>
      </c>
      <c r="N348" s="14" t="b">
        <f t="shared" si="20"/>
        <v>1</v>
      </c>
      <c r="O348"/>
    </row>
    <row r="349" spans="1:15" ht="15.75" hidden="1" x14ac:dyDescent="0.25">
      <c r="A349" s="17" t="s">
        <v>178</v>
      </c>
      <c r="B349" s="17" t="s">
        <v>333</v>
      </c>
      <c r="C349" s="17" t="s">
        <v>22</v>
      </c>
      <c r="D349" s="12">
        <v>43178</v>
      </c>
      <c r="E349" s="12">
        <v>43216</v>
      </c>
      <c r="F349" s="13">
        <v>8000</v>
      </c>
      <c r="G349" s="12">
        <v>43160</v>
      </c>
      <c r="H349" s="12">
        <v>43220</v>
      </c>
      <c r="I349" s="17">
        <f>IF((YEAR(H349)-YEAR(G349))=1, ((MONTH(H349)-MONTH(G349))+1)+12, (IF((YEAR(H349)-YEAR(G349))=2, ((MONTH(H349)-MONTH(G349))+1)+24, (IF((YEAR(H349)-YEAR(G349))=3, ((MONTH(H349)-MONTH(G349))+1)+36, (MONTH(H349)-MONTH(G349))+1)))))</f>
        <v>2</v>
      </c>
      <c r="J349" s="13">
        <f>F349/I349</f>
        <v>4000</v>
      </c>
      <c r="L349" t="b">
        <f t="shared" si="24"/>
        <v>0</v>
      </c>
      <c r="M349" s="14" t="b">
        <f t="shared" si="23"/>
        <v>1</v>
      </c>
      <c r="N349" s="14" t="b">
        <f t="shared" si="20"/>
        <v>1</v>
      </c>
      <c r="O349"/>
    </row>
    <row r="350" spans="1:15" ht="15.75" hidden="1" x14ac:dyDescent="0.25">
      <c r="A350" s="17" t="s">
        <v>178</v>
      </c>
      <c r="B350" s="17" t="s">
        <v>333</v>
      </c>
      <c r="C350" s="17" t="s">
        <v>22</v>
      </c>
      <c r="D350" s="12">
        <v>43194</v>
      </c>
      <c r="E350" s="12">
        <v>43236</v>
      </c>
      <c r="F350" s="13">
        <v>8000</v>
      </c>
      <c r="G350" s="12">
        <v>43160</v>
      </c>
      <c r="H350" s="12">
        <v>43220</v>
      </c>
      <c r="I350" s="17">
        <f>IF((YEAR(H350)-YEAR(G350))=1, ((MONTH(H350)-MONTH(G350))+1)+12, (IF((YEAR(H350)-YEAR(G350))=2, ((MONTH(H350)-MONTH(G350))+1)+24, (IF((YEAR(H350)-YEAR(G350))=3, ((MONTH(H350)-MONTH(G350))+1)+36, (MONTH(H350)-MONTH(G350))+1)))))</f>
        <v>2</v>
      </c>
      <c r="J350" s="13">
        <f>F350/I350</f>
        <v>4000</v>
      </c>
      <c r="L350" t="b">
        <f t="shared" si="24"/>
        <v>1</v>
      </c>
      <c r="M350" s="14" t="b">
        <f t="shared" si="23"/>
        <v>1</v>
      </c>
      <c r="N350" s="14" t="b">
        <f t="shared" si="20"/>
        <v>1</v>
      </c>
      <c r="O350"/>
    </row>
    <row r="351" spans="1:15" ht="15.75" hidden="1" x14ac:dyDescent="0.25">
      <c r="A351" s="17" t="s">
        <v>178</v>
      </c>
      <c r="B351" s="17" t="s">
        <v>333</v>
      </c>
      <c r="C351" s="17" t="s">
        <v>22</v>
      </c>
      <c r="D351" s="12">
        <v>43200</v>
      </c>
      <c r="E351" s="12">
        <v>43258</v>
      </c>
      <c r="F351" s="13">
        <v>5000</v>
      </c>
      <c r="G351" s="12">
        <v>43160</v>
      </c>
      <c r="H351" s="12">
        <v>43220</v>
      </c>
      <c r="I351" s="17">
        <f>IF((YEAR(H351)-YEAR(G351))=1, ((MONTH(H351)-MONTH(G351))+1)+12, (IF((YEAR(H351)-YEAR(G351))=2, ((MONTH(H351)-MONTH(G351))+1)+24, (IF((YEAR(H351)-YEAR(G351))=3, ((MONTH(H351)-MONTH(G351))+1)+36, (MONTH(H351)-MONTH(G351))+1)))))</f>
        <v>2</v>
      </c>
      <c r="J351" s="13">
        <f>F351/I351</f>
        <v>2500</v>
      </c>
      <c r="L351" t="b">
        <f t="shared" si="24"/>
        <v>1</v>
      </c>
      <c r="M351" s="14" t="b">
        <f t="shared" si="23"/>
        <v>1</v>
      </c>
      <c r="N351" s="14" t="b">
        <f t="shared" si="20"/>
        <v>1</v>
      </c>
      <c r="O351"/>
    </row>
    <row r="352" spans="1:15" ht="15.75" hidden="1" x14ac:dyDescent="0.25">
      <c r="A352" s="17" t="s">
        <v>178</v>
      </c>
      <c r="B352" s="17" t="s">
        <v>333</v>
      </c>
      <c r="C352" s="17" t="s">
        <v>22</v>
      </c>
      <c r="D352" s="12">
        <v>43220</v>
      </c>
      <c r="E352" s="12">
        <v>43258</v>
      </c>
      <c r="F352" s="13">
        <v>5000</v>
      </c>
      <c r="G352" s="12">
        <v>43160</v>
      </c>
      <c r="H352" s="12">
        <v>43220</v>
      </c>
      <c r="I352" s="17">
        <f>IF((YEAR(H352)-YEAR(G352))=1, ((MONTH(H352)-MONTH(G352))+1)+12, (IF((YEAR(H352)-YEAR(G352))=2, ((MONTH(H352)-MONTH(G352))+1)+24, (IF((YEAR(H352)-YEAR(G352))=3, ((MONTH(H352)-MONTH(G352))+1)+36, (MONTH(H352)-MONTH(G352))+1)))))</f>
        <v>2</v>
      </c>
      <c r="J352" s="13">
        <f>F352/I352</f>
        <v>2500</v>
      </c>
      <c r="L352" t="b">
        <f t="shared" si="24"/>
        <v>1</v>
      </c>
      <c r="M352" s="14" t="b">
        <f t="shared" si="23"/>
        <v>1</v>
      </c>
      <c r="N352" s="14" t="b">
        <f t="shared" si="20"/>
        <v>1</v>
      </c>
      <c r="O352"/>
    </row>
    <row r="353" spans="1:15" ht="15.75" hidden="1" x14ac:dyDescent="0.25">
      <c r="A353" s="17" t="s">
        <v>178</v>
      </c>
      <c r="B353" s="17" t="s">
        <v>333</v>
      </c>
      <c r="C353" s="17" t="s">
        <v>22</v>
      </c>
      <c r="D353" s="12">
        <v>43200</v>
      </c>
      <c r="E353" s="12">
        <v>43215</v>
      </c>
      <c r="F353" s="13">
        <v>15000</v>
      </c>
      <c r="G353" s="12">
        <v>43191</v>
      </c>
      <c r="H353" s="12">
        <v>43251</v>
      </c>
      <c r="I353" s="17">
        <f>IF((YEAR(H353)-YEAR(G353))=1, ((MONTH(H353)-MONTH(G353))+1)+12, (IF((YEAR(H353)-YEAR(G353))=2, ((MONTH(H353)-MONTH(G353))+1)+24, (IF((YEAR(H353)-YEAR(G353))=3, ((MONTH(H353)-MONTH(G353))+1)+36, (MONTH(H353)-MONTH(G353))+1)))))</f>
        <v>2</v>
      </c>
      <c r="J353" s="13">
        <f>F353/I353</f>
        <v>7500</v>
      </c>
      <c r="L353" t="b">
        <f t="shared" si="24"/>
        <v>0</v>
      </c>
      <c r="M353" s="14" t="b">
        <f t="shared" si="23"/>
        <v>1</v>
      </c>
      <c r="N353" s="14" t="b">
        <f t="shared" si="20"/>
        <v>1</v>
      </c>
      <c r="O353"/>
    </row>
    <row r="354" spans="1:15" ht="15.75" hidden="1" x14ac:dyDescent="0.25">
      <c r="A354" s="17" t="s">
        <v>178</v>
      </c>
      <c r="B354" s="17" t="s">
        <v>333</v>
      </c>
      <c r="C354" s="17" t="s">
        <v>22</v>
      </c>
      <c r="D354" s="12">
        <v>43251</v>
      </c>
      <c r="E354" s="12">
        <v>43320</v>
      </c>
      <c r="F354" s="13">
        <v>8000</v>
      </c>
      <c r="G354" s="12">
        <v>43191</v>
      </c>
      <c r="H354" s="12">
        <v>43251</v>
      </c>
      <c r="I354" s="17">
        <f>IF((YEAR(H354)-YEAR(G354))=1, ((MONTH(H354)-MONTH(G354))+1)+12, (IF((YEAR(H354)-YEAR(G354))=2, ((MONTH(H354)-MONTH(G354))+1)+24, (IF((YEAR(H354)-YEAR(G354))=3, ((MONTH(H354)-MONTH(G354))+1)+36, (MONTH(H354)-MONTH(G354))+1)))))</f>
        <v>2</v>
      </c>
      <c r="J354" s="13">
        <f>F354/I354</f>
        <v>4000</v>
      </c>
      <c r="L354" t="b">
        <f t="shared" si="24"/>
        <v>1</v>
      </c>
      <c r="M354" s="14" t="b">
        <f t="shared" si="23"/>
        <v>1</v>
      </c>
      <c r="N354" s="14" t="b">
        <f t="shared" si="20"/>
        <v>1</v>
      </c>
      <c r="O354"/>
    </row>
    <row r="355" spans="1:15" ht="15.75" hidden="1" x14ac:dyDescent="0.25">
      <c r="A355" s="17" t="s">
        <v>178</v>
      </c>
      <c r="B355" s="17" t="s">
        <v>333</v>
      </c>
      <c r="C355" s="17" t="s">
        <v>22</v>
      </c>
      <c r="D355" s="12">
        <v>43300</v>
      </c>
      <c r="E355" s="12">
        <v>43383</v>
      </c>
      <c r="F355" s="13">
        <v>6250</v>
      </c>
      <c r="G355" s="12">
        <v>43252</v>
      </c>
      <c r="H355" s="12">
        <v>43434</v>
      </c>
      <c r="I355" s="17">
        <f>IF((YEAR(H355)-YEAR(G355))=1, ((MONTH(H355)-MONTH(G355))+1)+12, (IF((YEAR(H355)-YEAR(G355))=2, ((MONTH(H355)-MONTH(G355))+1)+24, (IF((YEAR(H355)-YEAR(G355))=3, ((MONTH(H355)-MONTH(G355))+1)+36, (MONTH(H355)-MONTH(G355))+1)))))</f>
        <v>6</v>
      </c>
      <c r="J355" s="13">
        <f>F355/I355</f>
        <v>1041.6666666666667</v>
      </c>
      <c r="L355" t="b">
        <f t="shared" si="24"/>
        <v>0</v>
      </c>
      <c r="M355" s="14" t="b">
        <f t="shared" si="23"/>
        <v>1</v>
      </c>
      <c r="N355" s="14" t="b">
        <f t="shared" si="20"/>
        <v>1</v>
      </c>
      <c r="O355"/>
    </row>
    <row r="356" spans="1:15" ht="15.75" hidden="1" x14ac:dyDescent="0.25">
      <c r="A356" s="17" t="s">
        <v>178</v>
      </c>
      <c r="B356" s="17" t="s">
        <v>333</v>
      </c>
      <c r="C356" s="17" t="s">
        <v>22</v>
      </c>
      <c r="D356" s="12">
        <v>43315</v>
      </c>
      <c r="E356" s="12">
        <v>43367</v>
      </c>
      <c r="F356" s="13">
        <v>6250</v>
      </c>
      <c r="G356" s="12">
        <v>43252</v>
      </c>
      <c r="H356" s="12">
        <v>43404</v>
      </c>
      <c r="I356" s="17">
        <f>IF((YEAR(H356)-YEAR(G356))=1, ((MONTH(H356)-MONTH(G356))+1)+12, (IF((YEAR(H356)-YEAR(G356))=2, ((MONTH(H356)-MONTH(G356))+1)+24, (IF((YEAR(H356)-YEAR(G356))=3, ((MONTH(H356)-MONTH(G356))+1)+36, (MONTH(H356)-MONTH(G356))+1)))))</f>
        <v>5</v>
      </c>
      <c r="J356" s="13">
        <f>F356/I356</f>
        <v>1250</v>
      </c>
      <c r="L356" t="b">
        <f t="shared" si="24"/>
        <v>0</v>
      </c>
      <c r="M356" s="14" t="b">
        <f t="shared" si="23"/>
        <v>1</v>
      </c>
      <c r="N356" s="14" t="b">
        <f t="shared" si="20"/>
        <v>1</v>
      </c>
      <c r="O356"/>
    </row>
    <row r="357" spans="1:15" ht="15.75" hidden="1" x14ac:dyDescent="0.25">
      <c r="A357" s="17" t="s">
        <v>178</v>
      </c>
      <c r="B357" s="17" t="s">
        <v>333</v>
      </c>
      <c r="C357" s="17" t="s">
        <v>22</v>
      </c>
      <c r="D357" s="12">
        <v>43404</v>
      </c>
      <c r="E357" s="12">
        <v>43458</v>
      </c>
      <c r="F357" s="13">
        <v>6250</v>
      </c>
      <c r="G357" s="12">
        <v>43252</v>
      </c>
      <c r="H357" s="12">
        <v>43404</v>
      </c>
      <c r="I357" s="17">
        <f>IF((YEAR(H357)-YEAR(G357))=1, ((MONTH(H357)-MONTH(G357))+1)+12, (IF((YEAR(H357)-YEAR(G357))=2, ((MONTH(H357)-MONTH(G357))+1)+24, (IF((YEAR(H357)-YEAR(G357))=3, ((MONTH(H357)-MONTH(G357))+1)+36, (MONTH(H357)-MONTH(G357))+1)))))</f>
        <v>5</v>
      </c>
      <c r="J357" s="13">
        <f>F357/I357</f>
        <v>1250</v>
      </c>
      <c r="L357" t="b">
        <f t="shared" si="24"/>
        <v>1</v>
      </c>
      <c r="M357" s="14" t="b">
        <f t="shared" si="23"/>
        <v>1</v>
      </c>
      <c r="N357" s="14" t="b">
        <f t="shared" si="20"/>
        <v>1</v>
      </c>
      <c r="O357"/>
    </row>
    <row r="358" spans="1:15" ht="15.75" hidden="1" x14ac:dyDescent="0.25">
      <c r="A358" s="17" t="s">
        <v>178</v>
      </c>
      <c r="B358" s="17" t="s">
        <v>333</v>
      </c>
      <c r="C358" s="17" t="s">
        <v>22</v>
      </c>
      <c r="D358" s="12">
        <v>43465</v>
      </c>
      <c r="E358" s="12">
        <v>43509</v>
      </c>
      <c r="F358" s="13">
        <v>6250</v>
      </c>
      <c r="G358" s="12">
        <v>43252</v>
      </c>
      <c r="H358" s="12">
        <v>43434</v>
      </c>
      <c r="I358" s="17">
        <f>IF((YEAR(H358)-YEAR(G358))=1, ((MONTH(H358)-MONTH(G358))+1)+12, (IF((YEAR(H358)-YEAR(G358))=2, ((MONTH(H358)-MONTH(G358))+1)+24, (IF((YEAR(H358)-YEAR(G358))=3, ((MONTH(H358)-MONTH(G358))+1)+36, (MONTH(H358)-MONTH(G358))+1)))))</f>
        <v>6</v>
      </c>
      <c r="J358" s="13">
        <f>F358/I358</f>
        <v>1041.6666666666667</v>
      </c>
      <c r="L358" t="b">
        <f t="shared" si="24"/>
        <v>0</v>
      </c>
      <c r="M358" s="14" t="b">
        <f t="shared" si="23"/>
        <v>1</v>
      </c>
      <c r="N358" s="14" t="b">
        <f t="shared" si="20"/>
        <v>1</v>
      </c>
      <c r="O358"/>
    </row>
    <row r="359" spans="1:15" ht="15.75" hidden="1" x14ac:dyDescent="0.25">
      <c r="A359" s="17" t="s">
        <v>178</v>
      </c>
      <c r="B359" s="17" t="s">
        <v>333</v>
      </c>
      <c r="C359" s="17" t="s">
        <v>22</v>
      </c>
      <c r="D359" s="12">
        <v>43307</v>
      </c>
      <c r="E359" s="12">
        <v>43328</v>
      </c>
      <c r="F359" s="13">
        <v>6250</v>
      </c>
      <c r="G359" s="12">
        <v>43282</v>
      </c>
      <c r="H359" s="12">
        <v>43343</v>
      </c>
      <c r="I359" s="17">
        <f>IF((YEAR(H359)-YEAR(G359))=1, ((MONTH(H359)-MONTH(G359))+1)+12, (IF((YEAR(H359)-YEAR(G359))=2, ((MONTH(H359)-MONTH(G359))+1)+24, (IF((YEAR(H359)-YEAR(G359))=3, ((MONTH(H359)-MONTH(G359))+1)+36, (MONTH(H359)-MONTH(G359))+1)))))</f>
        <v>2</v>
      </c>
      <c r="J359" s="13">
        <f>F359/I359</f>
        <v>3125</v>
      </c>
      <c r="L359" t="b">
        <f t="shared" si="24"/>
        <v>0</v>
      </c>
      <c r="M359" s="14" t="b">
        <f t="shared" si="23"/>
        <v>1</v>
      </c>
      <c r="N359" s="14" t="b">
        <f t="shared" si="20"/>
        <v>1</v>
      </c>
      <c r="O359"/>
    </row>
    <row r="360" spans="1:15" ht="15.75" hidden="1" x14ac:dyDescent="0.25">
      <c r="A360" s="17" t="s">
        <v>178</v>
      </c>
      <c r="B360" s="17" t="s">
        <v>333</v>
      </c>
      <c r="C360" s="17" t="s">
        <v>22</v>
      </c>
      <c r="D360" s="12">
        <v>43329</v>
      </c>
      <c r="E360" s="12">
        <v>43383</v>
      </c>
      <c r="F360" s="13">
        <v>6250</v>
      </c>
      <c r="G360" s="12">
        <v>43282</v>
      </c>
      <c r="H360" s="12">
        <v>43343</v>
      </c>
      <c r="I360" s="17">
        <f>IF((YEAR(H360)-YEAR(G360))=1, ((MONTH(H360)-MONTH(G360))+1)+12, (IF((YEAR(H360)-YEAR(G360))=2, ((MONTH(H360)-MONTH(G360))+1)+24, (IF((YEAR(H360)-YEAR(G360))=3, ((MONTH(H360)-MONTH(G360))+1)+36, (MONTH(H360)-MONTH(G360))+1)))))</f>
        <v>2</v>
      </c>
      <c r="J360" s="13">
        <f>F360/I360</f>
        <v>3125</v>
      </c>
      <c r="L360" t="b">
        <f t="shared" si="24"/>
        <v>1</v>
      </c>
      <c r="M360" s="14" t="b">
        <f t="shared" si="23"/>
        <v>1</v>
      </c>
      <c r="N360" s="14" t="b">
        <f t="shared" si="20"/>
        <v>1</v>
      </c>
      <c r="O360"/>
    </row>
    <row r="361" spans="1:15" ht="15.75" hidden="1" x14ac:dyDescent="0.25">
      <c r="A361" s="17" t="s">
        <v>178</v>
      </c>
      <c r="B361" s="17" t="s">
        <v>333</v>
      </c>
      <c r="C361" s="17" t="s">
        <v>22</v>
      </c>
      <c r="D361" s="12">
        <v>43334</v>
      </c>
      <c r="E361" s="12">
        <v>43367</v>
      </c>
      <c r="F361" s="13">
        <v>6500</v>
      </c>
      <c r="G361" s="12">
        <v>43313</v>
      </c>
      <c r="H361" s="12">
        <v>43373</v>
      </c>
      <c r="I361" s="17">
        <f>IF((YEAR(H361)-YEAR(G361))=1, ((MONTH(H361)-MONTH(G361))+1)+12, (IF((YEAR(H361)-YEAR(G361))=2, ((MONTH(H361)-MONTH(G361))+1)+24, (IF((YEAR(H361)-YEAR(G361))=3, ((MONTH(H361)-MONTH(G361))+1)+36, (MONTH(H361)-MONTH(G361))+1)))))</f>
        <v>2</v>
      </c>
      <c r="J361" s="13">
        <f>F361/I361</f>
        <v>3250</v>
      </c>
      <c r="L361" t="b">
        <f t="shared" si="24"/>
        <v>0</v>
      </c>
      <c r="M361" s="14" t="b">
        <f t="shared" si="23"/>
        <v>1</v>
      </c>
      <c r="N361" s="14" t="b">
        <f t="shared" si="20"/>
        <v>1</v>
      </c>
      <c r="O361"/>
    </row>
    <row r="362" spans="1:15" ht="15.75" hidden="1" x14ac:dyDescent="0.25">
      <c r="A362" s="17" t="s">
        <v>178</v>
      </c>
      <c r="B362" s="17" t="s">
        <v>333</v>
      </c>
      <c r="C362" s="17" t="s">
        <v>22</v>
      </c>
      <c r="D362" s="12">
        <v>43382</v>
      </c>
      <c r="E362" s="12">
        <v>43412</v>
      </c>
      <c r="F362" s="13">
        <v>6000</v>
      </c>
      <c r="G362" s="12">
        <v>43313</v>
      </c>
      <c r="H362" s="12">
        <v>43373</v>
      </c>
      <c r="I362" s="17">
        <f>IF((YEAR(H362)-YEAR(G362))=1, ((MONTH(H362)-MONTH(G362))+1)+12, (IF((YEAR(H362)-YEAR(G362))=2, ((MONTH(H362)-MONTH(G362))+1)+24, (IF((YEAR(H362)-YEAR(G362))=3, ((MONTH(H362)-MONTH(G362))+1)+36, (MONTH(H362)-MONTH(G362))+1)))))</f>
        <v>2</v>
      </c>
      <c r="J362" s="13">
        <f>F362/I362</f>
        <v>3000</v>
      </c>
      <c r="L362" t="b">
        <f t="shared" si="24"/>
        <v>1</v>
      </c>
      <c r="M362" s="14" t="b">
        <f t="shared" si="23"/>
        <v>1</v>
      </c>
      <c r="N362" s="14" t="b">
        <f t="shared" si="20"/>
        <v>1</v>
      </c>
      <c r="O362"/>
    </row>
    <row r="363" spans="1:15" ht="15.75" hidden="1" x14ac:dyDescent="0.25">
      <c r="A363" s="17" t="s">
        <v>178</v>
      </c>
      <c r="B363" s="17" t="s">
        <v>333</v>
      </c>
      <c r="C363" s="17" t="s">
        <v>22</v>
      </c>
      <c r="D363" s="12">
        <v>43411</v>
      </c>
      <c r="E363" s="12">
        <v>43453</v>
      </c>
      <c r="F363" s="13">
        <v>9000</v>
      </c>
      <c r="G363" s="12">
        <v>43374</v>
      </c>
      <c r="H363" s="12">
        <v>43404</v>
      </c>
      <c r="I363" s="17">
        <f>IF((YEAR(H363)-YEAR(G363))=1, ((MONTH(H363)-MONTH(G363))+1)+12, (IF((YEAR(H363)-YEAR(G363))=2, ((MONTH(H363)-MONTH(G363))+1)+24, (IF((YEAR(H363)-YEAR(G363))=3, ((MONTH(H363)-MONTH(G363))+1)+36, (MONTH(H363)-MONTH(G363))+1)))))</f>
        <v>1</v>
      </c>
      <c r="J363" s="13">
        <f>F363/I363</f>
        <v>9000</v>
      </c>
      <c r="L363" t="b">
        <f t="shared" si="24"/>
        <v>0</v>
      </c>
      <c r="M363" s="14" t="b">
        <f t="shared" si="23"/>
        <v>1</v>
      </c>
      <c r="N363" s="14" t="b">
        <f t="shared" si="20"/>
        <v>1</v>
      </c>
      <c r="O363"/>
    </row>
    <row r="364" spans="1:15" ht="15.75" hidden="1" x14ac:dyDescent="0.25">
      <c r="A364" s="17" t="s">
        <v>178</v>
      </c>
      <c r="B364" s="17" t="s">
        <v>333</v>
      </c>
      <c r="C364" s="17" t="s">
        <v>22</v>
      </c>
      <c r="D364" s="12">
        <v>43389</v>
      </c>
      <c r="E364" s="12">
        <v>43397</v>
      </c>
      <c r="F364" s="13">
        <v>42000</v>
      </c>
      <c r="G364" s="12">
        <v>43405</v>
      </c>
      <c r="H364" s="12">
        <v>43769</v>
      </c>
      <c r="I364" s="17">
        <f>IF((YEAR(H364)-YEAR(G364))=1, ((MONTH(H364)-MONTH(G364))+1)+12, (IF((YEAR(H364)-YEAR(G364))=2, ((MONTH(H364)-MONTH(G364))+1)+24, (IF((YEAR(H364)-YEAR(G364))=3, ((MONTH(H364)-MONTH(G364))+1)+36, (MONTH(H364)-MONTH(G364))+1)))))</f>
        <v>12</v>
      </c>
      <c r="J364" s="13">
        <f>F364/I364</f>
        <v>3500</v>
      </c>
      <c r="L364" t="b">
        <f t="shared" si="24"/>
        <v>0</v>
      </c>
      <c r="M364" s="14" t="b">
        <f t="shared" si="23"/>
        <v>1</v>
      </c>
      <c r="N364" s="14" t="b">
        <f t="shared" si="20"/>
        <v>1</v>
      </c>
      <c r="O364"/>
    </row>
    <row r="365" spans="1:15" ht="15.75" hidden="1" x14ac:dyDescent="0.25">
      <c r="A365" s="17" t="s">
        <v>178</v>
      </c>
      <c r="B365" s="17" t="s">
        <v>333</v>
      </c>
      <c r="C365" s="17" t="s">
        <v>22</v>
      </c>
      <c r="D365" s="12">
        <v>43431</v>
      </c>
      <c r="E365" s="12">
        <v>43458</v>
      </c>
      <c r="F365" s="13">
        <v>6000</v>
      </c>
      <c r="G365" s="12">
        <v>43405</v>
      </c>
      <c r="H365" s="12">
        <v>43465</v>
      </c>
      <c r="I365" s="17">
        <f>IF((YEAR(H365)-YEAR(G365))=1, ((MONTH(H365)-MONTH(G365))+1)+12, (IF((YEAR(H365)-YEAR(G365))=2, ((MONTH(H365)-MONTH(G365))+1)+24, (IF((YEAR(H365)-YEAR(G365))=3, ((MONTH(H365)-MONTH(G365))+1)+36, (MONTH(H365)-MONTH(G365))+1)))))</f>
        <v>2</v>
      </c>
      <c r="J365" s="13">
        <f>F365/I365</f>
        <v>3000</v>
      </c>
      <c r="L365" t="b">
        <f t="shared" si="24"/>
        <v>0</v>
      </c>
      <c r="M365" s="14" t="b">
        <f t="shared" si="23"/>
        <v>1</v>
      </c>
      <c r="N365" s="14" t="b">
        <f t="shared" si="20"/>
        <v>1</v>
      </c>
      <c r="O365"/>
    </row>
    <row r="366" spans="1:15" ht="15.75" hidden="1" x14ac:dyDescent="0.25">
      <c r="A366" s="17" t="s">
        <v>178</v>
      </c>
      <c r="B366" s="17" t="s">
        <v>333</v>
      </c>
      <c r="C366" s="17" t="s">
        <v>22</v>
      </c>
      <c r="D366" s="12">
        <v>43449</v>
      </c>
      <c r="E366" s="12">
        <v>43488</v>
      </c>
      <c r="F366" s="13">
        <v>6000</v>
      </c>
      <c r="G366" s="12">
        <v>43405</v>
      </c>
      <c r="H366" s="12">
        <v>43465</v>
      </c>
      <c r="I366" s="17">
        <f>IF((YEAR(H366)-YEAR(G366))=1, ((MONTH(H366)-MONTH(G366))+1)+12, (IF((YEAR(H366)-YEAR(G366))=2, ((MONTH(H366)-MONTH(G366))+1)+24, (IF((YEAR(H366)-YEAR(G366))=3, ((MONTH(H366)-MONTH(G366))+1)+36, (MONTH(H366)-MONTH(G366))+1)))))</f>
        <v>2</v>
      </c>
      <c r="J366" s="13">
        <f>F366/I366</f>
        <v>3000</v>
      </c>
      <c r="L366" t="b">
        <f t="shared" si="24"/>
        <v>1</v>
      </c>
      <c r="M366" s="14" t="b">
        <f t="shared" si="23"/>
        <v>1</v>
      </c>
      <c r="N366" s="14" t="b">
        <f t="shared" si="20"/>
        <v>1</v>
      </c>
      <c r="O366"/>
    </row>
    <row r="367" spans="1:15" ht="15.75" hidden="1" x14ac:dyDescent="0.25">
      <c r="A367" s="17" t="s">
        <v>178</v>
      </c>
      <c r="B367" s="17" t="s">
        <v>333</v>
      </c>
      <c r="C367" s="17" t="s">
        <v>22</v>
      </c>
      <c r="D367" s="12">
        <v>43465</v>
      </c>
      <c r="E367" s="12">
        <v>43488</v>
      </c>
      <c r="F367" s="13">
        <v>6000</v>
      </c>
      <c r="G367" s="12">
        <v>43435</v>
      </c>
      <c r="H367" s="12">
        <v>43524</v>
      </c>
      <c r="I367" s="17">
        <f>IF((YEAR(H367)-YEAR(G367))=1, ((MONTH(H367)-MONTH(G367))+1)+12, (IF((YEAR(H367)-YEAR(G367))=2, ((MONTH(H367)-MONTH(G367))+1)+24, (IF((YEAR(H367)-YEAR(G367))=3, ((MONTH(H367)-MONTH(G367))+1)+36, (MONTH(H367)-MONTH(G367))+1)))))</f>
        <v>3</v>
      </c>
      <c r="J367" s="13">
        <f>F367/I367</f>
        <v>2000</v>
      </c>
      <c r="L367" t="b">
        <f t="shared" si="24"/>
        <v>0</v>
      </c>
      <c r="M367" s="14" t="b">
        <f t="shared" si="23"/>
        <v>1</v>
      </c>
      <c r="N367" s="14" t="b">
        <f t="shared" si="20"/>
        <v>1</v>
      </c>
      <c r="O367"/>
    </row>
    <row r="368" spans="1:15" ht="15.75" x14ac:dyDescent="0.25">
      <c r="A368" s="17" t="s">
        <v>178</v>
      </c>
      <c r="B368" s="17" t="s">
        <v>333</v>
      </c>
      <c r="C368" s="17" t="s">
        <v>22</v>
      </c>
      <c r="D368" s="12">
        <v>43586</v>
      </c>
      <c r="E368" s="12">
        <v>43613</v>
      </c>
      <c r="F368" s="13">
        <v>9040</v>
      </c>
      <c r="G368" s="12">
        <v>43556</v>
      </c>
      <c r="H368" s="12">
        <v>43769</v>
      </c>
      <c r="I368" s="17">
        <f>IF((YEAR(H368)-YEAR(G368))=1, ((MONTH(H368)-MONTH(G368))+1)+12, (IF((YEAR(H368)-YEAR(G368))=2, ((MONTH(H368)-MONTH(G368))+1)+24, (IF((YEAR(H368)-YEAR(G368))=3, ((MONTH(H368)-MONTH(G368))+1)+36, (MONTH(H368)-MONTH(G368))+1)))))</f>
        <v>7</v>
      </c>
      <c r="J368" s="13">
        <f>F368/I368</f>
        <v>1291.4285714285713</v>
      </c>
      <c r="L368" t="b">
        <f t="shared" si="24"/>
        <v>0</v>
      </c>
      <c r="M368" s="14" t="b">
        <f t="shared" ref="M368:M371" si="27">EXACT(A368,A367)</f>
        <v>1</v>
      </c>
      <c r="N368" s="14" t="b">
        <f t="shared" ref="N368:N371" si="28">EXACT(B368,B367)</f>
        <v>1</v>
      </c>
      <c r="O368"/>
    </row>
    <row r="369" spans="1:15" ht="15.75" x14ac:dyDescent="0.25">
      <c r="A369" s="17" t="s">
        <v>178</v>
      </c>
      <c r="B369" s="17" t="s">
        <v>333</v>
      </c>
      <c r="C369" s="17" t="s">
        <v>22</v>
      </c>
      <c r="D369" s="12">
        <v>43780</v>
      </c>
      <c r="E369" s="12">
        <v>43810</v>
      </c>
      <c r="F369" s="13">
        <v>46200</v>
      </c>
      <c r="G369" s="12">
        <v>43770</v>
      </c>
      <c r="H369" s="12">
        <v>44135</v>
      </c>
      <c r="I369" s="17">
        <f>IF((YEAR(H369)-YEAR(G369))=1, ((MONTH(H369)-MONTH(G369))+1)+12, (IF((YEAR(H369)-YEAR(G369))=2, ((MONTH(H369)-MONTH(G369))+1)+24, (IF((YEAR(H369)-YEAR(G369))=3, ((MONTH(H369)-MONTH(G369))+1)+36, (MONTH(H369)-MONTH(G369))+1)))))</f>
        <v>12</v>
      </c>
      <c r="J369" s="13">
        <f>F369/I369</f>
        <v>3850</v>
      </c>
      <c r="L369" t="b">
        <f t="shared" si="24"/>
        <v>0</v>
      </c>
      <c r="M369" s="14" t="b">
        <f t="shared" si="27"/>
        <v>1</v>
      </c>
      <c r="N369" s="14" t="b">
        <f t="shared" si="28"/>
        <v>1</v>
      </c>
      <c r="O369"/>
    </row>
    <row r="370" spans="1:15" ht="15.75" x14ac:dyDescent="0.25">
      <c r="A370" s="17" t="s">
        <v>178</v>
      </c>
      <c r="B370" s="17" t="s">
        <v>333</v>
      </c>
      <c r="C370" s="17" t="s">
        <v>22</v>
      </c>
      <c r="D370" s="12">
        <v>44168</v>
      </c>
      <c r="E370" s="12">
        <v>44263</v>
      </c>
      <c r="F370" s="13">
        <v>46200</v>
      </c>
      <c r="G370" s="12">
        <v>44136</v>
      </c>
      <c r="H370" s="12">
        <v>44500</v>
      </c>
      <c r="I370" s="17">
        <f>IF((YEAR(H370)-YEAR(G370))=1, ((MONTH(H370)-MONTH(G370))+1)+12, (IF((YEAR(H370)-YEAR(G370))=2, ((MONTH(H370)-MONTH(G370))+1)+24, (IF((YEAR(H370)-YEAR(G370))=3, ((MONTH(H370)-MONTH(G370))+1)+36, (MONTH(H370)-MONTH(G370))+1)))))</f>
        <v>12</v>
      </c>
      <c r="J370" s="13">
        <f>F370/I370</f>
        <v>3850</v>
      </c>
      <c r="L370" t="b">
        <f t="shared" si="24"/>
        <v>0</v>
      </c>
      <c r="M370" s="14" t="b">
        <f t="shared" si="27"/>
        <v>1</v>
      </c>
      <c r="N370" s="14" t="b">
        <f t="shared" si="28"/>
        <v>1</v>
      </c>
      <c r="O370"/>
    </row>
    <row r="371" spans="1:15" ht="15.75" x14ac:dyDescent="0.25">
      <c r="A371" s="17" t="s">
        <v>179</v>
      </c>
      <c r="B371" s="17" t="s">
        <v>335</v>
      </c>
      <c r="C371" s="17" t="s">
        <v>22</v>
      </c>
      <c r="D371" s="12">
        <v>43739</v>
      </c>
      <c r="E371" s="12">
        <v>43754</v>
      </c>
      <c r="F371" s="13">
        <v>3345.83</v>
      </c>
      <c r="G371" s="12">
        <v>43709</v>
      </c>
      <c r="H371" s="12">
        <v>44074</v>
      </c>
      <c r="I371" s="17">
        <f>IF((YEAR(H371)-YEAR(G371))=1, ((MONTH(H371)-MONTH(G371))+1)+12, (IF((YEAR(H371)-YEAR(G371))=2, ((MONTH(H371)-MONTH(G371))+1)+24, (IF((YEAR(H371)-YEAR(G371))=3, ((MONTH(H371)-MONTH(G371))+1)+36, (MONTH(H371)-MONTH(G371))+1)))))</f>
        <v>12</v>
      </c>
      <c r="J371" s="13">
        <f>F371/I371</f>
        <v>278.81916666666666</v>
      </c>
      <c r="L371" t="b">
        <f t="shared" si="24"/>
        <v>0</v>
      </c>
      <c r="M371" s="14" t="b">
        <f t="shared" si="27"/>
        <v>0</v>
      </c>
      <c r="N371" s="14" t="b">
        <f t="shared" si="28"/>
        <v>0</v>
      </c>
      <c r="O371"/>
    </row>
    <row r="372" spans="1:15" ht="15.75" hidden="1" x14ac:dyDescent="0.25">
      <c r="A372" s="17" t="s">
        <v>180</v>
      </c>
      <c r="B372" s="17" t="s">
        <v>336</v>
      </c>
      <c r="C372" s="17" t="s">
        <v>22</v>
      </c>
      <c r="D372" s="12">
        <v>42864</v>
      </c>
      <c r="E372" s="12">
        <v>43100</v>
      </c>
      <c r="F372" s="13">
        <v>500</v>
      </c>
      <c r="G372" s="12">
        <v>42856</v>
      </c>
      <c r="H372" s="12">
        <v>42886</v>
      </c>
      <c r="I372" s="17">
        <f>IF((YEAR(H372)-YEAR(G372))=1, ((MONTH(H372)-MONTH(G372))+1)+12, (IF((YEAR(H372)-YEAR(G372))=2, ((MONTH(H372)-MONTH(G372))+1)+24, (IF((YEAR(H372)-YEAR(G372))=3, ((MONTH(H372)-MONTH(G372))+1)+36, (MONTH(H372)-MONTH(G372))+1)))))</f>
        <v>1</v>
      </c>
      <c r="J372" s="13">
        <f>F372/I372</f>
        <v>500</v>
      </c>
      <c r="L372" t="b">
        <f t="shared" si="24"/>
        <v>0</v>
      </c>
      <c r="M372" s="14" t="b">
        <f t="shared" ref="M372:M433" si="29">EXACT(A372,A371)</f>
        <v>0</v>
      </c>
      <c r="N372" s="14" t="b">
        <f t="shared" ref="N372:N433" si="30">EXACT(B372,B371)</f>
        <v>0</v>
      </c>
      <c r="O372"/>
    </row>
    <row r="373" spans="1:15" ht="15.75" hidden="1" x14ac:dyDescent="0.25">
      <c r="A373" s="17" t="s">
        <v>180</v>
      </c>
      <c r="B373" s="17" t="s">
        <v>336</v>
      </c>
      <c r="C373" s="17" t="s">
        <v>22</v>
      </c>
      <c r="D373" s="12">
        <v>42895</v>
      </c>
      <c r="E373" s="12">
        <v>43100</v>
      </c>
      <c r="F373" s="13">
        <v>500</v>
      </c>
      <c r="G373" s="12">
        <v>42887</v>
      </c>
      <c r="H373" s="12">
        <v>42916</v>
      </c>
      <c r="I373" s="17">
        <f>IF((YEAR(H373)-YEAR(G373))=1, ((MONTH(H373)-MONTH(G373))+1)+12, (IF((YEAR(H373)-YEAR(G373))=2, ((MONTH(H373)-MONTH(G373))+1)+24, (IF((YEAR(H373)-YEAR(G373))=3, ((MONTH(H373)-MONTH(G373))+1)+36, (MONTH(H373)-MONTH(G373))+1)))))</f>
        <v>1</v>
      </c>
      <c r="J373" s="13">
        <f>F373/I373</f>
        <v>500</v>
      </c>
      <c r="L373" t="b">
        <f t="shared" si="24"/>
        <v>0</v>
      </c>
      <c r="M373" s="14" t="b">
        <f t="shared" si="29"/>
        <v>1</v>
      </c>
      <c r="N373" s="14" t="b">
        <f t="shared" si="30"/>
        <v>1</v>
      </c>
      <c r="O373"/>
    </row>
    <row r="374" spans="1:15" ht="15.75" hidden="1" x14ac:dyDescent="0.25">
      <c r="A374" s="17" t="s">
        <v>180</v>
      </c>
      <c r="B374" s="17" t="s">
        <v>336</v>
      </c>
      <c r="C374" s="17" t="s">
        <v>22</v>
      </c>
      <c r="D374" s="12">
        <v>42925</v>
      </c>
      <c r="E374" s="12">
        <v>43100</v>
      </c>
      <c r="F374" s="13">
        <v>500</v>
      </c>
      <c r="G374" s="12">
        <v>42917</v>
      </c>
      <c r="H374" s="12">
        <v>42947</v>
      </c>
      <c r="I374" s="17">
        <f>IF((YEAR(H374)-YEAR(G374))=1, ((MONTH(H374)-MONTH(G374))+1)+12, (IF((YEAR(H374)-YEAR(G374))=2, ((MONTH(H374)-MONTH(G374))+1)+24, (IF((YEAR(H374)-YEAR(G374))=3, ((MONTH(H374)-MONTH(G374))+1)+36, (MONTH(H374)-MONTH(G374))+1)))))</f>
        <v>1</v>
      </c>
      <c r="J374" s="13">
        <f>F374/I374</f>
        <v>500</v>
      </c>
      <c r="L374" t="b">
        <f t="shared" si="24"/>
        <v>0</v>
      </c>
      <c r="M374" s="14" t="b">
        <f t="shared" si="29"/>
        <v>1</v>
      </c>
      <c r="N374" s="14" t="b">
        <f t="shared" si="30"/>
        <v>1</v>
      </c>
      <c r="O374"/>
    </row>
    <row r="375" spans="1:15" ht="15.75" hidden="1" x14ac:dyDescent="0.25">
      <c r="A375" s="17" t="s">
        <v>181</v>
      </c>
      <c r="B375" s="17" t="s">
        <v>335</v>
      </c>
      <c r="C375" s="17" t="s">
        <v>22</v>
      </c>
      <c r="D375" s="12">
        <v>42767</v>
      </c>
      <c r="E375" s="12">
        <v>43100</v>
      </c>
      <c r="F375" s="13">
        <v>48400</v>
      </c>
      <c r="G375" s="12">
        <v>42705</v>
      </c>
      <c r="H375" s="12">
        <v>43069</v>
      </c>
      <c r="I375" s="17">
        <f>IF((YEAR(H375)-YEAR(G375))=1, ((MONTH(H375)-MONTH(G375))+1)+12, (IF((YEAR(H375)-YEAR(G375))=2, ((MONTH(H375)-MONTH(G375))+1)+24, (IF((YEAR(H375)-YEAR(G375))=3, ((MONTH(H375)-MONTH(G375))+1)+36, (MONTH(H375)-MONTH(G375))+1)))))</f>
        <v>12</v>
      </c>
      <c r="J375" s="13">
        <f>F375/I375</f>
        <v>4033.3333333333335</v>
      </c>
      <c r="L375" t="b">
        <f t="shared" si="24"/>
        <v>0</v>
      </c>
      <c r="M375" s="14" t="b">
        <f t="shared" si="29"/>
        <v>0</v>
      </c>
      <c r="N375" s="14" t="b">
        <f t="shared" si="30"/>
        <v>0</v>
      </c>
      <c r="O375"/>
    </row>
    <row r="376" spans="1:15" ht="15.75" hidden="1" x14ac:dyDescent="0.25">
      <c r="A376" s="17" t="s">
        <v>181</v>
      </c>
      <c r="B376" s="17" t="s">
        <v>335</v>
      </c>
      <c r="C376" s="17" t="s">
        <v>22</v>
      </c>
      <c r="D376" s="12">
        <v>43100</v>
      </c>
      <c r="E376" s="12">
        <v>43465</v>
      </c>
      <c r="F376" s="13">
        <v>48400</v>
      </c>
      <c r="G376" s="12">
        <v>43070</v>
      </c>
      <c r="H376" s="12">
        <v>43434</v>
      </c>
      <c r="I376" s="17">
        <f>IF((YEAR(H376)-YEAR(G376))=1, ((MONTH(H376)-MONTH(G376))+1)+12, (IF((YEAR(H376)-YEAR(G376))=2, ((MONTH(H376)-MONTH(G376))+1)+24, (IF((YEAR(H376)-YEAR(G376))=3, ((MONTH(H376)-MONTH(G376))+1)+36, (MONTH(H376)-MONTH(G376))+1)))))</f>
        <v>12</v>
      </c>
      <c r="J376" s="13">
        <f>F376/I376</f>
        <v>4033.3333333333335</v>
      </c>
      <c r="L376" t="b">
        <f t="shared" si="24"/>
        <v>0</v>
      </c>
      <c r="M376" s="14" t="b">
        <f t="shared" si="29"/>
        <v>1</v>
      </c>
      <c r="N376" s="14" t="b">
        <f t="shared" si="30"/>
        <v>1</v>
      </c>
      <c r="O376"/>
    </row>
    <row r="377" spans="1:15" ht="15.75" hidden="1" x14ac:dyDescent="0.25">
      <c r="A377" s="17" t="s">
        <v>181</v>
      </c>
      <c r="B377" s="17" t="s">
        <v>335</v>
      </c>
      <c r="C377" s="17" t="s">
        <v>22</v>
      </c>
      <c r="D377" s="12">
        <v>43389</v>
      </c>
      <c r="E377" s="12">
        <v>43496</v>
      </c>
      <c r="F377" s="13">
        <v>48900</v>
      </c>
      <c r="G377" s="12">
        <v>43435</v>
      </c>
      <c r="H377" s="12">
        <v>43496</v>
      </c>
      <c r="I377" s="17">
        <f>IF((YEAR(H377)-YEAR(G377))=1, ((MONTH(H377)-MONTH(G377))+1)+12, (IF((YEAR(H377)-YEAR(G377))=2, ((MONTH(H377)-MONTH(G377))+1)+24, (IF((YEAR(H377)-YEAR(G377))=3, ((MONTH(H377)-MONTH(G377))+1)+36, (MONTH(H377)-MONTH(G377))+1)))))</f>
        <v>2</v>
      </c>
      <c r="J377" s="13">
        <f>F377/I377</f>
        <v>24450</v>
      </c>
      <c r="L377" t="b">
        <f t="shared" si="24"/>
        <v>0</v>
      </c>
      <c r="M377" s="14" t="b">
        <f t="shared" si="29"/>
        <v>1</v>
      </c>
      <c r="N377" s="14" t="b">
        <f t="shared" si="30"/>
        <v>1</v>
      </c>
      <c r="O377"/>
    </row>
    <row r="378" spans="1:15" ht="15.75" hidden="1" x14ac:dyDescent="0.25">
      <c r="A378" s="17" t="s">
        <v>182</v>
      </c>
      <c r="B378" s="17" t="s">
        <v>334</v>
      </c>
      <c r="C378" s="17" t="s">
        <v>22</v>
      </c>
      <c r="D378" s="12">
        <v>42539</v>
      </c>
      <c r="E378" s="12">
        <v>42735</v>
      </c>
      <c r="F378" s="13">
        <v>35000</v>
      </c>
      <c r="G378" s="12">
        <v>42614</v>
      </c>
      <c r="H378" s="12">
        <v>42978</v>
      </c>
      <c r="I378" s="17">
        <f>IF((YEAR(H378)-YEAR(G378))=1, ((MONTH(H378)-MONTH(G378))+1)+12, (IF((YEAR(H378)-YEAR(G378))=2, ((MONTH(H378)-MONTH(G378))+1)+24, (IF((YEAR(H378)-YEAR(G378))=3, ((MONTH(H378)-MONTH(G378))+1)+36, (MONTH(H378)-MONTH(G378))+1)))))</f>
        <v>12</v>
      </c>
      <c r="J378" s="13">
        <f>F378/I378</f>
        <v>2916.6666666666665</v>
      </c>
      <c r="L378" t="b">
        <f t="shared" si="24"/>
        <v>0</v>
      </c>
      <c r="M378" s="14" t="b">
        <f t="shared" si="29"/>
        <v>0</v>
      </c>
      <c r="N378" s="14" t="b">
        <f t="shared" si="30"/>
        <v>0</v>
      </c>
      <c r="O378"/>
    </row>
    <row r="379" spans="1:15" ht="15.75" hidden="1" x14ac:dyDescent="0.25">
      <c r="A379" s="17" t="s">
        <v>182</v>
      </c>
      <c r="B379" s="17" t="s">
        <v>334</v>
      </c>
      <c r="C379" s="17" t="s">
        <v>22</v>
      </c>
      <c r="D379" s="12">
        <v>43079</v>
      </c>
      <c r="E379" s="12">
        <v>43465</v>
      </c>
      <c r="F379" s="13">
        <v>13600</v>
      </c>
      <c r="G379" s="12">
        <v>43040</v>
      </c>
      <c r="H379" s="12">
        <v>43100</v>
      </c>
      <c r="I379" s="17">
        <f>IF((YEAR(H379)-YEAR(G379))=1, ((MONTH(H379)-MONTH(G379))+1)+12, (IF((YEAR(H379)-YEAR(G379))=2, ((MONTH(H379)-MONTH(G379))+1)+24, (IF((YEAR(H379)-YEAR(G379))=3, ((MONTH(H379)-MONTH(G379))+1)+36, (MONTH(H379)-MONTH(G379))+1)))))</f>
        <v>2</v>
      </c>
      <c r="J379" s="13">
        <f>F379/I379</f>
        <v>6800</v>
      </c>
      <c r="L379" t="b">
        <f t="shared" si="24"/>
        <v>0</v>
      </c>
      <c r="M379" s="14" t="b">
        <f t="shared" si="29"/>
        <v>1</v>
      </c>
      <c r="N379" s="14" t="b">
        <f t="shared" si="30"/>
        <v>1</v>
      </c>
      <c r="O379"/>
    </row>
    <row r="380" spans="1:15" ht="15.75" x14ac:dyDescent="0.25">
      <c r="A380" s="17" t="s">
        <v>182</v>
      </c>
      <c r="B380" s="17" t="s">
        <v>334</v>
      </c>
      <c r="C380" s="17" t="s">
        <v>22</v>
      </c>
      <c r="D380" s="12">
        <v>43739</v>
      </c>
      <c r="E380" s="12">
        <v>43796</v>
      </c>
      <c r="F380" s="13">
        <v>56000</v>
      </c>
      <c r="G380" s="12">
        <v>43739</v>
      </c>
      <c r="H380" s="12">
        <v>44104</v>
      </c>
      <c r="I380" s="17">
        <f>IF((YEAR(H380)-YEAR(G380))=1, ((MONTH(H380)-MONTH(G380))+1)+12, (IF((YEAR(H380)-YEAR(G380))=2, ((MONTH(H380)-MONTH(G380))+1)+24, (IF((YEAR(H380)-YEAR(G380))=3, ((MONTH(H380)-MONTH(G380))+1)+36, (MONTH(H380)-MONTH(G380))+1)))))</f>
        <v>12</v>
      </c>
      <c r="J380" s="13">
        <f>F380/I380</f>
        <v>4666.666666666667</v>
      </c>
      <c r="L380" t="b">
        <f t="shared" si="24"/>
        <v>0</v>
      </c>
      <c r="M380" s="14" t="b">
        <f t="shared" si="29"/>
        <v>1</v>
      </c>
      <c r="N380" s="14" t="b">
        <f t="shared" si="30"/>
        <v>1</v>
      </c>
      <c r="O380"/>
    </row>
    <row r="381" spans="1:15" ht="15.75" x14ac:dyDescent="0.25">
      <c r="A381" s="17" t="s">
        <v>182</v>
      </c>
      <c r="B381" s="17" t="s">
        <v>334</v>
      </c>
      <c r="C381" s="17" t="s">
        <v>22</v>
      </c>
      <c r="D381" s="12">
        <v>44130</v>
      </c>
      <c r="E381" s="12">
        <v>44207</v>
      </c>
      <c r="F381" s="13">
        <v>56000</v>
      </c>
      <c r="G381" s="12">
        <v>44105</v>
      </c>
      <c r="H381" s="12">
        <v>44469</v>
      </c>
      <c r="I381" s="17">
        <f>IF((YEAR(H381)-YEAR(G381))=1, ((MONTH(H381)-MONTH(G381))+1)+12, (IF((YEAR(H381)-YEAR(G381))=2, ((MONTH(H381)-MONTH(G381))+1)+24, (IF((YEAR(H381)-YEAR(G381))=3, ((MONTH(H381)-MONTH(G381))+1)+36, (MONTH(H381)-MONTH(G381))+1)))))</f>
        <v>12</v>
      </c>
      <c r="J381" s="13">
        <f>F381/I381</f>
        <v>4666.666666666667</v>
      </c>
      <c r="L381" t="b">
        <f t="shared" si="24"/>
        <v>0</v>
      </c>
      <c r="M381" s="14" t="b">
        <f t="shared" si="29"/>
        <v>1</v>
      </c>
      <c r="N381" s="14" t="b">
        <f t="shared" si="30"/>
        <v>1</v>
      </c>
      <c r="O381"/>
    </row>
    <row r="382" spans="1:15" ht="15.75" hidden="1" x14ac:dyDescent="0.25">
      <c r="A382" s="17" t="s">
        <v>183</v>
      </c>
      <c r="B382" s="17" t="s">
        <v>336</v>
      </c>
      <c r="C382" s="17" t="s">
        <v>22</v>
      </c>
      <c r="D382" s="12">
        <v>43081</v>
      </c>
      <c r="E382" s="12">
        <v>43465</v>
      </c>
      <c r="F382" s="13">
        <v>7500</v>
      </c>
      <c r="G382" s="12">
        <v>43040</v>
      </c>
      <c r="H382" s="12">
        <v>43100</v>
      </c>
      <c r="I382" s="17">
        <f>IF((YEAR(H382)-YEAR(G382))=1, ((MONTH(H382)-MONTH(G382))+1)+12, (IF((YEAR(H382)-YEAR(G382))=2, ((MONTH(H382)-MONTH(G382))+1)+24, (IF((YEAR(H382)-YEAR(G382))=3, ((MONTH(H382)-MONTH(G382))+1)+36, (MONTH(H382)-MONTH(G382))+1)))))</f>
        <v>2</v>
      </c>
      <c r="J382" s="13">
        <f>F382/I382</f>
        <v>3750</v>
      </c>
      <c r="L382" t="b">
        <f t="shared" si="24"/>
        <v>0</v>
      </c>
      <c r="M382" s="14" t="b">
        <f t="shared" si="29"/>
        <v>0</v>
      </c>
      <c r="N382" s="14" t="b">
        <f t="shared" si="30"/>
        <v>0</v>
      </c>
      <c r="O382"/>
    </row>
    <row r="383" spans="1:15" ht="15.75" hidden="1" x14ac:dyDescent="0.25">
      <c r="A383" s="17" t="s">
        <v>183</v>
      </c>
      <c r="B383" s="17" t="s">
        <v>336</v>
      </c>
      <c r="C383" s="17" t="s">
        <v>22</v>
      </c>
      <c r="D383" s="12">
        <v>43203</v>
      </c>
      <c r="E383" s="12">
        <v>43286</v>
      </c>
      <c r="F383" s="13">
        <v>10000</v>
      </c>
      <c r="G383" s="12">
        <v>43191</v>
      </c>
      <c r="H383" s="12">
        <v>43220</v>
      </c>
      <c r="I383" s="17">
        <f>IF((YEAR(H383)-YEAR(G383))=1, ((MONTH(H383)-MONTH(G383))+1)+12, (IF((YEAR(H383)-YEAR(G383))=2, ((MONTH(H383)-MONTH(G383))+1)+24, (IF((YEAR(H383)-YEAR(G383))=3, ((MONTH(H383)-MONTH(G383))+1)+36, (MONTH(H383)-MONTH(G383))+1)))))</f>
        <v>1</v>
      </c>
      <c r="J383" s="13">
        <f>F383/I383</f>
        <v>10000</v>
      </c>
      <c r="L383" t="b">
        <f t="shared" si="24"/>
        <v>0</v>
      </c>
      <c r="M383" s="14" t="b">
        <f t="shared" si="29"/>
        <v>1</v>
      </c>
      <c r="N383" s="14" t="b">
        <f t="shared" si="30"/>
        <v>1</v>
      </c>
      <c r="O383"/>
    </row>
    <row r="384" spans="1:15" ht="15.75" hidden="1" x14ac:dyDescent="0.25">
      <c r="A384" s="17" t="s">
        <v>41</v>
      </c>
      <c r="B384" s="17" t="s">
        <v>334</v>
      </c>
      <c r="C384" s="17" t="s">
        <v>22</v>
      </c>
      <c r="D384" s="12">
        <v>43089</v>
      </c>
      <c r="E384" s="12">
        <v>43465</v>
      </c>
      <c r="F384" s="13">
        <v>7359.71</v>
      </c>
      <c r="G384" s="12">
        <v>42948</v>
      </c>
      <c r="H384" s="12">
        <v>43039</v>
      </c>
      <c r="I384" s="17">
        <f>IF((YEAR(H384)-YEAR(G384))=1, ((MONTH(H384)-MONTH(G384))+1)+12, (IF((YEAR(H384)-YEAR(G384))=2, ((MONTH(H384)-MONTH(G384))+1)+24, (IF((YEAR(H384)-YEAR(G384))=3, ((MONTH(H384)-MONTH(G384))+1)+36, (MONTH(H384)-MONTH(G384))+1)))))</f>
        <v>3</v>
      </c>
      <c r="J384" s="13">
        <f>F384/I384</f>
        <v>2453.2366666666667</v>
      </c>
      <c r="L384" t="b">
        <f t="shared" si="24"/>
        <v>0</v>
      </c>
      <c r="M384" s="14" t="b">
        <f t="shared" si="29"/>
        <v>0</v>
      </c>
      <c r="N384" s="14" t="b">
        <f t="shared" si="30"/>
        <v>0</v>
      </c>
      <c r="O384"/>
    </row>
    <row r="385" spans="1:15" ht="15.75" hidden="1" x14ac:dyDescent="0.25">
      <c r="A385" s="17" t="s">
        <v>41</v>
      </c>
      <c r="B385" s="17" t="s">
        <v>334</v>
      </c>
      <c r="C385" s="17" t="s">
        <v>22</v>
      </c>
      <c r="D385" s="12">
        <v>43335</v>
      </c>
      <c r="E385" s="12">
        <v>43546</v>
      </c>
      <c r="F385" s="13">
        <v>17172.650000000001</v>
      </c>
      <c r="G385" s="12">
        <v>43101</v>
      </c>
      <c r="H385" s="12">
        <v>43281</v>
      </c>
      <c r="I385" s="17">
        <f>IF((YEAR(H385)-YEAR(G385))=1, ((MONTH(H385)-MONTH(G385))+1)+12, (IF((YEAR(H385)-YEAR(G385))=2, ((MONTH(H385)-MONTH(G385))+1)+24, (IF((YEAR(H385)-YEAR(G385))=3, ((MONTH(H385)-MONTH(G385))+1)+36, (MONTH(H385)-MONTH(G385))+1)))))</f>
        <v>6</v>
      </c>
      <c r="J385" s="13">
        <f>F385/I385</f>
        <v>2862.1083333333336</v>
      </c>
      <c r="L385" t="b">
        <f t="shared" si="24"/>
        <v>0</v>
      </c>
      <c r="M385" s="14" t="b">
        <f t="shared" si="29"/>
        <v>1</v>
      </c>
      <c r="N385" s="14" t="b">
        <f t="shared" si="30"/>
        <v>1</v>
      </c>
      <c r="O385"/>
    </row>
    <row r="386" spans="1:15" ht="15.75" x14ac:dyDescent="0.25">
      <c r="A386" s="17" t="s">
        <v>41</v>
      </c>
      <c r="B386" s="17" t="s">
        <v>334</v>
      </c>
      <c r="C386" s="17" t="s">
        <v>22</v>
      </c>
      <c r="D386" s="12">
        <v>43986</v>
      </c>
      <c r="E386" s="12">
        <v>43994</v>
      </c>
      <c r="F386" s="13">
        <v>1563.19</v>
      </c>
      <c r="G386" s="12">
        <v>43952</v>
      </c>
      <c r="H386" s="12">
        <v>44043</v>
      </c>
      <c r="I386" s="17">
        <f>IF((YEAR(H386)-YEAR(G386))=1, ((MONTH(H386)-MONTH(G386))+1)+12, (IF((YEAR(H386)-YEAR(G386))=2, ((MONTH(H386)-MONTH(G386))+1)+24, (IF((YEAR(H386)-YEAR(G386))=3, ((MONTH(H386)-MONTH(G386))+1)+36, (MONTH(H386)-MONTH(G386))+1)))))</f>
        <v>3</v>
      </c>
      <c r="J386" s="13">
        <f>F386/I386</f>
        <v>521.06333333333339</v>
      </c>
      <c r="L386" t="b">
        <f t="shared" si="24"/>
        <v>0</v>
      </c>
      <c r="M386" s="14" t="b">
        <f t="shared" si="29"/>
        <v>1</v>
      </c>
      <c r="N386" s="14" t="b">
        <f t="shared" si="30"/>
        <v>1</v>
      </c>
      <c r="O386"/>
    </row>
    <row r="387" spans="1:15" ht="15.75" hidden="1" x14ac:dyDescent="0.25">
      <c r="A387" s="17" t="s">
        <v>184</v>
      </c>
      <c r="B387" s="17" t="s">
        <v>335</v>
      </c>
      <c r="C387" s="17" t="s">
        <v>22</v>
      </c>
      <c r="D387" s="12">
        <v>42753</v>
      </c>
      <c r="E387" s="12">
        <v>43100</v>
      </c>
      <c r="F387" s="13">
        <v>3000</v>
      </c>
      <c r="G387" s="12">
        <v>42736</v>
      </c>
      <c r="H387" s="12">
        <v>42766</v>
      </c>
      <c r="I387" s="17">
        <f>IF((YEAR(H387)-YEAR(G387))=1, ((MONTH(H387)-MONTH(G387))+1)+12, (IF((YEAR(H387)-YEAR(G387))=2, ((MONTH(H387)-MONTH(G387))+1)+24, (IF((YEAR(H387)-YEAR(G387))=3, ((MONTH(H387)-MONTH(G387))+1)+36, (MONTH(H387)-MONTH(G387))+1)))))</f>
        <v>1</v>
      </c>
      <c r="J387" s="13">
        <f>F387/I387</f>
        <v>3000</v>
      </c>
      <c r="L387" t="b">
        <f t="shared" ref="L387:L450" si="31">AND(A387=A386,B387=B386,G387=G386,H387=H386)</f>
        <v>0</v>
      </c>
      <c r="M387" s="14" t="b">
        <f t="shared" si="29"/>
        <v>0</v>
      </c>
      <c r="N387" s="14" t="b">
        <f t="shared" si="30"/>
        <v>0</v>
      </c>
      <c r="O387"/>
    </row>
    <row r="388" spans="1:15" ht="15.75" hidden="1" x14ac:dyDescent="0.25">
      <c r="A388" s="17" t="s">
        <v>184</v>
      </c>
      <c r="B388" s="17" t="s">
        <v>335</v>
      </c>
      <c r="C388" s="17" t="s">
        <v>22</v>
      </c>
      <c r="D388" s="12">
        <v>42784</v>
      </c>
      <c r="E388" s="12">
        <v>43100</v>
      </c>
      <c r="F388" s="13">
        <v>3000</v>
      </c>
      <c r="G388" s="12">
        <v>42767</v>
      </c>
      <c r="H388" s="12">
        <v>42794</v>
      </c>
      <c r="I388" s="17">
        <f>IF((YEAR(H388)-YEAR(G388))=1, ((MONTH(H388)-MONTH(G388))+1)+12, (IF((YEAR(H388)-YEAR(G388))=2, ((MONTH(H388)-MONTH(G388))+1)+24, (IF((YEAR(H388)-YEAR(G388))=3, ((MONTH(H388)-MONTH(G388))+1)+36, (MONTH(H388)-MONTH(G388))+1)))))</f>
        <v>1</v>
      </c>
      <c r="J388" s="13">
        <f>F388/I388</f>
        <v>3000</v>
      </c>
      <c r="L388" t="b">
        <f t="shared" si="31"/>
        <v>0</v>
      </c>
      <c r="M388" s="14" t="b">
        <f t="shared" si="29"/>
        <v>1</v>
      </c>
      <c r="N388" s="14" t="b">
        <f t="shared" si="30"/>
        <v>1</v>
      </c>
      <c r="O388"/>
    </row>
    <row r="389" spans="1:15" ht="15.75" hidden="1" x14ac:dyDescent="0.25">
      <c r="A389" s="17" t="s">
        <v>184</v>
      </c>
      <c r="B389" s="17" t="s">
        <v>335</v>
      </c>
      <c r="C389" s="17" t="s">
        <v>22</v>
      </c>
      <c r="D389" s="12">
        <v>42812</v>
      </c>
      <c r="E389" s="12">
        <v>43830</v>
      </c>
      <c r="F389" s="13">
        <v>3000</v>
      </c>
      <c r="G389" s="12">
        <v>42795</v>
      </c>
      <c r="H389" s="12">
        <v>42825</v>
      </c>
      <c r="I389" s="17">
        <f>IF((YEAR(H389)-YEAR(G389))=1, ((MONTH(H389)-MONTH(G389))+1)+12, (IF((YEAR(H389)-YEAR(G389))=2, ((MONTH(H389)-MONTH(G389))+1)+24, (IF((YEAR(H389)-YEAR(G389))=3, ((MONTH(H389)-MONTH(G389))+1)+36, (MONTH(H389)-MONTH(G389))+1)))))</f>
        <v>1</v>
      </c>
      <c r="J389" s="13">
        <f>F389/I389</f>
        <v>3000</v>
      </c>
      <c r="L389" t="b">
        <f t="shared" si="31"/>
        <v>0</v>
      </c>
      <c r="M389" s="14" t="b">
        <f t="shared" si="29"/>
        <v>1</v>
      </c>
      <c r="N389" s="14" t="b">
        <f t="shared" si="30"/>
        <v>1</v>
      </c>
      <c r="O389"/>
    </row>
    <row r="390" spans="1:15" ht="15.75" hidden="1" x14ac:dyDescent="0.25">
      <c r="A390" s="17" t="s">
        <v>184</v>
      </c>
      <c r="B390" s="17" t="s">
        <v>335</v>
      </c>
      <c r="C390" s="17" t="s">
        <v>22</v>
      </c>
      <c r="D390" s="12">
        <v>42843</v>
      </c>
      <c r="E390" s="12">
        <v>43830</v>
      </c>
      <c r="F390" s="13">
        <v>3000</v>
      </c>
      <c r="G390" s="12">
        <v>42826</v>
      </c>
      <c r="H390" s="12">
        <v>42855</v>
      </c>
      <c r="I390" s="17">
        <f>IF((YEAR(H390)-YEAR(G390))=1, ((MONTH(H390)-MONTH(G390))+1)+12, (IF((YEAR(H390)-YEAR(G390))=2, ((MONTH(H390)-MONTH(G390))+1)+24, (IF((YEAR(H390)-YEAR(G390))=3, ((MONTH(H390)-MONTH(G390))+1)+36, (MONTH(H390)-MONTH(G390))+1)))))</f>
        <v>1</v>
      </c>
      <c r="J390" s="13">
        <f>F390/I390</f>
        <v>3000</v>
      </c>
      <c r="L390" t="b">
        <f t="shared" si="31"/>
        <v>0</v>
      </c>
      <c r="M390" s="14" t="b">
        <f t="shared" si="29"/>
        <v>1</v>
      </c>
      <c r="N390" s="14" t="b">
        <f t="shared" si="30"/>
        <v>1</v>
      </c>
      <c r="O390"/>
    </row>
    <row r="391" spans="1:15" ht="15.75" hidden="1" x14ac:dyDescent="0.25">
      <c r="A391" s="17" t="s">
        <v>184</v>
      </c>
      <c r="B391" s="17" t="s">
        <v>335</v>
      </c>
      <c r="C391" s="17" t="s">
        <v>22</v>
      </c>
      <c r="D391" s="12">
        <v>42873</v>
      </c>
      <c r="E391" s="12">
        <v>43830</v>
      </c>
      <c r="F391" s="13">
        <v>3000</v>
      </c>
      <c r="G391" s="12">
        <v>42856</v>
      </c>
      <c r="H391" s="12">
        <v>42886</v>
      </c>
      <c r="I391" s="17">
        <f>IF((YEAR(H391)-YEAR(G391))=1, ((MONTH(H391)-MONTH(G391))+1)+12, (IF((YEAR(H391)-YEAR(G391))=2, ((MONTH(H391)-MONTH(G391))+1)+24, (IF((YEAR(H391)-YEAR(G391))=3, ((MONTH(H391)-MONTH(G391))+1)+36, (MONTH(H391)-MONTH(G391))+1)))))</f>
        <v>1</v>
      </c>
      <c r="J391" s="13">
        <f>F391/I391</f>
        <v>3000</v>
      </c>
      <c r="L391" t="b">
        <f t="shared" si="31"/>
        <v>0</v>
      </c>
      <c r="M391" s="14" t="b">
        <f t="shared" si="29"/>
        <v>1</v>
      </c>
      <c r="N391" s="14" t="b">
        <f t="shared" si="30"/>
        <v>1</v>
      </c>
      <c r="O391"/>
    </row>
    <row r="392" spans="1:15" ht="15.75" hidden="1" x14ac:dyDescent="0.25">
      <c r="A392" s="17" t="s">
        <v>184</v>
      </c>
      <c r="B392" s="17" t="s">
        <v>335</v>
      </c>
      <c r="C392" s="17" t="s">
        <v>22</v>
      </c>
      <c r="D392" s="12">
        <v>42904</v>
      </c>
      <c r="E392" s="12">
        <v>43830</v>
      </c>
      <c r="F392" s="13">
        <v>3000</v>
      </c>
      <c r="G392" s="12">
        <v>42887</v>
      </c>
      <c r="H392" s="12">
        <v>42916</v>
      </c>
      <c r="I392" s="17">
        <f>IF((YEAR(H392)-YEAR(G392))=1, ((MONTH(H392)-MONTH(G392))+1)+12, (IF((YEAR(H392)-YEAR(G392))=2, ((MONTH(H392)-MONTH(G392))+1)+24, (IF((YEAR(H392)-YEAR(G392))=3, ((MONTH(H392)-MONTH(G392))+1)+36, (MONTH(H392)-MONTH(G392))+1)))))</f>
        <v>1</v>
      </c>
      <c r="J392" s="13">
        <f>F392/I392</f>
        <v>3000</v>
      </c>
      <c r="L392" t="b">
        <f t="shared" si="31"/>
        <v>0</v>
      </c>
      <c r="M392" s="14" t="b">
        <f t="shared" si="29"/>
        <v>1</v>
      </c>
      <c r="N392" s="14" t="b">
        <f t="shared" si="30"/>
        <v>1</v>
      </c>
      <c r="O392"/>
    </row>
    <row r="393" spans="1:15" ht="15.75" hidden="1" x14ac:dyDescent="0.25">
      <c r="A393" s="17" t="s">
        <v>184</v>
      </c>
      <c r="B393" s="17" t="s">
        <v>335</v>
      </c>
      <c r="C393" s="17" t="s">
        <v>22</v>
      </c>
      <c r="D393" s="12">
        <v>43119</v>
      </c>
      <c r="E393" s="12">
        <v>43830</v>
      </c>
      <c r="F393" s="13">
        <v>18000</v>
      </c>
      <c r="G393" s="12">
        <v>42917</v>
      </c>
      <c r="H393" s="12">
        <v>43100</v>
      </c>
      <c r="I393" s="17">
        <f>IF((YEAR(H393)-YEAR(G393))=1, ((MONTH(H393)-MONTH(G393))+1)+12, (IF((YEAR(H393)-YEAR(G393))=2, ((MONTH(H393)-MONTH(G393))+1)+24, (IF((YEAR(H393)-YEAR(G393))=3, ((MONTH(H393)-MONTH(G393))+1)+36, (MONTH(H393)-MONTH(G393))+1)))))</f>
        <v>6</v>
      </c>
      <c r="J393" s="13">
        <f>F393/I393</f>
        <v>3000</v>
      </c>
      <c r="L393" t="b">
        <f t="shared" si="31"/>
        <v>0</v>
      </c>
      <c r="M393" s="14" t="b">
        <f t="shared" si="29"/>
        <v>1</v>
      </c>
      <c r="N393" s="14" t="b">
        <f t="shared" si="30"/>
        <v>1</v>
      </c>
      <c r="O393"/>
    </row>
    <row r="394" spans="1:15" ht="15.75" hidden="1" x14ac:dyDescent="0.25">
      <c r="A394" s="17" t="s">
        <v>184</v>
      </c>
      <c r="B394" s="17" t="s">
        <v>335</v>
      </c>
      <c r="C394" s="17" t="s">
        <v>22</v>
      </c>
      <c r="D394" s="12">
        <v>43146</v>
      </c>
      <c r="E394" s="12">
        <v>43830</v>
      </c>
      <c r="F394" s="13">
        <v>3000</v>
      </c>
      <c r="G394" s="12">
        <v>43101</v>
      </c>
      <c r="H394" s="12">
        <v>43131</v>
      </c>
      <c r="I394" s="17">
        <f>IF((YEAR(H394)-YEAR(G394))=1, ((MONTH(H394)-MONTH(G394))+1)+12, (IF((YEAR(H394)-YEAR(G394))=2, ((MONTH(H394)-MONTH(G394))+1)+24, (IF((YEAR(H394)-YEAR(G394))=3, ((MONTH(H394)-MONTH(G394))+1)+36, (MONTH(H394)-MONTH(G394))+1)))))</f>
        <v>1</v>
      </c>
      <c r="J394" s="13">
        <f>F394/I394</f>
        <v>3000</v>
      </c>
      <c r="L394" t="b">
        <f t="shared" si="31"/>
        <v>0</v>
      </c>
      <c r="M394" s="14" t="b">
        <f t="shared" si="29"/>
        <v>1</v>
      </c>
      <c r="N394" s="14" t="b">
        <f t="shared" si="30"/>
        <v>1</v>
      </c>
      <c r="O394"/>
    </row>
    <row r="395" spans="1:15" ht="15.75" hidden="1" x14ac:dyDescent="0.25">
      <c r="A395" s="17" t="s">
        <v>184</v>
      </c>
      <c r="B395" s="17" t="s">
        <v>335</v>
      </c>
      <c r="C395" s="17" t="s">
        <v>22</v>
      </c>
      <c r="D395" s="12">
        <v>43159</v>
      </c>
      <c r="E395" s="12">
        <v>43830</v>
      </c>
      <c r="F395" s="13">
        <v>3000</v>
      </c>
      <c r="G395" s="12">
        <v>43132</v>
      </c>
      <c r="H395" s="12">
        <v>43159</v>
      </c>
      <c r="I395" s="17">
        <f>IF((YEAR(H395)-YEAR(G395))=1, ((MONTH(H395)-MONTH(G395))+1)+12, (IF((YEAR(H395)-YEAR(G395))=2, ((MONTH(H395)-MONTH(G395))+1)+24, (IF((YEAR(H395)-YEAR(G395))=3, ((MONTH(H395)-MONTH(G395))+1)+36, (MONTH(H395)-MONTH(G395))+1)))))</f>
        <v>1</v>
      </c>
      <c r="J395" s="13">
        <f>F395/I395</f>
        <v>3000</v>
      </c>
      <c r="L395" t="b">
        <f t="shared" si="31"/>
        <v>0</v>
      </c>
      <c r="M395" s="14" t="b">
        <f t="shared" si="29"/>
        <v>1</v>
      </c>
      <c r="N395" s="14" t="b">
        <f t="shared" si="30"/>
        <v>1</v>
      </c>
      <c r="O395"/>
    </row>
    <row r="396" spans="1:15" ht="15.75" hidden="1" x14ac:dyDescent="0.25">
      <c r="A396" s="17" t="s">
        <v>184</v>
      </c>
      <c r="B396" s="17" t="s">
        <v>335</v>
      </c>
      <c r="C396" s="17" t="s">
        <v>22</v>
      </c>
      <c r="D396" s="12">
        <v>43190</v>
      </c>
      <c r="E396" s="12">
        <v>43830</v>
      </c>
      <c r="F396" s="13">
        <v>3000</v>
      </c>
      <c r="G396" s="12">
        <v>43160</v>
      </c>
      <c r="H396" s="12">
        <v>43190</v>
      </c>
      <c r="I396" s="17">
        <f>IF((YEAR(H396)-YEAR(G396))=1, ((MONTH(H396)-MONTH(G396))+1)+12, (IF((YEAR(H396)-YEAR(G396))=2, ((MONTH(H396)-MONTH(G396))+1)+24, (IF((YEAR(H396)-YEAR(G396))=3, ((MONTH(H396)-MONTH(G396))+1)+36, (MONTH(H396)-MONTH(G396))+1)))))</f>
        <v>1</v>
      </c>
      <c r="J396" s="13">
        <f>F396/I396</f>
        <v>3000</v>
      </c>
      <c r="L396" t="b">
        <f t="shared" si="31"/>
        <v>0</v>
      </c>
      <c r="M396" s="14" t="b">
        <f t="shared" si="29"/>
        <v>1</v>
      </c>
      <c r="N396" s="14" t="b">
        <f t="shared" si="30"/>
        <v>1</v>
      </c>
      <c r="O396"/>
    </row>
    <row r="397" spans="1:15" ht="15.75" hidden="1" x14ac:dyDescent="0.25">
      <c r="A397" s="17" t="s">
        <v>184</v>
      </c>
      <c r="B397" s="17" t="s">
        <v>335</v>
      </c>
      <c r="C397" s="17" t="s">
        <v>22</v>
      </c>
      <c r="D397" s="12">
        <v>43220</v>
      </c>
      <c r="E397" s="12">
        <v>43830</v>
      </c>
      <c r="F397" s="13">
        <v>3000</v>
      </c>
      <c r="G397" s="12">
        <v>43191</v>
      </c>
      <c r="H397" s="12">
        <v>43220</v>
      </c>
      <c r="I397" s="17">
        <f>IF((YEAR(H397)-YEAR(G397))=1, ((MONTH(H397)-MONTH(G397))+1)+12, (IF((YEAR(H397)-YEAR(G397))=2, ((MONTH(H397)-MONTH(G397))+1)+24, (IF((YEAR(H397)-YEAR(G397))=3, ((MONTH(H397)-MONTH(G397))+1)+36, (MONTH(H397)-MONTH(G397))+1)))))</f>
        <v>1</v>
      </c>
      <c r="J397" s="13">
        <f>F397/I397</f>
        <v>3000</v>
      </c>
      <c r="L397" t="b">
        <f t="shared" si="31"/>
        <v>0</v>
      </c>
      <c r="M397" s="14" t="b">
        <f t="shared" si="29"/>
        <v>1</v>
      </c>
      <c r="N397" s="14" t="b">
        <f t="shared" si="30"/>
        <v>1</v>
      </c>
      <c r="O397"/>
    </row>
    <row r="398" spans="1:15" ht="15.75" hidden="1" x14ac:dyDescent="0.25">
      <c r="A398" s="17" t="s">
        <v>184</v>
      </c>
      <c r="B398" s="17" t="s">
        <v>335</v>
      </c>
      <c r="C398" s="17" t="s">
        <v>22</v>
      </c>
      <c r="D398" s="12">
        <v>43251</v>
      </c>
      <c r="E398" s="12">
        <v>43830</v>
      </c>
      <c r="F398" s="13">
        <v>3000</v>
      </c>
      <c r="G398" s="12">
        <v>43221</v>
      </c>
      <c r="H398" s="12">
        <v>43251</v>
      </c>
      <c r="I398" s="17">
        <f>IF((YEAR(H398)-YEAR(G398))=1, ((MONTH(H398)-MONTH(G398))+1)+12, (IF((YEAR(H398)-YEAR(G398))=2, ((MONTH(H398)-MONTH(G398))+1)+24, (IF((YEAR(H398)-YEAR(G398))=3, ((MONTH(H398)-MONTH(G398))+1)+36, (MONTH(H398)-MONTH(G398))+1)))))</f>
        <v>1</v>
      </c>
      <c r="J398" s="13">
        <f>F398/I398</f>
        <v>3000</v>
      </c>
      <c r="L398" t="b">
        <f t="shared" si="31"/>
        <v>0</v>
      </c>
      <c r="M398" s="14" t="b">
        <f t="shared" si="29"/>
        <v>1</v>
      </c>
      <c r="N398" s="14" t="b">
        <f t="shared" si="30"/>
        <v>1</v>
      </c>
      <c r="O398"/>
    </row>
    <row r="399" spans="1:15" ht="15.75" hidden="1" x14ac:dyDescent="0.25">
      <c r="A399" s="17" t="s">
        <v>184</v>
      </c>
      <c r="B399" s="17" t="s">
        <v>335</v>
      </c>
      <c r="C399" s="17" t="s">
        <v>22</v>
      </c>
      <c r="D399" s="12">
        <v>43281</v>
      </c>
      <c r="E399" s="12">
        <v>43830</v>
      </c>
      <c r="F399" s="13">
        <v>3000</v>
      </c>
      <c r="G399" s="12">
        <v>43252</v>
      </c>
      <c r="H399" s="12">
        <v>43281</v>
      </c>
      <c r="I399" s="17">
        <f>IF((YEAR(H399)-YEAR(G399))=1, ((MONTH(H399)-MONTH(G399))+1)+12, (IF((YEAR(H399)-YEAR(G399))=2, ((MONTH(H399)-MONTH(G399))+1)+24, (IF((YEAR(H399)-YEAR(G399))=3, ((MONTH(H399)-MONTH(G399))+1)+36, (MONTH(H399)-MONTH(G399))+1)))))</f>
        <v>1</v>
      </c>
      <c r="J399" s="13">
        <f>F399/I399</f>
        <v>3000</v>
      </c>
      <c r="L399" t="b">
        <f t="shared" si="31"/>
        <v>0</v>
      </c>
      <c r="M399" s="14" t="b">
        <f t="shared" si="29"/>
        <v>1</v>
      </c>
      <c r="N399" s="14" t="b">
        <f t="shared" si="30"/>
        <v>1</v>
      </c>
      <c r="O399"/>
    </row>
    <row r="400" spans="1:15" ht="15.75" hidden="1" x14ac:dyDescent="0.25">
      <c r="A400" s="17" t="s">
        <v>185</v>
      </c>
      <c r="B400" s="17" t="s">
        <v>334</v>
      </c>
      <c r="C400" s="17" t="s">
        <v>22</v>
      </c>
      <c r="D400" s="12">
        <v>42653</v>
      </c>
      <c r="E400" s="12">
        <v>42735</v>
      </c>
      <c r="F400" s="13">
        <v>25000</v>
      </c>
      <c r="G400" s="12">
        <v>42736</v>
      </c>
      <c r="H400" s="12">
        <v>43100</v>
      </c>
      <c r="I400" s="17">
        <f>IF((YEAR(H400)-YEAR(G400))=1, ((MONTH(H400)-MONTH(G400))+1)+12, (IF((YEAR(H400)-YEAR(G400))=2, ((MONTH(H400)-MONTH(G400))+1)+24, (IF((YEAR(H400)-YEAR(G400))=3, ((MONTH(H400)-MONTH(G400))+1)+36, (MONTH(H400)-MONTH(G400))+1)))))</f>
        <v>12</v>
      </c>
      <c r="J400" s="13">
        <f>F400/I400</f>
        <v>2083.3333333333335</v>
      </c>
      <c r="L400" t="b">
        <f t="shared" si="31"/>
        <v>0</v>
      </c>
      <c r="M400" s="14" t="b">
        <f t="shared" si="29"/>
        <v>0</v>
      </c>
      <c r="N400" s="14" t="b">
        <f t="shared" si="30"/>
        <v>0</v>
      </c>
      <c r="O400"/>
    </row>
    <row r="401" spans="1:15" ht="15.75" hidden="1" x14ac:dyDescent="0.25">
      <c r="A401" s="17" t="s">
        <v>185</v>
      </c>
      <c r="B401" s="17" t="s">
        <v>334</v>
      </c>
      <c r="C401" s="17" t="s">
        <v>22</v>
      </c>
      <c r="D401" s="12">
        <v>42750</v>
      </c>
      <c r="E401" s="12">
        <v>43100</v>
      </c>
      <c r="F401" s="13">
        <v>1500</v>
      </c>
      <c r="G401" s="12">
        <v>42736</v>
      </c>
      <c r="H401" s="12">
        <v>42766</v>
      </c>
      <c r="I401" s="17">
        <f>IF((YEAR(H401)-YEAR(G401))=1, ((MONTH(H401)-MONTH(G401))+1)+12, (IF((YEAR(H401)-YEAR(G401))=2, ((MONTH(H401)-MONTH(G401))+1)+24, (IF((YEAR(H401)-YEAR(G401))=3, ((MONTH(H401)-MONTH(G401))+1)+36, (MONTH(H401)-MONTH(G401))+1)))))</f>
        <v>1</v>
      </c>
      <c r="J401" s="13">
        <f>F401/I401</f>
        <v>1500</v>
      </c>
      <c r="L401" t="b">
        <f t="shared" si="31"/>
        <v>0</v>
      </c>
      <c r="M401" s="14" t="b">
        <f t="shared" si="29"/>
        <v>1</v>
      </c>
      <c r="N401" s="14" t="b">
        <f t="shared" si="30"/>
        <v>1</v>
      </c>
      <c r="O401"/>
    </row>
    <row r="402" spans="1:15" ht="15.75" hidden="1" x14ac:dyDescent="0.25">
      <c r="A402" s="17" t="s">
        <v>185</v>
      </c>
      <c r="B402" s="17" t="s">
        <v>334</v>
      </c>
      <c r="C402" s="17" t="s">
        <v>22</v>
      </c>
      <c r="D402" s="12">
        <v>42781</v>
      </c>
      <c r="E402" s="12">
        <v>43100</v>
      </c>
      <c r="F402" s="13">
        <v>1500</v>
      </c>
      <c r="G402" s="12">
        <v>42767</v>
      </c>
      <c r="H402" s="12">
        <v>42794</v>
      </c>
      <c r="I402" s="17">
        <f>IF((YEAR(H402)-YEAR(G402))=1, ((MONTH(H402)-MONTH(G402))+1)+12, (IF((YEAR(H402)-YEAR(G402))=2, ((MONTH(H402)-MONTH(G402))+1)+24, (IF((YEAR(H402)-YEAR(G402))=3, ((MONTH(H402)-MONTH(G402))+1)+36, (MONTH(H402)-MONTH(G402))+1)))))</f>
        <v>1</v>
      </c>
      <c r="J402" s="13">
        <f>F402/I402</f>
        <v>1500</v>
      </c>
      <c r="L402" t="b">
        <f t="shared" si="31"/>
        <v>0</v>
      </c>
      <c r="M402" s="14" t="b">
        <f t="shared" si="29"/>
        <v>1</v>
      </c>
      <c r="N402" s="14" t="b">
        <f t="shared" si="30"/>
        <v>1</v>
      </c>
      <c r="O402"/>
    </row>
    <row r="403" spans="1:15" ht="15.75" hidden="1" x14ac:dyDescent="0.25">
      <c r="A403" s="17" t="s">
        <v>185</v>
      </c>
      <c r="B403" s="17" t="s">
        <v>334</v>
      </c>
      <c r="C403" s="17" t="s">
        <v>22</v>
      </c>
      <c r="D403" s="12">
        <v>42809</v>
      </c>
      <c r="E403" s="12">
        <v>43100</v>
      </c>
      <c r="F403" s="13">
        <v>1500</v>
      </c>
      <c r="G403" s="12">
        <v>42795</v>
      </c>
      <c r="H403" s="12">
        <v>42825</v>
      </c>
      <c r="I403" s="17">
        <f>IF((YEAR(H403)-YEAR(G403))=1, ((MONTH(H403)-MONTH(G403))+1)+12, (IF((YEAR(H403)-YEAR(G403))=2, ((MONTH(H403)-MONTH(G403))+1)+24, (IF((YEAR(H403)-YEAR(G403))=3, ((MONTH(H403)-MONTH(G403))+1)+36, (MONTH(H403)-MONTH(G403))+1)))))</f>
        <v>1</v>
      </c>
      <c r="J403" s="13">
        <f>F403/I403</f>
        <v>1500</v>
      </c>
      <c r="L403" t="b">
        <f t="shared" si="31"/>
        <v>0</v>
      </c>
      <c r="M403" s="14" t="b">
        <f t="shared" si="29"/>
        <v>1</v>
      </c>
      <c r="N403" s="14" t="b">
        <f t="shared" si="30"/>
        <v>1</v>
      </c>
      <c r="O403"/>
    </row>
    <row r="404" spans="1:15" ht="15.75" hidden="1" x14ac:dyDescent="0.25">
      <c r="A404" s="17" t="s">
        <v>185</v>
      </c>
      <c r="B404" s="17" t="s">
        <v>334</v>
      </c>
      <c r="C404" s="17" t="s">
        <v>22</v>
      </c>
      <c r="D404" s="12">
        <v>42840</v>
      </c>
      <c r="E404" s="12">
        <v>43100</v>
      </c>
      <c r="F404" s="13">
        <v>1500</v>
      </c>
      <c r="G404" s="12">
        <v>42826</v>
      </c>
      <c r="H404" s="12">
        <v>42855</v>
      </c>
      <c r="I404" s="17">
        <f>IF((YEAR(H404)-YEAR(G404))=1, ((MONTH(H404)-MONTH(G404))+1)+12, (IF((YEAR(H404)-YEAR(G404))=2, ((MONTH(H404)-MONTH(G404))+1)+24, (IF((YEAR(H404)-YEAR(G404))=3, ((MONTH(H404)-MONTH(G404))+1)+36, (MONTH(H404)-MONTH(G404))+1)))))</f>
        <v>1</v>
      </c>
      <c r="J404" s="13">
        <f>F404/I404</f>
        <v>1500</v>
      </c>
      <c r="L404" t="b">
        <f t="shared" si="31"/>
        <v>0</v>
      </c>
      <c r="M404" s="14" t="b">
        <f t="shared" si="29"/>
        <v>1</v>
      </c>
      <c r="N404" s="14" t="b">
        <f t="shared" si="30"/>
        <v>1</v>
      </c>
      <c r="O404"/>
    </row>
    <row r="405" spans="1:15" ht="15.75" hidden="1" x14ac:dyDescent="0.25">
      <c r="A405" s="17" t="s">
        <v>185</v>
      </c>
      <c r="B405" s="17" t="s">
        <v>334</v>
      </c>
      <c r="C405" s="17" t="s">
        <v>22</v>
      </c>
      <c r="D405" s="12">
        <v>42870</v>
      </c>
      <c r="E405" s="12">
        <v>43100</v>
      </c>
      <c r="F405" s="13">
        <v>1500</v>
      </c>
      <c r="G405" s="12">
        <v>42856</v>
      </c>
      <c r="H405" s="12">
        <v>42886</v>
      </c>
      <c r="I405" s="17">
        <f>IF((YEAR(H405)-YEAR(G405))=1, ((MONTH(H405)-MONTH(G405))+1)+12, (IF((YEAR(H405)-YEAR(G405))=2, ((MONTH(H405)-MONTH(G405))+1)+24, (IF((YEAR(H405)-YEAR(G405))=3, ((MONTH(H405)-MONTH(G405))+1)+36, (MONTH(H405)-MONTH(G405))+1)))))</f>
        <v>1</v>
      </c>
      <c r="J405" s="13">
        <f>F405/I405</f>
        <v>1500</v>
      </c>
      <c r="L405" t="b">
        <f t="shared" si="31"/>
        <v>0</v>
      </c>
      <c r="M405" s="14" t="b">
        <f t="shared" si="29"/>
        <v>1</v>
      </c>
      <c r="N405" s="14" t="b">
        <f t="shared" si="30"/>
        <v>1</v>
      </c>
      <c r="O405"/>
    </row>
    <row r="406" spans="1:15" ht="15.75" hidden="1" x14ac:dyDescent="0.25">
      <c r="A406" s="17" t="s">
        <v>185</v>
      </c>
      <c r="B406" s="17" t="s">
        <v>334</v>
      </c>
      <c r="C406" s="17" t="s">
        <v>22</v>
      </c>
      <c r="D406" s="12">
        <v>42901</v>
      </c>
      <c r="E406" s="12">
        <v>43100</v>
      </c>
      <c r="F406" s="13">
        <v>1500</v>
      </c>
      <c r="G406" s="12">
        <v>42887</v>
      </c>
      <c r="H406" s="12">
        <v>42916</v>
      </c>
      <c r="I406" s="17">
        <f>IF((YEAR(H406)-YEAR(G406))=1, ((MONTH(H406)-MONTH(G406))+1)+12, (IF((YEAR(H406)-YEAR(G406))=2, ((MONTH(H406)-MONTH(G406))+1)+24, (IF((YEAR(H406)-YEAR(G406))=3, ((MONTH(H406)-MONTH(G406))+1)+36, (MONTH(H406)-MONTH(G406))+1)))))</f>
        <v>1</v>
      </c>
      <c r="J406" s="13">
        <f>F406/I406</f>
        <v>1500</v>
      </c>
      <c r="L406" t="b">
        <f t="shared" si="31"/>
        <v>0</v>
      </c>
      <c r="M406" s="14" t="b">
        <f t="shared" si="29"/>
        <v>1</v>
      </c>
      <c r="N406" s="14" t="b">
        <f t="shared" si="30"/>
        <v>1</v>
      </c>
      <c r="O406"/>
    </row>
    <row r="407" spans="1:15" ht="15.75" hidden="1" x14ac:dyDescent="0.25">
      <c r="A407" s="17" t="s">
        <v>185</v>
      </c>
      <c r="B407" s="17" t="s">
        <v>334</v>
      </c>
      <c r="C407" s="17" t="s">
        <v>22</v>
      </c>
      <c r="D407" s="12">
        <v>42931</v>
      </c>
      <c r="E407" s="12">
        <v>43100</v>
      </c>
      <c r="F407" s="13">
        <v>1500</v>
      </c>
      <c r="G407" s="12">
        <v>42917</v>
      </c>
      <c r="H407" s="12">
        <v>42947</v>
      </c>
      <c r="I407" s="17">
        <f>IF((YEAR(H407)-YEAR(G407))=1, ((MONTH(H407)-MONTH(G407))+1)+12, (IF((YEAR(H407)-YEAR(G407))=2, ((MONTH(H407)-MONTH(G407))+1)+24, (IF((YEAR(H407)-YEAR(G407))=3, ((MONTH(H407)-MONTH(G407))+1)+36, (MONTH(H407)-MONTH(G407))+1)))))</f>
        <v>1</v>
      </c>
      <c r="J407" s="13">
        <f>F407/I407</f>
        <v>1500</v>
      </c>
      <c r="L407" t="b">
        <f t="shared" si="31"/>
        <v>0</v>
      </c>
      <c r="M407" s="14" t="b">
        <f t="shared" si="29"/>
        <v>1</v>
      </c>
      <c r="N407" s="14" t="b">
        <f t="shared" si="30"/>
        <v>1</v>
      </c>
      <c r="O407"/>
    </row>
    <row r="408" spans="1:15" ht="15.75" hidden="1" x14ac:dyDescent="0.25">
      <c r="A408" s="17" t="s">
        <v>185</v>
      </c>
      <c r="B408" s="17" t="s">
        <v>334</v>
      </c>
      <c r="C408" s="17" t="s">
        <v>22</v>
      </c>
      <c r="D408" s="12">
        <v>42962</v>
      </c>
      <c r="E408" s="12">
        <v>43100</v>
      </c>
      <c r="F408" s="13">
        <v>1500</v>
      </c>
      <c r="G408" s="12">
        <v>42948</v>
      </c>
      <c r="H408" s="12">
        <v>42978</v>
      </c>
      <c r="I408" s="17">
        <f>IF((YEAR(H408)-YEAR(G408))=1, ((MONTH(H408)-MONTH(G408))+1)+12, (IF((YEAR(H408)-YEAR(G408))=2, ((MONTH(H408)-MONTH(G408))+1)+24, (IF((YEAR(H408)-YEAR(G408))=3, ((MONTH(H408)-MONTH(G408))+1)+36, (MONTH(H408)-MONTH(G408))+1)))))</f>
        <v>1</v>
      </c>
      <c r="J408" s="13">
        <f>F408/I408</f>
        <v>1500</v>
      </c>
      <c r="L408" t="b">
        <f t="shared" si="31"/>
        <v>0</v>
      </c>
      <c r="M408" s="14" t="b">
        <f t="shared" si="29"/>
        <v>1</v>
      </c>
      <c r="N408" s="14" t="b">
        <f t="shared" si="30"/>
        <v>1</v>
      </c>
      <c r="O408"/>
    </row>
    <row r="409" spans="1:15" ht="15.75" hidden="1" x14ac:dyDescent="0.25">
      <c r="A409" s="17" t="s">
        <v>185</v>
      </c>
      <c r="B409" s="17" t="s">
        <v>334</v>
      </c>
      <c r="C409" s="17" t="s">
        <v>22</v>
      </c>
      <c r="D409" s="12">
        <v>42993</v>
      </c>
      <c r="E409" s="12">
        <v>43100</v>
      </c>
      <c r="F409" s="13">
        <v>1500</v>
      </c>
      <c r="G409" s="12">
        <v>42979</v>
      </c>
      <c r="H409" s="12">
        <v>43008</v>
      </c>
      <c r="I409" s="17">
        <f>IF((YEAR(H409)-YEAR(G409))=1, ((MONTH(H409)-MONTH(G409))+1)+12, (IF((YEAR(H409)-YEAR(G409))=2, ((MONTH(H409)-MONTH(G409))+1)+24, (IF((YEAR(H409)-YEAR(G409))=3, ((MONTH(H409)-MONTH(G409))+1)+36, (MONTH(H409)-MONTH(G409))+1)))))</f>
        <v>1</v>
      </c>
      <c r="J409" s="13">
        <f>F409/I409</f>
        <v>1500</v>
      </c>
      <c r="L409" t="b">
        <f t="shared" si="31"/>
        <v>0</v>
      </c>
      <c r="M409" s="14" t="b">
        <f t="shared" si="29"/>
        <v>1</v>
      </c>
      <c r="N409" s="14" t="b">
        <f t="shared" si="30"/>
        <v>1</v>
      </c>
      <c r="O409"/>
    </row>
    <row r="410" spans="1:15" ht="15.75" hidden="1" x14ac:dyDescent="0.25">
      <c r="A410" s="17" t="s">
        <v>185</v>
      </c>
      <c r="B410" s="17" t="s">
        <v>334</v>
      </c>
      <c r="C410" s="17" t="s">
        <v>22</v>
      </c>
      <c r="D410" s="12">
        <v>43023</v>
      </c>
      <c r="E410" s="12">
        <v>43465</v>
      </c>
      <c r="F410" s="13">
        <v>1500</v>
      </c>
      <c r="G410" s="12">
        <v>43009</v>
      </c>
      <c r="H410" s="12">
        <v>43039</v>
      </c>
      <c r="I410" s="17">
        <f>IF((YEAR(H410)-YEAR(G410))=1, ((MONTH(H410)-MONTH(G410))+1)+12, (IF((YEAR(H410)-YEAR(G410))=2, ((MONTH(H410)-MONTH(G410))+1)+24, (IF((YEAR(H410)-YEAR(G410))=3, ((MONTH(H410)-MONTH(G410))+1)+36, (MONTH(H410)-MONTH(G410))+1)))))</f>
        <v>1</v>
      </c>
      <c r="J410" s="13">
        <f>F410/I410</f>
        <v>1500</v>
      </c>
      <c r="L410" t="b">
        <f t="shared" si="31"/>
        <v>0</v>
      </c>
      <c r="M410" s="14" t="b">
        <f t="shared" si="29"/>
        <v>1</v>
      </c>
      <c r="N410" s="14" t="b">
        <f t="shared" si="30"/>
        <v>1</v>
      </c>
      <c r="O410"/>
    </row>
    <row r="411" spans="1:15" ht="15.75" hidden="1" x14ac:dyDescent="0.25">
      <c r="A411" s="17" t="s">
        <v>185</v>
      </c>
      <c r="B411" s="17" t="s">
        <v>334</v>
      </c>
      <c r="C411" s="17" t="s">
        <v>22</v>
      </c>
      <c r="D411" s="12">
        <v>43054</v>
      </c>
      <c r="E411" s="12">
        <v>43465</v>
      </c>
      <c r="F411" s="13">
        <v>1500</v>
      </c>
      <c r="G411" s="12">
        <v>43040</v>
      </c>
      <c r="H411" s="12">
        <v>43069</v>
      </c>
      <c r="I411" s="17">
        <f>IF((YEAR(H411)-YEAR(G411))=1, ((MONTH(H411)-MONTH(G411))+1)+12, (IF((YEAR(H411)-YEAR(G411))=2, ((MONTH(H411)-MONTH(G411))+1)+24, (IF((YEAR(H411)-YEAR(G411))=3, ((MONTH(H411)-MONTH(G411))+1)+36, (MONTH(H411)-MONTH(G411))+1)))))</f>
        <v>1</v>
      </c>
      <c r="J411" s="13">
        <f>F411/I411</f>
        <v>1500</v>
      </c>
      <c r="L411" t="b">
        <f t="shared" si="31"/>
        <v>0</v>
      </c>
      <c r="M411" s="14" t="b">
        <f t="shared" si="29"/>
        <v>1</v>
      </c>
      <c r="N411" s="14" t="b">
        <f t="shared" si="30"/>
        <v>1</v>
      </c>
      <c r="O411"/>
    </row>
    <row r="412" spans="1:15" ht="15.75" hidden="1" x14ac:dyDescent="0.25">
      <c r="A412" s="17" t="s">
        <v>185</v>
      </c>
      <c r="B412" s="17" t="s">
        <v>334</v>
      </c>
      <c r="C412" s="17" t="s">
        <v>22</v>
      </c>
      <c r="D412" s="12">
        <v>43074</v>
      </c>
      <c r="E412" s="12">
        <v>43465</v>
      </c>
      <c r="F412" s="13">
        <v>5000</v>
      </c>
      <c r="G412" s="12">
        <v>43070</v>
      </c>
      <c r="H412" s="12">
        <v>43100</v>
      </c>
      <c r="I412" s="17">
        <f>IF((YEAR(H412)-YEAR(G412))=1, ((MONTH(H412)-MONTH(G412))+1)+12, (IF((YEAR(H412)-YEAR(G412))=2, ((MONTH(H412)-MONTH(G412))+1)+24, (IF((YEAR(H412)-YEAR(G412))=3, ((MONTH(H412)-MONTH(G412))+1)+36, (MONTH(H412)-MONTH(G412))+1)))))</f>
        <v>1</v>
      </c>
      <c r="J412" s="13">
        <f>F412/I412</f>
        <v>5000</v>
      </c>
      <c r="L412" t="b">
        <f t="shared" si="31"/>
        <v>0</v>
      </c>
      <c r="M412" s="14" t="b">
        <f t="shared" si="29"/>
        <v>1</v>
      </c>
      <c r="N412" s="14" t="b">
        <f t="shared" si="30"/>
        <v>1</v>
      </c>
      <c r="O412"/>
    </row>
    <row r="413" spans="1:15" ht="15.75" hidden="1" x14ac:dyDescent="0.25">
      <c r="A413" s="17" t="s">
        <v>185</v>
      </c>
      <c r="B413" s="17" t="s">
        <v>334</v>
      </c>
      <c r="C413" s="17" t="s">
        <v>22</v>
      </c>
      <c r="D413" s="12">
        <v>43084</v>
      </c>
      <c r="E413" s="12">
        <v>43465</v>
      </c>
      <c r="F413" s="13">
        <v>1500</v>
      </c>
      <c r="G413" s="12">
        <v>43070</v>
      </c>
      <c r="H413" s="12">
        <v>43100</v>
      </c>
      <c r="I413" s="17">
        <f>IF((YEAR(H413)-YEAR(G413))=1, ((MONTH(H413)-MONTH(G413))+1)+12, (IF((YEAR(H413)-YEAR(G413))=2, ((MONTH(H413)-MONTH(G413))+1)+24, (IF((YEAR(H413)-YEAR(G413))=3, ((MONTH(H413)-MONTH(G413))+1)+36, (MONTH(H413)-MONTH(G413))+1)))))</f>
        <v>1</v>
      </c>
      <c r="J413" s="13">
        <f>F413/I413</f>
        <v>1500</v>
      </c>
      <c r="L413" t="b">
        <f t="shared" si="31"/>
        <v>1</v>
      </c>
      <c r="M413" s="14" t="b">
        <f t="shared" si="29"/>
        <v>1</v>
      </c>
      <c r="N413" s="14" t="b">
        <f t="shared" si="30"/>
        <v>1</v>
      </c>
      <c r="O413"/>
    </row>
    <row r="414" spans="1:15" ht="15.75" hidden="1" x14ac:dyDescent="0.25">
      <c r="A414" s="17" t="s">
        <v>185</v>
      </c>
      <c r="B414" s="17" t="s">
        <v>334</v>
      </c>
      <c r="C414" s="17" t="s">
        <v>22</v>
      </c>
      <c r="D414" s="12">
        <v>43115</v>
      </c>
      <c r="E414" s="12">
        <v>43189</v>
      </c>
      <c r="F414" s="13">
        <v>1500</v>
      </c>
      <c r="G414" s="12">
        <v>43101</v>
      </c>
      <c r="H414" s="12">
        <v>43131</v>
      </c>
      <c r="I414" s="17">
        <f>IF((YEAR(H414)-YEAR(G414))=1, ((MONTH(H414)-MONTH(G414))+1)+12, (IF((YEAR(H414)-YEAR(G414))=2, ((MONTH(H414)-MONTH(G414))+1)+24, (IF((YEAR(H414)-YEAR(G414))=3, ((MONTH(H414)-MONTH(G414))+1)+36, (MONTH(H414)-MONTH(G414))+1)))))</f>
        <v>1</v>
      </c>
      <c r="J414" s="13">
        <f>F414/I414</f>
        <v>1500</v>
      </c>
      <c r="L414" t="b">
        <f t="shared" si="31"/>
        <v>0</v>
      </c>
      <c r="M414" s="14" t="b">
        <f t="shared" si="29"/>
        <v>1</v>
      </c>
      <c r="N414" s="14" t="b">
        <f t="shared" si="30"/>
        <v>1</v>
      </c>
      <c r="O414"/>
    </row>
    <row r="415" spans="1:15" ht="15.75" hidden="1" x14ac:dyDescent="0.25">
      <c r="A415" s="17" t="s">
        <v>185</v>
      </c>
      <c r="B415" s="17" t="s">
        <v>334</v>
      </c>
      <c r="C415" s="17" t="s">
        <v>22</v>
      </c>
      <c r="D415" s="12">
        <v>43146</v>
      </c>
      <c r="E415" s="12">
        <v>43227</v>
      </c>
      <c r="F415" s="13">
        <v>1500</v>
      </c>
      <c r="G415" s="12">
        <v>43132</v>
      </c>
      <c r="H415" s="12">
        <v>43159</v>
      </c>
      <c r="I415" s="17">
        <f>IF((YEAR(H415)-YEAR(G415))=1, ((MONTH(H415)-MONTH(G415))+1)+12, (IF((YEAR(H415)-YEAR(G415))=2, ((MONTH(H415)-MONTH(G415))+1)+24, (IF((YEAR(H415)-YEAR(G415))=3, ((MONTH(H415)-MONTH(G415))+1)+36, (MONTH(H415)-MONTH(G415))+1)))))</f>
        <v>1</v>
      </c>
      <c r="J415" s="13">
        <f>F415/I415</f>
        <v>1500</v>
      </c>
      <c r="L415" t="b">
        <f t="shared" si="31"/>
        <v>0</v>
      </c>
      <c r="M415" s="14" t="b">
        <f t="shared" si="29"/>
        <v>1</v>
      </c>
      <c r="N415" s="14" t="b">
        <f t="shared" si="30"/>
        <v>1</v>
      </c>
      <c r="O415"/>
    </row>
    <row r="416" spans="1:15" ht="15.75" hidden="1" x14ac:dyDescent="0.25">
      <c r="A416" s="17" t="s">
        <v>185</v>
      </c>
      <c r="B416" s="17" t="s">
        <v>334</v>
      </c>
      <c r="C416" s="17" t="s">
        <v>22</v>
      </c>
      <c r="D416" s="12">
        <v>43174</v>
      </c>
      <c r="E416" s="12">
        <v>43255</v>
      </c>
      <c r="F416" s="13">
        <v>1500</v>
      </c>
      <c r="G416" s="12">
        <v>43160</v>
      </c>
      <c r="H416" s="12">
        <v>43190</v>
      </c>
      <c r="I416" s="17">
        <f>IF((YEAR(H416)-YEAR(G416))=1, ((MONTH(H416)-MONTH(G416))+1)+12, (IF((YEAR(H416)-YEAR(G416))=2, ((MONTH(H416)-MONTH(G416))+1)+24, (IF((YEAR(H416)-YEAR(G416))=3, ((MONTH(H416)-MONTH(G416))+1)+36, (MONTH(H416)-MONTH(G416))+1)))))</f>
        <v>1</v>
      </c>
      <c r="J416" s="13">
        <f>F416/I416</f>
        <v>1500</v>
      </c>
      <c r="L416" t="b">
        <f t="shared" si="31"/>
        <v>0</v>
      </c>
      <c r="M416" s="14" t="b">
        <f t="shared" si="29"/>
        <v>1</v>
      </c>
      <c r="N416" s="14" t="b">
        <f t="shared" si="30"/>
        <v>1</v>
      </c>
      <c r="O416"/>
    </row>
    <row r="417" spans="1:15" ht="15.75" hidden="1" x14ac:dyDescent="0.25">
      <c r="A417" s="17" t="s">
        <v>185</v>
      </c>
      <c r="B417" s="17" t="s">
        <v>334</v>
      </c>
      <c r="C417" s="17" t="s">
        <v>22</v>
      </c>
      <c r="D417" s="12">
        <v>43205</v>
      </c>
      <c r="E417" s="12">
        <v>43286</v>
      </c>
      <c r="F417" s="13">
        <v>1500</v>
      </c>
      <c r="G417" s="12">
        <v>43191</v>
      </c>
      <c r="H417" s="12">
        <v>43220</v>
      </c>
      <c r="I417" s="17">
        <f>IF((YEAR(H417)-YEAR(G417))=1, ((MONTH(H417)-MONTH(G417))+1)+12, (IF((YEAR(H417)-YEAR(G417))=2, ((MONTH(H417)-MONTH(G417))+1)+24, (IF((YEAR(H417)-YEAR(G417))=3, ((MONTH(H417)-MONTH(G417))+1)+36, (MONTH(H417)-MONTH(G417))+1)))))</f>
        <v>1</v>
      </c>
      <c r="J417" s="13">
        <f>F417/I417</f>
        <v>1500</v>
      </c>
      <c r="L417" t="b">
        <f t="shared" si="31"/>
        <v>0</v>
      </c>
      <c r="M417" s="14" t="b">
        <f t="shared" si="29"/>
        <v>1</v>
      </c>
      <c r="N417" s="14" t="b">
        <f t="shared" si="30"/>
        <v>1</v>
      </c>
      <c r="O417"/>
    </row>
    <row r="418" spans="1:15" ht="15.75" hidden="1" x14ac:dyDescent="0.25">
      <c r="A418" s="17" t="s">
        <v>185</v>
      </c>
      <c r="B418" s="17" t="s">
        <v>334</v>
      </c>
      <c r="C418" s="17" t="s">
        <v>22</v>
      </c>
      <c r="D418" s="12">
        <v>43235</v>
      </c>
      <c r="E418" s="12">
        <v>43314</v>
      </c>
      <c r="F418" s="13">
        <v>1500</v>
      </c>
      <c r="G418" s="12">
        <v>43221</v>
      </c>
      <c r="H418" s="12">
        <v>43251</v>
      </c>
      <c r="I418" s="17">
        <f>IF((YEAR(H418)-YEAR(G418))=1, ((MONTH(H418)-MONTH(G418))+1)+12, (IF((YEAR(H418)-YEAR(G418))=2, ((MONTH(H418)-MONTH(G418))+1)+24, (IF((YEAR(H418)-YEAR(G418))=3, ((MONTH(H418)-MONTH(G418))+1)+36, (MONTH(H418)-MONTH(G418))+1)))))</f>
        <v>1</v>
      </c>
      <c r="J418" s="13">
        <f>F418/I418</f>
        <v>1500</v>
      </c>
      <c r="L418" t="b">
        <f t="shared" si="31"/>
        <v>0</v>
      </c>
      <c r="M418" s="14" t="b">
        <f t="shared" si="29"/>
        <v>1</v>
      </c>
      <c r="N418" s="14" t="b">
        <f t="shared" si="30"/>
        <v>1</v>
      </c>
      <c r="O418"/>
    </row>
    <row r="419" spans="1:15" ht="15.75" hidden="1" x14ac:dyDescent="0.25">
      <c r="A419" s="17" t="s">
        <v>185</v>
      </c>
      <c r="B419" s="17" t="s">
        <v>334</v>
      </c>
      <c r="C419" s="17" t="s">
        <v>22</v>
      </c>
      <c r="D419" s="12">
        <v>43266</v>
      </c>
      <c r="E419" s="12">
        <v>43347</v>
      </c>
      <c r="F419" s="13">
        <v>1500</v>
      </c>
      <c r="G419" s="12">
        <v>43252</v>
      </c>
      <c r="H419" s="12">
        <v>43281</v>
      </c>
      <c r="I419" s="17">
        <f>IF((YEAR(H419)-YEAR(G419))=1, ((MONTH(H419)-MONTH(G419))+1)+12, (IF((YEAR(H419)-YEAR(G419))=2, ((MONTH(H419)-MONTH(G419))+1)+24, (IF((YEAR(H419)-YEAR(G419))=3, ((MONTH(H419)-MONTH(G419))+1)+36, (MONTH(H419)-MONTH(G419))+1)))))</f>
        <v>1</v>
      </c>
      <c r="J419" s="13">
        <f>F419/I419</f>
        <v>1500</v>
      </c>
      <c r="L419" t="b">
        <f t="shared" si="31"/>
        <v>0</v>
      </c>
      <c r="M419" s="14" t="b">
        <f t="shared" si="29"/>
        <v>1</v>
      </c>
      <c r="N419" s="14" t="b">
        <f t="shared" si="30"/>
        <v>1</v>
      </c>
      <c r="O419"/>
    </row>
    <row r="420" spans="1:15" ht="15.75" hidden="1" x14ac:dyDescent="0.25">
      <c r="A420" s="17" t="s">
        <v>185</v>
      </c>
      <c r="B420" s="17" t="s">
        <v>334</v>
      </c>
      <c r="C420" s="17" t="s">
        <v>22</v>
      </c>
      <c r="D420" s="12">
        <v>43296</v>
      </c>
      <c r="E420" s="12">
        <v>43371</v>
      </c>
      <c r="F420" s="13">
        <v>1500</v>
      </c>
      <c r="G420" s="12">
        <v>43282</v>
      </c>
      <c r="H420" s="12">
        <v>43312</v>
      </c>
      <c r="I420" s="17">
        <f>IF((YEAR(H420)-YEAR(G420))=1, ((MONTH(H420)-MONTH(G420))+1)+12, (IF((YEAR(H420)-YEAR(G420))=2, ((MONTH(H420)-MONTH(G420))+1)+24, (IF((YEAR(H420)-YEAR(G420))=3, ((MONTH(H420)-MONTH(G420))+1)+36, (MONTH(H420)-MONTH(G420))+1)))))</f>
        <v>1</v>
      </c>
      <c r="J420" s="13">
        <f>F420/I420</f>
        <v>1500</v>
      </c>
      <c r="L420" t="b">
        <f t="shared" si="31"/>
        <v>0</v>
      </c>
      <c r="M420" s="14" t="b">
        <f t="shared" si="29"/>
        <v>1</v>
      </c>
      <c r="N420" s="14" t="b">
        <f t="shared" si="30"/>
        <v>1</v>
      </c>
      <c r="O420"/>
    </row>
    <row r="421" spans="1:15" ht="15.75" hidden="1" x14ac:dyDescent="0.25">
      <c r="A421" s="17" t="s">
        <v>185</v>
      </c>
      <c r="B421" s="17" t="s">
        <v>334</v>
      </c>
      <c r="C421" s="17" t="s">
        <v>22</v>
      </c>
      <c r="D421" s="12">
        <v>43374</v>
      </c>
      <c r="E421" s="12">
        <v>43409</v>
      </c>
      <c r="F421" s="13">
        <v>1500</v>
      </c>
      <c r="G421" s="12">
        <v>43374</v>
      </c>
      <c r="H421" s="12">
        <v>43404</v>
      </c>
      <c r="I421" s="17">
        <f>IF((YEAR(H421)-YEAR(G421))=1, ((MONTH(H421)-MONTH(G421))+1)+12, (IF((YEAR(H421)-YEAR(G421))=2, ((MONTH(H421)-MONTH(G421))+1)+24, (IF((YEAR(H421)-YEAR(G421))=3, ((MONTH(H421)-MONTH(G421))+1)+36, (MONTH(H421)-MONTH(G421))+1)))))</f>
        <v>1</v>
      </c>
      <c r="J421" s="13">
        <f>F421/I421</f>
        <v>1500</v>
      </c>
      <c r="L421" t="b">
        <f t="shared" si="31"/>
        <v>0</v>
      </c>
      <c r="M421" s="14" t="b">
        <f t="shared" si="29"/>
        <v>1</v>
      </c>
      <c r="N421" s="14" t="b">
        <f t="shared" si="30"/>
        <v>1</v>
      </c>
      <c r="O421"/>
    </row>
    <row r="422" spans="1:15" ht="15.75" hidden="1" x14ac:dyDescent="0.25">
      <c r="A422" s="17" t="s">
        <v>186</v>
      </c>
      <c r="B422" s="17" t="s">
        <v>334</v>
      </c>
      <c r="C422" s="17" t="s">
        <v>22</v>
      </c>
      <c r="D422" s="12">
        <v>43384</v>
      </c>
      <c r="E422" s="12">
        <v>43465</v>
      </c>
      <c r="F422" s="13">
        <v>36000</v>
      </c>
      <c r="G422" s="12">
        <v>43374</v>
      </c>
      <c r="H422" s="12">
        <v>43738</v>
      </c>
      <c r="I422" s="17">
        <f>IF((YEAR(H422)-YEAR(G422))=1, ((MONTH(H422)-MONTH(G422))+1)+12, (IF((YEAR(H422)-YEAR(G422))=2, ((MONTH(H422)-MONTH(G422))+1)+24, (IF((YEAR(H422)-YEAR(G422))=3, ((MONTH(H422)-MONTH(G422))+1)+36, (MONTH(H422)-MONTH(G422))+1)))))</f>
        <v>12</v>
      </c>
      <c r="J422" s="13">
        <f>F422/I422</f>
        <v>3000</v>
      </c>
      <c r="L422" t="b">
        <f t="shared" si="31"/>
        <v>0</v>
      </c>
      <c r="M422" s="14" t="b">
        <f t="shared" si="29"/>
        <v>0</v>
      </c>
      <c r="N422" s="14" t="b">
        <f t="shared" si="30"/>
        <v>1</v>
      </c>
      <c r="O422"/>
    </row>
    <row r="423" spans="1:15" ht="15.75" x14ac:dyDescent="0.25">
      <c r="A423" s="17" t="s">
        <v>186</v>
      </c>
      <c r="B423" s="17" t="s">
        <v>334</v>
      </c>
      <c r="C423" s="17" t="s">
        <v>22</v>
      </c>
      <c r="D423" s="12">
        <v>43682</v>
      </c>
      <c r="E423" s="12">
        <v>43686</v>
      </c>
      <c r="F423" s="13">
        <v>6000</v>
      </c>
      <c r="G423" s="12">
        <v>43682</v>
      </c>
      <c r="H423" s="12">
        <v>44043</v>
      </c>
      <c r="I423" s="17">
        <f>IF((YEAR(H423)-YEAR(G423))=1, ((MONTH(H423)-MONTH(G423))+1)+12, (IF((YEAR(H423)-YEAR(G423))=2, ((MONTH(H423)-MONTH(G423))+1)+24, (IF((YEAR(H423)-YEAR(G423))=3, ((MONTH(H423)-MONTH(G423))+1)+36, (MONTH(H423)-MONTH(G423))+1)))))</f>
        <v>12</v>
      </c>
      <c r="J423" s="13">
        <f>F423/I423</f>
        <v>500</v>
      </c>
      <c r="L423" t="b">
        <f t="shared" si="31"/>
        <v>0</v>
      </c>
      <c r="M423" s="14" t="b">
        <f t="shared" si="29"/>
        <v>1</v>
      </c>
      <c r="N423" s="14" t="b">
        <f t="shared" si="30"/>
        <v>1</v>
      </c>
      <c r="O423"/>
    </row>
    <row r="424" spans="1:15" ht="15.75" hidden="1" x14ac:dyDescent="0.25">
      <c r="A424" s="17" t="s">
        <v>187</v>
      </c>
      <c r="B424" s="17" t="s">
        <v>333</v>
      </c>
      <c r="C424" s="17" t="s">
        <v>22</v>
      </c>
      <c r="D424" s="12">
        <v>42719</v>
      </c>
      <c r="E424" s="12">
        <v>42735</v>
      </c>
      <c r="F424" s="13">
        <f>10025-F425</f>
        <v>2675</v>
      </c>
      <c r="G424" s="12">
        <v>42705</v>
      </c>
      <c r="H424" s="12">
        <v>42735</v>
      </c>
      <c r="I424" s="17">
        <f>IF((YEAR(H424)-YEAR(G424))=1, ((MONTH(H424)-MONTH(G424))+1)+12, (IF((YEAR(H424)-YEAR(G424))=2, ((MONTH(H424)-MONTH(G424))+1)+24, (IF((YEAR(H424)-YEAR(G424))=3, ((MONTH(H424)-MONTH(G424))+1)+36, (MONTH(H424)-MONTH(G424))+1)))))</f>
        <v>1</v>
      </c>
      <c r="J424" s="13">
        <f>F424/I424</f>
        <v>2675</v>
      </c>
      <c r="L424" t="b">
        <f t="shared" si="31"/>
        <v>0</v>
      </c>
      <c r="M424" s="14" t="b">
        <f t="shared" si="29"/>
        <v>0</v>
      </c>
      <c r="N424" s="14" t="b">
        <f t="shared" si="30"/>
        <v>0</v>
      </c>
      <c r="O424"/>
    </row>
    <row r="425" spans="1:15" ht="15.75" hidden="1" x14ac:dyDescent="0.25">
      <c r="A425" s="17" t="s">
        <v>187</v>
      </c>
      <c r="B425" s="17" t="s">
        <v>333</v>
      </c>
      <c r="C425" s="17" t="s">
        <v>22</v>
      </c>
      <c r="D425" s="12">
        <v>42719</v>
      </c>
      <c r="E425" s="12">
        <v>42735</v>
      </c>
      <c r="F425" s="13">
        <f>3675*2</f>
        <v>7350</v>
      </c>
      <c r="G425" s="12">
        <v>42736</v>
      </c>
      <c r="H425" s="12">
        <v>42794</v>
      </c>
      <c r="I425" s="17">
        <f>IF((YEAR(H425)-YEAR(G425))=1, ((MONTH(H425)-MONTH(G425))+1)+12, (IF((YEAR(H425)-YEAR(G425))=2, ((MONTH(H425)-MONTH(G425))+1)+24, (IF((YEAR(H425)-YEAR(G425))=3, ((MONTH(H425)-MONTH(G425))+1)+36, (MONTH(H425)-MONTH(G425))+1)))))</f>
        <v>2</v>
      </c>
      <c r="J425" s="13">
        <f>F425/I425</f>
        <v>3675</v>
      </c>
      <c r="L425" t="b">
        <f t="shared" si="31"/>
        <v>0</v>
      </c>
      <c r="M425" s="14" t="b">
        <f t="shared" si="29"/>
        <v>1</v>
      </c>
      <c r="N425" s="14" t="b">
        <f t="shared" si="30"/>
        <v>1</v>
      </c>
      <c r="O425"/>
    </row>
    <row r="426" spans="1:15" ht="15.75" hidden="1" x14ac:dyDescent="0.25">
      <c r="A426" s="17" t="s">
        <v>187</v>
      </c>
      <c r="B426" s="17" t="s">
        <v>333</v>
      </c>
      <c r="C426" s="17" t="s">
        <v>22</v>
      </c>
      <c r="D426" s="12">
        <v>42809</v>
      </c>
      <c r="E426" s="12">
        <v>43100</v>
      </c>
      <c r="F426" s="13">
        <v>10025</v>
      </c>
      <c r="G426" s="12">
        <v>42736</v>
      </c>
      <c r="H426" s="12">
        <v>42825</v>
      </c>
      <c r="I426" s="17">
        <f>IF((YEAR(H426)-YEAR(G426))=1, ((MONTH(H426)-MONTH(G426))+1)+12, (IF((YEAR(H426)-YEAR(G426))=2, ((MONTH(H426)-MONTH(G426))+1)+24, (IF((YEAR(H426)-YEAR(G426))=3, ((MONTH(H426)-MONTH(G426))+1)+36, (MONTH(H426)-MONTH(G426))+1)))))</f>
        <v>3</v>
      </c>
      <c r="J426" s="13">
        <f>F426/I426</f>
        <v>3341.6666666666665</v>
      </c>
      <c r="L426" t="b">
        <f t="shared" si="31"/>
        <v>0</v>
      </c>
      <c r="M426" s="14" t="b">
        <f t="shared" si="29"/>
        <v>1</v>
      </c>
      <c r="N426" s="14" t="b">
        <f t="shared" si="30"/>
        <v>1</v>
      </c>
      <c r="O426"/>
    </row>
    <row r="427" spans="1:15" ht="15.75" hidden="1" x14ac:dyDescent="0.25">
      <c r="A427" s="17" t="s">
        <v>187</v>
      </c>
      <c r="B427" s="17" t="s">
        <v>333</v>
      </c>
      <c r="C427" s="17" t="s">
        <v>22</v>
      </c>
      <c r="D427" s="12">
        <v>42901</v>
      </c>
      <c r="E427" s="12">
        <v>43100</v>
      </c>
      <c r="F427" s="13">
        <v>51305</v>
      </c>
      <c r="G427" s="12">
        <v>42795</v>
      </c>
      <c r="H427" s="12">
        <v>43159</v>
      </c>
      <c r="I427" s="17">
        <f>IF((YEAR(H427)-YEAR(G427))=1, ((MONTH(H427)-MONTH(G427))+1)+12, (IF((YEAR(H427)-YEAR(G427))=2, ((MONTH(H427)-MONTH(G427))+1)+24, (IF((YEAR(H427)-YEAR(G427))=3, ((MONTH(H427)-MONTH(G427))+1)+36, (MONTH(H427)-MONTH(G427))+1)))))</f>
        <v>12</v>
      </c>
      <c r="J427" s="13">
        <f>F427/I427</f>
        <v>4275.416666666667</v>
      </c>
      <c r="L427" t="b">
        <f t="shared" si="31"/>
        <v>0</v>
      </c>
      <c r="M427" s="14" t="b">
        <f t="shared" si="29"/>
        <v>1</v>
      </c>
      <c r="N427" s="14" t="b">
        <f t="shared" si="30"/>
        <v>1</v>
      </c>
      <c r="O427"/>
    </row>
    <row r="428" spans="1:15" ht="15.75" hidden="1" x14ac:dyDescent="0.25">
      <c r="A428" s="17" t="s">
        <v>187</v>
      </c>
      <c r="B428" s="17" t="s">
        <v>333</v>
      </c>
      <c r="C428" s="17" t="s">
        <v>22</v>
      </c>
      <c r="D428" s="12">
        <v>43313</v>
      </c>
      <c r="E428" s="19">
        <v>43395</v>
      </c>
      <c r="F428" s="13">
        <v>54000</v>
      </c>
      <c r="G428" s="12">
        <v>43160</v>
      </c>
      <c r="H428" s="12">
        <v>43524</v>
      </c>
      <c r="I428" s="17">
        <f>IF((YEAR(H428)-YEAR(G428))=1, ((MONTH(H428)-MONTH(G428))+1)+12, (IF((YEAR(H428)-YEAR(G428))=2, ((MONTH(H428)-MONTH(G428))+1)+24, (IF((YEAR(H428)-YEAR(G428))=3, ((MONTH(H428)-MONTH(G428))+1)+36, (MONTH(H428)-MONTH(G428))+1)))))</f>
        <v>12</v>
      </c>
      <c r="J428" s="13">
        <f>F428/I428</f>
        <v>4500</v>
      </c>
      <c r="L428" t="b">
        <f t="shared" si="31"/>
        <v>0</v>
      </c>
      <c r="M428" s="14" t="b">
        <f t="shared" si="29"/>
        <v>1</v>
      </c>
      <c r="N428" s="14" t="b">
        <f t="shared" si="30"/>
        <v>1</v>
      </c>
      <c r="O428"/>
    </row>
    <row r="429" spans="1:15" ht="15.75" hidden="1" x14ac:dyDescent="0.25">
      <c r="A429" s="17" t="s">
        <v>187</v>
      </c>
      <c r="B429" s="17" t="s">
        <v>333</v>
      </c>
      <c r="C429" s="17" t="s">
        <v>22</v>
      </c>
      <c r="D429" s="12">
        <v>43320</v>
      </c>
      <c r="E429" s="12">
        <v>43402</v>
      </c>
      <c r="F429" s="13">
        <v>18000</v>
      </c>
      <c r="G429" s="12">
        <v>43313</v>
      </c>
      <c r="H429" s="12">
        <v>43404</v>
      </c>
      <c r="I429" s="17">
        <f>IF((YEAR(H429)-YEAR(G429))=1, ((MONTH(H429)-MONTH(G429))+1)+12, (IF((YEAR(H429)-YEAR(G429))=2, ((MONTH(H429)-MONTH(G429))+1)+24, (IF((YEAR(H429)-YEAR(G429))=3, ((MONTH(H429)-MONTH(G429))+1)+36, (MONTH(H429)-MONTH(G429))+1)))))</f>
        <v>3</v>
      </c>
      <c r="J429" s="13">
        <f>F429/I429</f>
        <v>6000</v>
      </c>
      <c r="L429" t="b">
        <f t="shared" si="31"/>
        <v>0</v>
      </c>
      <c r="M429" s="14" t="e">
        <f>EXACT(A429,#REF!)</f>
        <v>#REF!</v>
      </c>
      <c r="N429" s="14" t="e">
        <f>EXACT(B429,#REF!)</f>
        <v>#REF!</v>
      </c>
      <c r="O429"/>
    </row>
    <row r="430" spans="1:15" ht="15.75" hidden="1" x14ac:dyDescent="0.25">
      <c r="A430" s="17" t="s">
        <v>187</v>
      </c>
      <c r="B430" s="17" t="s">
        <v>333</v>
      </c>
      <c r="C430" s="17" t="s">
        <v>22</v>
      </c>
      <c r="D430" s="12">
        <v>43334</v>
      </c>
      <c r="E430" s="12">
        <v>43446</v>
      </c>
      <c r="F430" s="13">
        <v>5750</v>
      </c>
      <c r="G430" s="12">
        <v>43313</v>
      </c>
      <c r="H430" s="12">
        <v>43343</v>
      </c>
      <c r="I430" s="17">
        <f>IF((YEAR(H430)-YEAR(G430))=1, ((MONTH(H430)-MONTH(G430))+1)+12, (IF((YEAR(H430)-YEAR(G430))=2, ((MONTH(H430)-MONTH(G430))+1)+24, (IF((YEAR(H430)-YEAR(G430))=3, ((MONTH(H430)-MONTH(G430))+1)+36, (MONTH(H430)-MONTH(G430))+1)))))</f>
        <v>1</v>
      </c>
      <c r="J430" s="13">
        <f>F430/I430</f>
        <v>5750</v>
      </c>
      <c r="L430" t="b">
        <f t="shared" si="31"/>
        <v>0</v>
      </c>
      <c r="M430" s="14" t="b">
        <f t="shared" si="29"/>
        <v>1</v>
      </c>
      <c r="N430" s="14" t="b">
        <f t="shared" si="30"/>
        <v>1</v>
      </c>
      <c r="O430"/>
    </row>
    <row r="431" spans="1:15" ht="15.75" x14ac:dyDescent="0.25">
      <c r="A431" s="17" t="s">
        <v>187</v>
      </c>
      <c r="B431" s="17" t="s">
        <v>333</v>
      </c>
      <c r="C431" s="17" t="s">
        <v>22</v>
      </c>
      <c r="D431" s="12">
        <v>43540</v>
      </c>
      <c r="E431" s="12">
        <v>43543</v>
      </c>
      <c r="F431" s="13">
        <v>54000</v>
      </c>
      <c r="G431" s="12">
        <v>43525</v>
      </c>
      <c r="H431" s="12">
        <v>43890</v>
      </c>
      <c r="I431" s="17">
        <f>IF((YEAR(H431)-YEAR(G431))=1, ((MONTH(H431)-MONTH(G431))+1)+12, (IF((YEAR(H431)-YEAR(G431))=2, ((MONTH(H431)-MONTH(G431))+1)+24, (IF((YEAR(H431)-YEAR(G431))=3, ((MONTH(H431)-MONTH(G431))+1)+36, (MONTH(H431)-MONTH(G431))+1)))))</f>
        <v>12</v>
      </c>
      <c r="J431" s="13">
        <f>F431/I431</f>
        <v>4500</v>
      </c>
      <c r="L431" t="b">
        <f t="shared" si="31"/>
        <v>0</v>
      </c>
      <c r="M431" s="14" t="b">
        <f t="shared" si="29"/>
        <v>1</v>
      </c>
      <c r="N431" s="14" t="b">
        <f t="shared" si="30"/>
        <v>1</v>
      </c>
      <c r="O431"/>
    </row>
    <row r="432" spans="1:15" ht="15.75" x14ac:dyDescent="0.25">
      <c r="A432" s="17" t="s">
        <v>187</v>
      </c>
      <c r="B432" s="17" t="s">
        <v>335</v>
      </c>
      <c r="C432" s="17" t="s">
        <v>22</v>
      </c>
      <c r="D432" s="12">
        <v>43540</v>
      </c>
      <c r="E432" s="12">
        <v>43577</v>
      </c>
      <c r="F432" s="13">
        <v>17500</v>
      </c>
      <c r="G432" s="12">
        <v>43525</v>
      </c>
      <c r="H432" s="12">
        <v>43890</v>
      </c>
      <c r="I432" s="17">
        <f>IF((YEAR(H432)-YEAR(G432))=1, ((MONTH(H432)-MONTH(G432))+1)+12, (IF((YEAR(H432)-YEAR(G432))=2, ((MONTH(H432)-MONTH(G432))+1)+24, (IF((YEAR(H432)-YEAR(G432))=3, ((MONTH(H432)-MONTH(G432))+1)+36, (MONTH(H432)-MONTH(G432))+1)))))</f>
        <v>12</v>
      </c>
      <c r="J432" s="13">
        <f>F432/I432</f>
        <v>1458.3333333333333</v>
      </c>
      <c r="L432" t="b">
        <f t="shared" si="31"/>
        <v>0</v>
      </c>
      <c r="M432" s="14" t="b">
        <f t="shared" si="29"/>
        <v>1</v>
      </c>
      <c r="N432" s="14" t="b">
        <f t="shared" si="30"/>
        <v>0</v>
      </c>
      <c r="O432"/>
    </row>
    <row r="433" spans="1:15" ht="15.75" x14ac:dyDescent="0.25">
      <c r="A433" s="17" t="s">
        <v>187</v>
      </c>
      <c r="B433" s="17" t="s">
        <v>333</v>
      </c>
      <c r="C433" s="17" t="s">
        <v>22</v>
      </c>
      <c r="D433" s="12">
        <v>43891</v>
      </c>
      <c r="E433" s="12">
        <v>43895</v>
      </c>
      <c r="F433" s="13">
        <v>17500</v>
      </c>
      <c r="G433" s="12">
        <v>43891</v>
      </c>
      <c r="H433" s="12">
        <v>44255</v>
      </c>
      <c r="I433" s="17">
        <f>IF((YEAR(H433)-YEAR(G433))=1, ((MONTH(H433)-MONTH(G433))+1)+12, (IF((YEAR(H433)-YEAR(G433))=2, ((MONTH(H433)-MONTH(G433))+1)+24, (IF((YEAR(H433)-YEAR(G433))=3, ((MONTH(H433)-MONTH(G433))+1)+36, (MONTH(H433)-MONTH(G433))+1)))))</f>
        <v>12</v>
      </c>
      <c r="J433" s="13">
        <f>F433/I433</f>
        <v>1458.3333333333333</v>
      </c>
      <c r="L433" t="b">
        <f t="shared" si="31"/>
        <v>0</v>
      </c>
      <c r="M433" s="14" t="b">
        <f t="shared" si="29"/>
        <v>1</v>
      </c>
      <c r="N433" s="14" t="b">
        <f t="shared" si="30"/>
        <v>0</v>
      </c>
      <c r="O433"/>
    </row>
    <row r="434" spans="1:15" ht="15.75" x14ac:dyDescent="0.25">
      <c r="A434" s="17" t="s">
        <v>187</v>
      </c>
      <c r="B434" s="17" t="s">
        <v>334</v>
      </c>
      <c r="C434" s="17" t="s">
        <v>22</v>
      </c>
      <c r="D434" s="12">
        <v>43891</v>
      </c>
      <c r="E434" s="12">
        <v>43903</v>
      </c>
      <c r="F434" s="13">
        <v>54000</v>
      </c>
      <c r="G434" s="12">
        <v>43891</v>
      </c>
      <c r="H434" s="12">
        <v>44255</v>
      </c>
      <c r="I434" s="17">
        <f>IF((YEAR(H434)-YEAR(G434))=1, ((MONTH(H434)-MONTH(G434))+1)+12, (IF((YEAR(H434)-YEAR(G434))=2, ((MONTH(H434)-MONTH(G434))+1)+24, (IF((YEAR(H434)-YEAR(G434))=3, ((MONTH(H434)-MONTH(G434))+1)+36, (MONTH(H434)-MONTH(G434))+1)))))</f>
        <v>12</v>
      </c>
      <c r="J434" s="13">
        <f>F434/I434</f>
        <v>4500</v>
      </c>
      <c r="L434" t="b">
        <f t="shared" si="31"/>
        <v>0</v>
      </c>
      <c r="M434" s="14" t="b">
        <f t="shared" ref="M434:M435" si="32">EXACT(A434,A433)</f>
        <v>1</v>
      </c>
      <c r="N434" s="14" t="b">
        <f t="shared" ref="N434:N496" si="33">EXACT(B434,B433)</f>
        <v>0</v>
      </c>
      <c r="O434"/>
    </row>
    <row r="435" spans="1:15" ht="15.75" x14ac:dyDescent="0.25">
      <c r="A435" s="17" t="s">
        <v>187</v>
      </c>
      <c r="B435" s="17" t="s">
        <v>333</v>
      </c>
      <c r="C435" s="17" t="s">
        <v>22</v>
      </c>
      <c r="D435" s="12">
        <v>44130</v>
      </c>
      <c r="E435" s="12">
        <v>44207</v>
      </c>
      <c r="F435" s="13">
        <v>5500</v>
      </c>
      <c r="G435" s="12">
        <v>44126</v>
      </c>
      <c r="H435" s="12">
        <v>44165</v>
      </c>
      <c r="I435" s="17">
        <f>IF((YEAR(H435)-YEAR(G435))=1, ((MONTH(H435)-MONTH(G435))+1)+12, (IF((YEAR(H435)-YEAR(G435))=2, ((MONTH(H435)-MONTH(G435))+1)+24, (IF((YEAR(H435)-YEAR(G435))=3, ((MONTH(H435)-MONTH(G435))+1)+36, (MONTH(H435)-MONTH(G435))+1)))))</f>
        <v>2</v>
      </c>
      <c r="J435" s="13">
        <f>F435/I435</f>
        <v>2750</v>
      </c>
      <c r="L435" t="b">
        <f t="shared" si="31"/>
        <v>0</v>
      </c>
      <c r="M435" s="14" t="b">
        <f t="shared" si="32"/>
        <v>1</v>
      </c>
      <c r="N435" s="14" t="b">
        <f t="shared" si="33"/>
        <v>0</v>
      </c>
      <c r="O435"/>
    </row>
    <row r="436" spans="1:15" ht="15.75" hidden="1" x14ac:dyDescent="0.25">
      <c r="A436" s="17" t="s">
        <v>188</v>
      </c>
      <c r="B436" s="17" t="s">
        <v>332</v>
      </c>
      <c r="C436" s="17" t="s">
        <v>22</v>
      </c>
      <c r="D436" s="12">
        <v>43192</v>
      </c>
      <c r="E436" s="12">
        <v>43192</v>
      </c>
      <c r="F436" s="13">
        <v>50</v>
      </c>
      <c r="G436" s="12">
        <v>43191</v>
      </c>
      <c r="H436" s="12">
        <v>43220</v>
      </c>
      <c r="I436" s="17">
        <f>IF((YEAR(H436)-YEAR(G436))=1, ((MONTH(H436)-MONTH(G436))+1)+12, (IF((YEAR(H436)-YEAR(G436))=2, ((MONTH(H436)-MONTH(G436))+1)+24, (IF((YEAR(H436)-YEAR(G436))=3, ((MONTH(H436)-MONTH(G436))+1)+36, (MONTH(H436)-MONTH(G436))+1)))))</f>
        <v>1</v>
      </c>
      <c r="J436" s="13">
        <f>F436/I436</f>
        <v>50</v>
      </c>
      <c r="L436" t="b">
        <f t="shared" si="31"/>
        <v>0</v>
      </c>
      <c r="M436" s="14" t="b">
        <f t="shared" ref="M436:M496" si="34">EXACT(A436,A435)</f>
        <v>0</v>
      </c>
      <c r="N436" s="14" t="b">
        <f t="shared" si="33"/>
        <v>0</v>
      </c>
      <c r="O436"/>
    </row>
    <row r="437" spans="1:15" ht="15.75" hidden="1" x14ac:dyDescent="0.25">
      <c r="A437" s="17" t="s">
        <v>189</v>
      </c>
      <c r="B437" s="17" t="s">
        <v>333</v>
      </c>
      <c r="C437" s="17" t="s">
        <v>22</v>
      </c>
      <c r="D437" s="12">
        <v>42997</v>
      </c>
      <c r="E437" s="12">
        <v>43100</v>
      </c>
      <c r="F437" s="13">
        <v>11832.63</v>
      </c>
      <c r="G437" s="12">
        <v>42979</v>
      </c>
      <c r="H437" s="12">
        <v>43069</v>
      </c>
      <c r="I437" s="17">
        <f>IF((YEAR(H437)-YEAR(G437))=1, ((MONTH(H437)-MONTH(G437))+1)+12, (IF((YEAR(H437)-YEAR(G437))=2, ((MONTH(H437)-MONTH(G437))+1)+24, (IF((YEAR(H437)-YEAR(G437))=3, ((MONTH(H437)-MONTH(G437))+1)+36, (MONTH(H437)-MONTH(G437))+1)))))</f>
        <v>3</v>
      </c>
      <c r="J437" s="13">
        <f>F437/I437</f>
        <v>3944.2099999999996</v>
      </c>
      <c r="L437" t="b">
        <f t="shared" si="31"/>
        <v>0</v>
      </c>
      <c r="M437" s="14" t="b">
        <f t="shared" si="34"/>
        <v>0</v>
      </c>
      <c r="N437" s="14" t="b">
        <f t="shared" si="33"/>
        <v>0</v>
      </c>
      <c r="O437"/>
    </row>
    <row r="438" spans="1:15" ht="15.75" hidden="1" x14ac:dyDescent="0.25">
      <c r="A438" s="17" t="s">
        <v>189</v>
      </c>
      <c r="B438" s="17" t="s">
        <v>333</v>
      </c>
      <c r="C438" s="17" t="s">
        <v>22</v>
      </c>
      <c r="D438" s="12">
        <v>43070</v>
      </c>
      <c r="E438" s="12">
        <v>43465</v>
      </c>
      <c r="F438" s="13">
        <v>11830.24</v>
      </c>
      <c r="G438" s="12">
        <v>43070</v>
      </c>
      <c r="H438" s="12">
        <v>43159</v>
      </c>
      <c r="I438" s="17">
        <f>IF((YEAR(H438)-YEAR(G438))=1, ((MONTH(H438)-MONTH(G438))+1)+12, (IF((YEAR(H438)-YEAR(G438))=2, ((MONTH(H438)-MONTH(G438))+1)+24, (IF((YEAR(H438)-YEAR(G438))=3, ((MONTH(H438)-MONTH(G438))+1)+36, (MONTH(H438)-MONTH(G438))+1)))))</f>
        <v>3</v>
      </c>
      <c r="J438" s="13">
        <f>F438/I438</f>
        <v>3943.4133333333334</v>
      </c>
      <c r="L438" t="b">
        <f t="shared" si="31"/>
        <v>0</v>
      </c>
      <c r="M438" s="14" t="b">
        <f t="shared" si="34"/>
        <v>1</v>
      </c>
      <c r="N438" s="14" t="b">
        <f t="shared" si="33"/>
        <v>1</v>
      </c>
      <c r="O438"/>
    </row>
    <row r="439" spans="1:15" ht="15.75" hidden="1" x14ac:dyDescent="0.25">
      <c r="A439" s="17" t="s">
        <v>189</v>
      </c>
      <c r="B439" s="17" t="s">
        <v>333</v>
      </c>
      <c r="C439" s="17" t="s">
        <v>22</v>
      </c>
      <c r="D439" s="12">
        <v>43160</v>
      </c>
      <c r="E439" s="12">
        <v>43182</v>
      </c>
      <c r="F439" s="13">
        <v>12036.1</v>
      </c>
      <c r="G439" s="12">
        <v>43160</v>
      </c>
      <c r="H439" s="12">
        <v>43251</v>
      </c>
      <c r="I439" s="17">
        <f>IF((YEAR(H439)-YEAR(G439))=1, ((MONTH(H439)-MONTH(G439))+1)+12, (IF((YEAR(H439)-YEAR(G439))=2, ((MONTH(H439)-MONTH(G439))+1)+24, (IF((YEAR(H439)-YEAR(G439))=3, ((MONTH(H439)-MONTH(G439))+1)+36, (MONTH(H439)-MONTH(G439))+1)))))</f>
        <v>3</v>
      </c>
      <c r="J439" s="13">
        <f>F439/I439</f>
        <v>4012.0333333333333</v>
      </c>
      <c r="L439" t="b">
        <f t="shared" si="31"/>
        <v>0</v>
      </c>
      <c r="M439" s="14" t="b">
        <f t="shared" si="34"/>
        <v>1</v>
      </c>
      <c r="N439" s="14" t="b">
        <f t="shared" si="33"/>
        <v>1</v>
      </c>
      <c r="O439"/>
    </row>
    <row r="440" spans="1:15" ht="15.75" hidden="1" x14ac:dyDescent="0.25">
      <c r="A440" s="17" t="s">
        <v>189</v>
      </c>
      <c r="B440" s="17" t="s">
        <v>333</v>
      </c>
      <c r="C440" s="17" t="s">
        <v>22</v>
      </c>
      <c r="D440" s="12">
        <v>43252</v>
      </c>
      <c r="E440" s="12">
        <v>43314</v>
      </c>
      <c r="F440" s="13">
        <v>11681.31</v>
      </c>
      <c r="G440" s="12">
        <v>43252</v>
      </c>
      <c r="H440" s="12">
        <v>43343</v>
      </c>
      <c r="I440" s="17">
        <f>IF((YEAR(H440)-YEAR(G440))=1, ((MONTH(H440)-MONTH(G440))+1)+12, (IF((YEAR(H440)-YEAR(G440))=2, ((MONTH(H440)-MONTH(G440))+1)+24, (IF((YEAR(H440)-YEAR(G440))=3, ((MONTH(H440)-MONTH(G440))+1)+36, (MONTH(H440)-MONTH(G440))+1)))))</f>
        <v>3</v>
      </c>
      <c r="J440" s="13">
        <f>F440/I440</f>
        <v>3893.77</v>
      </c>
      <c r="L440" t="b">
        <f t="shared" si="31"/>
        <v>0</v>
      </c>
      <c r="M440" s="14" t="b">
        <f t="shared" si="34"/>
        <v>1</v>
      </c>
      <c r="N440" s="14" t="b">
        <f t="shared" si="33"/>
        <v>1</v>
      </c>
      <c r="O440"/>
    </row>
    <row r="441" spans="1:15" ht="15.75" hidden="1" x14ac:dyDescent="0.25">
      <c r="A441" s="17" t="s">
        <v>190</v>
      </c>
      <c r="B441" s="17" t="s">
        <v>334</v>
      </c>
      <c r="C441" s="17" t="s">
        <v>22</v>
      </c>
      <c r="D441" s="12">
        <v>42454</v>
      </c>
      <c r="E441" s="12">
        <v>42735</v>
      </c>
      <c r="F441" s="13">
        <v>25000</v>
      </c>
      <c r="G441" s="12">
        <v>42430</v>
      </c>
      <c r="H441" s="12">
        <v>42794</v>
      </c>
      <c r="I441" s="17">
        <f>IF((YEAR(H441)-YEAR(G441))=1, ((MONTH(H441)-MONTH(G441))+1)+12, (IF((YEAR(H441)-YEAR(G441))=2, ((MONTH(H441)-MONTH(G441))+1)+24, (IF((YEAR(H441)-YEAR(G441))=3, ((MONTH(H441)-MONTH(G441))+1)+36, (MONTH(H441)-MONTH(G441))+1)))))</f>
        <v>12</v>
      </c>
      <c r="J441" s="13">
        <f>F441/I441</f>
        <v>2083.3333333333335</v>
      </c>
      <c r="L441" t="b">
        <f t="shared" si="31"/>
        <v>0</v>
      </c>
      <c r="M441" s="14" t="b">
        <f t="shared" si="34"/>
        <v>0</v>
      </c>
      <c r="N441" s="14" t="b">
        <f t="shared" si="33"/>
        <v>0</v>
      </c>
      <c r="O441"/>
    </row>
    <row r="442" spans="1:15" ht="15.75" hidden="1" x14ac:dyDescent="0.25">
      <c r="A442" s="17" t="s">
        <v>190</v>
      </c>
      <c r="B442" s="17" t="s">
        <v>334</v>
      </c>
      <c r="C442" s="17" t="s">
        <v>22</v>
      </c>
      <c r="D442" s="12">
        <v>42487</v>
      </c>
      <c r="E442" s="12">
        <v>42735</v>
      </c>
      <c r="F442" s="13">
        <v>12000</v>
      </c>
      <c r="G442" s="12">
        <v>42461</v>
      </c>
      <c r="H442" s="12">
        <v>42825</v>
      </c>
      <c r="I442" s="17">
        <f>IF((YEAR(H442)-YEAR(G442))=1, ((MONTH(H442)-MONTH(G442))+1)+12, (IF((YEAR(H442)-YEAR(G442))=2, ((MONTH(H442)-MONTH(G442))+1)+24, (IF((YEAR(H442)-YEAR(G442))=3, ((MONTH(H442)-MONTH(G442))+1)+36, (MONTH(H442)-MONTH(G442))+1)))))</f>
        <v>12</v>
      </c>
      <c r="J442" s="13">
        <f>F442/I442</f>
        <v>1000</v>
      </c>
      <c r="L442" t="b">
        <f t="shared" si="31"/>
        <v>0</v>
      </c>
      <c r="M442" s="14" t="b">
        <f t="shared" si="34"/>
        <v>1</v>
      </c>
      <c r="N442" s="14" t="b">
        <f t="shared" si="33"/>
        <v>1</v>
      </c>
      <c r="O442"/>
    </row>
    <row r="443" spans="1:15" ht="15.75" hidden="1" x14ac:dyDescent="0.25">
      <c r="A443" s="17" t="s">
        <v>190</v>
      </c>
      <c r="B443" s="17" t="s">
        <v>334</v>
      </c>
      <c r="C443" s="17" t="s">
        <v>22</v>
      </c>
      <c r="D443" s="12">
        <v>42487</v>
      </c>
      <c r="E443" s="12">
        <v>42735</v>
      </c>
      <c r="F443" s="13">
        <v>12000</v>
      </c>
      <c r="G443" s="12">
        <v>42461</v>
      </c>
      <c r="H443" s="12">
        <v>42825</v>
      </c>
      <c r="I443" s="17">
        <f>IF((YEAR(H443)-YEAR(G443))=1, ((MONTH(H443)-MONTH(G443))+1)+12, (IF((YEAR(H443)-YEAR(G443))=2, ((MONTH(H443)-MONTH(G443))+1)+24, (IF((YEAR(H443)-YEAR(G443))=3, ((MONTH(H443)-MONTH(G443))+1)+36, (MONTH(H443)-MONTH(G443))+1)))))</f>
        <v>12</v>
      </c>
      <c r="J443" s="13">
        <f>F443/I443</f>
        <v>1000</v>
      </c>
      <c r="L443" t="b">
        <f t="shared" si="31"/>
        <v>1</v>
      </c>
      <c r="M443" s="14" t="b">
        <f t="shared" si="34"/>
        <v>1</v>
      </c>
      <c r="N443" s="14" t="b">
        <f t="shared" si="33"/>
        <v>1</v>
      </c>
      <c r="O443"/>
    </row>
    <row r="444" spans="1:15" ht="15.75" hidden="1" x14ac:dyDescent="0.25">
      <c r="A444" s="17" t="s">
        <v>190</v>
      </c>
      <c r="B444" s="17" t="s">
        <v>334</v>
      </c>
      <c r="C444" s="17" t="s">
        <v>22</v>
      </c>
      <c r="D444" s="12">
        <v>42815</v>
      </c>
      <c r="E444" s="12">
        <v>43100</v>
      </c>
      <c r="F444" s="13">
        <v>12000</v>
      </c>
      <c r="G444" s="12">
        <v>42826</v>
      </c>
      <c r="H444" s="12">
        <v>43190</v>
      </c>
      <c r="I444" s="17">
        <f>IF((YEAR(H444)-YEAR(G444))=1, ((MONTH(H444)-MONTH(G444))+1)+12, (IF((YEAR(H444)-YEAR(G444))=2, ((MONTH(H444)-MONTH(G444))+1)+24, (IF((YEAR(H444)-YEAR(G444))=3, ((MONTH(H444)-MONTH(G444))+1)+36, (MONTH(H444)-MONTH(G444))+1)))))</f>
        <v>12</v>
      </c>
      <c r="J444" s="13">
        <f>F444/I444</f>
        <v>1000</v>
      </c>
      <c r="L444" t="b">
        <f t="shared" si="31"/>
        <v>0</v>
      </c>
      <c r="M444" s="14" t="b">
        <f t="shared" si="34"/>
        <v>1</v>
      </c>
      <c r="N444" s="14" t="b">
        <f t="shared" si="33"/>
        <v>1</v>
      </c>
      <c r="O444"/>
    </row>
    <row r="445" spans="1:15" ht="15.75" hidden="1" x14ac:dyDescent="0.25">
      <c r="A445" s="17" t="s">
        <v>190</v>
      </c>
      <c r="B445" s="17" t="s">
        <v>334</v>
      </c>
      <c r="C445" s="17" t="s">
        <v>22</v>
      </c>
      <c r="D445" s="12">
        <v>42815</v>
      </c>
      <c r="E445" s="12">
        <v>43100</v>
      </c>
      <c r="F445" s="13">
        <v>12000</v>
      </c>
      <c r="G445" s="12">
        <v>42826</v>
      </c>
      <c r="H445" s="12">
        <v>43190</v>
      </c>
      <c r="I445" s="17">
        <f>IF((YEAR(H445)-YEAR(G445))=1, ((MONTH(H445)-MONTH(G445))+1)+12, (IF((YEAR(H445)-YEAR(G445))=2, ((MONTH(H445)-MONTH(G445))+1)+24, (IF((YEAR(H445)-YEAR(G445))=3, ((MONTH(H445)-MONTH(G445))+1)+36, (MONTH(H445)-MONTH(G445))+1)))))</f>
        <v>12</v>
      </c>
      <c r="J445" s="13">
        <f>F445/I445</f>
        <v>1000</v>
      </c>
      <c r="L445" t="b">
        <f t="shared" si="31"/>
        <v>1</v>
      </c>
      <c r="M445" s="14" t="b">
        <f t="shared" si="34"/>
        <v>1</v>
      </c>
      <c r="N445" s="14" t="b">
        <f t="shared" si="33"/>
        <v>1</v>
      </c>
      <c r="O445"/>
    </row>
    <row r="446" spans="1:15" ht="15.75" hidden="1" x14ac:dyDescent="0.25">
      <c r="A446" s="17" t="s">
        <v>190</v>
      </c>
      <c r="B446" s="17" t="s">
        <v>334</v>
      </c>
      <c r="C446" s="17" t="s">
        <v>22</v>
      </c>
      <c r="D446" s="12">
        <v>43167</v>
      </c>
      <c r="E446" s="12">
        <v>43199</v>
      </c>
      <c r="F446" s="13">
        <v>12000</v>
      </c>
      <c r="G446" s="12">
        <v>43191</v>
      </c>
      <c r="H446" s="12">
        <v>43555</v>
      </c>
      <c r="I446" s="17">
        <f>IF((YEAR(H446)-YEAR(G446))=1, ((MONTH(H446)-MONTH(G446))+1)+12, (IF((YEAR(H446)-YEAR(G446))=2, ((MONTH(H446)-MONTH(G446))+1)+24, (IF((YEAR(H446)-YEAR(G446))=3, ((MONTH(H446)-MONTH(G446))+1)+36, (MONTH(H446)-MONTH(G446))+1)))))</f>
        <v>12</v>
      </c>
      <c r="J446" s="13">
        <f>F446/I446</f>
        <v>1000</v>
      </c>
      <c r="L446" t="b">
        <f t="shared" si="31"/>
        <v>0</v>
      </c>
      <c r="M446" s="14" t="b">
        <f t="shared" si="34"/>
        <v>1</v>
      </c>
      <c r="N446" s="14" t="b">
        <f t="shared" si="33"/>
        <v>1</v>
      </c>
      <c r="O446"/>
    </row>
    <row r="447" spans="1:15" ht="15.75" x14ac:dyDescent="0.25">
      <c r="A447" s="17" t="s">
        <v>190</v>
      </c>
      <c r="B447" s="17" t="s">
        <v>334</v>
      </c>
      <c r="C447" s="17" t="s">
        <v>22</v>
      </c>
      <c r="D447" s="12">
        <v>43566</v>
      </c>
      <c r="E447" s="12">
        <v>43585</v>
      </c>
      <c r="F447" s="13">
        <v>12000</v>
      </c>
      <c r="G447" s="12">
        <v>43556</v>
      </c>
      <c r="H447" s="12">
        <v>43921</v>
      </c>
      <c r="I447" s="17">
        <f>IF((YEAR(H447)-YEAR(G447))=1, ((MONTH(H447)-MONTH(G447))+1)+12, (IF((YEAR(H447)-YEAR(G447))=2, ((MONTH(H447)-MONTH(G447))+1)+24, (IF((YEAR(H447)-YEAR(G447))=3, ((MONTH(H447)-MONTH(G447))+1)+36, (MONTH(H447)-MONTH(G447))+1)))))</f>
        <v>12</v>
      </c>
      <c r="J447" s="13">
        <f>F447/I447</f>
        <v>1000</v>
      </c>
      <c r="L447" t="b">
        <f t="shared" si="31"/>
        <v>0</v>
      </c>
      <c r="M447" s="14" t="b">
        <f t="shared" si="34"/>
        <v>1</v>
      </c>
      <c r="N447" s="14" t="b">
        <f t="shared" si="33"/>
        <v>1</v>
      </c>
      <c r="O447"/>
    </row>
    <row r="448" spans="1:15" ht="15.75" x14ac:dyDescent="0.25">
      <c r="A448" s="17" t="s">
        <v>190</v>
      </c>
      <c r="B448" s="17" t="s">
        <v>334</v>
      </c>
      <c r="C448" s="17" t="s">
        <v>22</v>
      </c>
      <c r="D448" s="12">
        <v>43922</v>
      </c>
      <c r="E448" s="12">
        <v>43941</v>
      </c>
      <c r="F448" s="13">
        <v>12000</v>
      </c>
      <c r="G448" s="12">
        <v>43922</v>
      </c>
      <c r="H448" s="12">
        <v>44286</v>
      </c>
      <c r="I448" s="17">
        <f>IF((YEAR(H448)-YEAR(G448))=1, ((MONTH(H448)-MONTH(G448))+1)+12, (IF((YEAR(H448)-YEAR(G448))=2, ((MONTH(H448)-MONTH(G448))+1)+24, (IF((YEAR(H448)-YEAR(G448))=3, ((MONTH(H448)-MONTH(G448))+1)+36, (MONTH(H448)-MONTH(G448))+1)))))</f>
        <v>12</v>
      </c>
      <c r="J448" s="13">
        <f>F448/I448</f>
        <v>1000</v>
      </c>
      <c r="L448" t="b">
        <f t="shared" si="31"/>
        <v>0</v>
      </c>
      <c r="M448" s="14" t="b">
        <f t="shared" si="34"/>
        <v>1</v>
      </c>
      <c r="N448" s="14" t="b">
        <f t="shared" si="33"/>
        <v>1</v>
      </c>
      <c r="O448"/>
    </row>
    <row r="449" spans="1:15" ht="15.75" x14ac:dyDescent="0.25">
      <c r="A449" s="17" t="s">
        <v>190</v>
      </c>
      <c r="B449" s="17" t="s">
        <v>334</v>
      </c>
      <c r="C449" s="17" t="s">
        <v>22</v>
      </c>
      <c r="D449" s="12">
        <v>44286</v>
      </c>
      <c r="E449" s="12"/>
      <c r="F449" s="13">
        <v>6000</v>
      </c>
      <c r="G449" s="12">
        <v>44287</v>
      </c>
      <c r="H449" s="12">
        <v>44651</v>
      </c>
      <c r="I449" s="17">
        <f>IF((YEAR(H449)-YEAR(G449))=1, ((MONTH(H449)-MONTH(G449))+1)+12, (IF((YEAR(H449)-YEAR(G449))=2, ((MONTH(H449)-MONTH(G449))+1)+24, (IF((YEAR(H449)-YEAR(G449))=3, ((MONTH(H449)-MONTH(G449))+1)+36, (MONTH(H449)-MONTH(G449))+1)))))</f>
        <v>12</v>
      </c>
      <c r="J449" s="13">
        <f>F449/I449</f>
        <v>500</v>
      </c>
      <c r="L449" t="b">
        <f t="shared" si="31"/>
        <v>0</v>
      </c>
      <c r="M449" s="14" t="b">
        <f t="shared" ref="M449" si="35">EXACT(A449,A448)</f>
        <v>1</v>
      </c>
      <c r="N449" s="14" t="b">
        <f t="shared" ref="N449" si="36">EXACT(B449,B448)</f>
        <v>1</v>
      </c>
      <c r="O449"/>
    </row>
    <row r="450" spans="1:15" ht="15.75" hidden="1" x14ac:dyDescent="0.25">
      <c r="A450" s="17" t="s">
        <v>191</v>
      </c>
      <c r="B450" s="17" t="s">
        <v>332</v>
      </c>
      <c r="C450" s="17" t="s">
        <v>22</v>
      </c>
      <c r="D450" s="12">
        <v>42948</v>
      </c>
      <c r="E450" s="12">
        <v>43465</v>
      </c>
      <c r="F450" s="13">
        <v>60000</v>
      </c>
      <c r="G450" s="12">
        <v>42948</v>
      </c>
      <c r="H450" s="12">
        <v>43312</v>
      </c>
      <c r="I450" s="17">
        <f>IF((YEAR(H450)-YEAR(G450))=1, ((MONTH(H450)-MONTH(G450))+1)+12, (IF((YEAR(H450)-YEAR(G450))=2, ((MONTH(H450)-MONTH(G450))+1)+24, (IF((YEAR(H450)-YEAR(G450))=3, ((MONTH(H450)-MONTH(G450))+1)+36, (MONTH(H450)-MONTH(G450))+1)))))</f>
        <v>12</v>
      </c>
      <c r="J450" s="13">
        <f>F450/I450</f>
        <v>5000</v>
      </c>
      <c r="L450" t="b">
        <f t="shared" si="31"/>
        <v>0</v>
      </c>
      <c r="M450" s="14" t="b">
        <f t="shared" si="34"/>
        <v>0</v>
      </c>
      <c r="N450" s="14" t="b">
        <f t="shared" si="33"/>
        <v>0</v>
      </c>
      <c r="O450"/>
    </row>
    <row r="451" spans="1:15" ht="15.75" hidden="1" x14ac:dyDescent="0.25">
      <c r="A451" s="17" t="s">
        <v>191</v>
      </c>
      <c r="B451" s="17" t="s">
        <v>332</v>
      </c>
      <c r="C451" s="17" t="s">
        <v>22</v>
      </c>
      <c r="D451" s="12">
        <v>43320</v>
      </c>
      <c r="E451" s="12">
        <v>43355</v>
      </c>
      <c r="F451" s="13">
        <v>53000</v>
      </c>
      <c r="G451" s="12">
        <v>43313</v>
      </c>
      <c r="H451" s="12">
        <v>43677</v>
      </c>
      <c r="I451" s="17">
        <f>IF((YEAR(H451)-YEAR(G451))=1, ((MONTH(H451)-MONTH(G451))+1)+12, (IF((YEAR(H451)-YEAR(G451))=2, ((MONTH(H451)-MONTH(G451))+1)+24, (IF((YEAR(H451)-YEAR(G451))=3, ((MONTH(H451)-MONTH(G451))+1)+36, (MONTH(H451)-MONTH(G451))+1)))))</f>
        <v>12</v>
      </c>
      <c r="J451" s="13">
        <f>F451/I451</f>
        <v>4416.666666666667</v>
      </c>
      <c r="L451" t="b">
        <f t="shared" ref="L451:L514" si="37">AND(A451=A450,B451=B450,G451=G450,H451=H450)</f>
        <v>0</v>
      </c>
      <c r="M451" s="14" t="b">
        <f t="shared" si="34"/>
        <v>1</v>
      </c>
      <c r="N451" s="14" t="b">
        <f t="shared" si="33"/>
        <v>1</v>
      </c>
      <c r="O451"/>
    </row>
    <row r="452" spans="1:15" ht="15.75" x14ac:dyDescent="0.25">
      <c r="A452" s="17" t="s">
        <v>191</v>
      </c>
      <c r="B452" s="17" t="s">
        <v>332</v>
      </c>
      <c r="C452" s="17" t="s">
        <v>22</v>
      </c>
      <c r="D452" s="12">
        <v>43665</v>
      </c>
      <c r="E452" s="12">
        <v>43698</v>
      </c>
      <c r="F452" s="13">
        <v>53000</v>
      </c>
      <c r="G452" s="12">
        <v>43678</v>
      </c>
      <c r="H452" s="12">
        <v>44043</v>
      </c>
      <c r="I452" s="17">
        <f>IF((YEAR(H452)-YEAR(G452))=1, ((MONTH(H452)-MONTH(G452))+1)+12, (IF((YEAR(H452)-YEAR(G452))=2, ((MONTH(H452)-MONTH(G452))+1)+24, (IF((YEAR(H452)-YEAR(G452))=3, ((MONTH(H452)-MONTH(G452))+1)+36, (MONTH(H452)-MONTH(G452))+1)))))</f>
        <v>12</v>
      </c>
      <c r="J452" s="13">
        <f>F452/I452</f>
        <v>4416.666666666667</v>
      </c>
      <c r="L452" t="b">
        <f t="shared" si="37"/>
        <v>0</v>
      </c>
      <c r="M452" s="14" t="b">
        <f t="shared" si="34"/>
        <v>1</v>
      </c>
      <c r="N452" s="14" t="b">
        <f t="shared" si="33"/>
        <v>1</v>
      </c>
      <c r="O452"/>
    </row>
    <row r="453" spans="1:15" ht="15.75" x14ac:dyDescent="0.25">
      <c r="A453" s="17" t="s">
        <v>191</v>
      </c>
      <c r="B453" s="17" t="s">
        <v>332</v>
      </c>
      <c r="C453" s="17" t="s">
        <v>22</v>
      </c>
      <c r="D453" s="12">
        <v>44044</v>
      </c>
      <c r="E453" s="12">
        <v>44127</v>
      </c>
      <c r="F453" s="13">
        <v>23000</v>
      </c>
      <c r="G453" s="12">
        <v>44044</v>
      </c>
      <c r="H453" s="12">
        <v>44227</v>
      </c>
      <c r="I453" s="17">
        <f>IF((YEAR(H453)-YEAR(G453))=1, ((MONTH(H453)-MONTH(G453))+1)+12, (IF((YEAR(H453)-YEAR(G453))=2, ((MONTH(H453)-MONTH(G453))+1)+24, (IF((YEAR(H453)-YEAR(G453))=3, ((MONTH(H453)-MONTH(G453))+1)+36, (MONTH(H453)-MONTH(G453))+1)))))</f>
        <v>6</v>
      </c>
      <c r="J453" s="13">
        <f>F453/I453</f>
        <v>3833.3333333333335</v>
      </c>
      <c r="L453" t="b">
        <f t="shared" si="37"/>
        <v>0</v>
      </c>
      <c r="M453" s="14" t="b">
        <f t="shared" si="34"/>
        <v>1</v>
      </c>
      <c r="N453" s="14" t="b">
        <f t="shared" si="33"/>
        <v>1</v>
      </c>
      <c r="O453"/>
    </row>
    <row r="454" spans="1:15" ht="15.75" x14ac:dyDescent="0.25">
      <c r="A454" s="17" t="s">
        <v>191</v>
      </c>
      <c r="B454" s="17" t="s">
        <v>332</v>
      </c>
      <c r="C454" s="17" t="s">
        <v>22</v>
      </c>
      <c r="D454" s="12">
        <v>44228</v>
      </c>
      <c r="E454" s="12"/>
      <c r="F454" s="13">
        <v>23000</v>
      </c>
      <c r="G454" s="12">
        <v>44228</v>
      </c>
      <c r="H454" s="12">
        <v>44408</v>
      </c>
      <c r="I454" s="17">
        <f>IF((YEAR(H454)-YEAR(G454))=1, ((MONTH(H454)-MONTH(G454))+1)+12, (IF((YEAR(H454)-YEAR(G454))=2, ((MONTH(H454)-MONTH(G454))+1)+24, (IF((YEAR(H454)-YEAR(G454))=3, ((MONTH(H454)-MONTH(G454))+1)+36, (MONTH(H454)-MONTH(G454))+1)))))</f>
        <v>6</v>
      </c>
      <c r="J454" s="13">
        <f>F454/I454</f>
        <v>3833.3333333333335</v>
      </c>
      <c r="L454" t="b">
        <f t="shared" si="37"/>
        <v>0</v>
      </c>
      <c r="M454" s="14" t="b">
        <f t="shared" si="34"/>
        <v>1</v>
      </c>
      <c r="N454" s="14" t="b">
        <f t="shared" si="33"/>
        <v>1</v>
      </c>
      <c r="O454"/>
    </row>
    <row r="455" spans="1:15" ht="15.75" hidden="1" x14ac:dyDescent="0.25">
      <c r="A455" s="17" t="s">
        <v>192</v>
      </c>
      <c r="B455" s="17" t="s">
        <v>334</v>
      </c>
      <c r="C455" s="17" t="s">
        <v>22</v>
      </c>
      <c r="D455" s="12">
        <v>42746</v>
      </c>
      <c r="E455" s="12">
        <v>43830</v>
      </c>
      <c r="F455" s="13">
        <v>12000</v>
      </c>
      <c r="G455" s="12">
        <v>42736</v>
      </c>
      <c r="H455" s="12">
        <v>43100</v>
      </c>
      <c r="I455" s="17">
        <f>IF((YEAR(H455)-YEAR(G455))=1, ((MONTH(H455)-MONTH(G455))+1)+12, (IF((YEAR(H455)-YEAR(G455))=2, ((MONTH(H455)-MONTH(G455))+1)+24, (IF((YEAR(H455)-YEAR(G455))=3, ((MONTH(H455)-MONTH(G455))+1)+36, (MONTH(H455)-MONTH(G455))+1)))))</f>
        <v>12</v>
      </c>
      <c r="J455" s="13">
        <f>F455/I455</f>
        <v>1000</v>
      </c>
      <c r="L455" t="b">
        <f t="shared" si="37"/>
        <v>0</v>
      </c>
      <c r="M455" s="14" t="b">
        <f t="shared" si="34"/>
        <v>0</v>
      </c>
      <c r="N455" s="14" t="b">
        <f t="shared" si="33"/>
        <v>0</v>
      </c>
      <c r="O455"/>
    </row>
    <row r="456" spans="1:15" ht="15.75" hidden="1" x14ac:dyDescent="0.25">
      <c r="A456" s="17" t="s">
        <v>193</v>
      </c>
      <c r="B456" s="17" t="s">
        <v>332</v>
      </c>
      <c r="C456" s="17" t="s">
        <v>22</v>
      </c>
      <c r="D456" s="12">
        <v>42968</v>
      </c>
      <c r="E456" s="12">
        <v>43100</v>
      </c>
      <c r="F456" s="13">
        <v>1288.9000000000001</v>
      </c>
      <c r="G456" s="12">
        <v>42979</v>
      </c>
      <c r="H456" s="12">
        <v>43039</v>
      </c>
      <c r="I456" s="17">
        <f>IF((YEAR(H456)-YEAR(G456))=1, ((MONTH(H456)-MONTH(G456))+1)+12, (IF((YEAR(H456)-YEAR(G456))=2, ((MONTH(H456)-MONTH(G456))+1)+24, (IF((YEAR(H456)-YEAR(G456))=3, ((MONTH(H456)-MONTH(G456))+1)+36, (MONTH(H456)-MONTH(G456))+1)))))</f>
        <v>2</v>
      </c>
      <c r="J456" s="13">
        <f>F456/I456</f>
        <v>644.45000000000005</v>
      </c>
      <c r="L456" t="b">
        <f t="shared" si="37"/>
        <v>0</v>
      </c>
      <c r="M456" s="14" t="b">
        <f t="shared" si="34"/>
        <v>0</v>
      </c>
      <c r="N456" s="14" t="b">
        <f t="shared" si="33"/>
        <v>0</v>
      </c>
      <c r="O456"/>
    </row>
    <row r="457" spans="1:15" ht="15.75" hidden="1" x14ac:dyDescent="0.25">
      <c r="A457" s="17" t="s">
        <v>193</v>
      </c>
      <c r="B457" s="17" t="s">
        <v>332</v>
      </c>
      <c r="C457" s="17" t="s">
        <v>22</v>
      </c>
      <c r="D457" s="12">
        <v>43035</v>
      </c>
      <c r="E457" s="12">
        <v>43100</v>
      </c>
      <c r="F457" s="13">
        <v>3937.58</v>
      </c>
      <c r="G457" s="12">
        <v>43040</v>
      </c>
      <c r="H457" s="12">
        <v>43465</v>
      </c>
      <c r="I457" s="17">
        <f>IF((YEAR(H457)-YEAR(G457))=1, ((MONTH(H457)-MONTH(G457))+1)+12, (IF((YEAR(H457)-YEAR(G457))=2, ((MONTH(H457)-MONTH(G457))+1)+24, (IF((YEAR(H457)-YEAR(G457))=3, ((MONTH(H457)-MONTH(G457))+1)+36, (MONTH(H457)-MONTH(G457))+1)))))</f>
        <v>14</v>
      </c>
      <c r="J457" s="13">
        <f>F457/I457</f>
        <v>281.2557142857143</v>
      </c>
      <c r="L457" t="b">
        <f t="shared" si="37"/>
        <v>0</v>
      </c>
      <c r="M457" s="14" t="b">
        <f t="shared" si="34"/>
        <v>1</v>
      </c>
      <c r="N457" s="14" t="b">
        <f t="shared" si="33"/>
        <v>1</v>
      </c>
      <c r="O457"/>
    </row>
    <row r="458" spans="1:15" ht="15.75" hidden="1" x14ac:dyDescent="0.25">
      <c r="A458" s="17" t="s">
        <v>193</v>
      </c>
      <c r="B458" s="17" t="s">
        <v>332</v>
      </c>
      <c r="C458" s="17" t="s">
        <v>22</v>
      </c>
      <c r="D458" s="12">
        <v>43115</v>
      </c>
      <c r="E458" s="12">
        <v>43125</v>
      </c>
      <c r="F458" s="13">
        <v>12411.4</v>
      </c>
      <c r="G458" s="12">
        <v>43040</v>
      </c>
      <c r="H458" s="12">
        <v>43465</v>
      </c>
      <c r="I458" s="17">
        <f>IF((YEAR(H458)-YEAR(G458))=1, ((MONTH(H458)-MONTH(G458))+1)+12, (IF((YEAR(H458)-YEAR(G458))=2, ((MONTH(H458)-MONTH(G458))+1)+24, (IF((YEAR(H458)-YEAR(G458))=3, ((MONTH(H458)-MONTH(G458))+1)+36, (MONTH(H458)-MONTH(G458))+1)))))</f>
        <v>14</v>
      </c>
      <c r="J458" s="13">
        <f>F458/I458</f>
        <v>886.52857142857135</v>
      </c>
      <c r="L458" t="b">
        <f t="shared" si="37"/>
        <v>1</v>
      </c>
      <c r="M458" s="14" t="b">
        <f t="shared" si="34"/>
        <v>1</v>
      </c>
      <c r="N458" s="14" t="b">
        <f t="shared" si="33"/>
        <v>1</v>
      </c>
      <c r="O458"/>
    </row>
    <row r="459" spans="1:15" ht="15.75" hidden="1" x14ac:dyDescent="0.25">
      <c r="A459" s="17" t="s">
        <v>42</v>
      </c>
      <c r="B459" s="17" t="s">
        <v>336</v>
      </c>
      <c r="C459" s="17" t="s">
        <v>22</v>
      </c>
      <c r="D459" s="12">
        <v>43423</v>
      </c>
      <c r="E459" s="12">
        <v>43508</v>
      </c>
      <c r="F459" s="13">
        <v>18000</v>
      </c>
      <c r="G459" s="12">
        <v>43405</v>
      </c>
      <c r="H459" s="12">
        <v>43496</v>
      </c>
      <c r="I459" s="17">
        <f>IF((YEAR(H459)-YEAR(G459))=1, ((MONTH(H459)-MONTH(G459))+1)+12, (IF((YEAR(H459)-YEAR(G459))=2, ((MONTH(H459)-MONTH(G459))+1)+24, (IF((YEAR(H459)-YEAR(G459))=3, ((MONTH(H459)-MONTH(G459))+1)+36, (MONTH(H459)-MONTH(G459))+1)))))</f>
        <v>3</v>
      </c>
      <c r="J459" s="13">
        <f>F459/I459</f>
        <v>6000</v>
      </c>
      <c r="L459" t="b">
        <f t="shared" si="37"/>
        <v>0</v>
      </c>
      <c r="M459" s="14" t="b">
        <f t="shared" si="34"/>
        <v>0</v>
      </c>
      <c r="N459" s="14" t="b">
        <f t="shared" si="33"/>
        <v>0</v>
      </c>
      <c r="O459"/>
    </row>
    <row r="460" spans="1:15" ht="15.75" x14ac:dyDescent="0.25">
      <c r="A460" s="17" t="s">
        <v>42</v>
      </c>
      <c r="B460" s="17" t="s">
        <v>336</v>
      </c>
      <c r="C460" s="17" t="s">
        <v>22</v>
      </c>
      <c r="D460" s="12">
        <v>43708</v>
      </c>
      <c r="E460" s="12">
        <v>43749</v>
      </c>
      <c r="F460" s="13">
        <v>8250</v>
      </c>
      <c r="G460" s="12">
        <v>43678</v>
      </c>
      <c r="H460" s="12">
        <v>43708</v>
      </c>
      <c r="I460" s="17">
        <f>IF((YEAR(H460)-YEAR(G460))=1, ((MONTH(H460)-MONTH(G460))+1)+12, (IF((YEAR(H460)-YEAR(G460))=2, ((MONTH(H460)-MONTH(G460))+1)+24, (IF((YEAR(H460)-YEAR(G460))=3, ((MONTH(H460)-MONTH(G460))+1)+36, (MONTH(H460)-MONTH(G460))+1)))))</f>
        <v>1</v>
      </c>
      <c r="J460" s="13">
        <f>F460/I460</f>
        <v>8250</v>
      </c>
      <c r="L460" t="b">
        <f t="shared" si="37"/>
        <v>0</v>
      </c>
      <c r="M460" s="14" t="b">
        <f t="shared" si="34"/>
        <v>1</v>
      </c>
      <c r="N460" s="14" t="b">
        <f t="shared" si="33"/>
        <v>1</v>
      </c>
      <c r="O460"/>
    </row>
    <row r="461" spans="1:15" ht="15.75" x14ac:dyDescent="0.25">
      <c r="A461" s="17" t="s">
        <v>42</v>
      </c>
      <c r="B461" s="17" t="s">
        <v>336</v>
      </c>
      <c r="C461" s="17" t="s">
        <v>22</v>
      </c>
      <c r="D461" s="12">
        <v>43738</v>
      </c>
      <c r="E461" s="12">
        <v>43768</v>
      </c>
      <c r="F461" s="13">
        <v>8250</v>
      </c>
      <c r="G461" s="12">
        <v>43709</v>
      </c>
      <c r="H461" s="12">
        <v>43738</v>
      </c>
      <c r="I461" s="17">
        <f>IF((YEAR(H461)-YEAR(G461))=1, ((MONTH(H461)-MONTH(G461))+1)+12, (IF((YEAR(H461)-YEAR(G461))=2, ((MONTH(H461)-MONTH(G461))+1)+24, (IF((YEAR(H461)-YEAR(G461))=3, ((MONTH(H461)-MONTH(G461))+1)+36, (MONTH(H461)-MONTH(G461))+1)))))</f>
        <v>1</v>
      </c>
      <c r="J461" s="13">
        <f>F461/I461</f>
        <v>8250</v>
      </c>
      <c r="L461" t="b">
        <f t="shared" si="37"/>
        <v>0</v>
      </c>
      <c r="M461" s="14" t="b">
        <f t="shared" si="34"/>
        <v>1</v>
      </c>
      <c r="N461" s="14" t="b">
        <f t="shared" si="33"/>
        <v>1</v>
      </c>
      <c r="O461"/>
    </row>
    <row r="462" spans="1:15" ht="15.75" x14ac:dyDescent="0.25">
      <c r="A462" s="17" t="s">
        <v>42</v>
      </c>
      <c r="B462" s="17" t="s">
        <v>336</v>
      </c>
      <c r="C462" s="17" t="s">
        <v>22</v>
      </c>
      <c r="D462" s="12">
        <v>43769</v>
      </c>
      <c r="E462" s="12">
        <v>43800</v>
      </c>
      <c r="F462" s="13">
        <v>8250</v>
      </c>
      <c r="G462" s="12">
        <v>43739</v>
      </c>
      <c r="H462" s="12">
        <v>43769</v>
      </c>
      <c r="I462" s="17">
        <f>IF((YEAR(H462)-YEAR(G462))=1, ((MONTH(H462)-MONTH(G462))+1)+12, (IF((YEAR(H462)-YEAR(G462))=2, ((MONTH(H462)-MONTH(G462))+1)+24, (IF((YEAR(H462)-YEAR(G462))=3, ((MONTH(H462)-MONTH(G462))+1)+36, (MONTH(H462)-MONTH(G462))+1)))))</f>
        <v>1</v>
      </c>
      <c r="J462" s="13">
        <f>F462/I462</f>
        <v>8250</v>
      </c>
      <c r="L462" t="b">
        <f t="shared" si="37"/>
        <v>0</v>
      </c>
      <c r="M462" s="14" t="b">
        <f t="shared" si="34"/>
        <v>1</v>
      </c>
      <c r="N462" s="14" t="b">
        <f t="shared" si="33"/>
        <v>1</v>
      </c>
      <c r="O462"/>
    </row>
    <row r="463" spans="1:15" ht="15.75" x14ac:dyDescent="0.25">
      <c r="A463" s="17" t="s">
        <v>42</v>
      </c>
      <c r="B463" s="17" t="s">
        <v>336</v>
      </c>
      <c r="C463" s="17" t="s">
        <v>22</v>
      </c>
      <c r="D463" s="12">
        <v>43799</v>
      </c>
      <c r="E463" s="12">
        <v>43829</v>
      </c>
      <c r="F463" s="13">
        <v>8250</v>
      </c>
      <c r="G463" s="12">
        <v>43770</v>
      </c>
      <c r="H463" s="12">
        <v>43799</v>
      </c>
      <c r="I463" s="17">
        <f>IF((YEAR(H463)-YEAR(G463))=1, ((MONTH(H463)-MONTH(G463))+1)+12, (IF((YEAR(H463)-YEAR(G463))=2, ((MONTH(H463)-MONTH(G463))+1)+24, (IF((YEAR(H463)-YEAR(G463))=3, ((MONTH(H463)-MONTH(G463))+1)+36, (MONTH(H463)-MONTH(G463))+1)))))</f>
        <v>1</v>
      </c>
      <c r="J463" s="13">
        <f>F463/I463</f>
        <v>8250</v>
      </c>
      <c r="L463" t="b">
        <f t="shared" si="37"/>
        <v>0</v>
      </c>
      <c r="M463" s="14" t="b">
        <f t="shared" si="34"/>
        <v>1</v>
      </c>
      <c r="N463" s="14" t="b">
        <f t="shared" si="33"/>
        <v>1</v>
      </c>
      <c r="O463"/>
    </row>
    <row r="464" spans="1:15" ht="15.75" x14ac:dyDescent="0.25">
      <c r="A464" s="17" t="s">
        <v>42</v>
      </c>
      <c r="B464" s="17" t="s">
        <v>336</v>
      </c>
      <c r="C464" s="17" t="s">
        <v>22</v>
      </c>
      <c r="D464" s="12">
        <v>43830</v>
      </c>
      <c r="E464" s="12">
        <v>43858</v>
      </c>
      <c r="F464" s="13">
        <v>8250</v>
      </c>
      <c r="G464" s="12">
        <v>43800</v>
      </c>
      <c r="H464" s="12">
        <v>43830</v>
      </c>
      <c r="I464" s="17">
        <f>IF((YEAR(H464)-YEAR(G464))=1, ((MONTH(H464)-MONTH(G464))+1)+12, (IF((YEAR(H464)-YEAR(G464))=2, ((MONTH(H464)-MONTH(G464))+1)+24, (IF((YEAR(H464)-YEAR(G464))=3, ((MONTH(H464)-MONTH(G464))+1)+36, (MONTH(H464)-MONTH(G464))+1)))))</f>
        <v>1</v>
      </c>
      <c r="J464" s="13">
        <f>F464/I464</f>
        <v>8250</v>
      </c>
      <c r="L464" t="b">
        <f t="shared" si="37"/>
        <v>0</v>
      </c>
      <c r="M464" s="14" t="b">
        <f t="shared" si="34"/>
        <v>1</v>
      </c>
      <c r="N464" s="14" t="b">
        <f t="shared" si="33"/>
        <v>1</v>
      </c>
      <c r="O464"/>
    </row>
    <row r="465" spans="1:15" ht="15.75" x14ac:dyDescent="0.25">
      <c r="A465" s="17" t="s">
        <v>42</v>
      </c>
      <c r="B465" s="17" t="s">
        <v>336</v>
      </c>
      <c r="C465" s="17" t="s">
        <v>22</v>
      </c>
      <c r="D465" s="12">
        <v>43830</v>
      </c>
      <c r="E465" s="12">
        <v>43888</v>
      </c>
      <c r="F465" s="13">
        <v>4000</v>
      </c>
      <c r="G465" s="12">
        <v>43831</v>
      </c>
      <c r="H465" s="12">
        <v>43861</v>
      </c>
      <c r="I465" s="17">
        <f>IF((YEAR(H465)-YEAR(G465))=1, ((MONTH(H465)-MONTH(G465))+1)+12, (IF((YEAR(H465)-YEAR(G465))=2, ((MONTH(H465)-MONTH(G465))+1)+24, (IF((YEAR(H465)-YEAR(G465))=3, ((MONTH(H465)-MONTH(G465))+1)+36, (MONTH(H465)-MONTH(G465))+1)))))</f>
        <v>1</v>
      </c>
      <c r="J465" s="13">
        <f>F465/I465</f>
        <v>4000</v>
      </c>
      <c r="L465" t="b">
        <f t="shared" si="37"/>
        <v>0</v>
      </c>
      <c r="M465" s="14" t="b">
        <f t="shared" si="34"/>
        <v>1</v>
      </c>
      <c r="N465" s="14" t="b">
        <f t="shared" si="33"/>
        <v>1</v>
      </c>
      <c r="O465"/>
    </row>
    <row r="466" spans="1:15" ht="15.75" x14ac:dyDescent="0.25">
      <c r="A466" s="17" t="s">
        <v>42</v>
      </c>
      <c r="B466" s="17" t="s">
        <v>336</v>
      </c>
      <c r="C466" s="17" t="s">
        <v>22</v>
      </c>
      <c r="D466" s="12">
        <v>43862</v>
      </c>
      <c r="E466" s="12">
        <v>43921</v>
      </c>
      <c r="F466" s="13">
        <v>4000</v>
      </c>
      <c r="G466" s="12">
        <v>43862</v>
      </c>
      <c r="H466" s="12">
        <v>43890</v>
      </c>
      <c r="I466" s="17">
        <f>IF((YEAR(H466)-YEAR(G466))=1, ((MONTH(H466)-MONTH(G466))+1)+12, (IF((YEAR(H466)-YEAR(G466))=2, ((MONTH(H466)-MONTH(G466))+1)+24, (IF((YEAR(H466)-YEAR(G466))=3, ((MONTH(H466)-MONTH(G466))+1)+36, (MONTH(H466)-MONTH(G466))+1)))))</f>
        <v>1</v>
      </c>
      <c r="J466" s="13">
        <f>F466/I466</f>
        <v>4000</v>
      </c>
      <c r="L466" t="b">
        <f t="shared" si="37"/>
        <v>0</v>
      </c>
      <c r="M466" s="14" t="b">
        <f t="shared" si="34"/>
        <v>1</v>
      </c>
      <c r="N466" s="14" t="b">
        <f t="shared" si="33"/>
        <v>1</v>
      </c>
      <c r="O466"/>
    </row>
    <row r="467" spans="1:15" ht="15.75" x14ac:dyDescent="0.25">
      <c r="A467" s="17" t="s">
        <v>42</v>
      </c>
      <c r="B467" s="17" t="s">
        <v>336</v>
      </c>
      <c r="C467" s="17" t="s">
        <v>22</v>
      </c>
      <c r="D467" s="12">
        <v>43891</v>
      </c>
      <c r="E467" s="12">
        <v>43949</v>
      </c>
      <c r="F467" s="13">
        <v>4000</v>
      </c>
      <c r="G467" s="12">
        <v>43891</v>
      </c>
      <c r="H467" s="12">
        <v>43921</v>
      </c>
      <c r="I467" s="17">
        <f>IF((YEAR(H467)-YEAR(G467))=1, ((MONTH(H467)-MONTH(G467))+1)+12, (IF((YEAR(H467)-YEAR(G467))=2, ((MONTH(H467)-MONTH(G467))+1)+24, (IF((YEAR(H467)-YEAR(G467))=3, ((MONTH(H467)-MONTH(G467))+1)+36, (MONTH(H467)-MONTH(G467))+1)))))</f>
        <v>1</v>
      </c>
      <c r="J467" s="13">
        <f>F467/I467</f>
        <v>4000</v>
      </c>
      <c r="L467" t="b">
        <f t="shared" si="37"/>
        <v>0</v>
      </c>
      <c r="M467" s="14" t="b">
        <f t="shared" si="34"/>
        <v>1</v>
      </c>
      <c r="N467" s="14" t="b">
        <f t="shared" si="33"/>
        <v>1</v>
      </c>
      <c r="O467"/>
    </row>
    <row r="468" spans="1:15" ht="15.75" x14ac:dyDescent="0.25">
      <c r="A468" s="17" t="s">
        <v>42</v>
      </c>
      <c r="B468" s="17" t="s">
        <v>336</v>
      </c>
      <c r="C468" s="17" t="s">
        <v>22</v>
      </c>
      <c r="D468" s="12">
        <v>43922</v>
      </c>
      <c r="E468" s="12">
        <v>43980</v>
      </c>
      <c r="F468" s="13">
        <v>4000</v>
      </c>
      <c r="G468" s="12">
        <v>43922</v>
      </c>
      <c r="H468" s="12">
        <v>43951</v>
      </c>
      <c r="I468" s="17">
        <f>IF((YEAR(H468)-YEAR(G468))=1, ((MONTH(H468)-MONTH(G468))+1)+12, (IF((YEAR(H468)-YEAR(G468))=2, ((MONTH(H468)-MONTH(G468))+1)+24, (IF((YEAR(H468)-YEAR(G468))=3, ((MONTH(H468)-MONTH(G468))+1)+36, (MONTH(H468)-MONTH(G468))+1)))))</f>
        <v>1</v>
      </c>
      <c r="J468" s="13">
        <f>F468/I468</f>
        <v>4000</v>
      </c>
      <c r="L468" t="b">
        <f t="shared" si="37"/>
        <v>0</v>
      </c>
      <c r="M468" s="14" t="b">
        <f t="shared" si="34"/>
        <v>1</v>
      </c>
      <c r="N468" s="14" t="b">
        <f t="shared" si="33"/>
        <v>1</v>
      </c>
      <c r="O468"/>
    </row>
    <row r="469" spans="1:15" ht="15.75" x14ac:dyDescent="0.25">
      <c r="A469" s="17" t="s">
        <v>42</v>
      </c>
      <c r="B469" s="17" t="s">
        <v>336</v>
      </c>
      <c r="C469" s="17" t="s">
        <v>22</v>
      </c>
      <c r="D469" s="12">
        <v>43952</v>
      </c>
      <c r="E469" s="12">
        <v>44012</v>
      </c>
      <c r="F469" s="13">
        <v>4000</v>
      </c>
      <c r="G469" s="12">
        <v>43952</v>
      </c>
      <c r="H469" s="12">
        <v>43982</v>
      </c>
      <c r="I469" s="17">
        <f>IF((YEAR(H469)-YEAR(G469))=1, ((MONTH(H469)-MONTH(G469))+1)+12, (IF((YEAR(H469)-YEAR(G469))=2, ((MONTH(H469)-MONTH(G469))+1)+24, (IF((YEAR(H469)-YEAR(G469))=3, ((MONTH(H469)-MONTH(G469))+1)+36, (MONTH(H469)-MONTH(G469))+1)))))</f>
        <v>1</v>
      </c>
      <c r="J469" s="13">
        <f>F469/I469</f>
        <v>4000</v>
      </c>
      <c r="L469" t="b">
        <f t="shared" si="37"/>
        <v>0</v>
      </c>
      <c r="M469" s="14" t="b">
        <f t="shared" si="34"/>
        <v>1</v>
      </c>
      <c r="N469" s="14" t="b">
        <f t="shared" si="33"/>
        <v>1</v>
      </c>
      <c r="O469"/>
    </row>
    <row r="470" spans="1:15" ht="15.75" x14ac:dyDescent="0.25">
      <c r="A470" s="17" t="s">
        <v>42</v>
      </c>
      <c r="B470" s="17" t="s">
        <v>336</v>
      </c>
      <c r="C470" s="17" t="s">
        <v>22</v>
      </c>
      <c r="D470" s="12">
        <v>43983</v>
      </c>
      <c r="E470" s="12">
        <v>44043</v>
      </c>
      <c r="F470" s="13">
        <v>4000</v>
      </c>
      <c r="G470" s="12">
        <v>43983</v>
      </c>
      <c r="H470" s="12">
        <v>44012</v>
      </c>
      <c r="I470" s="17">
        <f>IF((YEAR(H470)-YEAR(G470))=1, ((MONTH(H470)-MONTH(G470))+1)+12, (IF((YEAR(H470)-YEAR(G470))=2, ((MONTH(H470)-MONTH(G470))+1)+24, (IF((YEAR(H470)-YEAR(G470))=3, ((MONTH(H470)-MONTH(G470))+1)+36, (MONTH(H470)-MONTH(G470))+1)))))</f>
        <v>1</v>
      </c>
      <c r="J470" s="13">
        <f>F470/I470</f>
        <v>4000</v>
      </c>
      <c r="L470" t="b">
        <f t="shared" si="37"/>
        <v>0</v>
      </c>
      <c r="M470" s="14" t="b">
        <f t="shared" si="34"/>
        <v>1</v>
      </c>
      <c r="N470" s="14" t="b">
        <f t="shared" si="33"/>
        <v>1</v>
      </c>
      <c r="O470"/>
    </row>
    <row r="471" spans="1:15" ht="15.75" x14ac:dyDescent="0.25">
      <c r="A471" s="17" t="s">
        <v>42</v>
      </c>
      <c r="B471" s="17" t="s">
        <v>336</v>
      </c>
      <c r="C471" s="17" t="s">
        <v>22</v>
      </c>
      <c r="D471" s="12">
        <v>44013</v>
      </c>
      <c r="E471" s="12">
        <v>44071</v>
      </c>
      <c r="F471" s="13">
        <v>4000</v>
      </c>
      <c r="G471" s="12">
        <v>44013</v>
      </c>
      <c r="H471" s="12">
        <v>44043</v>
      </c>
      <c r="I471" s="17">
        <f>IF((YEAR(H471)-YEAR(G471))=1, ((MONTH(H471)-MONTH(G471))+1)+12, (IF((YEAR(H471)-YEAR(G471))=2, ((MONTH(H471)-MONTH(G471))+1)+24, (IF((YEAR(H471)-YEAR(G471))=3, ((MONTH(H471)-MONTH(G471))+1)+36, (MONTH(H471)-MONTH(G471))+1)))))</f>
        <v>1</v>
      </c>
      <c r="J471" s="13">
        <f>F471/I471</f>
        <v>4000</v>
      </c>
      <c r="L471" t="b">
        <f t="shared" si="37"/>
        <v>0</v>
      </c>
      <c r="M471" s="14" t="b">
        <f t="shared" si="34"/>
        <v>1</v>
      </c>
      <c r="N471" s="14" t="b">
        <f t="shared" si="33"/>
        <v>1</v>
      </c>
      <c r="O471"/>
    </row>
    <row r="472" spans="1:15" ht="15.75" x14ac:dyDescent="0.25">
      <c r="A472" s="17" t="s">
        <v>42</v>
      </c>
      <c r="B472" s="17" t="s">
        <v>336</v>
      </c>
      <c r="C472" s="17" t="s">
        <v>22</v>
      </c>
      <c r="D472" s="12">
        <v>44044</v>
      </c>
      <c r="E472" s="12">
        <v>44116</v>
      </c>
      <c r="F472" s="13">
        <v>4000</v>
      </c>
      <c r="G472" s="12">
        <v>44044</v>
      </c>
      <c r="H472" s="12">
        <v>44074</v>
      </c>
      <c r="I472" s="17">
        <f>IF((YEAR(H472)-YEAR(G472))=1, ((MONTH(H472)-MONTH(G472))+1)+12, (IF((YEAR(H472)-YEAR(G472))=2, ((MONTH(H472)-MONTH(G472))+1)+24, (IF((YEAR(H472)-YEAR(G472))=3, ((MONTH(H472)-MONTH(G472))+1)+36, (MONTH(H472)-MONTH(G472))+1)))))</f>
        <v>1</v>
      </c>
      <c r="J472" s="13">
        <f>F472/I472</f>
        <v>4000</v>
      </c>
      <c r="L472" t="b">
        <f t="shared" si="37"/>
        <v>0</v>
      </c>
      <c r="M472" s="14" t="b">
        <f t="shared" si="34"/>
        <v>1</v>
      </c>
      <c r="N472" s="14" t="b">
        <f t="shared" si="33"/>
        <v>1</v>
      </c>
      <c r="O472"/>
    </row>
    <row r="473" spans="1:15" ht="15.75" hidden="1" x14ac:dyDescent="0.25">
      <c r="A473" s="17" t="s">
        <v>194</v>
      </c>
      <c r="B473" s="17" t="s">
        <v>333</v>
      </c>
      <c r="C473" s="17" t="s">
        <v>22</v>
      </c>
      <c r="D473" s="12">
        <v>42917</v>
      </c>
      <c r="E473" s="12">
        <v>43100</v>
      </c>
      <c r="F473" s="13">
        <v>5000</v>
      </c>
      <c r="G473" s="12">
        <v>42917</v>
      </c>
      <c r="H473" s="12">
        <v>42947</v>
      </c>
      <c r="I473" s="17">
        <f>IF((YEAR(H473)-YEAR(G473))=1, ((MONTH(H473)-MONTH(G473))+1)+12, (IF((YEAR(H473)-YEAR(G473))=2, ((MONTH(H473)-MONTH(G473))+1)+24, (IF((YEAR(H473)-YEAR(G473))=3, ((MONTH(H473)-MONTH(G473))+1)+36, (MONTH(H473)-MONTH(G473))+1)))))</f>
        <v>1</v>
      </c>
      <c r="J473" s="13">
        <f>F473/I473</f>
        <v>5000</v>
      </c>
      <c r="L473" t="b">
        <f t="shared" si="37"/>
        <v>0</v>
      </c>
      <c r="M473" s="14" t="b">
        <f t="shared" si="34"/>
        <v>0</v>
      </c>
      <c r="N473" s="14" t="b">
        <f t="shared" si="33"/>
        <v>0</v>
      </c>
      <c r="O473"/>
    </row>
    <row r="474" spans="1:15" ht="15.75" hidden="1" x14ac:dyDescent="0.25">
      <c r="A474" s="17" t="s">
        <v>194</v>
      </c>
      <c r="B474" s="17" t="s">
        <v>333</v>
      </c>
      <c r="C474" s="17" t="s">
        <v>22</v>
      </c>
      <c r="D474" s="12">
        <v>42948</v>
      </c>
      <c r="E474" s="12">
        <v>43100</v>
      </c>
      <c r="F474" s="13">
        <v>5000</v>
      </c>
      <c r="G474" s="12">
        <v>42948</v>
      </c>
      <c r="H474" s="12">
        <v>42978</v>
      </c>
      <c r="I474" s="17">
        <f>IF((YEAR(H474)-YEAR(G474))=1, ((MONTH(H474)-MONTH(G474))+1)+12, (IF((YEAR(H474)-YEAR(G474))=2, ((MONTH(H474)-MONTH(G474))+1)+24, (IF((YEAR(H474)-YEAR(G474))=3, ((MONTH(H474)-MONTH(G474))+1)+36, (MONTH(H474)-MONTH(G474))+1)))))</f>
        <v>1</v>
      </c>
      <c r="J474" s="13">
        <f>F474/I474</f>
        <v>5000</v>
      </c>
      <c r="L474" t="b">
        <f t="shared" si="37"/>
        <v>0</v>
      </c>
      <c r="M474" s="14" t="b">
        <f t="shared" si="34"/>
        <v>1</v>
      </c>
      <c r="N474" s="14" t="b">
        <f t="shared" si="33"/>
        <v>1</v>
      </c>
      <c r="O474"/>
    </row>
    <row r="475" spans="1:15" ht="15.75" hidden="1" x14ac:dyDescent="0.25">
      <c r="A475" s="17" t="s">
        <v>194</v>
      </c>
      <c r="B475" s="17" t="s">
        <v>333</v>
      </c>
      <c r="C475" s="17" t="s">
        <v>22</v>
      </c>
      <c r="D475" s="12">
        <v>42983</v>
      </c>
      <c r="E475" s="12">
        <v>43100</v>
      </c>
      <c r="F475" s="13">
        <v>5000</v>
      </c>
      <c r="G475" s="12">
        <v>42979</v>
      </c>
      <c r="H475" s="12">
        <v>43008</v>
      </c>
      <c r="I475" s="17">
        <f>IF((YEAR(H475)-YEAR(G475))=1, ((MONTH(H475)-MONTH(G475))+1)+12, (IF((YEAR(H475)-YEAR(G475))=2, ((MONTH(H475)-MONTH(G475))+1)+24, (IF((YEAR(H475)-YEAR(G475))=3, ((MONTH(H475)-MONTH(G475))+1)+36, (MONTH(H475)-MONTH(G475))+1)))))</f>
        <v>1</v>
      </c>
      <c r="J475" s="13">
        <f>F475/I475</f>
        <v>5000</v>
      </c>
      <c r="L475" t="b">
        <f t="shared" si="37"/>
        <v>0</v>
      </c>
      <c r="M475" s="14" t="b">
        <f t="shared" si="34"/>
        <v>1</v>
      </c>
      <c r="N475" s="14" t="b">
        <f t="shared" si="33"/>
        <v>1</v>
      </c>
      <c r="O475"/>
    </row>
    <row r="476" spans="1:15" ht="15.75" hidden="1" x14ac:dyDescent="0.25">
      <c r="A476" s="17" t="s">
        <v>194</v>
      </c>
      <c r="B476" s="17" t="s">
        <v>333</v>
      </c>
      <c r="C476" s="17" t="s">
        <v>22</v>
      </c>
      <c r="D476" s="12">
        <v>43009</v>
      </c>
      <c r="E476" s="12">
        <v>43465</v>
      </c>
      <c r="F476" s="13">
        <v>5000</v>
      </c>
      <c r="G476" s="12">
        <v>43009</v>
      </c>
      <c r="H476" s="12">
        <v>43039</v>
      </c>
      <c r="I476" s="17">
        <f>IF((YEAR(H476)-YEAR(G476))=1, ((MONTH(H476)-MONTH(G476))+1)+12, (IF((YEAR(H476)-YEAR(G476))=2, ((MONTH(H476)-MONTH(G476))+1)+24, (IF((YEAR(H476)-YEAR(G476))=3, ((MONTH(H476)-MONTH(G476))+1)+36, (MONTH(H476)-MONTH(G476))+1)))))</f>
        <v>1</v>
      </c>
      <c r="J476" s="13">
        <f>F476/I476</f>
        <v>5000</v>
      </c>
      <c r="L476" t="b">
        <f t="shared" si="37"/>
        <v>0</v>
      </c>
      <c r="M476" s="14" t="b">
        <f t="shared" si="34"/>
        <v>1</v>
      </c>
      <c r="N476" s="14" t="b">
        <f t="shared" si="33"/>
        <v>1</v>
      </c>
      <c r="O476"/>
    </row>
    <row r="477" spans="1:15" ht="15.75" hidden="1" x14ac:dyDescent="0.25">
      <c r="A477" s="17" t="s">
        <v>194</v>
      </c>
      <c r="B477" s="17" t="s">
        <v>333</v>
      </c>
      <c r="C477" s="17" t="s">
        <v>22</v>
      </c>
      <c r="D477" s="12">
        <v>43040</v>
      </c>
      <c r="E477" s="12">
        <v>43465</v>
      </c>
      <c r="F477" s="13">
        <v>5000</v>
      </c>
      <c r="G477" s="12">
        <v>43040</v>
      </c>
      <c r="H477" s="12">
        <v>43069</v>
      </c>
      <c r="I477" s="17">
        <f>IF((YEAR(H477)-YEAR(G477))=1, ((MONTH(H477)-MONTH(G477))+1)+12, (IF((YEAR(H477)-YEAR(G477))=2, ((MONTH(H477)-MONTH(G477))+1)+24, (IF((YEAR(H477)-YEAR(G477))=3, ((MONTH(H477)-MONTH(G477))+1)+36, (MONTH(H477)-MONTH(G477))+1)))))</f>
        <v>1</v>
      </c>
      <c r="J477" s="13">
        <f>F477/I477</f>
        <v>5000</v>
      </c>
      <c r="L477" t="b">
        <f t="shared" si="37"/>
        <v>0</v>
      </c>
      <c r="M477" s="14" t="b">
        <f t="shared" si="34"/>
        <v>1</v>
      </c>
      <c r="N477" s="14" t="b">
        <f t="shared" si="33"/>
        <v>1</v>
      </c>
      <c r="O477"/>
    </row>
    <row r="478" spans="1:15" ht="15.75" hidden="1" x14ac:dyDescent="0.25">
      <c r="A478" s="17" t="s">
        <v>194</v>
      </c>
      <c r="B478" s="17" t="s">
        <v>333</v>
      </c>
      <c r="C478" s="17" t="s">
        <v>22</v>
      </c>
      <c r="D478" s="12">
        <v>43070</v>
      </c>
      <c r="E478" s="12">
        <v>43465</v>
      </c>
      <c r="F478" s="13">
        <v>5000</v>
      </c>
      <c r="G478" s="12">
        <v>43070</v>
      </c>
      <c r="H478" s="12">
        <v>43100</v>
      </c>
      <c r="I478" s="17">
        <f>IF((YEAR(H478)-YEAR(G478))=1, ((MONTH(H478)-MONTH(G478))+1)+12, (IF((YEAR(H478)-YEAR(G478))=2, ((MONTH(H478)-MONTH(G478))+1)+24, (IF((YEAR(H478)-YEAR(G478))=3, ((MONTH(H478)-MONTH(G478))+1)+36, (MONTH(H478)-MONTH(G478))+1)))))</f>
        <v>1</v>
      </c>
      <c r="J478" s="13">
        <f>F478/I478</f>
        <v>5000</v>
      </c>
      <c r="L478" t="b">
        <f t="shared" si="37"/>
        <v>0</v>
      </c>
      <c r="M478" s="14" t="b">
        <f t="shared" si="34"/>
        <v>1</v>
      </c>
      <c r="N478" s="14" t="b">
        <f t="shared" si="33"/>
        <v>1</v>
      </c>
      <c r="O478"/>
    </row>
    <row r="479" spans="1:15" ht="15.75" hidden="1" x14ac:dyDescent="0.25">
      <c r="A479" s="17" t="s">
        <v>194</v>
      </c>
      <c r="B479" s="17" t="s">
        <v>333</v>
      </c>
      <c r="C479" s="17" t="s">
        <v>22</v>
      </c>
      <c r="D479" s="12">
        <v>43101</v>
      </c>
      <c r="E479" s="12">
        <v>43188</v>
      </c>
      <c r="F479" s="13">
        <v>5000</v>
      </c>
      <c r="G479" s="12">
        <v>43101</v>
      </c>
      <c r="H479" s="12">
        <v>43131</v>
      </c>
      <c r="I479" s="17">
        <f>IF((YEAR(H479)-YEAR(G479))=1, ((MONTH(H479)-MONTH(G479))+1)+12, (IF((YEAR(H479)-YEAR(G479))=2, ((MONTH(H479)-MONTH(G479))+1)+24, (IF((YEAR(H479)-YEAR(G479))=3, ((MONTH(H479)-MONTH(G479))+1)+36, (MONTH(H479)-MONTH(G479))+1)))))</f>
        <v>1</v>
      </c>
      <c r="J479" s="13">
        <f>F479/I479</f>
        <v>5000</v>
      </c>
      <c r="L479" t="b">
        <f t="shared" si="37"/>
        <v>0</v>
      </c>
      <c r="M479" s="14" t="b">
        <f t="shared" si="34"/>
        <v>1</v>
      </c>
      <c r="N479" s="14" t="b">
        <f t="shared" si="33"/>
        <v>1</v>
      </c>
      <c r="O479"/>
    </row>
    <row r="480" spans="1:15" ht="15.75" hidden="1" x14ac:dyDescent="0.25">
      <c r="A480" s="17" t="s">
        <v>194</v>
      </c>
      <c r="B480" s="17" t="s">
        <v>333</v>
      </c>
      <c r="C480" s="17" t="s">
        <v>22</v>
      </c>
      <c r="D480" s="12">
        <v>43132</v>
      </c>
      <c r="E480" s="12">
        <v>43188</v>
      </c>
      <c r="F480" s="13">
        <v>5000</v>
      </c>
      <c r="G480" s="12">
        <v>43132</v>
      </c>
      <c r="H480" s="12">
        <v>43159</v>
      </c>
      <c r="I480" s="17">
        <f>IF((YEAR(H480)-YEAR(G480))=1, ((MONTH(H480)-MONTH(G480))+1)+12, (IF((YEAR(H480)-YEAR(G480))=2, ((MONTH(H480)-MONTH(G480))+1)+24, (IF((YEAR(H480)-YEAR(G480))=3, ((MONTH(H480)-MONTH(G480))+1)+36, (MONTH(H480)-MONTH(G480))+1)))))</f>
        <v>1</v>
      </c>
      <c r="J480" s="13">
        <f>F480/I480</f>
        <v>5000</v>
      </c>
      <c r="L480" t="b">
        <f t="shared" si="37"/>
        <v>0</v>
      </c>
      <c r="M480" s="14" t="b">
        <f t="shared" si="34"/>
        <v>1</v>
      </c>
      <c r="N480" s="14" t="b">
        <f t="shared" si="33"/>
        <v>1</v>
      </c>
      <c r="O480"/>
    </row>
    <row r="481" spans="1:15" ht="15.75" hidden="1" x14ac:dyDescent="0.25">
      <c r="A481" s="17" t="s">
        <v>194</v>
      </c>
      <c r="B481" s="17" t="s">
        <v>333</v>
      </c>
      <c r="C481" s="17" t="s">
        <v>22</v>
      </c>
      <c r="D481" s="12">
        <v>43160</v>
      </c>
      <c r="E481" s="12">
        <v>43187</v>
      </c>
      <c r="F481" s="13">
        <v>5000</v>
      </c>
      <c r="G481" s="12">
        <v>43160</v>
      </c>
      <c r="H481" s="12">
        <v>43190</v>
      </c>
      <c r="I481" s="17">
        <f>IF((YEAR(H481)-YEAR(G481))=1, ((MONTH(H481)-MONTH(G481))+1)+12, (IF((YEAR(H481)-YEAR(G481))=2, ((MONTH(H481)-MONTH(G481))+1)+24, (IF((YEAR(H481)-YEAR(G481))=3, ((MONTH(H481)-MONTH(G481))+1)+36, (MONTH(H481)-MONTH(G481))+1)))))</f>
        <v>1</v>
      </c>
      <c r="J481" s="13">
        <f>F481/I481</f>
        <v>5000</v>
      </c>
      <c r="L481" t="b">
        <f t="shared" si="37"/>
        <v>0</v>
      </c>
      <c r="M481" s="14" t="b">
        <f t="shared" si="34"/>
        <v>1</v>
      </c>
      <c r="N481" s="14" t="b">
        <f t="shared" si="33"/>
        <v>1</v>
      </c>
      <c r="O481"/>
    </row>
    <row r="482" spans="1:15" ht="15.75" hidden="1" x14ac:dyDescent="0.25">
      <c r="A482" s="17" t="s">
        <v>194</v>
      </c>
      <c r="B482" s="17" t="s">
        <v>333</v>
      </c>
      <c r="C482" s="17" t="s">
        <v>22</v>
      </c>
      <c r="D482" s="12">
        <v>43191</v>
      </c>
      <c r="E482" s="12">
        <v>43230</v>
      </c>
      <c r="F482" s="13">
        <v>5000</v>
      </c>
      <c r="G482" s="12">
        <v>43191</v>
      </c>
      <c r="H482" s="12">
        <v>43220</v>
      </c>
      <c r="I482" s="17">
        <f>IF((YEAR(H482)-YEAR(G482))=1, ((MONTH(H482)-MONTH(G482))+1)+12, (IF((YEAR(H482)-YEAR(G482))=2, ((MONTH(H482)-MONTH(G482))+1)+24, (IF((YEAR(H482)-YEAR(G482))=3, ((MONTH(H482)-MONTH(G482))+1)+36, (MONTH(H482)-MONTH(G482))+1)))))</f>
        <v>1</v>
      </c>
      <c r="J482" s="13">
        <f>F482/I482</f>
        <v>5000</v>
      </c>
      <c r="L482" t="b">
        <f t="shared" si="37"/>
        <v>0</v>
      </c>
      <c r="M482" s="14" t="b">
        <f t="shared" si="34"/>
        <v>1</v>
      </c>
      <c r="N482" s="14" t="b">
        <f t="shared" si="33"/>
        <v>1</v>
      </c>
      <c r="O482"/>
    </row>
    <row r="483" spans="1:15" ht="15.75" hidden="1" x14ac:dyDescent="0.25">
      <c r="A483" s="17" t="s">
        <v>194</v>
      </c>
      <c r="B483" s="17" t="s">
        <v>333</v>
      </c>
      <c r="C483" s="17" t="s">
        <v>22</v>
      </c>
      <c r="D483" s="12">
        <v>43221</v>
      </c>
      <c r="E483" s="12">
        <v>43280</v>
      </c>
      <c r="F483" s="13">
        <v>5000</v>
      </c>
      <c r="G483" s="12">
        <v>43221</v>
      </c>
      <c r="H483" s="12">
        <v>43251</v>
      </c>
      <c r="I483" s="17">
        <f>IF((YEAR(H483)-YEAR(G483))=1, ((MONTH(H483)-MONTH(G483))+1)+12, (IF((YEAR(H483)-YEAR(G483))=2, ((MONTH(H483)-MONTH(G483))+1)+24, (IF((YEAR(H483)-YEAR(G483))=3, ((MONTH(H483)-MONTH(G483))+1)+36, (MONTH(H483)-MONTH(G483))+1)))))</f>
        <v>1</v>
      </c>
      <c r="J483" s="13">
        <f>F483/I483</f>
        <v>5000</v>
      </c>
      <c r="L483" t="b">
        <f t="shared" si="37"/>
        <v>0</v>
      </c>
      <c r="M483" s="14" t="b">
        <f t="shared" si="34"/>
        <v>1</v>
      </c>
      <c r="N483" s="14" t="b">
        <f t="shared" si="33"/>
        <v>1</v>
      </c>
      <c r="O483"/>
    </row>
    <row r="484" spans="1:15" ht="15.75" hidden="1" x14ac:dyDescent="0.25">
      <c r="A484" s="17" t="s">
        <v>194</v>
      </c>
      <c r="B484" s="17" t="s">
        <v>333</v>
      </c>
      <c r="C484" s="17" t="s">
        <v>22</v>
      </c>
      <c r="D484" s="12">
        <v>43252</v>
      </c>
      <c r="E484" s="12">
        <v>43286</v>
      </c>
      <c r="F484" s="13">
        <v>5000</v>
      </c>
      <c r="G484" s="12">
        <v>43252</v>
      </c>
      <c r="H484" s="12">
        <v>43281</v>
      </c>
      <c r="I484" s="17">
        <f>IF((YEAR(H484)-YEAR(G484))=1, ((MONTH(H484)-MONTH(G484))+1)+12, (IF((YEAR(H484)-YEAR(G484))=2, ((MONTH(H484)-MONTH(G484))+1)+24, (IF((YEAR(H484)-YEAR(G484))=3, ((MONTH(H484)-MONTH(G484))+1)+36, (MONTH(H484)-MONTH(G484))+1)))))</f>
        <v>1</v>
      </c>
      <c r="J484" s="13">
        <f>F484/I484</f>
        <v>5000</v>
      </c>
      <c r="L484" t="b">
        <f t="shared" si="37"/>
        <v>0</v>
      </c>
      <c r="M484" s="14" t="b">
        <f t="shared" si="34"/>
        <v>1</v>
      </c>
      <c r="N484" s="14" t="b">
        <f t="shared" si="33"/>
        <v>1</v>
      </c>
      <c r="O484"/>
    </row>
    <row r="485" spans="1:15" ht="15.75" hidden="1" x14ac:dyDescent="0.25">
      <c r="A485" s="17" t="s">
        <v>195</v>
      </c>
      <c r="B485" s="17" t="s">
        <v>332</v>
      </c>
      <c r="C485" s="17" t="s">
        <v>22</v>
      </c>
      <c r="D485" s="12">
        <v>42522</v>
      </c>
      <c r="E485" s="12">
        <v>42735</v>
      </c>
      <c r="F485" s="13">
        <v>18000</v>
      </c>
      <c r="G485" s="12">
        <v>42522</v>
      </c>
      <c r="H485" s="12">
        <v>42886</v>
      </c>
      <c r="I485" s="17">
        <f>IF((YEAR(H485)-YEAR(G485))=1, ((MONTH(H485)-MONTH(G485))+1)+12, (IF((YEAR(H485)-YEAR(G485))=2, ((MONTH(H485)-MONTH(G485))+1)+24, (IF((YEAR(H485)-YEAR(G485))=3, ((MONTH(H485)-MONTH(G485))+1)+36, (MONTH(H485)-MONTH(G485))+1)))))</f>
        <v>12</v>
      </c>
      <c r="J485" s="13">
        <f>F485/I485</f>
        <v>1500</v>
      </c>
      <c r="L485" t="b">
        <f t="shared" si="37"/>
        <v>0</v>
      </c>
      <c r="M485" s="14" t="b">
        <f t="shared" si="34"/>
        <v>0</v>
      </c>
      <c r="N485" s="14" t="b">
        <f t="shared" si="33"/>
        <v>0</v>
      </c>
      <c r="O485"/>
    </row>
    <row r="486" spans="1:15" ht="15.75" hidden="1" x14ac:dyDescent="0.25">
      <c r="A486" s="17" t="s">
        <v>195</v>
      </c>
      <c r="B486" s="17" t="s">
        <v>332</v>
      </c>
      <c r="C486" s="17" t="s">
        <v>22</v>
      </c>
      <c r="D486" s="12">
        <v>42954</v>
      </c>
      <c r="E486" s="12">
        <v>43465</v>
      </c>
      <c r="F486" s="13">
        <v>18000</v>
      </c>
      <c r="G486" s="12">
        <v>42887</v>
      </c>
      <c r="H486" s="12">
        <v>43251</v>
      </c>
      <c r="I486" s="17">
        <f>IF((YEAR(H486)-YEAR(G486))=1, ((MONTH(H486)-MONTH(G486))+1)+12, (IF((YEAR(H486)-YEAR(G486))=2, ((MONTH(H486)-MONTH(G486))+1)+24, (IF((YEAR(H486)-YEAR(G486))=3, ((MONTH(H486)-MONTH(G486))+1)+36, (MONTH(H486)-MONTH(G486))+1)))))</f>
        <v>12</v>
      </c>
      <c r="J486" s="13">
        <f>F486/I486</f>
        <v>1500</v>
      </c>
      <c r="L486" t="b">
        <f t="shared" si="37"/>
        <v>0</v>
      </c>
      <c r="M486" s="14" t="b">
        <f t="shared" si="34"/>
        <v>1</v>
      </c>
      <c r="N486" s="14" t="b">
        <f t="shared" si="33"/>
        <v>1</v>
      </c>
      <c r="O486"/>
    </row>
    <row r="487" spans="1:15" ht="15.75" hidden="1" x14ac:dyDescent="0.25">
      <c r="A487" s="17" t="s">
        <v>196</v>
      </c>
      <c r="B487" s="17" t="s">
        <v>332</v>
      </c>
      <c r="C487" s="17" t="s">
        <v>22</v>
      </c>
      <c r="D487" s="12">
        <v>42484</v>
      </c>
      <c r="E487" s="12">
        <v>42735</v>
      </c>
      <c r="F487" s="13">
        <v>21000</v>
      </c>
      <c r="G487" s="12">
        <v>42491</v>
      </c>
      <c r="H487" s="12">
        <v>42855</v>
      </c>
      <c r="I487" s="17">
        <f>IF((YEAR(H487)-YEAR(G487))=1, ((MONTH(H487)-MONTH(G487))+1)+12, (IF((YEAR(H487)-YEAR(G487))=2, ((MONTH(H487)-MONTH(G487))+1)+24, (IF((YEAR(H487)-YEAR(G487))=3, ((MONTH(H487)-MONTH(G487))+1)+36, (MONTH(H487)-MONTH(G487))+1)))))</f>
        <v>12</v>
      </c>
      <c r="J487" s="13">
        <f>F487/I487</f>
        <v>1750</v>
      </c>
      <c r="L487" t="b">
        <f t="shared" si="37"/>
        <v>0</v>
      </c>
      <c r="M487" s="14" t="b">
        <f t="shared" si="34"/>
        <v>0</v>
      </c>
      <c r="N487" s="14" t="b">
        <f t="shared" si="33"/>
        <v>1</v>
      </c>
      <c r="O487"/>
    </row>
    <row r="488" spans="1:15" ht="15.75" hidden="1" x14ac:dyDescent="0.25">
      <c r="A488" s="17" t="s">
        <v>196</v>
      </c>
      <c r="B488" s="17" t="s">
        <v>332</v>
      </c>
      <c r="C488" s="17" t="s">
        <v>22</v>
      </c>
      <c r="D488" s="12">
        <v>42862</v>
      </c>
      <c r="E488" s="12">
        <v>43100</v>
      </c>
      <c r="F488" s="13">
        <v>21000</v>
      </c>
      <c r="G488" s="12">
        <v>42856</v>
      </c>
      <c r="H488" s="12">
        <v>43220</v>
      </c>
      <c r="I488" s="17">
        <f>IF((YEAR(H488)-YEAR(G488))=1, ((MONTH(H488)-MONTH(G488))+1)+12, (IF((YEAR(H488)-YEAR(G488))=2, ((MONTH(H488)-MONTH(G488))+1)+24, (IF((YEAR(H488)-YEAR(G488))=3, ((MONTH(H488)-MONTH(G488))+1)+36, (MONTH(H488)-MONTH(G488))+1)))))</f>
        <v>12</v>
      </c>
      <c r="J488" s="13">
        <f>F488/I488</f>
        <v>1750</v>
      </c>
      <c r="L488" t="b">
        <f t="shared" si="37"/>
        <v>0</v>
      </c>
      <c r="M488" s="14" t="b">
        <f t="shared" si="34"/>
        <v>1</v>
      </c>
      <c r="N488" s="14" t="b">
        <f t="shared" si="33"/>
        <v>1</v>
      </c>
      <c r="O488"/>
    </row>
    <row r="489" spans="1:15" ht="15.75" hidden="1" x14ac:dyDescent="0.25">
      <c r="A489" s="17" t="s">
        <v>196</v>
      </c>
      <c r="B489" s="17" t="s">
        <v>332</v>
      </c>
      <c r="C489" s="17" t="s">
        <v>22</v>
      </c>
      <c r="D489" s="12">
        <v>43313</v>
      </c>
      <c r="E489" s="12">
        <v>43342</v>
      </c>
      <c r="F489" s="13">
        <v>21000</v>
      </c>
      <c r="G489" s="12">
        <v>43221</v>
      </c>
      <c r="H489" s="12">
        <v>43585</v>
      </c>
      <c r="I489" s="17">
        <f>IF((YEAR(H489)-YEAR(G489))=1, ((MONTH(H489)-MONTH(G489))+1)+12, (IF((YEAR(H489)-YEAR(G489))=2, ((MONTH(H489)-MONTH(G489))+1)+24, (IF((YEAR(H489)-YEAR(G489))=3, ((MONTH(H489)-MONTH(G489))+1)+36, (MONTH(H489)-MONTH(G489))+1)))))</f>
        <v>12</v>
      </c>
      <c r="J489" s="13">
        <f>F489/I489</f>
        <v>1750</v>
      </c>
      <c r="L489" t="b">
        <f t="shared" si="37"/>
        <v>0</v>
      </c>
      <c r="M489" s="14" t="b">
        <f t="shared" si="34"/>
        <v>1</v>
      </c>
      <c r="N489" s="14" t="b">
        <f t="shared" si="33"/>
        <v>1</v>
      </c>
      <c r="O489"/>
    </row>
    <row r="490" spans="1:15" ht="15.75" x14ac:dyDescent="0.25">
      <c r="A490" s="17" t="s">
        <v>196</v>
      </c>
      <c r="B490" s="17" t="s">
        <v>332</v>
      </c>
      <c r="C490" s="17" t="s">
        <v>22</v>
      </c>
      <c r="D490" s="12">
        <v>43592</v>
      </c>
      <c r="E490" s="12">
        <v>43623</v>
      </c>
      <c r="F490" s="13">
        <v>5250</v>
      </c>
      <c r="G490" s="12">
        <v>43586</v>
      </c>
      <c r="H490" s="12">
        <v>43677</v>
      </c>
      <c r="I490" s="17">
        <f>IF((YEAR(H490)-YEAR(G490))=1, ((MONTH(H490)-MONTH(G490))+1)+12, (IF((YEAR(H490)-YEAR(G490))=2, ((MONTH(H490)-MONTH(G490))+1)+24, (IF((YEAR(H490)-YEAR(G490))=3, ((MONTH(H490)-MONTH(G490))+1)+36, (MONTH(H490)-MONTH(G490))+1)))))</f>
        <v>3</v>
      </c>
      <c r="J490" s="13">
        <f>F490/I490</f>
        <v>1750</v>
      </c>
      <c r="L490" t="b">
        <f t="shared" si="37"/>
        <v>0</v>
      </c>
      <c r="M490" s="14" t="b">
        <f t="shared" si="34"/>
        <v>1</v>
      </c>
      <c r="N490" s="14" t="b">
        <f t="shared" si="33"/>
        <v>1</v>
      </c>
      <c r="O490"/>
    </row>
    <row r="491" spans="1:15" ht="15.75" x14ac:dyDescent="0.25">
      <c r="A491" s="17" t="s">
        <v>196</v>
      </c>
      <c r="B491" s="17" t="s">
        <v>332</v>
      </c>
      <c r="C491" s="17" t="s">
        <v>22</v>
      </c>
      <c r="D491" s="12">
        <v>43693</v>
      </c>
      <c r="E491" s="12">
        <v>43721</v>
      </c>
      <c r="F491" s="13">
        <v>21000</v>
      </c>
      <c r="G491" s="12">
        <v>43678</v>
      </c>
      <c r="H491" s="12">
        <v>44043</v>
      </c>
      <c r="I491" s="17">
        <f>IF((YEAR(H491)-YEAR(G491))=1, ((MONTH(H491)-MONTH(G491))+1)+12, (IF((YEAR(H491)-YEAR(G491))=2, ((MONTH(H491)-MONTH(G491))+1)+24, (IF((YEAR(H491)-YEAR(G491))=3, ((MONTH(H491)-MONTH(G491))+1)+36, (MONTH(H491)-MONTH(G491))+1)))))</f>
        <v>12</v>
      </c>
      <c r="J491" s="13">
        <f>F491/I491</f>
        <v>1750</v>
      </c>
      <c r="L491" t="b">
        <f t="shared" si="37"/>
        <v>0</v>
      </c>
      <c r="M491" s="14" t="b">
        <f t="shared" si="34"/>
        <v>1</v>
      </c>
      <c r="N491" s="14" t="b">
        <f t="shared" si="33"/>
        <v>1</v>
      </c>
      <c r="O491"/>
    </row>
    <row r="492" spans="1:15" ht="15.75" hidden="1" x14ac:dyDescent="0.25">
      <c r="A492" s="17" t="s">
        <v>197</v>
      </c>
      <c r="B492" s="17" t="s">
        <v>333</v>
      </c>
      <c r="C492" s="17" t="s">
        <v>22</v>
      </c>
      <c r="D492" s="12">
        <v>42716</v>
      </c>
      <c r="E492" s="12">
        <v>43100</v>
      </c>
      <c r="F492" s="13">
        <v>1650</v>
      </c>
      <c r="G492" s="12">
        <v>42736</v>
      </c>
      <c r="H492" s="12">
        <v>42825</v>
      </c>
      <c r="I492" s="17">
        <f>IF((YEAR(H492)-YEAR(G492))=1, ((MONTH(H492)-MONTH(G492))+1)+12, (IF((YEAR(H492)-YEAR(G492))=2, ((MONTH(H492)-MONTH(G492))+1)+24, (IF((YEAR(H492)-YEAR(G492))=3, ((MONTH(H492)-MONTH(G492))+1)+36, (MONTH(H492)-MONTH(G492))+1)))))</f>
        <v>3</v>
      </c>
      <c r="J492" s="13">
        <f>F492/I492</f>
        <v>550</v>
      </c>
      <c r="L492" t="b">
        <f t="shared" si="37"/>
        <v>0</v>
      </c>
      <c r="M492" s="14" t="b">
        <f t="shared" si="34"/>
        <v>0</v>
      </c>
      <c r="N492" s="14" t="b">
        <f t="shared" si="33"/>
        <v>0</v>
      </c>
      <c r="O492"/>
    </row>
    <row r="493" spans="1:15" ht="15.75" hidden="1" x14ac:dyDescent="0.25">
      <c r="A493" s="17" t="s">
        <v>197</v>
      </c>
      <c r="B493" s="17" t="s">
        <v>333</v>
      </c>
      <c r="C493" s="17" t="s">
        <v>22</v>
      </c>
      <c r="D493" s="12">
        <v>42862</v>
      </c>
      <c r="E493" s="12">
        <v>43100</v>
      </c>
      <c r="F493" s="13">
        <v>1375</v>
      </c>
      <c r="G493" s="12">
        <v>42826</v>
      </c>
      <c r="H493" s="12">
        <v>42886</v>
      </c>
      <c r="I493" s="17">
        <f>IF((YEAR(H493)-YEAR(G493))=1, ((MONTH(H493)-MONTH(G493))+1)+12, (IF((YEAR(H493)-YEAR(G493))=2, ((MONTH(H493)-MONTH(G493))+1)+24, (IF((YEAR(H493)-YEAR(G493))=3, ((MONTH(H493)-MONTH(G493))+1)+36, (MONTH(H493)-MONTH(G493))+1)))))</f>
        <v>2</v>
      </c>
      <c r="J493" s="13">
        <f>F493/I493</f>
        <v>687.5</v>
      </c>
      <c r="L493" t="b">
        <f t="shared" si="37"/>
        <v>0</v>
      </c>
      <c r="M493" s="14" t="b">
        <f t="shared" si="34"/>
        <v>1</v>
      </c>
      <c r="N493" s="14" t="b">
        <f t="shared" si="33"/>
        <v>1</v>
      </c>
      <c r="O493"/>
    </row>
    <row r="494" spans="1:15" ht="15.75" hidden="1" x14ac:dyDescent="0.25">
      <c r="A494" s="17" t="s">
        <v>198</v>
      </c>
      <c r="B494" s="17" t="s">
        <v>333</v>
      </c>
      <c r="C494" s="17" t="s">
        <v>22</v>
      </c>
      <c r="D494" s="12">
        <v>42568</v>
      </c>
      <c r="E494" s="12">
        <v>42735</v>
      </c>
      <c r="F494" s="13">
        <v>24000</v>
      </c>
      <c r="G494" s="12">
        <v>42552</v>
      </c>
      <c r="H494" s="12">
        <v>42916</v>
      </c>
      <c r="I494" s="17">
        <f>IF((YEAR(H494)-YEAR(G494))=1, ((MONTH(H494)-MONTH(G494))+1)+12, (IF((YEAR(H494)-YEAR(G494))=2, ((MONTH(H494)-MONTH(G494))+1)+24, (IF((YEAR(H494)-YEAR(G494))=3, ((MONTH(H494)-MONTH(G494))+1)+36, (MONTH(H494)-MONTH(G494))+1)))))</f>
        <v>12</v>
      </c>
      <c r="J494" s="13">
        <f>F494/I494</f>
        <v>2000</v>
      </c>
      <c r="L494" t="b">
        <f t="shared" si="37"/>
        <v>0</v>
      </c>
      <c r="M494" s="14" t="b">
        <f t="shared" si="34"/>
        <v>0</v>
      </c>
      <c r="N494" s="14" t="b">
        <f t="shared" si="33"/>
        <v>1</v>
      </c>
      <c r="O494"/>
    </row>
    <row r="495" spans="1:15" ht="15.75" hidden="1" x14ac:dyDescent="0.25">
      <c r="A495" s="17" t="s">
        <v>199</v>
      </c>
      <c r="B495" s="17" t="s">
        <v>336</v>
      </c>
      <c r="C495" s="17" t="s">
        <v>22</v>
      </c>
      <c r="D495" s="12">
        <v>42855</v>
      </c>
      <c r="E495" s="12">
        <v>43100</v>
      </c>
      <c r="F495" s="13">
        <v>12500</v>
      </c>
      <c r="G495" s="12">
        <v>42795</v>
      </c>
      <c r="H495" s="12">
        <v>42886</v>
      </c>
      <c r="I495" s="17">
        <f>IF((YEAR(H495)-YEAR(G495))=1, ((MONTH(H495)-MONTH(G495))+1)+12, (IF((YEAR(H495)-YEAR(G495))=2, ((MONTH(H495)-MONTH(G495))+1)+24, (IF((YEAR(H495)-YEAR(G495))=3, ((MONTH(H495)-MONTH(G495))+1)+36, (MONTH(H495)-MONTH(G495))+1)))))</f>
        <v>3</v>
      </c>
      <c r="J495" s="13">
        <f>F495/I495</f>
        <v>4166.666666666667</v>
      </c>
      <c r="L495" t="b">
        <f t="shared" si="37"/>
        <v>0</v>
      </c>
      <c r="M495" s="14" t="b">
        <f t="shared" si="34"/>
        <v>0</v>
      </c>
      <c r="N495" s="14" t="b">
        <f t="shared" si="33"/>
        <v>0</v>
      </c>
      <c r="O495"/>
    </row>
    <row r="496" spans="1:15" ht="15.75" hidden="1" x14ac:dyDescent="0.25">
      <c r="A496" s="17" t="s">
        <v>199</v>
      </c>
      <c r="B496" s="17" t="s">
        <v>336</v>
      </c>
      <c r="C496" s="17" t="s">
        <v>22</v>
      </c>
      <c r="D496" s="12">
        <v>42917</v>
      </c>
      <c r="E496" s="12">
        <v>43100</v>
      </c>
      <c r="F496" s="13">
        <v>12500</v>
      </c>
      <c r="G496" s="12">
        <v>42887</v>
      </c>
      <c r="H496" s="12">
        <v>42978</v>
      </c>
      <c r="I496" s="17">
        <f>IF((YEAR(H496)-YEAR(G496))=1, ((MONTH(H496)-MONTH(G496))+1)+12, (IF((YEAR(H496)-YEAR(G496))=2, ((MONTH(H496)-MONTH(G496))+1)+24, (IF((YEAR(H496)-YEAR(G496))=3, ((MONTH(H496)-MONTH(G496))+1)+36, (MONTH(H496)-MONTH(G496))+1)))))</f>
        <v>3</v>
      </c>
      <c r="J496" s="13">
        <f>F496/I496</f>
        <v>4166.666666666667</v>
      </c>
      <c r="L496" t="b">
        <f t="shared" si="37"/>
        <v>0</v>
      </c>
      <c r="M496" s="14" t="b">
        <f t="shared" si="34"/>
        <v>1</v>
      </c>
      <c r="N496" s="14" t="b">
        <f t="shared" si="33"/>
        <v>1</v>
      </c>
      <c r="O496"/>
    </row>
    <row r="497" spans="1:15" ht="15.75" hidden="1" x14ac:dyDescent="0.25">
      <c r="A497" s="17" t="s">
        <v>199</v>
      </c>
      <c r="B497" s="17" t="s">
        <v>336</v>
      </c>
      <c r="C497" s="17" t="s">
        <v>22</v>
      </c>
      <c r="D497" s="12">
        <v>42979</v>
      </c>
      <c r="E497" s="12">
        <v>43100</v>
      </c>
      <c r="F497" s="13">
        <v>12500</v>
      </c>
      <c r="G497" s="12">
        <v>42979</v>
      </c>
      <c r="H497" s="12">
        <v>43069</v>
      </c>
      <c r="I497" s="17">
        <f>IF((YEAR(H497)-YEAR(G497))=1, ((MONTH(H497)-MONTH(G497))+1)+12, (IF((YEAR(H497)-YEAR(G497))=2, ((MONTH(H497)-MONTH(G497))+1)+24, (IF((YEAR(H497)-YEAR(G497))=3, ((MONTH(H497)-MONTH(G497))+1)+36, (MONTH(H497)-MONTH(G497))+1)))))</f>
        <v>3</v>
      </c>
      <c r="J497" s="13">
        <f>F497/I497</f>
        <v>4166.666666666667</v>
      </c>
      <c r="L497" t="b">
        <f t="shared" si="37"/>
        <v>0</v>
      </c>
      <c r="M497" s="14" t="b">
        <f t="shared" ref="M497:M558" si="38">EXACT(A497,A496)</f>
        <v>1</v>
      </c>
      <c r="N497" s="14" t="b">
        <f t="shared" ref="N497:N558" si="39">EXACT(B497,B496)</f>
        <v>1</v>
      </c>
      <c r="O497"/>
    </row>
    <row r="498" spans="1:15" ht="15.75" hidden="1" x14ac:dyDescent="0.25">
      <c r="A498" s="17" t="s">
        <v>199</v>
      </c>
      <c r="B498" s="17" t="s">
        <v>336</v>
      </c>
      <c r="C498" s="17" t="s">
        <v>22</v>
      </c>
      <c r="D498" s="12">
        <v>43070</v>
      </c>
      <c r="E498" s="12">
        <v>43465</v>
      </c>
      <c r="F498" s="13">
        <v>12500</v>
      </c>
      <c r="G498" s="12">
        <v>43070</v>
      </c>
      <c r="H498" s="12">
        <v>43159</v>
      </c>
      <c r="I498" s="17">
        <f>IF((YEAR(H498)-YEAR(G498))=1, ((MONTH(H498)-MONTH(G498))+1)+12, (IF((YEAR(H498)-YEAR(G498))=2, ((MONTH(H498)-MONTH(G498))+1)+24, (IF((YEAR(H498)-YEAR(G498))=3, ((MONTH(H498)-MONTH(G498))+1)+36, (MONTH(H498)-MONTH(G498))+1)))))</f>
        <v>3</v>
      </c>
      <c r="J498" s="13">
        <f>F498/I498</f>
        <v>4166.666666666667</v>
      </c>
      <c r="L498" t="b">
        <f t="shared" si="37"/>
        <v>0</v>
      </c>
      <c r="M498" s="14" t="b">
        <f t="shared" si="38"/>
        <v>1</v>
      </c>
      <c r="N498" s="14" t="b">
        <f t="shared" si="39"/>
        <v>1</v>
      </c>
      <c r="O498"/>
    </row>
    <row r="499" spans="1:15" ht="15.75" hidden="1" x14ac:dyDescent="0.25">
      <c r="A499" s="17" t="s">
        <v>199</v>
      </c>
      <c r="B499" s="17" t="s">
        <v>336</v>
      </c>
      <c r="C499" s="17" t="s">
        <v>22</v>
      </c>
      <c r="D499" s="12">
        <v>43189</v>
      </c>
      <c r="E499" s="12">
        <v>43298</v>
      </c>
      <c r="F499" s="13">
        <v>12500</v>
      </c>
      <c r="G499" s="12">
        <v>43160</v>
      </c>
      <c r="H499" s="12">
        <v>43251</v>
      </c>
      <c r="I499" s="17">
        <f>IF((YEAR(H499)-YEAR(G499))=1, ((MONTH(H499)-MONTH(G499))+1)+12, (IF((YEAR(H499)-YEAR(G499))=2, ((MONTH(H499)-MONTH(G499))+1)+24, (IF((YEAR(H499)-YEAR(G499))=3, ((MONTH(H499)-MONTH(G499))+1)+36, (MONTH(H499)-MONTH(G499))+1)))))</f>
        <v>3</v>
      </c>
      <c r="J499" s="13">
        <f>F499/I499</f>
        <v>4166.666666666667</v>
      </c>
      <c r="L499" t="b">
        <f t="shared" si="37"/>
        <v>0</v>
      </c>
      <c r="M499" s="14" t="b">
        <f t="shared" si="38"/>
        <v>1</v>
      </c>
      <c r="N499" s="14" t="b">
        <f t="shared" si="39"/>
        <v>1</v>
      </c>
      <c r="O499"/>
    </row>
    <row r="500" spans="1:15" ht="15.75" hidden="1" x14ac:dyDescent="0.25">
      <c r="A500" s="17" t="s">
        <v>199</v>
      </c>
      <c r="B500" s="17" t="s">
        <v>336</v>
      </c>
      <c r="C500" s="17" t="s">
        <v>22</v>
      </c>
      <c r="D500" s="12">
        <v>43252</v>
      </c>
      <c r="E500" s="12">
        <v>43305</v>
      </c>
      <c r="F500" s="13">
        <v>12500</v>
      </c>
      <c r="G500" s="12">
        <v>43252</v>
      </c>
      <c r="H500" s="12">
        <v>43343</v>
      </c>
      <c r="I500" s="17">
        <f>IF((YEAR(H500)-YEAR(G500))=1, ((MONTH(H500)-MONTH(G500))+1)+12, (IF((YEAR(H500)-YEAR(G500))=2, ((MONTH(H500)-MONTH(G500))+1)+24, (IF((YEAR(H500)-YEAR(G500))=3, ((MONTH(H500)-MONTH(G500))+1)+36, (MONTH(H500)-MONTH(G500))+1)))))</f>
        <v>3</v>
      </c>
      <c r="J500" s="13">
        <f>F500/I500</f>
        <v>4166.666666666667</v>
      </c>
      <c r="L500" t="b">
        <f t="shared" si="37"/>
        <v>0</v>
      </c>
      <c r="M500" s="14" t="b">
        <f t="shared" si="38"/>
        <v>1</v>
      </c>
      <c r="N500" s="14" t="b">
        <f t="shared" si="39"/>
        <v>1</v>
      </c>
      <c r="O500"/>
    </row>
    <row r="501" spans="1:15" ht="15.75" hidden="1" x14ac:dyDescent="0.25">
      <c r="A501" s="17" t="s">
        <v>199</v>
      </c>
      <c r="B501" s="17" t="s">
        <v>336</v>
      </c>
      <c r="C501" s="17" t="s">
        <v>22</v>
      </c>
      <c r="D501" s="12">
        <v>43344</v>
      </c>
      <c r="E501" s="12">
        <v>43395</v>
      </c>
      <c r="F501" s="13">
        <v>12500</v>
      </c>
      <c r="G501" s="12">
        <v>43344</v>
      </c>
      <c r="H501" s="12">
        <v>43434</v>
      </c>
      <c r="I501" s="17">
        <f>IF((YEAR(H501)-YEAR(G501))=1, ((MONTH(H501)-MONTH(G501))+1)+12, (IF((YEAR(H501)-YEAR(G501))=2, ((MONTH(H501)-MONTH(G501))+1)+24, (IF((YEAR(H501)-YEAR(G501))=3, ((MONTH(H501)-MONTH(G501))+1)+36, (MONTH(H501)-MONTH(G501))+1)))))</f>
        <v>3</v>
      </c>
      <c r="J501" s="13">
        <f>F501/I501</f>
        <v>4166.666666666667</v>
      </c>
      <c r="L501" t="b">
        <f t="shared" si="37"/>
        <v>0</v>
      </c>
      <c r="M501" s="14" t="b">
        <f t="shared" si="38"/>
        <v>1</v>
      </c>
      <c r="N501" s="14" t="b">
        <f t="shared" si="39"/>
        <v>1</v>
      </c>
      <c r="O501"/>
    </row>
    <row r="502" spans="1:15" ht="15.75" hidden="1" x14ac:dyDescent="0.25">
      <c r="A502" s="17" t="s">
        <v>199</v>
      </c>
      <c r="B502" s="17" t="s">
        <v>336</v>
      </c>
      <c r="C502" s="17" t="s">
        <v>22</v>
      </c>
      <c r="D502" s="12">
        <v>43435</v>
      </c>
      <c r="E502" s="12">
        <v>43480</v>
      </c>
      <c r="F502" s="13">
        <v>12500</v>
      </c>
      <c r="G502" s="12">
        <v>43435</v>
      </c>
      <c r="H502" s="12">
        <v>43524</v>
      </c>
      <c r="I502" s="17">
        <f>IF((YEAR(H502)-YEAR(G502))=1, ((MONTH(H502)-MONTH(G502))+1)+12, (IF((YEAR(H502)-YEAR(G502))=2, ((MONTH(H502)-MONTH(G502))+1)+24, (IF((YEAR(H502)-YEAR(G502))=3, ((MONTH(H502)-MONTH(G502))+1)+36, (MONTH(H502)-MONTH(G502))+1)))))</f>
        <v>3</v>
      </c>
      <c r="J502" s="13">
        <f>F502/I502</f>
        <v>4166.666666666667</v>
      </c>
      <c r="L502" t="b">
        <f t="shared" si="37"/>
        <v>0</v>
      </c>
      <c r="M502" s="14" t="b">
        <f t="shared" si="38"/>
        <v>1</v>
      </c>
      <c r="N502" s="14" t="b">
        <f t="shared" si="39"/>
        <v>1</v>
      </c>
      <c r="O502"/>
    </row>
    <row r="503" spans="1:15" ht="15.75" x14ac:dyDescent="0.25">
      <c r="A503" s="17" t="s">
        <v>199</v>
      </c>
      <c r="B503" s="17" t="s">
        <v>336</v>
      </c>
      <c r="C503" s="17" t="s">
        <v>22</v>
      </c>
      <c r="D503" s="12">
        <v>43525</v>
      </c>
      <c r="E503" s="12">
        <v>43542</v>
      </c>
      <c r="F503" s="13">
        <v>12500</v>
      </c>
      <c r="G503" s="12">
        <v>43525</v>
      </c>
      <c r="H503" s="12">
        <v>43616</v>
      </c>
      <c r="I503" s="17">
        <f>IF((YEAR(H503)-YEAR(G503))=1, ((MONTH(H503)-MONTH(G503))+1)+12, (IF((YEAR(H503)-YEAR(G503))=2, ((MONTH(H503)-MONTH(G503))+1)+24, (IF((YEAR(H503)-YEAR(G503))=3, ((MONTH(H503)-MONTH(G503))+1)+36, (MONTH(H503)-MONTH(G503))+1)))))</f>
        <v>3</v>
      </c>
      <c r="J503" s="13">
        <f>F503/I503</f>
        <v>4166.666666666667</v>
      </c>
      <c r="L503" t="b">
        <f t="shared" si="37"/>
        <v>0</v>
      </c>
      <c r="M503" s="14" t="b">
        <f t="shared" si="38"/>
        <v>1</v>
      </c>
      <c r="N503" s="14" t="b">
        <f t="shared" si="39"/>
        <v>1</v>
      </c>
      <c r="O503"/>
    </row>
    <row r="504" spans="1:15" ht="15.75" x14ac:dyDescent="0.25">
      <c r="A504" s="17" t="s">
        <v>199</v>
      </c>
      <c r="B504" s="17" t="s">
        <v>336</v>
      </c>
      <c r="C504" s="17" t="s">
        <v>22</v>
      </c>
      <c r="D504" s="12">
        <v>43647</v>
      </c>
      <c r="E504" s="12">
        <v>43664</v>
      </c>
      <c r="F504" s="13">
        <v>3000</v>
      </c>
      <c r="G504" s="12">
        <v>43525</v>
      </c>
      <c r="H504" s="12">
        <v>43708</v>
      </c>
      <c r="I504" s="17">
        <f>IF((YEAR(H504)-YEAR(G504))=1, ((MONTH(H504)-MONTH(G504))+1)+12, (IF((YEAR(H504)-YEAR(G504))=2, ((MONTH(H504)-MONTH(G504))+1)+24, (IF((YEAR(H504)-YEAR(G504))=3, ((MONTH(H504)-MONTH(G504))+1)+36, (MONTH(H504)-MONTH(G504))+1)))))</f>
        <v>6</v>
      </c>
      <c r="J504" s="13">
        <f>F504/I504</f>
        <v>500</v>
      </c>
      <c r="L504" t="b">
        <f t="shared" si="37"/>
        <v>0</v>
      </c>
      <c r="M504" s="14" t="b">
        <f t="shared" si="38"/>
        <v>1</v>
      </c>
      <c r="N504" s="14" t="b">
        <f t="shared" si="39"/>
        <v>1</v>
      </c>
      <c r="O504"/>
    </row>
    <row r="505" spans="1:15" ht="15.75" x14ac:dyDescent="0.25">
      <c r="A505" s="17" t="s">
        <v>199</v>
      </c>
      <c r="B505" s="17" t="s">
        <v>336</v>
      </c>
      <c r="C505" s="17" t="s">
        <v>22</v>
      </c>
      <c r="D505" s="12">
        <v>43617</v>
      </c>
      <c r="E505" s="12">
        <v>43627</v>
      </c>
      <c r="F505" s="13">
        <v>12500</v>
      </c>
      <c r="G505" s="12">
        <v>43617</v>
      </c>
      <c r="H505" s="12">
        <v>43708</v>
      </c>
      <c r="I505" s="17">
        <f>IF((YEAR(H505)-YEAR(G505))=1, ((MONTH(H505)-MONTH(G505))+1)+12, (IF((YEAR(H505)-YEAR(G505))=2, ((MONTH(H505)-MONTH(G505))+1)+24, (IF((YEAR(H505)-YEAR(G505))=3, ((MONTH(H505)-MONTH(G505))+1)+36, (MONTH(H505)-MONTH(G505))+1)))))</f>
        <v>3</v>
      </c>
      <c r="J505" s="13">
        <f>F505/I505</f>
        <v>4166.666666666667</v>
      </c>
      <c r="L505" t="b">
        <f t="shared" si="37"/>
        <v>0</v>
      </c>
      <c r="M505" s="14" t="b">
        <f t="shared" si="38"/>
        <v>1</v>
      </c>
      <c r="N505" s="14" t="b">
        <f t="shared" si="39"/>
        <v>1</v>
      </c>
      <c r="O505"/>
    </row>
    <row r="506" spans="1:15" ht="15.75" x14ac:dyDescent="0.25">
      <c r="A506" s="17" t="s">
        <v>199</v>
      </c>
      <c r="B506" s="17" t="s">
        <v>336</v>
      </c>
      <c r="C506" s="17" t="s">
        <v>22</v>
      </c>
      <c r="D506" s="12">
        <v>43709</v>
      </c>
      <c r="E506" s="12">
        <v>43724</v>
      </c>
      <c r="F506" s="13">
        <v>12500</v>
      </c>
      <c r="G506" s="12">
        <v>43709</v>
      </c>
      <c r="H506" s="12">
        <v>43799</v>
      </c>
      <c r="I506" s="17">
        <f>IF((YEAR(H506)-YEAR(G506))=1, ((MONTH(H506)-MONTH(G506))+1)+12, (IF((YEAR(H506)-YEAR(G506))=2, ((MONTH(H506)-MONTH(G506))+1)+24, (IF((YEAR(H506)-YEAR(G506))=3, ((MONTH(H506)-MONTH(G506))+1)+36, (MONTH(H506)-MONTH(G506))+1)))))</f>
        <v>3</v>
      </c>
      <c r="J506" s="13">
        <f>F506/I506</f>
        <v>4166.666666666667</v>
      </c>
      <c r="L506" t="b">
        <f t="shared" si="37"/>
        <v>0</v>
      </c>
      <c r="M506" s="14" t="b">
        <f t="shared" si="38"/>
        <v>1</v>
      </c>
      <c r="N506" s="14" t="b">
        <f t="shared" si="39"/>
        <v>1</v>
      </c>
      <c r="O506"/>
    </row>
    <row r="507" spans="1:15" ht="15.75" x14ac:dyDescent="0.25">
      <c r="A507" s="17" t="s">
        <v>199</v>
      </c>
      <c r="B507" s="17" t="s">
        <v>336</v>
      </c>
      <c r="C507" s="17" t="s">
        <v>22</v>
      </c>
      <c r="D507" s="12">
        <v>43739</v>
      </c>
      <c r="E507" s="12">
        <v>43753</v>
      </c>
      <c r="F507" s="13">
        <v>3000</v>
      </c>
      <c r="G507" s="12">
        <v>43709</v>
      </c>
      <c r="H507" s="12">
        <v>43890</v>
      </c>
      <c r="I507" s="17">
        <f>IF((YEAR(H507)-YEAR(G507))=1, ((MONTH(H507)-MONTH(G507))+1)+12, (IF((YEAR(H507)-YEAR(G507))=2, ((MONTH(H507)-MONTH(G507))+1)+24, (IF((YEAR(H507)-YEAR(G507))=3, ((MONTH(H507)-MONTH(G507))+1)+36, (MONTH(H507)-MONTH(G507))+1)))))</f>
        <v>6</v>
      </c>
      <c r="J507" s="13">
        <f>F507/I507</f>
        <v>500</v>
      </c>
      <c r="L507" t="b">
        <f t="shared" si="37"/>
        <v>0</v>
      </c>
      <c r="M507" s="14" t="b">
        <f t="shared" si="38"/>
        <v>1</v>
      </c>
      <c r="N507" s="14" t="b">
        <f t="shared" si="39"/>
        <v>1</v>
      </c>
      <c r="O507"/>
    </row>
    <row r="508" spans="1:15" ht="15.75" x14ac:dyDescent="0.25">
      <c r="A508" s="17" t="s">
        <v>199</v>
      </c>
      <c r="B508" s="17" t="s">
        <v>336</v>
      </c>
      <c r="C508" s="17" t="s">
        <v>22</v>
      </c>
      <c r="D508" s="12">
        <v>43800</v>
      </c>
      <c r="E508" s="12">
        <v>43829</v>
      </c>
      <c r="F508" s="13">
        <v>12500</v>
      </c>
      <c r="G508" s="12">
        <v>43800</v>
      </c>
      <c r="H508" s="12">
        <v>43890</v>
      </c>
      <c r="I508" s="17">
        <f>IF((YEAR(H508)-YEAR(G508))=1, ((MONTH(H508)-MONTH(G508))+1)+12, (IF((YEAR(H508)-YEAR(G508))=2, ((MONTH(H508)-MONTH(G508))+1)+24, (IF((YEAR(H508)-YEAR(G508))=3, ((MONTH(H508)-MONTH(G508))+1)+36, (MONTH(H508)-MONTH(G508))+1)))))</f>
        <v>3</v>
      </c>
      <c r="J508" s="13">
        <f>F508/I508</f>
        <v>4166.666666666667</v>
      </c>
      <c r="L508" t="b">
        <f t="shared" si="37"/>
        <v>0</v>
      </c>
      <c r="M508" s="14" t="b">
        <f t="shared" si="38"/>
        <v>1</v>
      </c>
      <c r="N508" s="14" t="b">
        <f t="shared" si="39"/>
        <v>1</v>
      </c>
      <c r="O508"/>
    </row>
    <row r="509" spans="1:15" ht="15.75" x14ac:dyDescent="0.25">
      <c r="A509" s="17" t="s">
        <v>199</v>
      </c>
      <c r="B509" s="17" t="s">
        <v>336</v>
      </c>
      <c r="C509" s="17" t="s">
        <v>22</v>
      </c>
      <c r="D509" s="12">
        <v>43934</v>
      </c>
      <c r="E509" s="12"/>
      <c r="F509" s="13">
        <v>14000</v>
      </c>
      <c r="G509" s="12">
        <v>43891</v>
      </c>
      <c r="H509" s="12">
        <v>43982</v>
      </c>
      <c r="I509" s="17">
        <f>IF((YEAR(H509)-YEAR(G509))=1, ((MONTH(H509)-MONTH(G509))+1)+12, (IF((YEAR(H509)-YEAR(G509))=2, ((MONTH(H509)-MONTH(G509))+1)+24, (IF((YEAR(H509)-YEAR(G509))=3, ((MONTH(H509)-MONTH(G509))+1)+36, (MONTH(H509)-MONTH(G509))+1)))))</f>
        <v>3</v>
      </c>
      <c r="J509" s="13">
        <f>F509/I509</f>
        <v>4666.666666666667</v>
      </c>
      <c r="L509" t="b">
        <f t="shared" si="37"/>
        <v>0</v>
      </c>
      <c r="M509" s="14" t="b">
        <f t="shared" si="38"/>
        <v>1</v>
      </c>
      <c r="N509" s="14" t="b">
        <f t="shared" si="39"/>
        <v>1</v>
      </c>
      <c r="O509"/>
    </row>
    <row r="510" spans="1:15" ht="15.75" x14ac:dyDescent="0.25">
      <c r="A510" s="17" t="s">
        <v>199</v>
      </c>
      <c r="B510" s="17" t="s">
        <v>336</v>
      </c>
      <c r="C510" s="17" t="s">
        <v>22</v>
      </c>
      <c r="D510" s="12">
        <v>43983</v>
      </c>
      <c r="E510" s="12"/>
      <c r="F510" s="13">
        <v>14000</v>
      </c>
      <c r="G510" s="12">
        <v>43983</v>
      </c>
      <c r="H510" s="12">
        <v>44074</v>
      </c>
      <c r="I510" s="17">
        <f>IF((YEAR(H510)-YEAR(G510))=1, ((MONTH(H510)-MONTH(G510))+1)+12, (IF((YEAR(H510)-YEAR(G510))=2, ((MONTH(H510)-MONTH(G510))+1)+24, (IF((YEAR(H510)-YEAR(G510))=3, ((MONTH(H510)-MONTH(G510))+1)+36, (MONTH(H510)-MONTH(G510))+1)))))</f>
        <v>3</v>
      </c>
      <c r="J510" s="13">
        <f>F510/I510</f>
        <v>4666.666666666667</v>
      </c>
      <c r="L510" t="b">
        <f t="shared" si="37"/>
        <v>0</v>
      </c>
      <c r="M510" s="14" t="b">
        <f t="shared" si="38"/>
        <v>1</v>
      </c>
      <c r="N510" s="14" t="b">
        <f t="shared" si="39"/>
        <v>1</v>
      </c>
      <c r="O510"/>
    </row>
    <row r="511" spans="1:15" ht="15.75" x14ac:dyDescent="0.25">
      <c r="A511" s="17" t="s">
        <v>199</v>
      </c>
      <c r="B511" s="17" t="s">
        <v>336</v>
      </c>
      <c r="C511" s="17" t="s">
        <v>22</v>
      </c>
      <c r="D511" s="12">
        <v>44075</v>
      </c>
      <c r="E511" s="12"/>
      <c r="F511" s="13">
        <v>14000</v>
      </c>
      <c r="G511" s="12">
        <v>44075</v>
      </c>
      <c r="H511" s="12">
        <v>44165</v>
      </c>
      <c r="I511" s="17">
        <f>IF((YEAR(H511)-YEAR(G511))=1, ((MONTH(H511)-MONTH(G511))+1)+12, (IF((YEAR(H511)-YEAR(G511))=2, ((MONTH(H511)-MONTH(G511))+1)+24, (IF((YEAR(H511)-YEAR(G511))=3, ((MONTH(H511)-MONTH(G511))+1)+36, (MONTH(H511)-MONTH(G511))+1)))))</f>
        <v>3</v>
      </c>
      <c r="J511" s="13">
        <f>F511/I511</f>
        <v>4666.666666666667</v>
      </c>
      <c r="L511" t="b">
        <f t="shared" si="37"/>
        <v>0</v>
      </c>
      <c r="M511" s="14" t="b">
        <f t="shared" si="38"/>
        <v>1</v>
      </c>
      <c r="N511" s="14" t="b">
        <f t="shared" si="39"/>
        <v>1</v>
      </c>
      <c r="O511"/>
    </row>
    <row r="512" spans="1:15" ht="15.75" x14ac:dyDescent="0.25">
      <c r="A512" s="17" t="s">
        <v>199</v>
      </c>
      <c r="B512" s="17" t="s">
        <v>336</v>
      </c>
      <c r="C512" s="17" t="s">
        <v>22</v>
      </c>
      <c r="D512" s="12">
        <v>44166</v>
      </c>
      <c r="E512" s="12"/>
      <c r="F512" s="13">
        <v>14000</v>
      </c>
      <c r="G512" s="12">
        <v>44166</v>
      </c>
      <c r="H512" s="12">
        <v>44255</v>
      </c>
      <c r="I512" s="17">
        <f>IF((YEAR(H512)-YEAR(G512))=1, ((MONTH(H512)-MONTH(G512))+1)+12, (IF((YEAR(H512)-YEAR(G512))=2, ((MONTH(H512)-MONTH(G512))+1)+24, (IF((YEAR(H512)-YEAR(G512))=3, ((MONTH(H512)-MONTH(G512))+1)+36, (MONTH(H512)-MONTH(G512))+1)))))</f>
        <v>3</v>
      </c>
      <c r="J512" s="13">
        <f>F512/I512</f>
        <v>4666.666666666667</v>
      </c>
      <c r="L512" t="b">
        <f t="shared" si="37"/>
        <v>0</v>
      </c>
      <c r="M512" s="14" t="b">
        <f t="shared" si="38"/>
        <v>1</v>
      </c>
      <c r="N512" s="14" t="b">
        <f t="shared" si="39"/>
        <v>1</v>
      </c>
      <c r="O512"/>
    </row>
    <row r="513" spans="1:15" ht="15.75" hidden="1" x14ac:dyDescent="0.25">
      <c r="A513" s="17" t="s">
        <v>200</v>
      </c>
      <c r="B513" s="17" t="s">
        <v>333</v>
      </c>
      <c r="C513" s="17" t="s">
        <v>22</v>
      </c>
      <c r="D513" s="12">
        <v>43340</v>
      </c>
      <c r="E513" s="12">
        <v>43367</v>
      </c>
      <c r="F513" s="13">
        <v>4053.97</v>
      </c>
      <c r="G513" s="12">
        <v>43313</v>
      </c>
      <c r="H513" s="12">
        <v>43343</v>
      </c>
      <c r="I513" s="17">
        <f>IF((YEAR(H513)-YEAR(G513))=1, ((MONTH(H513)-MONTH(G513))+1)+12, (IF((YEAR(H513)-YEAR(G513))=2, ((MONTH(H513)-MONTH(G513))+1)+24, (IF((YEAR(H513)-YEAR(G513))=3, ((MONTH(H513)-MONTH(G513))+1)+36, (MONTH(H513)-MONTH(G513))+1)))))</f>
        <v>1</v>
      </c>
      <c r="J513" s="13">
        <f>F513/I513</f>
        <v>4053.97</v>
      </c>
      <c r="L513" t="b">
        <f t="shared" si="37"/>
        <v>0</v>
      </c>
      <c r="M513" s="14" t="b">
        <f t="shared" si="38"/>
        <v>0</v>
      </c>
      <c r="N513" s="14" t="b">
        <f t="shared" si="39"/>
        <v>0</v>
      </c>
      <c r="O513"/>
    </row>
    <row r="514" spans="1:15" ht="15.75" hidden="1" x14ac:dyDescent="0.25">
      <c r="A514" s="17" t="s">
        <v>200</v>
      </c>
      <c r="B514" s="17" t="s">
        <v>333</v>
      </c>
      <c r="C514" s="17" t="s">
        <v>22</v>
      </c>
      <c r="D514" s="12">
        <v>43383</v>
      </c>
      <c r="E514" s="12">
        <v>43406</v>
      </c>
      <c r="F514" s="13">
        <v>2573.9499999999998</v>
      </c>
      <c r="G514" s="12">
        <v>43374</v>
      </c>
      <c r="H514" s="12">
        <v>43404</v>
      </c>
      <c r="I514" s="17">
        <f>IF((YEAR(H514)-YEAR(G514))=1, ((MONTH(H514)-MONTH(G514))+1)+12, (IF((YEAR(H514)-YEAR(G514))=2, ((MONTH(H514)-MONTH(G514))+1)+24, (IF((YEAR(H514)-YEAR(G514))=3, ((MONTH(H514)-MONTH(G514))+1)+36, (MONTH(H514)-MONTH(G514))+1)))))</f>
        <v>1</v>
      </c>
      <c r="J514" s="13">
        <f>F514/I514</f>
        <v>2573.9499999999998</v>
      </c>
      <c r="L514" t="b">
        <f t="shared" si="37"/>
        <v>0</v>
      </c>
      <c r="M514" s="14" t="b">
        <f t="shared" si="38"/>
        <v>1</v>
      </c>
      <c r="N514" s="14" t="b">
        <f t="shared" si="39"/>
        <v>1</v>
      </c>
      <c r="O514"/>
    </row>
    <row r="515" spans="1:15" ht="15.75" x14ac:dyDescent="0.25">
      <c r="A515" s="17" t="s">
        <v>200</v>
      </c>
      <c r="B515" s="17" t="s">
        <v>333</v>
      </c>
      <c r="C515" s="17" t="s">
        <v>22</v>
      </c>
      <c r="D515" s="12">
        <v>44025</v>
      </c>
      <c r="E515" s="12">
        <v>44039</v>
      </c>
      <c r="F515" s="13">
        <v>6000</v>
      </c>
      <c r="G515" s="12">
        <v>44013</v>
      </c>
      <c r="H515" s="12">
        <v>44469</v>
      </c>
      <c r="I515" s="17">
        <f>IF((YEAR(H515)-YEAR(G515))=1, ((MONTH(H515)-MONTH(G515))+1)+12, (IF((YEAR(H515)-YEAR(G515))=2, ((MONTH(H515)-MONTH(G515))+1)+24, (IF((YEAR(H515)-YEAR(G515))=3, ((MONTH(H515)-MONTH(G515))+1)+36, (MONTH(H515)-MONTH(G515))+1)))))</f>
        <v>15</v>
      </c>
      <c r="J515" s="13">
        <f>F515/I515</f>
        <v>400</v>
      </c>
      <c r="L515" t="b">
        <f t="shared" ref="L515:L578" si="40">AND(A515=A514,B515=B514,G515=G514,H515=H514)</f>
        <v>0</v>
      </c>
      <c r="M515" s="14" t="b">
        <f t="shared" si="38"/>
        <v>1</v>
      </c>
      <c r="N515" s="14" t="b">
        <f t="shared" si="39"/>
        <v>1</v>
      </c>
      <c r="O515"/>
    </row>
    <row r="516" spans="1:15" ht="15.75" hidden="1" x14ac:dyDescent="0.25">
      <c r="A516" s="17" t="s">
        <v>201</v>
      </c>
      <c r="B516" s="17" t="s">
        <v>333</v>
      </c>
      <c r="C516" s="17" t="s">
        <v>22</v>
      </c>
      <c r="D516" s="12">
        <v>42736</v>
      </c>
      <c r="E516" s="12">
        <v>43100</v>
      </c>
      <c r="F516" s="13">
        <v>3000</v>
      </c>
      <c r="G516" s="12">
        <v>42736</v>
      </c>
      <c r="H516" s="12">
        <v>42825</v>
      </c>
      <c r="I516" s="17">
        <f>IF((YEAR(H516)-YEAR(G516))=1, ((MONTH(H516)-MONTH(G516))+1)+12, (IF((YEAR(H516)-YEAR(G516))=2, ((MONTH(H516)-MONTH(G516))+1)+24, (IF((YEAR(H516)-YEAR(G516))=3, ((MONTH(H516)-MONTH(G516))+1)+36, (MONTH(H516)-MONTH(G516))+1)))))</f>
        <v>3</v>
      </c>
      <c r="J516" s="13">
        <f>F516/I516</f>
        <v>1000</v>
      </c>
      <c r="L516" t="b">
        <f t="shared" si="40"/>
        <v>0</v>
      </c>
      <c r="M516" s="14" t="b">
        <f t="shared" si="38"/>
        <v>0</v>
      </c>
      <c r="N516" s="14" t="b">
        <f t="shared" si="39"/>
        <v>1</v>
      </c>
      <c r="O516"/>
    </row>
    <row r="517" spans="1:15" ht="15.75" hidden="1" x14ac:dyDescent="0.25">
      <c r="A517" s="17" t="s">
        <v>201</v>
      </c>
      <c r="B517" s="17" t="s">
        <v>333</v>
      </c>
      <c r="C517" s="17" t="s">
        <v>22</v>
      </c>
      <c r="D517" s="12">
        <v>42826</v>
      </c>
      <c r="E517" s="12">
        <v>43100</v>
      </c>
      <c r="F517" s="13">
        <v>3000</v>
      </c>
      <c r="G517" s="12">
        <v>42826</v>
      </c>
      <c r="H517" s="12">
        <v>42916</v>
      </c>
      <c r="I517" s="17">
        <f>IF((YEAR(H517)-YEAR(G517))=1, ((MONTH(H517)-MONTH(G517))+1)+12, (IF((YEAR(H517)-YEAR(G517))=2, ((MONTH(H517)-MONTH(G517))+1)+24, (IF((YEAR(H517)-YEAR(G517))=3, ((MONTH(H517)-MONTH(G517))+1)+36, (MONTH(H517)-MONTH(G517))+1)))))</f>
        <v>3</v>
      </c>
      <c r="J517" s="13">
        <f>F517/I517</f>
        <v>1000</v>
      </c>
      <c r="L517" t="b">
        <f t="shared" si="40"/>
        <v>0</v>
      </c>
      <c r="M517" s="14" t="b">
        <f t="shared" si="38"/>
        <v>1</v>
      </c>
      <c r="N517" s="14" t="b">
        <f t="shared" si="39"/>
        <v>1</v>
      </c>
      <c r="O517"/>
    </row>
    <row r="518" spans="1:15" ht="15.75" hidden="1" x14ac:dyDescent="0.25">
      <c r="A518" s="17" t="s">
        <v>201</v>
      </c>
      <c r="B518" s="17" t="s">
        <v>333</v>
      </c>
      <c r="C518" s="17" t="s">
        <v>22</v>
      </c>
      <c r="D518" s="12">
        <v>42917</v>
      </c>
      <c r="E518" s="12">
        <v>43100</v>
      </c>
      <c r="F518" s="13">
        <v>3000</v>
      </c>
      <c r="G518" s="12">
        <v>42917</v>
      </c>
      <c r="H518" s="12">
        <v>43008</v>
      </c>
      <c r="I518" s="17">
        <f>IF((YEAR(H518)-YEAR(G518))=1, ((MONTH(H518)-MONTH(G518))+1)+12, (IF((YEAR(H518)-YEAR(G518))=2, ((MONTH(H518)-MONTH(G518))+1)+24, (IF((YEAR(H518)-YEAR(G518))=3, ((MONTH(H518)-MONTH(G518))+1)+36, (MONTH(H518)-MONTH(G518))+1)))))</f>
        <v>3</v>
      </c>
      <c r="J518" s="13">
        <f>F518/I518</f>
        <v>1000</v>
      </c>
      <c r="L518" t="b">
        <f t="shared" si="40"/>
        <v>0</v>
      </c>
      <c r="M518" s="14" t="b">
        <f t="shared" si="38"/>
        <v>1</v>
      </c>
      <c r="N518" s="14" t="b">
        <f t="shared" si="39"/>
        <v>1</v>
      </c>
      <c r="O518"/>
    </row>
    <row r="519" spans="1:15" ht="15.75" hidden="1" x14ac:dyDescent="0.25">
      <c r="A519" s="17" t="s">
        <v>201</v>
      </c>
      <c r="B519" s="17" t="s">
        <v>333</v>
      </c>
      <c r="C519" s="17" t="s">
        <v>22</v>
      </c>
      <c r="D519" s="12">
        <v>43009</v>
      </c>
      <c r="E519" s="12">
        <v>43100</v>
      </c>
      <c r="F519" s="13">
        <v>3000</v>
      </c>
      <c r="G519" s="12">
        <v>43009</v>
      </c>
      <c r="H519" s="12">
        <v>43100</v>
      </c>
      <c r="I519" s="17">
        <f>IF((YEAR(H519)-YEAR(G519))=1, ((MONTH(H519)-MONTH(G519))+1)+12, (IF((YEAR(H519)-YEAR(G519))=2, ((MONTH(H519)-MONTH(G519))+1)+24, (IF((YEAR(H519)-YEAR(G519))=3, ((MONTH(H519)-MONTH(G519))+1)+36, (MONTH(H519)-MONTH(G519))+1)))))</f>
        <v>3</v>
      </c>
      <c r="J519" s="13">
        <f>F519/I519</f>
        <v>1000</v>
      </c>
      <c r="L519" t="b">
        <f t="shared" si="40"/>
        <v>0</v>
      </c>
      <c r="M519" s="14" t="b">
        <f t="shared" si="38"/>
        <v>1</v>
      </c>
      <c r="N519" s="14" t="b">
        <f t="shared" si="39"/>
        <v>1</v>
      </c>
      <c r="O519"/>
    </row>
    <row r="520" spans="1:15" ht="15.75" hidden="1" x14ac:dyDescent="0.25">
      <c r="A520" s="17" t="s">
        <v>201</v>
      </c>
      <c r="B520" s="17" t="s">
        <v>333</v>
      </c>
      <c r="C520" s="17" t="s">
        <v>22</v>
      </c>
      <c r="D520" s="12">
        <v>43101</v>
      </c>
      <c r="E520" s="12">
        <v>43168</v>
      </c>
      <c r="F520" s="13">
        <v>3000</v>
      </c>
      <c r="G520" s="12">
        <v>43101</v>
      </c>
      <c r="H520" s="12">
        <v>43190</v>
      </c>
      <c r="I520" s="17">
        <f>IF((YEAR(H520)-YEAR(G520))=1, ((MONTH(H520)-MONTH(G520))+1)+12, (IF((YEAR(H520)-YEAR(G520))=2, ((MONTH(H520)-MONTH(G520))+1)+24, (IF((YEAR(H520)-YEAR(G520))=3, ((MONTH(H520)-MONTH(G520))+1)+36, (MONTH(H520)-MONTH(G520))+1)))))</f>
        <v>3</v>
      </c>
      <c r="J520" s="13">
        <f>F520/I520</f>
        <v>1000</v>
      </c>
      <c r="L520" t="b">
        <f t="shared" si="40"/>
        <v>0</v>
      </c>
      <c r="M520" s="14" t="b">
        <f t="shared" si="38"/>
        <v>1</v>
      </c>
      <c r="N520" s="14" t="b">
        <f t="shared" si="39"/>
        <v>1</v>
      </c>
      <c r="O520"/>
    </row>
    <row r="521" spans="1:15" ht="15.75" hidden="1" x14ac:dyDescent="0.25">
      <c r="A521" s="17" t="s">
        <v>201</v>
      </c>
      <c r="B521" s="17" t="s">
        <v>333</v>
      </c>
      <c r="C521" s="17" t="s">
        <v>22</v>
      </c>
      <c r="D521" s="12">
        <v>43191</v>
      </c>
      <c r="E521" s="12">
        <v>43465</v>
      </c>
      <c r="F521" s="13">
        <v>3000</v>
      </c>
      <c r="G521" s="12">
        <v>43191</v>
      </c>
      <c r="H521" s="12">
        <v>43281</v>
      </c>
      <c r="I521" s="17">
        <f>IF((YEAR(H521)-YEAR(G521))=1, ((MONTH(H521)-MONTH(G521))+1)+12, (IF((YEAR(H521)-YEAR(G521))=2, ((MONTH(H521)-MONTH(G521))+1)+24, (IF((YEAR(H521)-YEAR(G521))=3, ((MONTH(H521)-MONTH(G521))+1)+36, (MONTH(H521)-MONTH(G521))+1)))))</f>
        <v>3</v>
      </c>
      <c r="J521" s="13">
        <f>F521/I521</f>
        <v>1000</v>
      </c>
      <c r="L521" t="b">
        <f t="shared" si="40"/>
        <v>0</v>
      </c>
      <c r="M521" s="14" t="b">
        <f t="shared" si="38"/>
        <v>1</v>
      </c>
      <c r="N521" s="14" t="b">
        <f t="shared" si="39"/>
        <v>1</v>
      </c>
      <c r="O521"/>
    </row>
    <row r="522" spans="1:15" ht="15.75" hidden="1" x14ac:dyDescent="0.25">
      <c r="A522" s="17" t="s">
        <v>201</v>
      </c>
      <c r="B522" s="17" t="s">
        <v>333</v>
      </c>
      <c r="C522" s="17" t="s">
        <v>22</v>
      </c>
      <c r="D522" s="12">
        <v>43282</v>
      </c>
      <c r="E522" s="12">
        <v>43465</v>
      </c>
      <c r="F522" s="13">
        <v>3000</v>
      </c>
      <c r="G522" s="12">
        <v>43282</v>
      </c>
      <c r="H522" s="12">
        <v>43373</v>
      </c>
      <c r="I522" s="17">
        <f>IF((YEAR(H522)-YEAR(G522))=1, ((MONTH(H522)-MONTH(G522))+1)+12, (IF((YEAR(H522)-YEAR(G522))=2, ((MONTH(H522)-MONTH(G522))+1)+24, (IF((YEAR(H522)-YEAR(G522))=3, ((MONTH(H522)-MONTH(G522))+1)+36, (MONTH(H522)-MONTH(G522))+1)))))</f>
        <v>3</v>
      </c>
      <c r="J522" s="13">
        <f>F522/I522</f>
        <v>1000</v>
      </c>
      <c r="L522" t="b">
        <f t="shared" si="40"/>
        <v>0</v>
      </c>
      <c r="M522" s="14" t="b">
        <f t="shared" si="38"/>
        <v>1</v>
      </c>
      <c r="N522" s="14" t="b">
        <f t="shared" si="39"/>
        <v>1</v>
      </c>
      <c r="O522"/>
    </row>
    <row r="523" spans="1:15" ht="15.75" hidden="1" x14ac:dyDescent="0.25">
      <c r="A523" s="17" t="s">
        <v>201</v>
      </c>
      <c r="B523" s="17" t="s">
        <v>333</v>
      </c>
      <c r="C523" s="17" t="s">
        <v>22</v>
      </c>
      <c r="D523" s="12">
        <v>43374</v>
      </c>
      <c r="E523" s="12">
        <v>43465</v>
      </c>
      <c r="F523" s="13">
        <v>3000</v>
      </c>
      <c r="G523" s="12">
        <v>43374</v>
      </c>
      <c r="H523" s="12">
        <v>43465</v>
      </c>
      <c r="I523" s="17">
        <f>IF((YEAR(H523)-YEAR(G523))=1, ((MONTH(H523)-MONTH(G523))+1)+12, (IF((YEAR(H523)-YEAR(G523))=2, ((MONTH(H523)-MONTH(G523))+1)+24, (IF((YEAR(H523)-YEAR(G523))=3, ((MONTH(H523)-MONTH(G523))+1)+36, (MONTH(H523)-MONTH(G523))+1)))))</f>
        <v>3</v>
      </c>
      <c r="J523" s="13">
        <f>F523/I523</f>
        <v>1000</v>
      </c>
      <c r="L523" t="b">
        <f t="shared" si="40"/>
        <v>0</v>
      </c>
      <c r="M523" s="14" t="b">
        <f t="shared" si="38"/>
        <v>1</v>
      </c>
      <c r="N523" s="14" t="b">
        <f t="shared" si="39"/>
        <v>1</v>
      </c>
      <c r="O523"/>
    </row>
    <row r="524" spans="1:15" ht="15.75" x14ac:dyDescent="0.25">
      <c r="A524" s="17" t="s">
        <v>202</v>
      </c>
      <c r="B524" s="17" t="s">
        <v>332</v>
      </c>
      <c r="C524" s="17" t="s">
        <v>22</v>
      </c>
      <c r="D524" s="12">
        <v>43514</v>
      </c>
      <c r="E524" s="12">
        <v>43552</v>
      </c>
      <c r="F524" s="13">
        <v>1000</v>
      </c>
      <c r="G524" s="12">
        <v>43497</v>
      </c>
      <c r="H524" s="12">
        <v>43524</v>
      </c>
      <c r="I524" s="17">
        <f>IF((YEAR(H524)-YEAR(G524))=1, ((MONTH(H524)-MONTH(G524))+1)+12, (IF((YEAR(H524)-YEAR(G524))=2, ((MONTH(H524)-MONTH(G524))+1)+24, (IF((YEAR(H524)-YEAR(G524))=3, ((MONTH(H524)-MONTH(G524))+1)+36, (MONTH(H524)-MONTH(G524))+1)))))</f>
        <v>1</v>
      </c>
      <c r="J524" s="13">
        <f>F524/I524</f>
        <v>1000</v>
      </c>
      <c r="L524" t="b">
        <f t="shared" si="40"/>
        <v>0</v>
      </c>
      <c r="M524" s="14" t="b">
        <f t="shared" si="38"/>
        <v>0</v>
      </c>
      <c r="N524" s="14" t="b">
        <f t="shared" si="39"/>
        <v>0</v>
      </c>
      <c r="O524"/>
    </row>
    <row r="525" spans="1:15" ht="15.75" x14ac:dyDescent="0.25">
      <c r="A525" s="17" t="s">
        <v>202</v>
      </c>
      <c r="B525" s="17" t="s">
        <v>332</v>
      </c>
      <c r="C525" s="17" t="s">
        <v>22</v>
      </c>
      <c r="D525" s="12">
        <v>43525</v>
      </c>
      <c r="E525" s="12">
        <v>43557</v>
      </c>
      <c r="F525" s="13">
        <v>1000</v>
      </c>
      <c r="G525" s="12">
        <v>43525</v>
      </c>
      <c r="H525" s="12">
        <v>43555</v>
      </c>
      <c r="I525" s="17">
        <f>IF((YEAR(H525)-YEAR(G525))=1, ((MONTH(H525)-MONTH(G525))+1)+12, (IF((YEAR(H525)-YEAR(G525))=2, ((MONTH(H525)-MONTH(G525))+1)+24, (IF((YEAR(H525)-YEAR(G525))=3, ((MONTH(H525)-MONTH(G525))+1)+36, (MONTH(H525)-MONTH(G525))+1)))))</f>
        <v>1</v>
      </c>
      <c r="J525" s="13">
        <f>F525/I525</f>
        <v>1000</v>
      </c>
      <c r="L525" t="b">
        <f t="shared" si="40"/>
        <v>0</v>
      </c>
      <c r="M525" s="14" t="b">
        <f t="shared" si="38"/>
        <v>1</v>
      </c>
      <c r="N525" s="14" t="b">
        <f t="shared" si="39"/>
        <v>1</v>
      </c>
      <c r="O525"/>
    </row>
    <row r="526" spans="1:15" ht="15.75" x14ac:dyDescent="0.25">
      <c r="A526" s="17" t="s">
        <v>202</v>
      </c>
      <c r="B526" s="17" t="s">
        <v>332</v>
      </c>
      <c r="C526" s="17" t="s">
        <v>22</v>
      </c>
      <c r="D526" s="12">
        <v>43556</v>
      </c>
      <c r="E526" s="12">
        <v>43588</v>
      </c>
      <c r="F526" s="13">
        <v>1000</v>
      </c>
      <c r="G526" s="12">
        <v>43556</v>
      </c>
      <c r="H526" s="12">
        <v>43585</v>
      </c>
      <c r="I526" s="17">
        <f>IF((YEAR(H526)-YEAR(G526))=1, ((MONTH(H526)-MONTH(G526))+1)+12, (IF((YEAR(H526)-YEAR(G526))=2, ((MONTH(H526)-MONTH(G526))+1)+24, (IF((YEAR(H526)-YEAR(G526))=3, ((MONTH(H526)-MONTH(G526))+1)+36, (MONTH(H526)-MONTH(G526))+1)))))</f>
        <v>1</v>
      </c>
      <c r="J526" s="13">
        <f>F526/I526</f>
        <v>1000</v>
      </c>
      <c r="L526" t="b">
        <f t="shared" si="40"/>
        <v>0</v>
      </c>
      <c r="M526" s="14" t="b">
        <f t="shared" si="38"/>
        <v>1</v>
      </c>
      <c r="N526" s="14" t="b">
        <f t="shared" si="39"/>
        <v>1</v>
      </c>
      <c r="O526"/>
    </row>
    <row r="527" spans="1:15" ht="15.75" x14ac:dyDescent="0.25">
      <c r="A527" s="17" t="s">
        <v>202</v>
      </c>
      <c r="B527" s="17" t="s">
        <v>332</v>
      </c>
      <c r="C527" s="17" t="s">
        <v>22</v>
      </c>
      <c r="D527" s="12">
        <v>43586</v>
      </c>
      <c r="E527" s="12">
        <v>43626</v>
      </c>
      <c r="F527" s="13">
        <v>1000</v>
      </c>
      <c r="G527" s="12">
        <v>43586</v>
      </c>
      <c r="H527" s="12">
        <v>43616</v>
      </c>
      <c r="I527" s="17">
        <f>IF((YEAR(H527)-YEAR(G527))=1, ((MONTH(H527)-MONTH(G527))+1)+12, (IF((YEAR(H527)-YEAR(G527))=2, ((MONTH(H527)-MONTH(G527))+1)+24, (IF((YEAR(H527)-YEAR(G527))=3, ((MONTH(H527)-MONTH(G527))+1)+36, (MONTH(H527)-MONTH(G527))+1)))))</f>
        <v>1</v>
      </c>
      <c r="J527" s="13">
        <f>F527/I527</f>
        <v>1000</v>
      </c>
      <c r="L527" t="b">
        <f t="shared" si="40"/>
        <v>0</v>
      </c>
      <c r="M527" s="14" t="b">
        <f t="shared" si="38"/>
        <v>1</v>
      </c>
      <c r="N527" s="14" t="b">
        <f t="shared" si="39"/>
        <v>1</v>
      </c>
      <c r="O527"/>
    </row>
    <row r="528" spans="1:15" ht="15.75" x14ac:dyDescent="0.25">
      <c r="A528" s="17" t="s">
        <v>202</v>
      </c>
      <c r="B528" s="17" t="s">
        <v>332</v>
      </c>
      <c r="C528" s="17" t="s">
        <v>22</v>
      </c>
      <c r="D528" s="12">
        <v>43630</v>
      </c>
      <c r="E528" s="12">
        <v>43822</v>
      </c>
      <c r="F528" s="13">
        <v>10233.16</v>
      </c>
      <c r="G528" s="12">
        <v>43617</v>
      </c>
      <c r="H528" s="12">
        <v>43646</v>
      </c>
      <c r="I528" s="17">
        <f>IF((YEAR(H528)-YEAR(G528))=1, ((MONTH(H528)-MONTH(G528))+1)+12, (IF((YEAR(H528)-YEAR(G528))=2, ((MONTH(H528)-MONTH(G528))+1)+24, (IF((YEAR(H528)-YEAR(G528))=3, ((MONTH(H528)-MONTH(G528))+1)+36, (MONTH(H528)-MONTH(G528))+1)))))</f>
        <v>1</v>
      </c>
      <c r="J528" s="13">
        <f>F528/I528</f>
        <v>10233.16</v>
      </c>
      <c r="L528" t="b">
        <f t="shared" si="40"/>
        <v>0</v>
      </c>
      <c r="M528" s="14" t="b">
        <f t="shared" ref="M528" si="41">EXACT(A528,A527)</f>
        <v>1</v>
      </c>
      <c r="N528" s="14" t="b">
        <f t="shared" ref="N528" si="42">EXACT(B528,B527)</f>
        <v>1</v>
      </c>
      <c r="O528"/>
    </row>
    <row r="529" spans="1:15" ht="15.75" x14ac:dyDescent="0.25">
      <c r="A529" s="17" t="s">
        <v>202</v>
      </c>
      <c r="B529" s="17" t="s">
        <v>333</v>
      </c>
      <c r="C529" s="17" t="s">
        <v>22</v>
      </c>
      <c r="D529" s="12">
        <v>43646</v>
      </c>
      <c r="E529" s="12">
        <v>43822</v>
      </c>
      <c r="F529" s="13">
        <v>2362.3000000000002</v>
      </c>
      <c r="G529" s="12">
        <v>43617</v>
      </c>
      <c r="H529" s="12">
        <v>43646</v>
      </c>
      <c r="I529" s="17">
        <f>IF((YEAR(H529)-YEAR(G529))=1, ((MONTH(H529)-MONTH(G529))+1)+12, (IF((YEAR(H529)-YEAR(G529))=2, ((MONTH(H529)-MONTH(G529))+1)+24, (IF((YEAR(H529)-YEAR(G529))=3, ((MONTH(H529)-MONTH(G529))+1)+36, (MONTH(H529)-MONTH(G529))+1)))))</f>
        <v>1</v>
      </c>
      <c r="J529" s="13">
        <f>F529/I529</f>
        <v>2362.3000000000002</v>
      </c>
      <c r="L529" t="b">
        <f t="shared" si="40"/>
        <v>0</v>
      </c>
      <c r="M529" s="14" t="b">
        <f t="shared" si="38"/>
        <v>1</v>
      </c>
      <c r="N529" s="14" t="b">
        <f t="shared" si="39"/>
        <v>0</v>
      </c>
      <c r="O529"/>
    </row>
    <row r="530" spans="1:15" ht="15.75" x14ac:dyDescent="0.25">
      <c r="A530" s="17" t="s">
        <v>202</v>
      </c>
      <c r="B530" s="17" t="s">
        <v>332</v>
      </c>
      <c r="C530" s="17" t="s">
        <v>22</v>
      </c>
      <c r="D530" s="12">
        <v>43647</v>
      </c>
      <c r="E530" s="12">
        <v>43685</v>
      </c>
      <c r="F530" s="13">
        <v>1000</v>
      </c>
      <c r="G530" s="12">
        <v>43647</v>
      </c>
      <c r="H530" s="12">
        <v>43677</v>
      </c>
      <c r="I530" s="17">
        <f>IF((YEAR(H530)-YEAR(G530))=1, ((MONTH(H530)-MONTH(G530))+1)+12, (IF((YEAR(H530)-YEAR(G530))=2, ((MONTH(H530)-MONTH(G530))+1)+24, (IF((YEAR(H530)-YEAR(G530))=3, ((MONTH(H530)-MONTH(G530))+1)+36, (MONTH(H530)-MONTH(G530))+1)))))</f>
        <v>1</v>
      </c>
      <c r="J530" s="13">
        <f>F530/I530</f>
        <v>1000</v>
      </c>
      <c r="L530" t="b">
        <f t="shared" si="40"/>
        <v>0</v>
      </c>
      <c r="M530" s="14" t="b">
        <f t="shared" si="38"/>
        <v>1</v>
      </c>
      <c r="N530" s="14" t="b">
        <f t="shared" si="39"/>
        <v>0</v>
      </c>
      <c r="O530"/>
    </row>
    <row r="531" spans="1:15" ht="15.75" x14ac:dyDescent="0.25">
      <c r="A531" s="17" t="s">
        <v>202</v>
      </c>
      <c r="B531" s="17" t="s">
        <v>333</v>
      </c>
      <c r="C531" s="17" t="s">
        <v>22</v>
      </c>
      <c r="D531" s="12">
        <v>43677</v>
      </c>
      <c r="E531" s="12">
        <v>43822</v>
      </c>
      <c r="F531" s="13">
        <v>4920.1499999999996</v>
      </c>
      <c r="G531" s="12">
        <v>43647</v>
      </c>
      <c r="H531" s="12">
        <v>43677</v>
      </c>
      <c r="I531" s="17">
        <f>IF((YEAR(H531)-YEAR(G531))=1, ((MONTH(H531)-MONTH(G531))+1)+12, (IF((YEAR(H531)-YEAR(G531))=2, ((MONTH(H531)-MONTH(G531))+1)+24, (IF((YEAR(H531)-YEAR(G531))=3, ((MONTH(H531)-MONTH(G531))+1)+36, (MONTH(H531)-MONTH(G531))+1)))))</f>
        <v>1</v>
      </c>
      <c r="J531" s="13">
        <f>F531/I531</f>
        <v>4920.1499999999996</v>
      </c>
      <c r="L531" t="b">
        <f t="shared" si="40"/>
        <v>0</v>
      </c>
      <c r="M531" s="14" t="b">
        <f>EXACT(A531,A530)</f>
        <v>1</v>
      </c>
      <c r="N531" s="14" t="b">
        <f>EXACT(B531,B530)</f>
        <v>0</v>
      </c>
      <c r="O531"/>
    </row>
    <row r="532" spans="1:15" ht="15.75" x14ac:dyDescent="0.25">
      <c r="A532" s="17" t="s">
        <v>202</v>
      </c>
      <c r="B532" s="17" t="s">
        <v>332</v>
      </c>
      <c r="C532" s="17" t="s">
        <v>22</v>
      </c>
      <c r="D532" s="12">
        <v>43678</v>
      </c>
      <c r="E532" s="12">
        <v>43685</v>
      </c>
      <c r="F532" s="13">
        <v>1000</v>
      </c>
      <c r="G532" s="12">
        <v>43678</v>
      </c>
      <c r="H532" s="12">
        <v>43708</v>
      </c>
      <c r="I532" s="17">
        <f>IF((YEAR(H532)-YEAR(G532))=1, ((MONTH(H532)-MONTH(G532))+1)+12, (IF((YEAR(H532)-YEAR(G532))=2, ((MONTH(H532)-MONTH(G532))+1)+24, (IF((YEAR(H532)-YEAR(G532))=3, ((MONTH(H532)-MONTH(G532))+1)+36, (MONTH(H532)-MONTH(G532))+1)))))</f>
        <v>1</v>
      </c>
      <c r="J532" s="13">
        <f>F532/I532</f>
        <v>1000</v>
      </c>
      <c r="L532" t="b">
        <f t="shared" si="40"/>
        <v>0</v>
      </c>
      <c r="M532" s="14" t="b">
        <f t="shared" si="38"/>
        <v>1</v>
      </c>
      <c r="N532" s="14" t="b">
        <f t="shared" si="39"/>
        <v>0</v>
      </c>
      <c r="O532"/>
    </row>
    <row r="533" spans="1:15" ht="15.75" x14ac:dyDescent="0.25">
      <c r="A533" s="17" t="s">
        <v>202</v>
      </c>
      <c r="B533" s="17" t="s">
        <v>333</v>
      </c>
      <c r="C533" s="17" t="s">
        <v>22</v>
      </c>
      <c r="D533" s="12">
        <v>43708</v>
      </c>
      <c r="E533" s="12">
        <v>43822</v>
      </c>
      <c r="F533" s="13">
        <v>4845.4399999999996</v>
      </c>
      <c r="G533" s="12">
        <v>43678</v>
      </c>
      <c r="H533" s="12">
        <v>43708</v>
      </c>
      <c r="I533" s="17">
        <f>IF((YEAR(H533)-YEAR(G533))=1, ((MONTH(H533)-MONTH(G533))+1)+12, (IF((YEAR(H533)-YEAR(G533))=2, ((MONTH(H533)-MONTH(G533))+1)+24, (IF((YEAR(H533)-YEAR(G533))=3, ((MONTH(H533)-MONTH(G533))+1)+36, (MONTH(H533)-MONTH(G533))+1)))))</f>
        <v>1</v>
      </c>
      <c r="J533" s="13">
        <f>F533/I533</f>
        <v>4845.4399999999996</v>
      </c>
      <c r="L533" t="b">
        <f t="shared" si="40"/>
        <v>0</v>
      </c>
      <c r="M533" s="14" t="b">
        <f t="shared" si="38"/>
        <v>1</v>
      </c>
      <c r="N533" s="14" t="b">
        <f t="shared" si="39"/>
        <v>0</v>
      </c>
      <c r="O533"/>
    </row>
    <row r="534" spans="1:15" ht="15.75" x14ac:dyDescent="0.25">
      <c r="A534" s="17" t="s">
        <v>202</v>
      </c>
      <c r="B534" s="17" t="s">
        <v>332</v>
      </c>
      <c r="C534" s="17" t="s">
        <v>22</v>
      </c>
      <c r="D534" s="12">
        <v>43709</v>
      </c>
      <c r="E534" s="12">
        <v>43726</v>
      </c>
      <c r="F534" s="13">
        <v>1000</v>
      </c>
      <c r="G534" s="12">
        <v>43709</v>
      </c>
      <c r="H534" s="12">
        <v>43738</v>
      </c>
      <c r="I534" s="17">
        <f>IF((YEAR(H534)-YEAR(G534))=1, ((MONTH(H534)-MONTH(G534))+1)+12, (IF((YEAR(H534)-YEAR(G534))=2, ((MONTH(H534)-MONTH(G534))+1)+24, (IF((YEAR(H534)-YEAR(G534))=3, ((MONTH(H534)-MONTH(G534))+1)+36, (MONTH(H534)-MONTH(G534))+1)))))</f>
        <v>1</v>
      </c>
      <c r="J534" s="13">
        <f>F534/I534</f>
        <v>1000</v>
      </c>
      <c r="L534" t="b">
        <f t="shared" si="40"/>
        <v>0</v>
      </c>
      <c r="M534" s="14" t="b">
        <f t="shared" si="38"/>
        <v>1</v>
      </c>
      <c r="N534" s="14" t="b">
        <f t="shared" si="39"/>
        <v>0</v>
      </c>
      <c r="O534"/>
    </row>
    <row r="535" spans="1:15" ht="15.75" x14ac:dyDescent="0.25">
      <c r="A535" s="17" t="s">
        <v>202</v>
      </c>
      <c r="B535" s="17" t="s">
        <v>333</v>
      </c>
      <c r="C535" s="17" t="s">
        <v>22</v>
      </c>
      <c r="D535" s="12">
        <v>43738</v>
      </c>
      <c r="E535" s="12">
        <v>43777</v>
      </c>
      <c r="F535" s="13">
        <v>3404.48</v>
      </c>
      <c r="G535" s="12">
        <v>43709</v>
      </c>
      <c r="H535" s="12">
        <v>43738</v>
      </c>
      <c r="I535" s="17">
        <f>IF((YEAR(H535)-YEAR(G535))=1, ((MONTH(H535)-MONTH(G535))+1)+12, (IF((YEAR(H535)-YEAR(G535))=2, ((MONTH(H535)-MONTH(G535))+1)+24, (IF((YEAR(H535)-YEAR(G535))=3, ((MONTH(H535)-MONTH(G535))+1)+36, (MONTH(H535)-MONTH(G535))+1)))))</f>
        <v>1</v>
      </c>
      <c r="J535" s="13">
        <f>F535/I535</f>
        <v>3404.48</v>
      </c>
      <c r="L535" t="b">
        <f t="shared" si="40"/>
        <v>0</v>
      </c>
      <c r="M535" s="14" t="b">
        <f t="shared" si="38"/>
        <v>1</v>
      </c>
      <c r="N535" s="14" t="b">
        <f t="shared" si="39"/>
        <v>0</v>
      </c>
      <c r="O535"/>
    </row>
    <row r="536" spans="1:15" ht="15.75" x14ac:dyDescent="0.25">
      <c r="A536" s="17" t="s">
        <v>202</v>
      </c>
      <c r="B536" s="17" t="s">
        <v>332</v>
      </c>
      <c r="C536" s="17" t="s">
        <v>22</v>
      </c>
      <c r="D536" s="12">
        <v>43739</v>
      </c>
      <c r="E536" s="12">
        <v>43777</v>
      </c>
      <c r="F536" s="13">
        <v>1000</v>
      </c>
      <c r="G536" s="12">
        <v>43739</v>
      </c>
      <c r="H536" s="12">
        <v>43769</v>
      </c>
      <c r="I536" s="17">
        <f>IF((YEAR(H536)-YEAR(G536))=1, ((MONTH(H536)-MONTH(G536))+1)+12, (IF((YEAR(H536)-YEAR(G536))=2, ((MONTH(H536)-MONTH(G536))+1)+24, (IF((YEAR(H536)-YEAR(G536))=3, ((MONTH(H536)-MONTH(G536))+1)+36, (MONTH(H536)-MONTH(G536))+1)))))</f>
        <v>1</v>
      </c>
      <c r="J536" s="13">
        <f>F536/I536</f>
        <v>1000</v>
      </c>
      <c r="L536" t="b">
        <f t="shared" si="40"/>
        <v>0</v>
      </c>
      <c r="M536" s="14" t="b">
        <f t="shared" si="38"/>
        <v>1</v>
      </c>
      <c r="N536" s="14" t="b">
        <f t="shared" si="39"/>
        <v>0</v>
      </c>
      <c r="O536"/>
    </row>
    <row r="537" spans="1:15" ht="15.75" x14ac:dyDescent="0.25">
      <c r="A537" s="17" t="s">
        <v>202</v>
      </c>
      <c r="B537" s="17" t="s">
        <v>333</v>
      </c>
      <c r="C537" s="17" t="s">
        <v>22</v>
      </c>
      <c r="D537" s="12">
        <v>43769</v>
      </c>
      <c r="E537" s="12">
        <v>43777</v>
      </c>
      <c r="F537" s="13">
        <v>400</v>
      </c>
      <c r="G537" s="12">
        <v>43739</v>
      </c>
      <c r="H537" s="12">
        <v>43769</v>
      </c>
      <c r="I537" s="17">
        <f>IF((YEAR(H537)-YEAR(G537))=1, ((MONTH(H537)-MONTH(G537))+1)+12, (IF((YEAR(H537)-YEAR(G537))=2, ((MONTH(H537)-MONTH(G537))+1)+24, (IF((YEAR(H537)-YEAR(G537))=3, ((MONTH(H537)-MONTH(G537))+1)+36, (MONTH(H537)-MONTH(G537))+1)))))</f>
        <v>1</v>
      </c>
      <c r="J537" s="13">
        <f>F537/I537</f>
        <v>400</v>
      </c>
      <c r="L537" t="b">
        <f t="shared" si="40"/>
        <v>0</v>
      </c>
      <c r="M537" s="14" t="b">
        <f t="shared" si="38"/>
        <v>1</v>
      </c>
      <c r="N537" s="14" t="b">
        <f t="shared" si="39"/>
        <v>0</v>
      </c>
      <c r="O537"/>
    </row>
    <row r="538" spans="1:15" ht="15.75" x14ac:dyDescent="0.25">
      <c r="A538" s="17" t="s">
        <v>202</v>
      </c>
      <c r="B538" s="17" t="s">
        <v>332</v>
      </c>
      <c r="C538" s="17" t="s">
        <v>22</v>
      </c>
      <c r="D538" s="12">
        <v>43770</v>
      </c>
      <c r="E538" s="12">
        <v>43777</v>
      </c>
      <c r="F538" s="13">
        <v>1000</v>
      </c>
      <c r="G538" s="12">
        <v>43770</v>
      </c>
      <c r="H538" s="12">
        <v>43799</v>
      </c>
      <c r="I538" s="17">
        <f>IF((YEAR(H538)-YEAR(G538))=1, ((MONTH(H538)-MONTH(G538))+1)+12, (IF((YEAR(H538)-YEAR(G538))=2, ((MONTH(H538)-MONTH(G538))+1)+24, (IF((YEAR(H538)-YEAR(G538))=3, ((MONTH(H538)-MONTH(G538))+1)+36, (MONTH(H538)-MONTH(G538))+1)))))</f>
        <v>1</v>
      </c>
      <c r="J538" s="13">
        <f>F538/I538</f>
        <v>1000</v>
      </c>
      <c r="L538" t="b">
        <f t="shared" si="40"/>
        <v>0</v>
      </c>
      <c r="M538" s="14" t="b">
        <f t="shared" si="38"/>
        <v>1</v>
      </c>
      <c r="N538" s="14" t="b">
        <f t="shared" si="39"/>
        <v>0</v>
      </c>
      <c r="O538"/>
    </row>
    <row r="539" spans="1:15" ht="15.75" x14ac:dyDescent="0.25">
      <c r="A539" s="17" t="s">
        <v>202</v>
      </c>
      <c r="B539" s="17" t="s">
        <v>333</v>
      </c>
      <c r="C539" s="17" t="s">
        <v>22</v>
      </c>
      <c r="D539" s="12">
        <v>43799</v>
      </c>
      <c r="E539" s="12">
        <v>43847</v>
      </c>
      <c r="F539" s="13">
        <v>600</v>
      </c>
      <c r="G539" s="12">
        <v>43770</v>
      </c>
      <c r="H539" s="12">
        <v>43799</v>
      </c>
      <c r="I539" s="17">
        <f>IF((YEAR(H539)-YEAR(G539))=1, ((MONTH(H539)-MONTH(G539))+1)+12, (IF((YEAR(H539)-YEAR(G539))=2, ((MONTH(H539)-MONTH(G539))+1)+24, (IF((YEAR(H539)-YEAR(G539))=3, ((MONTH(H539)-MONTH(G539))+1)+36, (MONTH(H539)-MONTH(G539))+1)))))</f>
        <v>1</v>
      </c>
      <c r="J539" s="13">
        <f>F539/I539</f>
        <v>600</v>
      </c>
      <c r="L539" t="b">
        <f t="shared" si="40"/>
        <v>0</v>
      </c>
      <c r="M539" s="14" t="b">
        <f t="shared" si="38"/>
        <v>1</v>
      </c>
      <c r="N539" s="14" t="b">
        <f t="shared" si="39"/>
        <v>0</v>
      </c>
      <c r="O539"/>
    </row>
    <row r="540" spans="1:15" ht="15.75" x14ac:dyDescent="0.25">
      <c r="A540" s="17" t="s">
        <v>202</v>
      </c>
      <c r="B540" s="17" t="s">
        <v>332</v>
      </c>
      <c r="C540" s="17" t="s">
        <v>22</v>
      </c>
      <c r="D540" s="12">
        <v>43800</v>
      </c>
      <c r="E540" s="12">
        <v>43859</v>
      </c>
      <c r="F540" s="13">
        <v>1000</v>
      </c>
      <c r="G540" s="12">
        <v>43800</v>
      </c>
      <c r="H540" s="12">
        <v>43830</v>
      </c>
      <c r="I540" s="17">
        <f>IF((YEAR(H540)-YEAR(G540))=1, ((MONTH(H540)-MONTH(G540))+1)+12, (IF((YEAR(H540)-YEAR(G540))=2, ((MONTH(H540)-MONTH(G540))+1)+24, (IF((YEAR(H540)-YEAR(G540))=3, ((MONTH(H540)-MONTH(G540))+1)+36, (MONTH(H540)-MONTH(G540))+1)))))</f>
        <v>1</v>
      </c>
      <c r="J540" s="13">
        <f>F540/I540</f>
        <v>1000</v>
      </c>
      <c r="L540" t="b">
        <f t="shared" si="40"/>
        <v>0</v>
      </c>
      <c r="M540" s="14" t="b">
        <f t="shared" si="38"/>
        <v>1</v>
      </c>
      <c r="N540" s="14" t="b">
        <f t="shared" si="39"/>
        <v>0</v>
      </c>
      <c r="O540"/>
    </row>
    <row r="541" spans="1:15" ht="15.75" x14ac:dyDescent="0.25">
      <c r="A541" s="17" t="s">
        <v>202</v>
      </c>
      <c r="B541" s="17" t="s">
        <v>333</v>
      </c>
      <c r="C541" s="17" t="s">
        <v>22</v>
      </c>
      <c r="D541" s="12">
        <v>43830</v>
      </c>
      <c r="E541" s="12">
        <v>43859</v>
      </c>
      <c r="F541" s="13">
        <v>600</v>
      </c>
      <c r="G541" s="12">
        <v>43800</v>
      </c>
      <c r="H541" s="12">
        <v>43830</v>
      </c>
      <c r="I541" s="17">
        <f>IF((YEAR(H541)-YEAR(G541))=1, ((MONTH(H541)-MONTH(G541))+1)+12, (IF((YEAR(H541)-YEAR(G541))=2, ((MONTH(H541)-MONTH(G541))+1)+24, (IF((YEAR(H541)-YEAR(G541))=3, ((MONTH(H541)-MONTH(G541))+1)+36, (MONTH(H541)-MONTH(G541))+1)))))</f>
        <v>1</v>
      </c>
      <c r="J541" s="13">
        <f>F541/I541</f>
        <v>600</v>
      </c>
      <c r="L541" t="b">
        <f t="shared" si="40"/>
        <v>0</v>
      </c>
      <c r="M541" s="14" t="b">
        <f t="shared" si="38"/>
        <v>1</v>
      </c>
      <c r="N541" s="14" t="b">
        <f t="shared" si="39"/>
        <v>0</v>
      </c>
      <c r="O541"/>
    </row>
    <row r="542" spans="1:15" ht="15.75" x14ac:dyDescent="0.25">
      <c r="A542" s="17" t="s">
        <v>202</v>
      </c>
      <c r="B542" s="17" t="s">
        <v>332</v>
      </c>
      <c r="C542" s="17" t="s">
        <v>22</v>
      </c>
      <c r="D542" s="12">
        <v>43857</v>
      </c>
      <c r="E542" s="12">
        <v>44196</v>
      </c>
      <c r="F542" s="13">
        <v>5640</v>
      </c>
      <c r="G542" s="12">
        <v>43831</v>
      </c>
      <c r="H542" s="12">
        <v>43861</v>
      </c>
      <c r="I542" s="17">
        <f>IF((YEAR(H542)-YEAR(G542))=1, ((MONTH(H542)-MONTH(G542))+1)+12, (IF((YEAR(H542)-YEAR(G542))=2, ((MONTH(H542)-MONTH(G542))+1)+24, (IF((YEAR(H542)-YEAR(G542))=3, ((MONTH(H542)-MONTH(G542))+1)+36, (MONTH(H542)-MONTH(G542))+1)))))</f>
        <v>1</v>
      </c>
      <c r="J542" s="13">
        <f>F542/I542</f>
        <v>5640</v>
      </c>
      <c r="L542" t="b">
        <f t="shared" si="40"/>
        <v>0</v>
      </c>
      <c r="M542" s="14" t="b">
        <f t="shared" ref="M542" si="43">EXACT(A542,A541)</f>
        <v>1</v>
      </c>
      <c r="N542" s="14" t="b">
        <f t="shared" ref="N542" si="44">EXACT(B542,B541)</f>
        <v>0</v>
      </c>
      <c r="O542"/>
    </row>
    <row r="543" spans="1:15" ht="15.75" x14ac:dyDescent="0.25">
      <c r="A543" s="17" t="s">
        <v>202</v>
      </c>
      <c r="B543" s="17" t="s">
        <v>333</v>
      </c>
      <c r="C543" s="17" t="s">
        <v>22</v>
      </c>
      <c r="D543" s="12">
        <v>43862</v>
      </c>
      <c r="E543" s="12">
        <v>43902</v>
      </c>
      <c r="F543" s="13">
        <v>700</v>
      </c>
      <c r="G543" s="12">
        <v>43831</v>
      </c>
      <c r="H543" s="12">
        <v>43861</v>
      </c>
      <c r="I543" s="17">
        <f>IF((YEAR(H543)-YEAR(G543))=1, ((MONTH(H543)-MONTH(G543))+1)+12, (IF((YEAR(H543)-YEAR(G543))=2, ((MONTH(H543)-MONTH(G543))+1)+24, (IF((YEAR(H543)-YEAR(G543))=3, ((MONTH(H543)-MONTH(G543))+1)+36, (MONTH(H543)-MONTH(G543))+1)))))</f>
        <v>1</v>
      </c>
      <c r="J543" s="13">
        <f>F543/I543</f>
        <v>700</v>
      </c>
      <c r="L543" t="b">
        <f t="shared" si="40"/>
        <v>0</v>
      </c>
      <c r="M543" s="14" t="b">
        <f t="shared" si="38"/>
        <v>1</v>
      </c>
      <c r="N543" s="14" t="b">
        <f t="shared" si="39"/>
        <v>0</v>
      </c>
      <c r="O543"/>
    </row>
    <row r="544" spans="1:15" ht="15.75" x14ac:dyDescent="0.25">
      <c r="A544" s="17" t="s">
        <v>202</v>
      </c>
      <c r="B544" s="17" t="s">
        <v>332</v>
      </c>
      <c r="C544" s="17" t="s">
        <v>22</v>
      </c>
      <c r="D544" s="12">
        <v>43890</v>
      </c>
      <c r="E544" s="12">
        <v>43934</v>
      </c>
      <c r="F544" s="13">
        <v>1000</v>
      </c>
      <c r="G544" s="12">
        <v>43862</v>
      </c>
      <c r="H544" s="12">
        <v>43890</v>
      </c>
      <c r="I544" s="17">
        <f>IF((YEAR(H544)-YEAR(G544))=1, ((MONTH(H544)-MONTH(G544))+1)+12, (IF((YEAR(H544)-YEAR(G544))=2, ((MONTH(H544)-MONTH(G544))+1)+24, (IF((YEAR(H544)-YEAR(G544))=3, ((MONTH(H544)-MONTH(G544))+1)+36, (MONTH(H544)-MONTH(G544))+1)))))</f>
        <v>1</v>
      </c>
      <c r="J544" s="13">
        <f>F544/I544</f>
        <v>1000</v>
      </c>
      <c r="L544" t="b">
        <f t="shared" si="40"/>
        <v>0</v>
      </c>
      <c r="M544" s="14" t="b">
        <f t="shared" si="38"/>
        <v>1</v>
      </c>
      <c r="N544" s="14" t="b">
        <f t="shared" si="39"/>
        <v>0</v>
      </c>
      <c r="O544"/>
    </row>
    <row r="545" spans="1:15" ht="15.75" x14ac:dyDescent="0.25">
      <c r="A545" s="17" t="s">
        <v>202</v>
      </c>
      <c r="B545" s="17" t="s">
        <v>333</v>
      </c>
      <c r="C545" s="17" t="s">
        <v>22</v>
      </c>
      <c r="D545" s="12">
        <v>43890</v>
      </c>
      <c r="E545" s="12">
        <v>43934</v>
      </c>
      <c r="F545" s="13">
        <v>950</v>
      </c>
      <c r="G545" s="12">
        <v>43862</v>
      </c>
      <c r="H545" s="12">
        <v>43890</v>
      </c>
      <c r="I545" s="17">
        <f>IF((YEAR(H545)-YEAR(G545))=1, ((MONTH(H545)-MONTH(G545))+1)+12, (IF((YEAR(H545)-YEAR(G545))=2, ((MONTH(H545)-MONTH(G545))+1)+24, (IF((YEAR(H545)-YEAR(G545))=3, ((MONTH(H545)-MONTH(G545))+1)+36, (MONTH(H545)-MONTH(G545))+1)))))</f>
        <v>1</v>
      </c>
      <c r="J545" s="13">
        <f>F545/I545</f>
        <v>950</v>
      </c>
      <c r="L545" t="b">
        <f t="shared" si="40"/>
        <v>0</v>
      </c>
      <c r="M545" s="14" t="b">
        <f t="shared" si="38"/>
        <v>1</v>
      </c>
      <c r="N545" s="14" t="b">
        <f t="shared" si="39"/>
        <v>0</v>
      </c>
      <c r="O545"/>
    </row>
    <row r="546" spans="1:15" ht="15.75" x14ac:dyDescent="0.25">
      <c r="A546" s="17" t="s">
        <v>202</v>
      </c>
      <c r="B546" s="17" t="s">
        <v>332</v>
      </c>
      <c r="C546" s="17" t="s">
        <v>22</v>
      </c>
      <c r="D546" s="12">
        <v>43921</v>
      </c>
      <c r="E546" s="12">
        <v>43951</v>
      </c>
      <c r="F546" s="13">
        <v>1000</v>
      </c>
      <c r="G546" s="12">
        <v>43891</v>
      </c>
      <c r="H546" s="12">
        <v>43921</v>
      </c>
      <c r="I546" s="17">
        <f>IF((YEAR(H546)-YEAR(G546))=1, ((MONTH(H546)-MONTH(G546))+1)+12, (IF((YEAR(H546)-YEAR(G546))=2, ((MONTH(H546)-MONTH(G546))+1)+24, (IF((YEAR(H546)-YEAR(G546))=3, ((MONTH(H546)-MONTH(G546))+1)+36, (MONTH(H546)-MONTH(G546))+1)))))</f>
        <v>1</v>
      </c>
      <c r="J546" s="13">
        <f>F546/I546</f>
        <v>1000</v>
      </c>
      <c r="L546" t="b">
        <f t="shared" si="40"/>
        <v>0</v>
      </c>
      <c r="M546" s="14" t="b">
        <f t="shared" si="38"/>
        <v>1</v>
      </c>
      <c r="N546" s="14" t="b">
        <f t="shared" si="39"/>
        <v>0</v>
      </c>
      <c r="O546"/>
    </row>
    <row r="547" spans="1:15" ht="15.75" x14ac:dyDescent="0.25">
      <c r="A547" s="17" t="s">
        <v>202</v>
      </c>
      <c r="B547" s="17" t="s">
        <v>333</v>
      </c>
      <c r="C547" s="17" t="s">
        <v>22</v>
      </c>
      <c r="D547" s="12">
        <v>43921</v>
      </c>
      <c r="E547" s="12">
        <v>43951</v>
      </c>
      <c r="F547" s="13">
        <v>850</v>
      </c>
      <c r="G547" s="12">
        <v>43891</v>
      </c>
      <c r="H547" s="12">
        <v>43921</v>
      </c>
      <c r="I547" s="17">
        <f>IF((YEAR(H547)-YEAR(G547))=1, ((MONTH(H547)-MONTH(G547))+1)+12, (IF((YEAR(H547)-YEAR(G547))=2, ((MONTH(H547)-MONTH(G547))+1)+24, (IF((YEAR(H547)-YEAR(G547))=3, ((MONTH(H547)-MONTH(G547))+1)+36, (MONTH(H547)-MONTH(G547))+1)))))</f>
        <v>1</v>
      </c>
      <c r="J547" s="13">
        <f>F547/I547</f>
        <v>850</v>
      </c>
      <c r="L547" t="b">
        <f t="shared" si="40"/>
        <v>0</v>
      </c>
      <c r="M547" s="14" t="b">
        <f t="shared" si="38"/>
        <v>1</v>
      </c>
      <c r="N547" s="14" t="b">
        <f t="shared" si="39"/>
        <v>0</v>
      </c>
      <c r="O547"/>
    </row>
    <row r="548" spans="1:15" ht="15.75" x14ac:dyDescent="0.25">
      <c r="A548" s="17" t="s">
        <v>202</v>
      </c>
      <c r="B548" s="17" t="s">
        <v>332</v>
      </c>
      <c r="C548" s="17" t="s">
        <v>22</v>
      </c>
      <c r="D548" s="12">
        <v>43951</v>
      </c>
      <c r="E548" s="12">
        <v>43979</v>
      </c>
      <c r="F548" s="13">
        <v>1000</v>
      </c>
      <c r="G548" s="12">
        <v>43922</v>
      </c>
      <c r="H548" s="12">
        <v>43951</v>
      </c>
      <c r="I548" s="17">
        <f>IF((YEAR(H548)-YEAR(G548))=1, ((MONTH(H548)-MONTH(G548))+1)+12, (IF((YEAR(H548)-YEAR(G548))=2, ((MONTH(H548)-MONTH(G548))+1)+24, (IF((YEAR(H548)-YEAR(G548))=3, ((MONTH(H548)-MONTH(G548))+1)+36, (MONTH(H548)-MONTH(G548))+1)))))</f>
        <v>1</v>
      </c>
      <c r="J548" s="13">
        <f>F548/I548</f>
        <v>1000</v>
      </c>
      <c r="L548" t="b">
        <f t="shared" si="40"/>
        <v>0</v>
      </c>
      <c r="M548" s="14" t="b">
        <f t="shared" si="38"/>
        <v>1</v>
      </c>
      <c r="N548" s="14" t="b">
        <f t="shared" si="39"/>
        <v>0</v>
      </c>
      <c r="O548"/>
    </row>
    <row r="549" spans="1:15" ht="15.75" x14ac:dyDescent="0.25">
      <c r="A549" s="17" t="s">
        <v>202</v>
      </c>
      <c r="B549" s="17" t="s">
        <v>333</v>
      </c>
      <c r="C549" s="17" t="s">
        <v>22</v>
      </c>
      <c r="D549" s="12">
        <v>43951</v>
      </c>
      <c r="E549" s="12">
        <v>43979</v>
      </c>
      <c r="F549" s="13">
        <v>900</v>
      </c>
      <c r="G549" s="12">
        <v>43922</v>
      </c>
      <c r="H549" s="12">
        <v>43951</v>
      </c>
      <c r="I549" s="17">
        <f>IF((YEAR(H549)-YEAR(G549))=1, ((MONTH(H549)-MONTH(G549))+1)+12, (IF((YEAR(H549)-YEAR(G549))=2, ((MONTH(H549)-MONTH(G549))+1)+24, (IF((YEAR(H549)-YEAR(G549))=3, ((MONTH(H549)-MONTH(G549))+1)+36, (MONTH(H549)-MONTH(G549))+1)))))</f>
        <v>1</v>
      </c>
      <c r="J549" s="13">
        <f>F549/I549</f>
        <v>900</v>
      </c>
      <c r="L549" t="b">
        <f t="shared" si="40"/>
        <v>0</v>
      </c>
      <c r="M549" s="14" t="b">
        <f t="shared" si="38"/>
        <v>1</v>
      </c>
      <c r="N549" s="14" t="b">
        <f t="shared" si="39"/>
        <v>0</v>
      </c>
      <c r="O549"/>
    </row>
    <row r="550" spans="1:15" ht="15.75" x14ac:dyDescent="0.25">
      <c r="A550" s="17" t="s">
        <v>202</v>
      </c>
      <c r="B550" s="17" t="s">
        <v>332</v>
      </c>
      <c r="C550" s="17" t="s">
        <v>22</v>
      </c>
      <c r="D550" s="12">
        <v>43982</v>
      </c>
      <c r="E550" s="12">
        <v>44004</v>
      </c>
      <c r="F550" s="13">
        <v>1000</v>
      </c>
      <c r="G550" s="12">
        <v>43952</v>
      </c>
      <c r="H550" s="12">
        <v>43982</v>
      </c>
      <c r="I550" s="17">
        <f>IF((YEAR(H550)-YEAR(G550))=1, ((MONTH(H550)-MONTH(G550))+1)+12, (IF((YEAR(H550)-YEAR(G550))=2, ((MONTH(H550)-MONTH(G550))+1)+24, (IF((YEAR(H550)-YEAR(G550))=3, ((MONTH(H550)-MONTH(G550))+1)+36, (MONTH(H550)-MONTH(G550))+1)))))</f>
        <v>1</v>
      </c>
      <c r="J550" s="13">
        <f>F550/I550</f>
        <v>1000</v>
      </c>
      <c r="L550" t="b">
        <f t="shared" si="40"/>
        <v>0</v>
      </c>
      <c r="M550" s="14" t="b">
        <f t="shared" si="38"/>
        <v>1</v>
      </c>
      <c r="N550" s="14" t="b">
        <f t="shared" si="39"/>
        <v>0</v>
      </c>
      <c r="O550"/>
    </row>
    <row r="551" spans="1:15" ht="15.75" x14ac:dyDescent="0.25">
      <c r="A551" s="17" t="s">
        <v>202</v>
      </c>
      <c r="B551" s="17" t="s">
        <v>333</v>
      </c>
      <c r="C551" s="17" t="s">
        <v>22</v>
      </c>
      <c r="D551" s="12">
        <v>43982</v>
      </c>
      <c r="E551" s="12">
        <v>44004</v>
      </c>
      <c r="F551" s="13">
        <v>850</v>
      </c>
      <c r="G551" s="12">
        <v>43952</v>
      </c>
      <c r="H551" s="12">
        <v>43982</v>
      </c>
      <c r="I551" s="17">
        <f>IF((YEAR(H551)-YEAR(G551))=1, ((MONTH(H551)-MONTH(G551))+1)+12, (IF((YEAR(H551)-YEAR(G551))=2, ((MONTH(H551)-MONTH(G551))+1)+24, (IF((YEAR(H551)-YEAR(G551))=3, ((MONTH(H551)-MONTH(G551))+1)+36, (MONTH(H551)-MONTH(G551))+1)))))</f>
        <v>1</v>
      </c>
      <c r="J551" s="13">
        <f>F551/I551</f>
        <v>850</v>
      </c>
      <c r="L551" t="b">
        <f t="shared" si="40"/>
        <v>0</v>
      </c>
      <c r="M551" s="14" t="b">
        <f t="shared" si="38"/>
        <v>1</v>
      </c>
      <c r="N551" s="14" t="b">
        <f t="shared" si="39"/>
        <v>0</v>
      </c>
      <c r="O551"/>
    </row>
    <row r="552" spans="1:15" ht="15.75" x14ac:dyDescent="0.25">
      <c r="A552" s="17" t="s">
        <v>202</v>
      </c>
      <c r="B552" s="17" t="s">
        <v>332</v>
      </c>
      <c r="C552" s="17" t="s">
        <v>22</v>
      </c>
      <c r="D552" s="12">
        <v>44012</v>
      </c>
      <c r="E552" s="12">
        <v>44047</v>
      </c>
      <c r="F552" s="13">
        <v>1000</v>
      </c>
      <c r="G552" s="12">
        <v>43983</v>
      </c>
      <c r="H552" s="12">
        <v>44012</v>
      </c>
      <c r="I552" s="17">
        <f>IF((YEAR(H552)-YEAR(G552))=1, ((MONTH(H552)-MONTH(G552))+1)+12, (IF((YEAR(H552)-YEAR(G552))=2, ((MONTH(H552)-MONTH(G552))+1)+24, (IF((YEAR(H552)-YEAR(G552))=3, ((MONTH(H552)-MONTH(G552))+1)+36, (MONTH(H552)-MONTH(G552))+1)))))</f>
        <v>1</v>
      </c>
      <c r="J552" s="13">
        <f>F552/I552</f>
        <v>1000</v>
      </c>
      <c r="L552" t="b">
        <f t="shared" si="40"/>
        <v>0</v>
      </c>
      <c r="M552" s="14" t="b">
        <f t="shared" si="38"/>
        <v>1</v>
      </c>
      <c r="N552" s="14" t="b">
        <f t="shared" si="39"/>
        <v>0</v>
      </c>
      <c r="O552"/>
    </row>
    <row r="553" spans="1:15" ht="15.75" x14ac:dyDescent="0.25">
      <c r="A553" s="17" t="s">
        <v>202</v>
      </c>
      <c r="B553" s="17" t="s">
        <v>333</v>
      </c>
      <c r="C553" s="17" t="s">
        <v>22</v>
      </c>
      <c r="D553" s="12">
        <v>44012</v>
      </c>
      <c r="E553" s="12">
        <v>44047</v>
      </c>
      <c r="F553" s="13">
        <v>850</v>
      </c>
      <c r="G553" s="12">
        <v>43983</v>
      </c>
      <c r="H553" s="12">
        <v>44012</v>
      </c>
      <c r="I553" s="17">
        <f>IF((YEAR(H553)-YEAR(G553))=1, ((MONTH(H553)-MONTH(G553))+1)+12, (IF((YEAR(H553)-YEAR(G553))=2, ((MONTH(H553)-MONTH(G553))+1)+24, (IF((YEAR(H553)-YEAR(G553))=3, ((MONTH(H553)-MONTH(G553))+1)+36, (MONTH(H553)-MONTH(G553))+1)))))</f>
        <v>1</v>
      </c>
      <c r="J553" s="13">
        <f>F553/I553</f>
        <v>850</v>
      </c>
      <c r="L553" t="b">
        <f t="shared" si="40"/>
        <v>0</v>
      </c>
      <c r="M553" s="14" t="b">
        <f t="shared" si="38"/>
        <v>1</v>
      </c>
      <c r="N553" s="14" t="b">
        <f t="shared" si="39"/>
        <v>0</v>
      </c>
      <c r="O553"/>
    </row>
    <row r="554" spans="1:15" ht="15.75" x14ac:dyDescent="0.25">
      <c r="A554" s="17" t="s">
        <v>202</v>
      </c>
      <c r="B554" s="17" t="s">
        <v>332</v>
      </c>
      <c r="C554" s="17" t="s">
        <v>22</v>
      </c>
      <c r="D554" s="12">
        <v>44043</v>
      </c>
      <c r="E554" s="12">
        <v>44102</v>
      </c>
      <c r="F554" s="13">
        <v>1850</v>
      </c>
      <c r="G554" s="12">
        <v>44013</v>
      </c>
      <c r="H554" s="12">
        <v>44043</v>
      </c>
      <c r="I554" s="17">
        <f>IF((YEAR(H554)-YEAR(G554))=1, ((MONTH(H554)-MONTH(G554))+1)+12, (IF((YEAR(H554)-YEAR(G554))=2, ((MONTH(H554)-MONTH(G554))+1)+24, (IF((YEAR(H554)-YEAR(G554))=3, ((MONTH(H554)-MONTH(G554))+1)+36, (MONTH(H554)-MONTH(G554))+1)))))</f>
        <v>1</v>
      </c>
      <c r="J554" s="13">
        <f>F554/I554</f>
        <v>1850</v>
      </c>
      <c r="L554" t="b">
        <f t="shared" si="40"/>
        <v>0</v>
      </c>
      <c r="M554" s="14" t="b">
        <f t="shared" si="38"/>
        <v>1</v>
      </c>
      <c r="N554" s="14" t="b">
        <f t="shared" si="39"/>
        <v>0</v>
      </c>
      <c r="O554"/>
    </row>
    <row r="555" spans="1:15" ht="15.75" x14ac:dyDescent="0.25">
      <c r="A555" s="17" t="s">
        <v>202</v>
      </c>
      <c r="B555" s="17" t="s">
        <v>332</v>
      </c>
      <c r="C555" s="17" t="s">
        <v>22</v>
      </c>
      <c r="D555" s="12">
        <v>44074</v>
      </c>
      <c r="E555" s="12">
        <v>44103</v>
      </c>
      <c r="F555" s="13">
        <v>1850</v>
      </c>
      <c r="G555" s="12">
        <v>44044</v>
      </c>
      <c r="H555" s="12">
        <v>44074</v>
      </c>
      <c r="I555" s="17">
        <f>IF((YEAR(H555)-YEAR(G555))=1, ((MONTH(H555)-MONTH(G555))+1)+12, (IF((YEAR(H555)-YEAR(G555))=2, ((MONTH(H555)-MONTH(G555))+1)+24, (IF((YEAR(H555)-YEAR(G555))=3, ((MONTH(H555)-MONTH(G555))+1)+36, (MONTH(H555)-MONTH(G555))+1)))))</f>
        <v>1</v>
      </c>
      <c r="J555" s="13">
        <f>F555/I555</f>
        <v>1850</v>
      </c>
      <c r="L555" t="b">
        <f t="shared" si="40"/>
        <v>0</v>
      </c>
      <c r="M555" s="14" t="b">
        <f t="shared" si="38"/>
        <v>1</v>
      </c>
      <c r="N555" s="14" t="b">
        <f t="shared" si="39"/>
        <v>1</v>
      </c>
      <c r="O555"/>
    </row>
    <row r="556" spans="1:15" ht="15.75" x14ac:dyDescent="0.25">
      <c r="A556" s="17" t="s">
        <v>202</v>
      </c>
      <c r="B556" s="17" t="s">
        <v>332</v>
      </c>
      <c r="C556" s="17" t="s">
        <v>22</v>
      </c>
      <c r="D556" s="12">
        <v>44104</v>
      </c>
      <c r="E556" s="12">
        <v>44134</v>
      </c>
      <c r="F556" s="13">
        <v>1850</v>
      </c>
      <c r="G556" s="12">
        <v>44075</v>
      </c>
      <c r="H556" s="12">
        <v>44104</v>
      </c>
      <c r="I556" s="17">
        <f>IF((YEAR(H556)-YEAR(G556))=1, ((MONTH(H556)-MONTH(G556))+1)+12, (IF((YEAR(H556)-YEAR(G556))=2, ((MONTH(H556)-MONTH(G556))+1)+24, (IF((YEAR(H556)-YEAR(G556))=3, ((MONTH(H556)-MONTH(G556))+1)+36, (MONTH(H556)-MONTH(G556))+1)))))</f>
        <v>1</v>
      </c>
      <c r="J556" s="13">
        <f>F556/I556</f>
        <v>1850</v>
      </c>
      <c r="L556" t="b">
        <f t="shared" si="40"/>
        <v>0</v>
      </c>
      <c r="M556" s="14" t="b">
        <f t="shared" si="38"/>
        <v>1</v>
      </c>
      <c r="N556" s="14" t="b">
        <f t="shared" si="39"/>
        <v>1</v>
      </c>
      <c r="O556"/>
    </row>
    <row r="557" spans="1:15" ht="15.75" x14ac:dyDescent="0.25">
      <c r="A557" s="17" t="s">
        <v>202</v>
      </c>
      <c r="B557" s="17" t="s">
        <v>332</v>
      </c>
      <c r="C557" s="17" t="s">
        <v>22</v>
      </c>
      <c r="D557" s="12">
        <v>44135</v>
      </c>
      <c r="E557" s="12">
        <v>44175</v>
      </c>
      <c r="F557" s="13">
        <v>1950</v>
      </c>
      <c r="G557" s="12">
        <v>44105</v>
      </c>
      <c r="H557" s="12">
        <v>44135</v>
      </c>
      <c r="I557" s="17">
        <f>IF((YEAR(H557)-YEAR(G557))=1, ((MONTH(H557)-MONTH(G557))+1)+12, (IF((YEAR(H557)-YEAR(G557))=2, ((MONTH(H557)-MONTH(G557))+1)+24, (IF((YEAR(H557)-YEAR(G557))=3, ((MONTH(H557)-MONTH(G557))+1)+36, (MONTH(H557)-MONTH(G557))+1)))))</f>
        <v>1</v>
      </c>
      <c r="J557" s="13">
        <f>F557/I557</f>
        <v>1950</v>
      </c>
      <c r="L557" t="b">
        <f t="shared" si="40"/>
        <v>0</v>
      </c>
      <c r="M557" s="14" t="b">
        <f t="shared" si="38"/>
        <v>1</v>
      </c>
      <c r="N557" s="14" t="b">
        <f t="shared" si="39"/>
        <v>1</v>
      </c>
      <c r="O557"/>
    </row>
    <row r="558" spans="1:15" ht="15.75" x14ac:dyDescent="0.25">
      <c r="A558" s="17" t="s">
        <v>202</v>
      </c>
      <c r="B558" s="17" t="s">
        <v>332</v>
      </c>
      <c r="C558" s="17" t="s">
        <v>22</v>
      </c>
      <c r="D558" s="12">
        <v>44165</v>
      </c>
      <c r="E558" s="12">
        <v>44214</v>
      </c>
      <c r="F558" s="13">
        <v>2040</v>
      </c>
      <c r="G558" s="12">
        <v>44136</v>
      </c>
      <c r="H558" s="12">
        <v>44165</v>
      </c>
      <c r="I558" s="17">
        <f>IF((YEAR(H558)-YEAR(G558))=1, ((MONTH(H558)-MONTH(G558))+1)+12, (IF((YEAR(H558)-YEAR(G558))=2, ((MONTH(H558)-MONTH(G558))+1)+24, (IF((YEAR(H558)-YEAR(G558))=3, ((MONTH(H558)-MONTH(G558))+1)+36, (MONTH(H558)-MONTH(G558))+1)))))</f>
        <v>1</v>
      </c>
      <c r="J558" s="13">
        <f>F558/I558</f>
        <v>2040</v>
      </c>
      <c r="L558" t="b">
        <f t="shared" si="40"/>
        <v>0</v>
      </c>
      <c r="M558" s="14" t="b">
        <f t="shared" si="38"/>
        <v>1</v>
      </c>
      <c r="N558" s="14" t="b">
        <f t="shared" si="39"/>
        <v>1</v>
      </c>
      <c r="O558"/>
    </row>
    <row r="559" spans="1:15" ht="15.75" x14ac:dyDescent="0.25">
      <c r="A559" s="17" t="s">
        <v>202</v>
      </c>
      <c r="B559" s="17" t="s">
        <v>332</v>
      </c>
      <c r="C559" s="17" t="s">
        <v>22</v>
      </c>
      <c r="D559" s="12">
        <v>44196</v>
      </c>
      <c r="E559" s="12"/>
      <c r="F559" s="13">
        <v>2080</v>
      </c>
      <c r="G559" s="12">
        <v>44166</v>
      </c>
      <c r="H559" s="12">
        <v>44196</v>
      </c>
      <c r="I559" s="17">
        <f>IF((YEAR(H559)-YEAR(G559))=1, ((MONTH(H559)-MONTH(G559))+1)+12, (IF((YEAR(H559)-YEAR(G559))=2, ((MONTH(H559)-MONTH(G559))+1)+24, (IF((YEAR(H559)-YEAR(G559))=3, ((MONTH(H559)-MONTH(G559))+1)+36, (MONTH(H559)-MONTH(G559))+1)))))</f>
        <v>1</v>
      </c>
      <c r="J559" s="13">
        <f>F559/I559</f>
        <v>2080</v>
      </c>
      <c r="L559" t="b">
        <f t="shared" si="40"/>
        <v>0</v>
      </c>
      <c r="M559" s="14" t="b">
        <f t="shared" ref="M559:M576" si="45">EXACT(A559,A558)</f>
        <v>1</v>
      </c>
      <c r="N559" s="14" t="b">
        <f t="shared" ref="N559:N622" si="46">EXACT(B559,B558)</f>
        <v>1</v>
      </c>
      <c r="O559"/>
    </row>
    <row r="560" spans="1:15" ht="15.75" x14ac:dyDescent="0.25">
      <c r="A560" s="17" t="s">
        <v>202</v>
      </c>
      <c r="B560" s="17" t="s">
        <v>332</v>
      </c>
      <c r="C560" s="17" t="s">
        <v>22</v>
      </c>
      <c r="D560" s="12">
        <v>44227</v>
      </c>
      <c r="E560" s="12"/>
      <c r="F560" s="13">
        <v>2120</v>
      </c>
      <c r="G560" s="12">
        <v>44197</v>
      </c>
      <c r="H560" s="12">
        <v>44227</v>
      </c>
      <c r="I560" s="17">
        <f>IF((YEAR(H560)-YEAR(G560))=1, ((MONTH(H560)-MONTH(G560))+1)+12, (IF((YEAR(H560)-YEAR(G560))=2, ((MONTH(H560)-MONTH(G560))+1)+24, (IF((YEAR(H560)-YEAR(G560))=3, ((MONTH(H560)-MONTH(G560))+1)+36, (MONTH(H560)-MONTH(G560))+1)))))</f>
        <v>1</v>
      </c>
      <c r="J560" s="13">
        <f>F560/I560</f>
        <v>2120</v>
      </c>
      <c r="L560" t="b">
        <f t="shared" si="40"/>
        <v>0</v>
      </c>
      <c r="M560" s="14" t="b">
        <f t="shared" si="45"/>
        <v>1</v>
      </c>
      <c r="N560" s="14" t="b">
        <f t="shared" si="46"/>
        <v>1</v>
      </c>
      <c r="O560"/>
    </row>
    <row r="561" spans="1:15" ht="15.75" x14ac:dyDescent="0.25">
      <c r="A561" s="17" t="s">
        <v>202</v>
      </c>
      <c r="B561" s="17" t="s">
        <v>332</v>
      </c>
      <c r="C561" s="17" t="s">
        <v>22</v>
      </c>
      <c r="D561" s="12">
        <v>44255</v>
      </c>
      <c r="E561" s="12"/>
      <c r="F561" s="13">
        <v>2120</v>
      </c>
      <c r="G561" s="12">
        <v>44228</v>
      </c>
      <c r="H561" s="12">
        <v>44255</v>
      </c>
      <c r="I561" s="17">
        <f>IF((YEAR(H561)-YEAR(G561))=1, ((MONTH(H561)-MONTH(G561))+1)+12, (IF((YEAR(H561)-YEAR(G561))=2, ((MONTH(H561)-MONTH(G561))+1)+24, (IF((YEAR(H561)-YEAR(G561))=3, ((MONTH(H561)-MONTH(G561))+1)+36, (MONTH(H561)-MONTH(G561))+1)))))</f>
        <v>1</v>
      </c>
      <c r="J561" s="13">
        <f>F561/I561</f>
        <v>2120</v>
      </c>
      <c r="L561" t="b">
        <f t="shared" si="40"/>
        <v>0</v>
      </c>
      <c r="M561" s="14" t="b">
        <f t="shared" si="45"/>
        <v>1</v>
      </c>
      <c r="N561" s="14" t="b">
        <f t="shared" si="46"/>
        <v>1</v>
      </c>
      <c r="O561"/>
    </row>
    <row r="562" spans="1:15" ht="15.75" x14ac:dyDescent="0.25">
      <c r="A562" s="17" t="s">
        <v>202</v>
      </c>
      <c r="B562" s="17" t="s">
        <v>332</v>
      </c>
      <c r="C562" s="17" t="s">
        <v>22</v>
      </c>
      <c r="D562" s="12">
        <v>44286</v>
      </c>
      <c r="E562" s="12"/>
      <c r="F562" s="13">
        <v>1000</v>
      </c>
      <c r="G562" s="12">
        <v>44256</v>
      </c>
      <c r="H562" s="12">
        <v>44286</v>
      </c>
      <c r="I562" s="17">
        <f>IF((YEAR(H562)-YEAR(G562))=1, ((MONTH(H562)-MONTH(G562))+1)+12, (IF((YEAR(H562)-YEAR(G562))=2, ((MONTH(H562)-MONTH(G562))+1)+24, (IF((YEAR(H562)-YEAR(G562))=3, ((MONTH(H562)-MONTH(G562))+1)+36, (MONTH(H562)-MONTH(G562))+1)))))</f>
        <v>1</v>
      </c>
      <c r="J562" s="13">
        <f>F562/I562</f>
        <v>1000</v>
      </c>
      <c r="L562" t="b">
        <f t="shared" si="40"/>
        <v>0</v>
      </c>
      <c r="M562" s="14" t="b">
        <f t="shared" si="45"/>
        <v>1</v>
      </c>
      <c r="N562" s="14" t="b">
        <f t="shared" si="46"/>
        <v>1</v>
      </c>
      <c r="O562"/>
    </row>
    <row r="563" spans="1:15" ht="15.75" x14ac:dyDescent="0.25">
      <c r="A563" s="17" t="s">
        <v>202</v>
      </c>
      <c r="B563" s="17" t="s">
        <v>332</v>
      </c>
      <c r="C563" s="17" t="s">
        <v>22</v>
      </c>
      <c r="D563" s="12">
        <v>44316</v>
      </c>
      <c r="E563" s="12"/>
      <c r="F563" s="13">
        <v>1000</v>
      </c>
      <c r="G563" s="12">
        <v>44287</v>
      </c>
      <c r="H563" s="12">
        <v>44316</v>
      </c>
      <c r="I563" s="17">
        <f>IF((YEAR(H563)-YEAR(G563))=1, ((MONTH(H563)-MONTH(G563))+1)+12, (IF((YEAR(H563)-YEAR(G563))=2, ((MONTH(H563)-MONTH(G563))+1)+24, (IF((YEAR(H563)-YEAR(G563))=3, ((MONTH(H563)-MONTH(G563))+1)+36, (MONTH(H563)-MONTH(G563))+1)))))</f>
        <v>1</v>
      </c>
      <c r="J563" s="13">
        <f>F563/I563</f>
        <v>1000</v>
      </c>
      <c r="L563" t="b">
        <f t="shared" si="40"/>
        <v>0</v>
      </c>
      <c r="M563" s="14" t="b">
        <f t="shared" si="45"/>
        <v>1</v>
      </c>
      <c r="N563" s="14" t="b">
        <f t="shared" si="46"/>
        <v>1</v>
      </c>
      <c r="O563"/>
    </row>
    <row r="564" spans="1:15" ht="15.75" x14ac:dyDescent="0.25">
      <c r="A564" s="17" t="s">
        <v>202</v>
      </c>
      <c r="B564" s="17" t="s">
        <v>332</v>
      </c>
      <c r="C564" s="17" t="s">
        <v>22</v>
      </c>
      <c r="D564" s="12">
        <v>44347</v>
      </c>
      <c r="E564" s="12"/>
      <c r="F564" s="13">
        <v>1000</v>
      </c>
      <c r="G564" s="12">
        <v>44317</v>
      </c>
      <c r="H564" s="12">
        <v>44347</v>
      </c>
      <c r="I564" s="17">
        <f>IF((YEAR(H564)-YEAR(G564))=1, ((MONTH(H564)-MONTH(G564))+1)+12, (IF((YEAR(H564)-YEAR(G564))=2, ((MONTH(H564)-MONTH(G564))+1)+24, (IF((YEAR(H564)-YEAR(G564))=3, ((MONTH(H564)-MONTH(G564))+1)+36, (MONTH(H564)-MONTH(G564))+1)))))</f>
        <v>1</v>
      </c>
      <c r="J564" s="13">
        <f>F564/I564</f>
        <v>1000</v>
      </c>
      <c r="L564" t="b">
        <f t="shared" si="40"/>
        <v>0</v>
      </c>
      <c r="M564" s="14" t="b">
        <f t="shared" si="45"/>
        <v>1</v>
      </c>
      <c r="N564" s="14" t="b">
        <f t="shared" si="46"/>
        <v>1</v>
      </c>
      <c r="O564"/>
    </row>
    <row r="565" spans="1:15" ht="15.75" x14ac:dyDescent="0.25">
      <c r="A565" s="17" t="s">
        <v>202</v>
      </c>
      <c r="B565" s="17" t="s">
        <v>332</v>
      </c>
      <c r="C565" s="17" t="s">
        <v>22</v>
      </c>
      <c r="D565" s="12">
        <v>44377</v>
      </c>
      <c r="E565" s="12"/>
      <c r="F565" s="13">
        <v>1000</v>
      </c>
      <c r="G565" s="12">
        <v>44348</v>
      </c>
      <c r="H565" s="12">
        <v>44377</v>
      </c>
      <c r="I565" s="17">
        <f>IF((YEAR(H565)-YEAR(G565))=1, ((MONTH(H565)-MONTH(G565))+1)+12, (IF((YEAR(H565)-YEAR(G565))=2, ((MONTH(H565)-MONTH(G565))+1)+24, (IF((YEAR(H565)-YEAR(G565))=3, ((MONTH(H565)-MONTH(G565))+1)+36, (MONTH(H565)-MONTH(G565))+1)))))</f>
        <v>1</v>
      </c>
      <c r="J565" s="13">
        <f>F565/I565</f>
        <v>1000</v>
      </c>
      <c r="L565" t="b">
        <f t="shared" si="40"/>
        <v>0</v>
      </c>
      <c r="M565" s="14" t="b">
        <f t="shared" si="45"/>
        <v>1</v>
      </c>
      <c r="N565" s="14" t="b">
        <f t="shared" si="46"/>
        <v>1</v>
      </c>
      <c r="O565"/>
    </row>
    <row r="566" spans="1:15" ht="15.75" x14ac:dyDescent="0.25">
      <c r="A566" s="17" t="s">
        <v>202</v>
      </c>
      <c r="B566" s="17" t="s">
        <v>332</v>
      </c>
      <c r="C566" s="17" t="s">
        <v>22</v>
      </c>
      <c r="D566" s="12">
        <v>44408</v>
      </c>
      <c r="E566" s="12"/>
      <c r="F566" s="13">
        <v>1000</v>
      </c>
      <c r="G566" s="12">
        <v>44378</v>
      </c>
      <c r="H566" s="12">
        <v>44408</v>
      </c>
      <c r="I566" s="17">
        <f>IF((YEAR(H566)-YEAR(G566))=1, ((MONTH(H566)-MONTH(G566))+1)+12, (IF((YEAR(H566)-YEAR(G566))=2, ((MONTH(H566)-MONTH(G566))+1)+24, (IF((YEAR(H566)-YEAR(G566))=3, ((MONTH(H566)-MONTH(G566))+1)+36, (MONTH(H566)-MONTH(G566))+1)))))</f>
        <v>1</v>
      </c>
      <c r="J566" s="13">
        <f>F566/I566</f>
        <v>1000</v>
      </c>
      <c r="L566" t="b">
        <f t="shared" si="40"/>
        <v>0</v>
      </c>
      <c r="M566" s="14" t="b">
        <f t="shared" si="45"/>
        <v>1</v>
      </c>
      <c r="N566" s="14" t="b">
        <f t="shared" si="46"/>
        <v>1</v>
      </c>
      <c r="O566"/>
    </row>
    <row r="567" spans="1:15" ht="15.75" x14ac:dyDescent="0.25">
      <c r="A567" s="17" t="s">
        <v>202</v>
      </c>
      <c r="B567" s="17" t="s">
        <v>332</v>
      </c>
      <c r="C567" s="17" t="s">
        <v>22</v>
      </c>
      <c r="D567" s="12">
        <v>44439</v>
      </c>
      <c r="E567" s="12"/>
      <c r="F567" s="13">
        <v>1000</v>
      </c>
      <c r="G567" s="12">
        <v>44409</v>
      </c>
      <c r="H567" s="12">
        <v>44439</v>
      </c>
      <c r="I567" s="17">
        <f>IF((YEAR(H567)-YEAR(G567))=1, ((MONTH(H567)-MONTH(G567))+1)+12, (IF((YEAR(H567)-YEAR(G567))=2, ((MONTH(H567)-MONTH(G567))+1)+24, (IF((YEAR(H567)-YEAR(G567))=3, ((MONTH(H567)-MONTH(G567))+1)+36, (MONTH(H567)-MONTH(G567))+1)))))</f>
        <v>1</v>
      </c>
      <c r="J567" s="13">
        <f>F567/I567</f>
        <v>1000</v>
      </c>
      <c r="L567" t="b">
        <f t="shared" si="40"/>
        <v>0</v>
      </c>
      <c r="M567" s="14" t="b">
        <f t="shared" si="45"/>
        <v>1</v>
      </c>
      <c r="N567" s="14" t="b">
        <f t="shared" si="46"/>
        <v>1</v>
      </c>
      <c r="O567"/>
    </row>
    <row r="568" spans="1:15" ht="15.75" x14ac:dyDescent="0.25">
      <c r="A568" s="17" t="s">
        <v>202</v>
      </c>
      <c r="B568" s="17" t="s">
        <v>332</v>
      </c>
      <c r="C568" s="17" t="s">
        <v>22</v>
      </c>
      <c r="D568" s="12">
        <v>44469</v>
      </c>
      <c r="E568" s="12"/>
      <c r="F568" s="13">
        <v>1000</v>
      </c>
      <c r="G568" s="12">
        <v>44440</v>
      </c>
      <c r="H568" s="12">
        <v>44469</v>
      </c>
      <c r="I568" s="17">
        <f>IF((YEAR(H568)-YEAR(G568))=1, ((MONTH(H568)-MONTH(G568))+1)+12, (IF((YEAR(H568)-YEAR(G568))=2, ((MONTH(H568)-MONTH(G568))+1)+24, (IF((YEAR(H568)-YEAR(G568))=3, ((MONTH(H568)-MONTH(G568))+1)+36, (MONTH(H568)-MONTH(G568))+1)))))</f>
        <v>1</v>
      </c>
      <c r="J568" s="13">
        <f>F568/I568</f>
        <v>1000</v>
      </c>
      <c r="L568" t="b">
        <f t="shared" si="40"/>
        <v>0</v>
      </c>
      <c r="M568" s="14" t="b">
        <f t="shared" si="45"/>
        <v>1</v>
      </c>
      <c r="N568" s="14" t="b">
        <f t="shared" si="46"/>
        <v>1</v>
      </c>
      <c r="O568"/>
    </row>
    <row r="569" spans="1:15" ht="15.75" x14ac:dyDescent="0.25">
      <c r="A569" s="17" t="s">
        <v>202</v>
      </c>
      <c r="B569" s="17" t="s">
        <v>332</v>
      </c>
      <c r="C569" s="17" t="s">
        <v>22</v>
      </c>
      <c r="D569" s="12">
        <v>44500</v>
      </c>
      <c r="E569" s="12"/>
      <c r="F569" s="13">
        <v>1000</v>
      </c>
      <c r="G569" s="12">
        <v>44470</v>
      </c>
      <c r="H569" s="12">
        <v>44500</v>
      </c>
      <c r="I569" s="17">
        <f>IF((YEAR(H569)-YEAR(G569))=1, ((MONTH(H569)-MONTH(G569))+1)+12, (IF((YEAR(H569)-YEAR(G569))=2, ((MONTH(H569)-MONTH(G569))+1)+24, (IF((YEAR(H569)-YEAR(G569))=3, ((MONTH(H569)-MONTH(G569))+1)+36, (MONTH(H569)-MONTH(G569))+1)))))</f>
        <v>1</v>
      </c>
      <c r="J569" s="13">
        <f>F569/I569</f>
        <v>1000</v>
      </c>
      <c r="L569" t="b">
        <f t="shared" si="40"/>
        <v>0</v>
      </c>
      <c r="M569" s="14" t="b">
        <f t="shared" si="45"/>
        <v>1</v>
      </c>
      <c r="N569" s="14" t="b">
        <f t="shared" si="46"/>
        <v>1</v>
      </c>
      <c r="O569"/>
    </row>
    <row r="570" spans="1:15" ht="15.75" x14ac:dyDescent="0.25">
      <c r="A570" s="17" t="s">
        <v>202</v>
      </c>
      <c r="B570" s="17" t="s">
        <v>332</v>
      </c>
      <c r="C570" s="17" t="s">
        <v>22</v>
      </c>
      <c r="D570" s="12">
        <v>44530</v>
      </c>
      <c r="E570" s="12"/>
      <c r="F570" s="13">
        <v>1000</v>
      </c>
      <c r="G570" s="12">
        <v>44501</v>
      </c>
      <c r="H570" s="12">
        <v>44530</v>
      </c>
      <c r="I570" s="17">
        <f>IF((YEAR(H570)-YEAR(G570))=1, ((MONTH(H570)-MONTH(G570))+1)+12, (IF((YEAR(H570)-YEAR(G570))=2, ((MONTH(H570)-MONTH(G570))+1)+24, (IF((YEAR(H570)-YEAR(G570))=3, ((MONTH(H570)-MONTH(G570))+1)+36, (MONTH(H570)-MONTH(G570))+1)))))</f>
        <v>1</v>
      </c>
      <c r="J570" s="13">
        <f>F570/I570</f>
        <v>1000</v>
      </c>
      <c r="L570" t="b">
        <f t="shared" si="40"/>
        <v>0</v>
      </c>
      <c r="M570" s="14" t="b">
        <f t="shared" si="45"/>
        <v>1</v>
      </c>
      <c r="N570" s="14" t="b">
        <f t="shared" si="46"/>
        <v>1</v>
      </c>
      <c r="O570"/>
    </row>
    <row r="571" spans="1:15" ht="15.75" x14ac:dyDescent="0.25">
      <c r="A571" s="17" t="s">
        <v>202</v>
      </c>
      <c r="B571" s="17" t="s">
        <v>332</v>
      </c>
      <c r="C571" s="17" t="s">
        <v>22</v>
      </c>
      <c r="D571" s="12">
        <v>44561</v>
      </c>
      <c r="E571" s="12"/>
      <c r="F571" s="13">
        <v>1000</v>
      </c>
      <c r="G571" s="12">
        <v>44531</v>
      </c>
      <c r="H571" s="12">
        <v>44561</v>
      </c>
      <c r="I571" s="17">
        <f>IF((YEAR(H571)-YEAR(G571))=1, ((MONTH(H571)-MONTH(G571))+1)+12, (IF((YEAR(H571)-YEAR(G571))=2, ((MONTH(H571)-MONTH(G571))+1)+24, (IF((YEAR(H571)-YEAR(G571))=3, ((MONTH(H571)-MONTH(G571))+1)+36, (MONTH(H571)-MONTH(G571))+1)))))</f>
        <v>1</v>
      </c>
      <c r="J571" s="13">
        <f>F571/I571</f>
        <v>1000</v>
      </c>
      <c r="L571" t="b">
        <f t="shared" si="40"/>
        <v>0</v>
      </c>
      <c r="M571" s="14" t="b">
        <f t="shared" si="45"/>
        <v>1</v>
      </c>
      <c r="N571" s="14" t="b">
        <f t="shared" si="46"/>
        <v>1</v>
      </c>
      <c r="O571"/>
    </row>
    <row r="572" spans="1:15" ht="15.75" x14ac:dyDescent="0.25">
      <c r="A572" s="17" t="s">
        <v>202</v>
      </c>
      <c r="B572" s="17" t="s">
        <v>332</v>
      </c>
      <c r="C572" s="17" t="s">
        <v>22</v>
      </c>
      <c r="D572" s="12">
        <v>44592</v>
      </c>
      <c r="E572" s="12"/>
      <c r="F572" s="13">
        <v>1000</v>
      </c>
      <c r="G572" s="12">
        <v>44562</v>
      </c>
      <c r="H572" s="12">
        <v>44592</v>
      </c>
      <c r="I572" s="17">
        <f>IF((YEAR(H572)-YEAR(G572))=1, ((MONTH(H572)-MONTH(G572))+1)+12, (IF((YEAR(H572)-YEAR(G572))=2, ((MONTH(H572)-MONTH(G572))+1)+24, (IF((YEAR(H572)-YEAR(G572))=3, ((MONTH(H572)-MONTH(G572))+1)+36, (MONTH(H572)-MONTH(G572))+1)))))</f>
        <v>1</v>
      </c>
      <c r="J572" s="13">
        <f>F572/I572</f>
        <v>1000</v>
      </c>
      <c r="L572" t="b">
        <f t="shared" si="40"/>
        <v>0</v>
      </c>
      <c r="M572" s="14" t="b">
        <f t="shared" si="45"/>
        <v>1</v>
      </c>
      <c r="N572" s="14" t="b">
        <f t="shared" si="46"/>
        <v>1</v>
      </c>
      <c r="O572"/>
    </row>
    <row r="573" spans="1:15" ht="15.75" x14ac:dyDescent="0.25">
      <c r="A573" s="17" t="s">
        <v>43</v>
      </c>
      <c r="B573" s="17" t="s">
        <v>334</v>
      </c>
      <c r="C573" s="17" t="s">
        <v>22</v>
      </c>
      <c r="D573" s="12">
        <v>43738</v>
      </c>
      <c r="E573" s="12">
        <v>43773</v>
      </c>
      <c r="F573" s="13">
        <v>1519.22</v>
      </c>
      <c r="G573" s="12">
        <v>43738</v>
      </c>
      <c r="H573" s="12">
        <v>43830</v>
      </c>
      <c r="I573" s="17">
        <f>IF((YEAR(H573)-YEAR(G573))=1, ((MONTH(H573)-MONTH(G573))+1)+12, (IF((YEAR(H573)-YEAR(G573))=2, ((MONTH(H573)-MONTH(G573))+1)+24, (IF((YEAR(H573)-YEAR(G573))=3, ((MONTH(H573)-MONTH(G573))+1)+36, (MONTH(H573)-MONTH(G573))+1)))))</f>
        <v>4</v>
      </c>
      <c r="J573" s="13">
        <f>F573/I573</f>
        <v>379.80500000000001</v>
      </c>
      <c r="L573" t="b">
        <f t="shared" si="40"/>
        <v>0</v>
      </c>
      <c r="M573" s="14" t="b">
        <f t="shared" si="45"/>
        <v>0</v>
      </c>
      <c r="N573" s="14" t="b">
        <f t="shared" si="46"/>
        <v>0</v>
      </c>
      <c r="O573"/>
    </row>
    <row r="574" spans="1:15" ht="15.75" x14ac:dyDescent="0.25">
      <c r="A574" s="17" t="s">
        <v>43</v>
      </c>
      <c r="B574" s="17" t="s">
        <v>334</v>
      </c>
      <c r="C574" s="17" t="s">
        <v>22</v>
      </c>
      <c r="D574" s="12">
        <v>43845</v>
      </c>
      <c r="E574" s="12">
        <v>43852</v>
      </c>
      <c r="F574" s="13">
        <v>1551.56</v>
      </c>
      <c r="G574" s="12">
        <v>43831</v>
      </c>
      <c r="H574" s="12">
        <v>43921</v>
      </c>
      <c r="I574" s="17">
        <f>IF((YEAR(H574)-YEAR(G574))=1, ((MONTH(H574)-MONTH(G574))+1)+12, (IF((YEAR(H574)-YEAR(G574))=2, ((MONTH(H574)-MONTH(G574))+1)+24, (IF((YEAR(H574)-YEAR(G574))=3, ((MONTH(H574)-MONTH(G574))+1)+36, (MONTH(H574)-MONTH(G574))+1)))))</f>
        <v>3</v>
      </c>
      <c r="J574" s="13">
        <f>F574/I574</f>
        <v>517.18666666666661</v>
      </c>
      <c r="L574" t="b">
        <f t="shared" si="40"/>
        <v>0</v>
      </c>
      <c r="M574" s="14" t="b">
        <f t="shared" si="45"/>
        <v>1</v>
      </c>
      <c r="N574" s="14" t="b">
        <f t="shared" si="46"/>
        <v>1</v>
      </c>
      <c r="O574"/>
    </row>
    <row r="575" spans="1:15" ht="15.75" x14ac:dyDescent="0.25">
      <c r="A575" s="17" t="s">
        <v>43</v>
      </c>
      <c r="B575" s="17" t="s">
        <v>334</v>
      </c>
      <c r="C575" s="17" t="s">
        <v>22</v>
      </c>
      <c r="D575" s="12">
        <v>43999</v>
      </c>
      <c r="E575" s="12">
        <v>44013</v>
      </c>
      <c r="F575" s="13">
        <v>1550.75</v>
      </c>
      <c r="G575" s="12">
        <v>43952</v>
      </c>
      <c r="H575" s="12">
        <v>44043</v>
      </c>
      <c r="I575" s="17">
        <f>IF((YEAR(H575)-YEAR(G575))=1, ((MONTH(H575)-MONTH(G575))+1)+12, (IF((YEAR(H575)-YEAR(G575))=2, ((MONTH(H575)-MONTH(G575))+1)+24, (IF((YEAR(H575)-YEAR(G575))=3, ((MONTH(H575)-MONTH(G575))+1)+36, (MONTH(H575)-MONTH(G575))+1)))))</f>
        <v>3</v>
      </c>
      <c r="J575" s="13">
        <f>F575/I575</f>
        <v>516.91666666666663</v>
      </c>
      <c r="L575" t="b">
        <f t="shared" si="40"/>
        <v>0</v>
      </c>
      <c r="M575" s="14" t="b">
        <f t="shared" si="45"/>
        <v>1</v>
      </c>
      <c r="N575" s="14" t="b">
        <f t="shared" si="46"/>
        <v>1</v>
      </c>
      <c r="O575"/>
    </row>
    <row r="576" spans="1:15" ht="15.75" x14ac:dyDescent="0.25">
      <c r="A576" s="17" t="s">
        <v>43</v>
      </c>
      <c r="B576" s="17" t="s">
        <v>334</v>
      </c>
      <c r="C576" s="17" t="s">
        <v>22</v>
      </c>
      <c r="D576" s="12">
        <v>44070</v>
      </c>
      <c r="E576" s="12">
        <v>44074</v>
      </c>
      <c r="F576" s="13">
        <v>1550.75</v>
      </c>
      <c r="G576" s="12">
        <v>44044</v>
      </c>
      <c r="H576" s="12">
        <v>44135</v>
      </c>
      <c r="I576" s="17">
        <f>IF((YEAR(H576)-YEAR(G576))=1, ((MONTH(H576)-MONTH(G576))+1)+12, (IF((YEAR(H576)-YEAR(G576))=2, ((MONTH(H576)-MONTH(G576))+1)+24, (IF((YEAR(H576)-YEAR(G576))=3, ((MONTH(H576)-MONTH(G576))+1)+36, (MONTH(H576)-MONTH(G576))+1)))))</f>
        <v>3</v>
      </c>
      <c r="J576" s="13">
        <f>F576/I576</f>
        <v>516.91666666666663</v>
      </c>
      <c r="L576" t="b">
        <f t="shared" si="40"/>
        <v>0</v>
      </c>
      <c r="M576" s="14" t="b">
        <f t="shared" si="45"/>
        <v>1</v>
      </c>
      <c r="N576" s="14" t="b">
        <f t="shared" si="46"/>
        <v>1</v>
      </c>
      <c r="O576"/>
    </row>
    <row r="577" spans="1:15" ht="15.75" hidden="1" x14ac:dyDescent="0.25">
      <c r="A577" s="17" t="s">
        <v>203</v>
      </c>
      <c r="B577" s="17" t="s">
        <v>333</v>
      </c>
      <c r="C577" s="17" t="s">
        <v>22</v>
      </c>
      <c r="D577" s="12">
        <v>42736</v>
      </c>
      <c r="E577" s="12">
        <v>43100</v>
      </c>
      <c r="F577" s="13">
        <v>3000</v>
      </c>
      <c r="G577" s="12">
        <v>42736</v>
      </c>
      <c r="H577" s="12">
        <v>42766</v>
      </c>
      <c r="I577" s="17">
        <f>IF((YEAR(H577)-YEAR(G577))=1, ((MONTH(H577)-MONTH(G577))+1)+12, (IF((YEAR(H577)-YEAR(G577))=2, ((MONTH(H577)-MONTH(G577))+1)+24, (IF((YEAR(H577)-YEAR(G577))=3, ((MONTH(H577)-MONTH(G577))+1)+36, (MONTH(H577)-MONTH(G577))+1)))))</f>
        <v>1</v>
      </c>
      <c r="J577" s="13">
        <f>F577/I577</f>
        <v>3000</v>
      </c>
      <c r="L577" t="b">
        <f t="shared" si="40"/>
        <v>0</v>
      </c>
      <c r="M577" s="14" t="b">
        <f t="shared" ref="M577:M622" si="47">EXACT(A577,A576)</f>
        <v>0</v>
      </c>
      <c r="N577" s="14" t="b">
        <f t="shared" si="46"/>
        <v>0</v>
      </c>
      <c r="O577"/>
    </row>
    <row r="578" spans="1:15" ht="15.75" hidden="1" x14ac:dyDescent="0.25">
      <c r="A578" s="17" t="s">
        <v>203</v>
      </c>
      <c r="B578" s="17" t="s">
        <v>333</v>
      </c>
      <c r="C578" s="17" t="s">
        <v>22</v>
      </c>
      <c r="D578" s="12">
        <v>42767</v>
      </c>
      <c r="E578" s="12">
        <v>43100</v>
      </c>
      <c r="F578" s="13">
        <v>3000</v>
      </c>
      <c r="G578" s="12">
        <v>42767</v>
      </c>
      <c r="H578" s="12">
        <v>42794</v>
      </c>
      <c r="I578" s="17">
        <f>IF((YEAR(H578)-YEAR(G578))=1, ((MONTH(H578)-MONTH(G578))+1)+12, (IF((YEAR(H578)-YEAR(G578))=2, ((MONTH(H578)-MONTH(G578))+1)+24, (IF((YEAR(H578)-YEAR(G578))=3, ((MONTH(H578)-MONTH(G578))+1)+36, (MONTH(H578)-MONTH(G578))+1)))))</f>
        <v>1</v>
      </c>
      <c r="J578" s="13">
        <f>F578/I578</f>
        <v>3000</v>
      </c>
      <c r="L578" t="b">
        <f t="shared" si="40"/>
        <v>0</v>
      </c>
      <c r="M578" s="14" t="b">
        <f t="shared" si="47"/>
        <v>1</v>
      </c>
      <c r="N578" s="14" t="b">
        <f t="shared" si="46"/>
        <v>1</v>
      </c>
      <c r="O578"/>
    </row>
    <row r="579" spans="1:15" ht="15.75" hidden="1" x14ac:dyDescent="0.25">
      <c r="A579" s="17" t="s">
        <v>203</v>
      </c>
      <c r="B579" s="17" t="s">
        <v>333</v>
      </c>
      <c r="C579" s="17" t="s">
        <v>22</v>
      </c>
      <c r="D579" s="12">
        <v>42795</v>
      </c>
      <c r="E579" s="12">
        <v>43100</v>
      </c>
      <c r="F579" s="13">
        <v>3000</v>
      </c>
      <c r="G579" s="12">
        <v>42795</v>
      </c>
      <c r="H579" s="12">
        <v>42825</v>
      </c>
      <c r="I579" s="17">
        <f>IF((YEAR(H579)-YEAR(G579))=1, ((MONTH(H579)-MONTH(G579))+1)+12, (IF((YEAR(H579)-YEAR(G579))=2, ((MONTH(H579)-MONTH(G579))+1)+24, (IF((YEAR(H579)-YEAR(G579))=3, ((MONTH(H579)-MONTH(G579))+1)+36, (MONTH(H579)-MONTH(G579))+1)))))</f>
        <v>1</v>
      </c>
      <c r="J579" s="13">
        <f>F579/I579</f>
        <v>3000</v>
      </c>
      <c r="L579" t="b">
        <f t="shared" ref="L579:L642" si="48">AND(A579=A578,B579=B578,G579=G578,H579=H578)</f>
        <v>0</v>
      </c>
      <c r="M579" s="14" t="b">
        <f t="shared" si="47"/>
        <v>1</v>
      </c>
      <c r="N579" s="14" t="b">
        <f t="shared" si="46"/>
        <v>1</v>
      </c>
      <c r="O579"/>
    </row>
    <row r="580" spans="1:15" ht="15.75" hidden="1" x14ac:dyDescent="0.25">
      <c r="A580" s="17" t="s">
        <v>203</v>
      </c>
      <c r="B580" s="17" t="s">
        <v>333</v>
      </c>
      <c r="C580" s="17" t="s">
        <v>22</v>
      </c>
      <c r="D580" s="12">
        <v>42826</v>
      </c>
      <c r="E580" s="12">
        <v>43100</v>
      </c>
      <c r="F580" s="13">
        <v>3000</v>
      </c>
      <c r="G580" s="12">
        <v>42826</v>
      </c>
      <c r="H580" s="12">
        <v>42855</v>
      </c>
      <c r="I580" s="17">
        <f>IF((YEAR(H580)-YEAR(G580))=1, ((MONTH(H580)-MONTH(G580))+1)+12, (IF((YEAR(H580)-YEAR(G580))=2, ((MONTH(H580)-MONTH(G580))+1)+24, (IF((YEAR(H580)-YEAR(G580))=3, ((MONTH(H580)-MONTH(G580))+1)+36, (MONTH(H580)-MONTH(G580))+1)))))</f>
        <v>1</v>
      </c>
      <c r="J580" s="13">
        <f>F580/I580</f>
        <v>3000</v>
      </c>
      <c r="L580" t="b">
        <f t="shared" si="48"/>
        <v>0</v>
      </c>
      <c r="M580" s="14" t="b">
        <f t="shared" si="47"/>
        <v>1</v>
      </c>
      <c r="N580" s="14" t="b">
        <f t="shared" si="46"/>
        <v>1</v>
      </c>
      <c r="O580"/>
    </row>
    <row r="581" spans="1:15" ht="15.75" hidden="1" x14ac:dyDescent="0.25">
      <c r="A581" s="17" t="s">
        <v>203</v>
      </c>
      <c r="B581" s="17" t="s">
        <v>333</v>
      </c>
      <c r="C581" s="17" t="s">
        <v>22</v>
      </c>
      <c r="D581" s="12">
        <v>42856</v>
      </c>
      <c r="E581" s="12">
        <v>43100</v>
      </c>
      <c r="F581" s="13">
        <v>3000</v>
      </c>
      <c r="G581" s="12">
        <v>42856</v>
      </c>
      <c r="H581" s="12">
        <v>42886</v>
      </c>
      <c r="I581" s="17">
        <f>IF((YEAR(H581)-YEAR(G581))=1, ((MONTH(H581)-MONTH(G581))+1)+12, (IF((YEAR(H581)-YEAR(G581))=2, ((MONTH(H581)-MONTH(G581))+1)+24, (IF((YEAR(H581)-YEAR(G581))=3, ((MONTH(H581)-MONTH(G581))+1)+36, (MONTH(H581)-MONTH(G581))+1)))))</f>
        <v>1</v>
      </c>
      <c r="J581" s="13">
        <f>F581/I581</f>
        <v>3000</v>
      </c>
      <c r="L581" t="b">
        <f t="shared" si="48"/>
        <v>0</v>
      </c>
      <c r="M581" s="14" t="b">
        <f t="shared" si="47"/>
        <v>1</v>
      </c>
      <c r="N581" s="14" t="b">
        <f t="shared" si="46"/>
        <v>1</v>
      </c>
      <c r="O581"/>
    </row>
    <row r="582" spans="1:15" ht="15.75" hidden="1" x14ac:dyDescent="0.25">
      <c r="A582" s="17" t="s">
        <v>203</v>
      </c>
      <c r="B582" s="17" t="s">
        <v>333</v>
      </c>
      <c r="C582" s="17" t="s">
        <v>22</v>
      </c>
      <c r="D582" s="12">
        <v>42856</v>
      </c>
      <c r="E582" s="12">
        <v>43100</v>
      </c>
      <c r="F582" s="13">
        <v>300</v>
      </c>
      <c r="G582" s="12">
        <v>42856</v>
      </c>
      <c r="H582" s="12">
        <v>42886</v>
      </c>
      <c r="I582" s="17">
        <f>IF((YEAR(H582)-YEAR(G582))=1, ((MONTH(H582)-MONTH(G582))+1)+12, (IF((YEAR(H582)-YEAR(G582))=2, ((MONTH(H582)-MONTH(G582))+1)+24, (IF((YEAR(H582)-YEAR(G582))=3, ((MONTH(H582)-MONTH(G582))+1)+36, (MONTH(H582)-MONTH(G582))+1)))))</f>
        <v>1</v>
      </c>
      <c r="J582" s="13">
        <f>F582/I582</f>
        <v>300</v>
      </c>
      <c r="L582" t="b">
        <f t="shared" si="48"/>
        <v>1</v>
      </c>
      <c r="M582" s="14" t="b">
        <f t="shared" si="47"/>
        <v>1</v>
      </c>
      <c r="N582" s="14" t="b">
        <f t="shared" si="46"/>
        <v>1</v>
      </c>
      <c r="O582"/>
    </row>
    <row r="583" spans="1:15" ht="15.75" hidden="1" x14ac:dyDescent="0.25">
      <c r="A583" s="17" t="s">
        <v>203</v>
      </c>
      <c r="B583" s="17" t="s">
        <v>333</v>
      </c>
      <c r="C583" s="17" t="s">
        <v>22</v>
      </c>
      <c r="D583" s="12">
        <v>42887</v>
      </c>
      <c r="E583" s="12">
        <v>43100</v>
      </c>
      <c r="F583" s="13">
        <v>3300</v>
      </c>
      <c r="G583" s="12">
        <v>42887</v>
      </c>
      <c r="H583" s="12">
        <v>42916</v>
      </c>
      <c r="I583" s="17">
        <f>IF((YEAR(H583)-YEAR(G583))=1, ((MONTH(H583)-MONTH(G583))+1)+12, (IF((YEAR(H583)-YEAR(G583))=2, ((MONTH(H583)-MONTH(G583))+1)+24, (IF((YEAR(H583)-YEAR(G583))=3, ((MONTH(H583)-MONTH(G583))+1)+36, (MONTH(H583)-MONTH(G583))+1)))))</f>
        <v>1</v>
      </c>
      <c r="J583" s="13">
        <f>F583/I583</f>
        <v>3300</v>
      </c>
      <c r="L583" t="b">
        <f t="shared" si="48"/>
        <v>0</v>
      </c>
      <c r="M583" s="14" t="b">
        <f t="shared" si="47"/>
        <v>1</v>
      </c>
      <c r="N583" s="14" t="b">
        <f t="shared" si="46"/>
        <v>1</v>
      </c>
      <c r="O583"/>
    </row>
    <row r="584" spans="1:15" ht="15.75" hidden="1" x14ac:dyDescent="0.25">
      <c r="A584" s="17" t="s">
        <v>203</v>
      </c>
      <c r="B584" s="17" t="s">
        <v>333</v>
      </c>
      <c r="C584" s="17" t="s">
        <v>22</v>
      </c>
      <c r="D584" s="12">
        <v>42917</v>
      </c>
      <c r="E584" s="12">
        <v>43100</v>
      </c>
      <c r="F584" s="13">
        <v>3300</v>
      </c>
      <c r="G584" s="12">
        <v>42917</v>
      </c>
      <c r="H584" s="12">
        <v>42947</v>
      </c>
      <c r="I584" s="17">
        <f>IF((YEAR(H584)-YEAR(G584))=1, ((MONTH(H584)-MONTH(G584))+1)+12, (IF((YEAR(H584)-YEAR(G584))=2, ((MONTH(H584)-MONTH(G584))+1)+24, (IF((YEAR(H584)-YEAR(G584))=3, ((MONTH(H584)-MONTH(G584))+1)+36, (MONTH(H584)-MONTH(G584))+1)))))</f>
        <v>1</v>
      </c>
      <c r="J584" s="13">
        <f>F584/I584</f>
        <v>3300</v>
      </c>
      <c r="L584" t="b">
        <f t="shared" si="48"/>
        <v>0</v>
      </c>
      <c r="M584" s="14" t="b">
        <f t="shared" si="47"/>
        <v>1</v>
      </c>
      <c r="N584" s="14" t="b">
        <f t="shared" si="46"/>
        <v>1</v>
      </c>
      <c r="O584"/>
    </row>
    <row r="585" spans="1:15" ht="15.75" hidden="1" x14ac:dyDescent="0.25">
      <c r="A585" s="17" t="s">
        <v>203</v>
      </c>
      <c r="B585" s="17" t="s">
        <v>333</v>
      </c>
      <c r="C585" s="17" t="s">
        <v>22</v>
      </c>
      <c r="D585" s="12">
        <v>42948</v>
      </c>
      <c r="E585" s="12">
        <v>43100</v>
      </c>
      <c r="F585" s="13">
        <v>3300</v>
      </c>
      <c r="G585" s="12">
        <v>42948</v>
      </c>
      <c r="H585" s="12">
        <v>42978</v>
      </c>
      <c r="I585" s="17">
        <f>IF((YEAR(H585)-YEAR(G585))=1, ((MONTH(H585)-MONTH(G585))+1)+12, (IF((YEAR(H585)-YEAR(G585))=2, ((MONTH(H585)-MONTH(G585))+1)+24, (IF((YEAR(H585)-YEAR(G585))=3, ((MONTH(H585)-MONTH(G585))+1)+36, (MONTH(H585)-MONTH(G585))+1)))))</f>
        <v>1</v>
      </c>
      <c r="J585" s="13">
        <f>F585/I585</f>
        <v>3300</v>
      </c>
      <c r="L585" t="b">
        <f t="shared" si="48"/>
        <v>0</v>
      </c>
      <c r="M585" s="14" t="b">
        <f t="shared" si="47"/>
        <v>1</v>
      </c>
      <c r="N585" s="14" t="b">
        <f t="shared" si="46"/>
        <v>1</v>
      </c>
      <c r="O585"/>
    </row>
    <row r="586" spans="1:15" ht="15.75" hidden="1" x14ac:dyDescent="0.25">
      <c r="A586" s="17" t="s">
        <v>203</v>
      </c>
      <c r="B586" s="17" t="s">
        <v>333</v>
      </c>
      <c r="C586" s="17" t="s">
        <v>22</v>
      </c>
      <c r="D586" s="12">
        <v>42979</v>
      </c>
      <c r="E586" s="12">
        <v>43100</v>
      </c>
      <c r="F586" s="13">
        <v>3300</v>
      </c>
      <c r="G586" s="12">
        <v>42979</v>
      </c>
      <c r="H586" s="12">
        <v>43008</v>
      </c>
      <c r="I586" s="17">
        <f>IF((YEAR(H586)-YEAR(G586))=1, ((MONTH(H586)-MONTH(G586))+1)+12, (IF((YEAR(H586)-YEAR(G586))=2, ((MONTH(H586)-MONTH(G586))+1)+24, (IF((YEAR(H586)-YEAR(G586))=3, ((MONTH(H586)-MONTH(G586))+1)+36, (MONTH(H586)-MONTH(G586))+1)))))</f>
        <v>1</v>
      </c>
      <c r="J586" s="13">
        <f>F586/I586</f>
        <v>3300</v>
      </c>
      <c r="L586" t="b">
        <f t="shared" si="48"/>
        <v>0</v>
      </c>
      <c r="M586" s="14" t="b">
        <f t="shared" si="47"/>
        <v>1</v>
      </c>
      <c r="N586" s="14" t="b">
        <f t="shared" si="46"/>
        <v>1</v>
      </c>
      <c r="O586"/>
    </row>
    <row r="587" spans="1:15" ht="15.75" hidden="1" x14ac:dyDescent="0.25">
      <c r="A587" s="17" t="s">
        <v>203</v>
      </c>
      <c r="B587" s="17" t="s">
        <v>333</v>
      </c>
      <c r="C587" s="17" t="s">
        <v>22</v>
      </c>
      <c r="D587" s="12">
        <v>43009</v>
      </c>
      <c r="E587" s="12">
        <v>43100</v>
      </c>
      <c r="F587" s="13">
        <v>3300</v>
      </c>
      <c r="G587" s="12">
        <v>43009</v>
      </c>
      <c r="H587" s="12">
        <v>43039</v>
      </c>
      <c r="I587" s="17">
        <f>IF((YEAR(H587)-YEAR(G587))=1, ((MONTH(H587)-MONTH(G587))+1)+12, (IF((YEAR(H587)-YEAR(G587))=2, ((MONTH(H587)-MONTH(G587))+1)+24, (IF((YEAR(H587)-YEAR(G587))=3, ((MONTH(H587)-MONTH(G587))+1)+36, (MONTH(H587)-MONTH(G587))+1)))))</f>
        <v>1</v>
      </c>
      <c r="J587" s="13">
        <f>F587/I587</f>
        <v>3300</v>
      </c>
      <c r="L587" t="b">
        <f t="shared" si="48"/>
        <v>0</v>
      </c>
      <c r="M587" s="14" t="b">
        <f t="shared" si="47"/>
        <v>1</v>
      </c>
      <c r="N587" s="14" t="b">
        <f t="shared" si="46"/>
        <v>1</v>
      </c>
      <c r="O587"/>
    </row>
    <row r="588" spans="1:15" ht="15.75" hidden="1" x14ac:dyDescent="0.25">
      <c r="A588" s="17" t="s">
        <v>203</v>
      </c>
      <c r="B588" s="17" t="s">
        <v>333</v>
      </c>
      <c r="C588" s="17" t="s">
        <v>22</v>
      </c>
      <c r="D588" s="12">
        <v>43040</v>
      </c>
      <c r="E588" s="12">
        <v>43100</v>
      </c>
      <c r="F588" s="13">
        <v>3300</v>
      </c>
      <c r="G588" s="12">
        <v>43040</v>
      </c>
      <c r="H588" s="12">
        <v>43069</v>
      </c>
      <c r="I588" s="17">
        <f>IF((YEAR(H588)-YEAR(G588))=1, ((MONTH(H588)-MONTH(G588))+1)+12, (IF((YEAR(H588)-YEAR(G588))=2, ((MONTH(H588)-MONTH(G588))+1)+24, (IF((YEAR(H588)-YEAR(G588))=3, ((MONTH(H588)-MONTH(G588))+1)+36, (MONTH(H588)-MONTH(G588))+1)))))</f>
        <v>1</v>
      </c>
      <c r="J588" s="13">
        <f>F588/I588</f>
        <v>3300</v>
      </c>
      <c r="L588" t="b">
        <f t="shared" si="48"/>
        <v>0</v>
      </c>
      <c r="M588" s="14" t="b">
        <f t="shared" si="47"/>
        <v>1</v>
      </c>
      <c r="N588" s="14" t="b">
        <f t="shared" si="46"/>
        <v>1</v>
      </c>
      <c r="O588"/>
    </row>
    <row r="589" spans="1:15" ht="15.75" hidden="1" x14ac:dyDescent="0.25">
      <c r="A589" s="17" t="s">
        <v>203</v>
      </c>
      <c r="B589" s="17" t="s">
        <v>333</v>
      </c>
      <c r="C589" s="17" t="s">
        <v>22</v>
      </c>
      <c r="D589" s="12">
        <v>43070</v>
      </c>
      <c r="E589" s="12">
        <v>43465</v>
      </c>
      <c r="F589" s="13">
        <v>3300</v>
      </c>
      <c r="G589" s="12">
        <v>43070</v>
      </c>
      <c r="H589" s="12">
        <v>43100</v>
      </c>
      <c r="I589" s="17">
        <f>IF((YEAR(H589)-YEAR(G589))=1, ((MONTH(H589)-MONTH(G589))+1)+12, (IF((YEAR(H589)-YEAR(G589))=2, ((MONTH(H589)-MONTH(G589))+1)+24, (IF((YEAR(H589)-YEAR(G589))=3, ((MONTH(H589)-MONTH(G589))+1)+36, (MONTH(H589)-MONTH(G589))+1)))))</f>
        <v>1</v>
      </c>
      <c r="J589" s="13">
        <f>F589/I589</f>
        <v>3300</v>
      </c>
      <c r="L589" t="b">
        <f t="shared" si="48"/>
        <v>0</v>
      </c>
      <c r="M589" s="14" t="b">
        <f t="shared" si="47"/>
        <v>1</v>
      </c>
      <c r="N589" s="14" t="b">
        <f t="shared" si="46"/>
        <v>1</v>
      </c>
      <c r="O589"/>
    </row>
    <row r="590" spans="1:15" ht="15.75" hidden="1" x14ac:dyDescent="0.25">
      <c r="A590" s="17" t="s">
        <v>203</v>
      </c>
      <c r="B590" s="17" t="s">
        <v>333</v>
      </c>
      <c r="C590" s="17" t="s">
        <v>22</v>
      </c>
      <c r="D590" s="12">
        <v>43101</v>
      </c>
      <c r="E590" s="12">
        <v>43147</v>
      </c>
      <c r="F590" s="13">
        <v>3300</v>
      </c>
      <c r="G590" s="12">
        <v>43101</v>
      </c>
      <c r="H590" s="12">
        <v>43131</v>
      </c>
      <c r="I590" s="17">
        <f>IF((YEAR(H590)-YEAR(G590))=1, ((MONTH(H590)-MONTH(G590))+1)+12, (IF((YEAR(H590)-YEAR(G590))=2, ((MONTH(H590)-MONTH(G590))+1)+24, (IF((YEAR(H590)-YEAR(G590))=3, ((MONTH(H590)-MONTH(G590))+1)+36, (MONTH(H590)-MONTH(G590))+1)))))</f>
        <v>1</v>
      </c>
      <c r="J590" s="13">
        <f>F590/I590</f>
        <v>3300</v>
      </c>
      <c r="L590" t="b">
        <f t="shared" si="48"/>
        <v>0</v>
      </c>
      <c r="M590" s="14" t="b">
        <f t="shared" si="47"/>
        <v>1</v>
      </c>
      <c r="N590" s="14" t="b">
        <f t="shared" si="46"/>
        <v>1</v>
      </c>
      <c r="O590"/>
    </row>
    <row r="591" spans="1:15" ht="15.75" hidden="1" x14ac:dyDescent="0.25">
      <c r="A591" s="17" t="s">
        <v>203</v>
      </c>
      <c r="B591" s="17" t="s">
        <v>333</v>
      </c>
      <c r="C591" s="17" t="s">
        <v>22</v>
      </c>
      <c r="D591" s="12">
        <v>43132</v>
      </c>
      <c r="E591" s="12">
        <v>43178</v>
      </c>
      <c r="F591" s="13">
        <v>3300</v>
      </c>
      <c r="G591" s="12">
        <v>43132</v>
      </c>
      <c r="H591" s="12">
        <v>43159</v>
      </c>
      <c r="I591" s="17">
        <f>IF((YEAR(H591)-YEAR(G591))=1, ((MONTH(H591)-MONTH(G591))+1)+12, (IF((YEAR(H591)-YEAR(G591))=2, ((MONTH(H591)-MONTH(G591))+1)+24, (IF((YEAR(H591)-YEAR(G591))=3, ((MONTH(H591)-MONTH(G591))+1)+36, (MONTH(H591)-MONTH(G591))+1)))))</f>
        <v>1</v>
      </c>
      <c r="J591" s="13">
        <f>F591/I591</f>
        <v>3300</v>
      </c>
      <c r="L591" t="b">
        <f t="shared" si="48"/>
        <v>0</v>
      </c>
      <c r="M591" s="14" t="b">
        <f t="shared" si="47"/>
        <v>1</v>
      </c>
      <c r="N591" s="14" t="b">
        <f t="shared" si="46"/>
        <v>1</v>
      </c>
      <c r="O591"/>
    </row>
    <row r="592" spans="1:15" ht="15.75" hidden="1" x14ac:dyDescent="0.25">
      <c r="A592" s="17" t="s">
        <v>203</v>
      </c>
      <c r="B592" s="17" t="s">
        <v>333</v>
      </c>
      <c r="C592" s="17" t="s">
        <v>22</v>
      </c>
      <c r="D592" s="12">
        <v>43160</v>
      </c>
      <c r="E592" s="12">
        <v>43203</v>
      </c>
      <c r="F592" s="13">
        <v>3300</v>
      </c>
      <c r="G592" s="12">
        <v>43160</v>
      </c>
      <c r="H592" s="12">
        <v>43190</v>
      </c>
      <c r="I592" s="17">
        <f>IF((YEAR(H592)-YEAR(G592))=1, ((MONTH(H592)-MONTH(G592))+1)+12, (IF((YEAR(H592)-YEAR(G592))=2, ((MONTH(H592)-MONTH(G592))+1)+24, (IF((YEAR(H592)-YEAR(G592))=3, ((MONTH(H592)-MONTH(G592))+1)+36, (MONTH(H592)-MONTH(G592))+1)))))</f>
        <v>1</v>
      </c>
      <c r="J592" s="13">
        <f>F592/I592</f>
        <v>3300</v>
      </c>
      <c r="L592" t="b">
        <f t="shared" si="48"/>
        <v>0</v>
      </c>
      <c r="M592" s="14" t="b">
        <f t="shared" si="47"/>
        <v>1</v>
      </c>
      <c r="N592" s="14" t="b">
        <f t="shared" si="46"/>
        <v>1</v>
      </c>
      <c r="O592"/>
    </row>
    <row r="593" spans="1:15" ht="15.75" hidden="1" x14ac:dyDescent="0.25">
      <c r="A593" s="17" t="s">
        <v>203</v>
      </c>
      <c r="B593" s="17" t="s">
        <v>333</v>
      </c>
      <c r="C593" s="17" t="s">
        <v>22</v>
      </c>
      <c r="D593" s="12">
        <v>43191</v>
      </c>
      <c r="E593" s="12">
        <v>43238</v>
      </c>
      <c r="F593" s="13">
        <v>3300</v>
      </c>
      <c r="G593" s="12">
        <v>43191</v>
      </c>
      <c r="H593" s="12">
        <v>43220</v>
      </c>
      <c r="I593" s="17">
        <f>IF((YEAR(H593)-YEAR(G593))=1, ((MONTH(H593)-MONTH(G593))+1)+12, (IF((YEAR(H593)-YEAR(G593))=2, ((MONTH(H593)-MONTH(G593))+1)+24, (IF((YEAR(H593)-YEAR(G593))=3, ((MONTH(H593)-MONTH(G593))+1)+36, (MONTH(H593)-MONTH(G593))+1)))))</f>
        <v>1</v>
      </c>
      <c r="J593" s="13">
        <f>F593/I593</f>
        <v>3300</v>
      </c>
      <c r="L593" t="b">
        <f t="shared" si="48"/>
        <v>0</v>
      </c>
      <c r="M593" s="14" t="b">
        <f t="shared" si="47"/>
        <v>1</v>
      </c>
      <c r="N593" s="14" t="b">
        <f t="shared" si="46"/>
        <v>1</v>
      </c>
      <c r="O593"/>
    </row>
    <row r="594" spans="1:15" ht="15.75" hidden="1" x14ac:dyDescent="0.25">
      <c r="A594" s="17" t="s">
        <v>204</v>
      </c>
      <c r="B594" s="17" t="s">
        <v>335</v>
      </c>
      <c r="C594" s="17" t="s">
        <v>22</v>
      </c>
      <c r="D594" s="12">
        <v>42736</v>
      </c>
      <c r="E594" s="12">
        <v>43100</v>
      </c>
      <c r="F594" s="13">
        <v>2500</v>
      </c>
      <c r="G594" s="12">
        <v>42736</v>
      </c>
      <c r="H594" s="12">
        <v>42766</v>
      </c>
      <c r="I594" s="17">
        <f>IF((YEAR(H594)-YEAR(G594))=1, ((MONTH(H594)-MONTH(G594))+1)+12, (IF((YEAR(H594)-YEAR(G594))=2, ((MONTH(H594)-MONTH(G594))+1)+24, (IF((YEAR(H594)-YEAR(G594))=3, ((MONTH(H594)-MONTH(G594))+1)+36, (MONTH(H594)-MONTH(G594))+1)))))</f>
        <v>1</v>
      </c>
      <c r="J594" s="13">
        <f>F594/I594</f>
        <v>2500</v>
      </c>
      <c r="L594" t="b">
        <f t="shared" si="48"/>
        <v>0</v>
      </c>
      <c r="M594" s="14" t="b">
        <f t="shared" si="47"/>
        <v>0</v>
      </c>
      <c r="N594" s="14" t="b">
        <f t="shared" si="46"/>
        <v>0</v>
      </c>
      <c r="O594"/>
    </row>
    <row r="595" spans="1:15" ht="15.75" hidden="1" x14ac:dyDescent="0.25">
      <c r="A595" s="17" t="s">
        <v>204</v>
      </c>
      <c r="B595" s="17" t="s">
        <v>335</v>
      </c>
      <c r="C595" s="17" t="s">
        <v>22</v>
      </c>
      <c r="D595" s="12">
        <v>42767</v>
      </c>
      <c r="E595" s="12">
        <v>43100</v>
      </c>
      <c r="F595" s="13">
        <v>2500</v>
      </c>
      <c r="G595" s="12">
        <v>42767</v>
      </c>
      <c r="H595" s="12">
        <v>42794</v>
      </c>
      <c r="I595" s="17">
        <f>IF((YEAR(H595)-YEAR(G595))=1, ((MONTH(H595)-MONTH(G595))+1)+12, (IF((YEAR(H595)-YEAR(G595))=2, ((MONTH(H595)-MONTH(G595))+1)+24, (IF((YEAR(H595)-YEAR(G595))=3, ((MONTH(H595)-MONTH(G595))+1)+36, (MONTH(H595)-MONTH(G595))+1)))))</f>
        <v>1</v>
      </c>
      <c r="J595" s="13">
        <f>F595/I595</f>
        <v>2500</v>
      </c>
      <c r="L595" t="b">
        <f t="shared" si="48"/>
        <v>0</v>
      </c>
      <c r="M595" s="14" t="b">
        <f t="shared" si="47"/>
        <v>1</v>
      </c>
      <c r="N595" s="14" t="b">
        <f t="shared" si="46"/>
        <v>1</v>
      </c>
      <c r="O595"/>
    </row>
    <row r="596" spans="1:15" ht="15.75" hidden="1" x14ac:dyDescent="0.25">
      <c r="A596" s="17" t="s">
        <v>204</v>
      </c>
      <c r="B596" s="17" t="s">
        <v>335</v>
      </c>
      <c r="C596" s="17" t="s">
        <v>22</v>
      </c>
      <c r="D596" s="12">
        <v>42795</v>
      </c>
      <c r="E596" s="12">
        <v>43100</v>
      </c>
      <c r="F596" s="13">
        <v>2500</v>
      </c>
      <c r="G596" s="12">
        <v>42795</v>
      </c>
      <c r="H596" s="12">
        <v>42825</v>
      </c>
      <c r="I596" s="17">
        <f>IF((YEAR(H596)-YEAR(G596))=1, ((MONTH(H596)-MONTH(G596))+1)+12, (IF((YEAR(H596)-YEAR(G596))=2, ((MONTH(H596)-MONTH(G596))+1)+24, (IF((YEAR(H596)-YEAR(G596))=3, ((MONTH(H596)-MONTH(G596))+1)+36, (MONTH(H596)-MONTH(G596))+1)))))</f>
        <v>1</v>
      </c>
      <c r="J596" s="13">
        <f>F596/I596</f>
        <v>2500</v>
      </c>
      <c r="L596" t="b">
        <f t="shared" si="48"/>
        <v>0</v>
      </c>
      <c r="M596" s="14" t="b">
        <f t="shared" si="47"/>
        <v>1</v>
      </c>
      <c r="N596" s="14" t="b">
        <f t="shared" si="46"/>
        <v>1</v>
      </c>
      <c r="O596"/>
    </row>
    <row r="597" spans="1:15" ht="15.75" hidden="1" x14ac:dyDescent="0.25">
      <c r="A597" s="17" t="s">
        <v>204</v>
      </c>
      <c r="B597" s="17" t="s">
        <v>335</v>
      </c>
      <c r="C597" s="17" t="s">
        <v>22</v>
      </c>
      <c r="D597" s="12">
        <v>42826</v>
      </c>
      <c r="E597" s="12">
        <v>43100</v>
      </c>
      <c r="F597" s="13">
        <v>2500</v>
      </c>
      <c r="G597" s="12">
        <v>42826</v>
      </c>
      <c r="H597" s="12">
        <v>42855</v>
      </c>
      <c r="I597" s="17">
        <f>IF((YEAR(H597)-YEAR(G597))=1, ((MONTH(H597)-MONTH(G597))+1)+12, (IF((YEAR(H597)-YEAR(G597))=2, ((MONTH(H597)-MONTH(G597))+1)+24, (IF((YEAR(H597)-YEAR(G597))=3, ((MONTH(H597)-MONTH(G597))+1)+36, (MONTH(H597)-MONTH(G597))+1)))))</f>
        <v>1</v>
      </c>
      <c r="J597" s="13">
        <f>F597/I597</f>
        <v>2500</v>
      </c>
      <c r="L597" t="b">
        <f t="shared" si="48"/>
        <v>0</v>
      </c>
      <c r="M597" s="14" t="b">
        <f t="shared" si="47"/>
        <v>1</v>
      </c>
      <c r="N597" s="14" t="b">
        <f t="shared" si="46"/>
        <v>1</v>
      </c>
      <c r="O597"/>
    </row>
    <row r="598" spans="1:15" ht="15.75" hidden="1" x14ac:dyDescent="0.25">
      <c r="A598" s="17" t="s">
        <v>204</v>
      </c>
      <c r="B598" s="17" t="s">
        <v>335</v>
      </c>
      <c r="C598" s="17" t="s">
        <v>22</v>
      </c>
      <c r="D598" s="12">
        <v>42856</v>
      </c>
      <c r="E598" s="12">
        <v>43100</v>
      </c>
      <c r="F598" s="13">
        <v>2500</v>
      </c>
      <c r="G598" s="12">
        <v>42856</v>
      </c>
      <c r="H598" s="12">
        <v>42886</v>
      </c>
      <c r="I598" s="17">
        <f>IF((YEAR(H598)-YEAR(G598))=1, ((MONTH(H598)-MONTH(G598))+1)+12, (IF((YEAR(H598)-YEAR(G598))=2, ((MONTH(H598)-MONTH(G598))+1)+24, (IF((YEAR(H598)-YEAR(G598))=3, ((MONTH(H598)-MONTH(G598))+1)+36, (MONTH(H598)-MONTH(G598))+1)))))</f>
        <v>1</v>
      </c>
      <c r="J598" s="13">
        <f>F598/I598</f>
        <v>2500</v>
      </c>
      <c r="L598" t="b">
        <f t="shared" si="48"/>
        <v>0</v>
      </c>
      <c r="M598" s="14" t="b">
        <f t="shared" si="47"/>
        <v>1</v>
      </c>
      <c r="N598" s="14" t="b">
        <f t="shared" si="46"/>
        <v>1</v>
      </c>
      <c r="O598"/>
    </row>
    <row r="599" spans="1:15" ht="15.75" hidden="1" x14ac:dyDescent="0.25">
      <c r="A599" s="17" t="s">
        <v>204</v>
      </c>
      <c r="B599" s="17" t="s">
        <v>335</v>
      </c>
      <c r="C599" s="17" t="s">
        <v>22</v>
      </c>
      <c r="D599" s="12">
        <v>42887</v>
      </c>
      <c r="E599" s="12">
        <v>43100</v>
      </c>
      <c r="F599" s="13">
        <v>2500</v>
      </c>
      <c r="G599" s="12">
        <v>42887</v>
      </c>
      <c r="H599" s="12">
        <v>42916</v>
      </c>
      <c r="I599" s="17">
        <f>IF((YEAR(H599)-YEAR(G599))=1, ((MONTH(H599)-MONTH(G599))+1)+12, (IF((YEAR(H599)-YEAR(G599))=2, ((MONTH(H599)-MONTH(G599))+1)+24, (IF((YEAR(H599)-YEAR(G599))=3, ((MONTH(H599)-MONTH(G599))+1)+36, (MONTH(H599)-MONTH(G599))+1)))))</f>
        <v>1</v>
      </c>
      <c r="J599" s="13">
        <f>F599/I599</f>
        <v>2500</v>
      </c>
      <c r="L599" t="b">
        <f t="shared" si="48"/>
        <v>0</v>
      </c>
      <c r="M599" s="14" t="b">
        <f t="shared" si="47"/>
        <v>1</v>
      </c>
      <c r="N599" s="14" t="b">
        <f t="shared" si="46"/>
        <v>1</v>
      </c>
      <c r="O599"/>
    </row>
    <row r="600" spans="1:15" ht="15.75" hidden="1" x14ac:dyDescent="0.25">
      <c r="A600" s="17" t="s">
        <v>204</v>
      </c>
      <c r="B600" s="17" t="s">
        <v>335</v>
      </c>
      <c r="C600" s="17" t="s">
        <v>22</v>
      </c>
      <c r="D600" s="12">
        <v>42917</v>
      </c>
      <c r="E600" s="12">
        <v>43100</v>
      </c>
      <c r="F600" s="13">
        <v>2500</v>
      </c>
      <c r="G600" s="12">
        <v>42917</v>
      </c>
      <c r="H600" s="12">
        <v>42947</v>
      </c>
      <c r="I600" s="17">
        <f>IF((YEAR(H600)-YEAR(G600))=1, ((MONTH(H600)-MONTH(G600))+1)+12, (IF((YEAR(H600)-YEAR(G600))=2, ((MONTH(H600)-MONTH(G600))+1)+24, (IF((YEAR(H600)-YEAR(G600))=3, ((MONTH(H600)-MONTH(G600))+1)+36, (MONTH(H600)-MONTH(G600))+1)))))</f>
        <v>1</v>
      </c>
      <c r="J600" s="13">
        <f>F600/I600</f>
        <v>2500</v>
      </c>
      <c r="L600" t="b">
        <f t="shared" si="48"/>
        <v>0</v>
      </c>
      <c r="M600" s="14" t="b">
        <f t="shared" si="47"/>
        <v>1</v>
      </c>
      <c r="N600" s="14" t="b">
        <f t="shared" si="46"/>
        <v>1</v>
      </c>
      <c r="O600"/>
    </row>
    <row r="601" spans="1:15" ht="15.75" hidden="1" x14ac:dyDescent="0.25">
      <c r="A601" s="17" t="s">
        <v>204</v>
      </c>
      <c r="B601" s="17" t="s">
        <v>335</v>
      </c>
      <c r="C601" s="17" t="s">
        <v>22</v>
      </c>
      <c r="D601" s="12">
        <v>42948</v>
      </c>
      <c r="E601" s="12">
        <v>43100</v>
      </c>
      <c r="F601" s="13">
        <v>2500</v>
      </c>
      <c r="G601" s="12">
        <v>42948</v>
      </c>
      <c r="H601" s="12">
        <v>42978</v>
      </c>
      <c r="I601" s="17">
        <f>IF((YEAR(H601)-YEAR(G601))=1, ((MONTH(H601)-MONTH(G601))+1)+12, (IF((YEAR(H601)-YEAR(G601))=2, ((MONTH(H601)-MONTH(G601))+1)+24, (IF((YEAR(H601)-YEAR(G601))=3, ((MONTH(H601)-MONTH(G601))+1)+36, (MONTH(H601)-MONTH(G601))+1)))))</f>
        <v>1</v>
      </c>
      <c r="J601" s="13">
        <f>F601/I601</f>
        <v>2500</v>
      </c>
      <c r="L601" t="b">
        <f t="shared" si="48"/>
        <v>0</v>
      </c>
      <c r="M601" s="14" t="b">
        <f t="shared" si="47"/>
        <v>1</v>
      </c>
      <c r="N601" s="14" t="b">
        <f t="shared" si="46"/>
        <v>1</v>
      </c>
      <c r="O601"/>
    </row>
    <row r="602" spans="1:15" ht="15.75" hidden="1" x14ac:dyDescent="0.25">
      <c r="A602" s="17" t="s">
        <v>204</v>
      </c>
      <c r="B602" s="17" t="s">
        <v>335</v>
      </c>
      <c r="C602" s="17" t="s">
        <v>22</v>
      </c>
      <c r="D602" s="12">
        <v>42979</v>
      </c>
      <c r="E602" s="12">
        <v>43100</v>
      </c>
      <c r="F602" s="13">
        <v>2500</v>
      </c>
      <c r="G602" s="12">
        <v>42979</v>
      </c>
      <c r="H602" s="12">
        <v>43008</v>
      </c>
      <c r="I602" s="17">
        <f>IF((YEAR(H602)-YEAR(G602))=1, ((MONTH(H602)-MONTH(G602))+1)+12, (IF((YEAR(H602)-YEAR(G602))=2, ((MONTH(H602)-MONTH(G602))+1)+24, (IF((YEAR(H602)-YEAR(G602))=3, ((MONTH(H602)-MONTH(G602))+1)+36, (MONTH(H602)-MONTH(G602))+1)))))</f>
        <v>1</v>
      </c>
      <c r="J602" s="13">
        <f>F602/I602</f>
        <v>2500</v>
      </c>
      <c r="L602" t="b">
        <f t="shared" si="48"/>
        <v>0</v>
      </c>
      <c r="M602" s="14" t="b">
        <f t="shared" si="47"/>
        <v>1</v>
      </c>
      <c r="N602" s="14" t="b">
        <f t="shared" si="46"/>
        <v>1</v>
      </c>
      <c r="O602"/>
    </row>
    <row r="603" spans="1:15" ht="15.75" hidden="1" x14ac:dyDescent="0.25">
      <c r="A603" s="17" t="s">
        <v>204</v>
      </c>
      <c r="B603" s="17" t="s">
        <v>335</v>
      </c>
      <c r="C603" s="17" t="s">
        <v>22</v>
      </c>
      <c r="D603" s="12">
        <v>43009</v>
      </c>
      <c r="E603" s="12">
        <v>43100</v>
      </c>
      <c r="F603" s="13">
        <v>2500</v>
      </c>
      <c r="G603" s="12">
        <v>43009</v>
      </c>
      <c r="H603" s="12">
        <v>43039</v>
      </c>
      <c r="I603" s="17">
        <f>IF((YEAR(H603)-YEAR(G603))=1, ((MONTH(H603)-MONTH(G603))+1)+12, (IF((YEAR(H603)-YEAR(G603))=2, ((MONTH(H603)-MONTH(G603))+1)+24, (IF((YEAR(H603)-YEAR(G603))=3, ((MONTH(H603)-MONTH(G603))+1)+36, (MONTH(H603)-MONTH(G603))+1)))))</f>
        <v>1</v>
      </c>
      <c r="J603" s="13">
        <f>F603/I603</f>
        <v>2500</v>
      </c>
      <c r="L603" t="b">
        <f t="shared" si="48"/>
        <v>0</v>
      </c>
      <c r="M603" s="14" t="b">
        <f t="shared" si="47"/>
        <v>1</v>
      </c>
      <c r="N603" s="14" t="b">
        <f t="shared" si="46"/>
        <v>1</v>
      </c>
      <c r="O603"/>
    </row>
    <row r="604" spans="1:15" ht="15.75" hidden="1" x14ac:dyDescent="0.25">
      <c r="A604" s="17" t="s">
        <v>204</v>
      </c>
      <c r="B604" s="17" t="s">
        <v>335</v>
      </c>
      <c r="C604" s="17" t="s">
        <v>22</v>
      </c>
      <c r="D604" s="12">
        <v>43040</v>
      </c>
      <c r="E604" s="12">
        <v>43100</v>
      </c>
      <c r="F604" s="13">
        <v>2500</v>
      </c>
      <c r="G604" s="12">
        <v>43040</v>
      </c>
      <c r="H604" s="12">
        <v>43069</v>
      </c>
      <c r="I604" s="17">
        <f>IF((YEAR(H604)-YEAR(G604))=1, ((MONTH(H604)-MONTH(G604))+1)+12, (IF((YEAR(H604)-YEAR(G604))=2, ((MONTH(H604)-MONTH(G604))+1)+24, (IF((YEAR(H604)-YEAR(G604))=3, ((MONTH(H604)-MONTH(G604))+1)+36, (MONTH(H604)-MONTH(G604))+1)))))</f>
        <v>1</v>
      </c>
      <c r="J604" s="13">
        <f>F604/I604</f>
        <v>2500</v>
      </c>
      <c r="L604" t="b">
        <f t="shared" si="48"/>
        <v>0</v>
      </c>
      <c r="M604" s="14" t="b">
        <f t="shared" si="47"/>
        <v>1</v>
      </c>
      <c r="N604" s="14" t="b">
        <f t="shared" si="46"/>
        <v>1</v>
      </c>
      <c r="O604"/>
    </row>
    <row r="605" spans="1:15" ht="15.75" hidden="1" x14ac:dyDescent="0.25">
      <c r="A605" s="17" t="s">
        <v>204</v>
      </c>
      <c r="B605" s="17" t="s">
        <v>335</v>
      </c>
      <c r="C605" s="17" t="s">
        <v>22</v>
      </c>
      <c r="D605" s="12">
        <v>43070</v>
      </c>
      <c r="E605" s="12">
        <v>43100</v>
      </c>
      <c r="F605" s="13">
        <v>2500</v>
      </c>
      <c r="G605" s="12">
        <v>43070</v>
      </c>
      <c r="H605" s="12">
        <v>43100</v>
      </c>
      <c r="I605" s="17">
        <f>IF((YEAR(H605)-YEAR(G605))=1, ((MONTH(H605)-MONTH(G605))+1)+12, (IF((YEAR(H605)-YEAR(G605))=2, ((MONTH(H605)-MONTH(G605))+1)+24, (IF((YEAR(H605)-YEAR(G605))=3, ((MONTH(H605)-MONTH(G605))+1)+36, (MONTH(H605)-MONTH(G605))+1)))))</f>
        <v>1</v>
      </c>
      <c r="J605" s="13">
        <f>F605/I605</f>
        <v>2500</v>
      </c>
      <c r="L605" t="b">
        <f t="shared" si="48"/>
        <v>0</v>
      </c>
      <c r="M605" s="14" t="b">
        <f t="shared" si="47"/>
        <v>1</v>
      </c>
      <c r="N605" s="14" t="b">
        <f t="shared" si="46"/>
        <v>1</v>
      </c>
      <c r="O605"/>
    </row>
    <row r="606" spans="1:15" ht="15.75" hidden="1" x14ac:dyDescent="0.25">
      <c r="A606" s="17" t="s">
        <v>204</v>
      </c>
      <c r="B606" s="17" t="s">
        <v>335</v>
      </c>
      <c r="C606" s="17" t="s">
        <v>22</v>
      </c>
      <c r="D606" s="12">
        <v>43101</v>
      </c>
      <c r="E606" s="12">
        <v>43132</v>
      </c>
      <c r="F606" s="13">
        <v>2500</v>
      </c>
      <c r="G606" s="12">
        <v>43101</v>
      </c>
      <c r="H606" s="12">
        <v>43131</v>
      </c>
      <c r="I606" s="17">
        <f>IF((YEAR(H606)-YEAR(G606))=1, ((MONTH(H606)-MONTH(G606))+1)+12, (IF((YEAR(H606)-YEAR(G606))=2, ((MONTH(H606)-MONTH(G606))+1)+24, (IF((YEAR(H606)-YEAR(G606))=3, ((MONTH(H606)-MONTH(G606))+1)+36, (MONTH(H606)-MONTH(G606))+1)))))</f>
        <v>1</v>
      </c>
      <c r="J606" s="13">
        <f>F606/I606</f>
        <v>2500</v>
      </c>
      <c r="L606" t="b">
        <f t="shared" si="48"/>
        <v>0</v>
      </c>
      <c r="M606" s="14" t="b">
        <f t="shared" si="47"/>
        <v>1</v>
      </c>
      <c r="N606" s="14" t="b">
        <f t="shared" si="46"/>
        <v>1</v>
      </c>
      <c r="O606"/>
    </row>
    <row r="607" spans="1:15" ht="15.75" hidden="1" x14ac:dyDescent="0.25">
      <c r="A607" s="17" t="s">
        <v>204</v>
      </c>
      <c r="B607" s="17" t="s">
        <v>335</v>
      </c>
      <c r="C607" s="17" t="s">
        <v>22</v>
      </c>
      <c r="D607" s="12">
        <v>43132</v>
      </c>
      <c r="E607" s="12">
        <v>43182</v>
      </c>
      <c r="F607" s="13">
        <v>2500</v>
      </c>
      <c r="G607" s="12">
        <v>43132</v>
      </c>
      <c r="H607" s="12">
        <v>43159</v>
      </c>
      <c r="I607" s="17">
        <f>IF((YEAR(H607)-YEAR(G607))=1, ((MONTH(H607)-MONTH(G607))+1)+12, (IF((YEAR(H607)-YEAR(G607))=2, ((MONTH(H607)-MONTH(G607))+1)+24, (IF((YEAR(H607)-YEAR(G607))=3, ((MONTH(H607)-MONTH(G607))+1)+36, (MONTH(H607)-MONTH(G607))+1)))))</f>
        <v>1</v>
      </c>
      <c r="J607" s="13">
        <f>F607/I607</f>
        <v>2500</v>
      </c>
      <c r="L607" t="b">
        <f t="shared" si="48"/>
        <v>0</v>
      </c>
      <c r="M607" s="14" t="b">
        <f t="shared" si="47"/>
        <v>1</v>
      </c>
      <c r="N607" s="14" t="b">
        <f t="shared" si="46"/>
        <v>1</v>
      </c>
      <c r="O607"/>
    </row>
    <row r="608" spans="1:15" ht="15.75" hidden="1" x14ac:dyDescent="0.25">
      <c r="A608" s="17" t="s">
        <v>204</v>
      </c>
      <c r="B608" s="17" t="s">
        <v>335</v>
      </c>
      <c r="C608" s="17" t="s">
        <v>22</v>
      </c>
      <c r="D608" s="12">
        <v>43160</v>
      </c>
      <c r="E608" s="12">
        <v>43195</v>
      </c>
      <c r="F608" s="13">
        <v>2500</v>
      </c>
      <c r="G608" s="12">
        <v>43160</v>
      </c>
      <c r="H608" s="12">
        <v>43190</v>
      </c>
      <c r="I608" s="17">
        <f>IF((YEAR(H608)-YEAR(G608))=1, ((MONTH(H608)-MONTH(G608))+1)+12, (IF((YEAR(H608)-YEAR(G608))=2, ((MONTH(H608)-MONTH(G608))+1)+24, (IF((YEAR(H608)-YEAR(G608))=3, ((MONTH(H608)-MONTH(G608))+1)+36, (MONTH(H608)-MONTH(G608))+1)))))</f>
        <v>1</v>
      </c>
      <c r="J608" s="13">
        <f>F608/I608</f>
        <v>2500</v>
      </c>
      <c r="L608" t="b">
        <f t="shared" si="48"/>
        <v>0</v>
      </c>
      <c r="M608" s="14" t="b">
        <f t="shared" si="47"/>
        <v>1</v>
      </c>
      <c r="N608" s="14" t="b">
        <f t="shared" si="46"/>
        <v>1</v>
      </c>
      <c r="O608"/>
    </row>
    <row r="609" spans="1:15" ht="15.75" hidden="1" x14ac:dyDescent="0.25">
      <c r="A609" s="17" t="s">
        <v>204</v>
      </c>
      <c r="B609" s="17" t="s">
        <v>335</v>
      </c>
      <c r="C609" s="17" t="s">
        <v>22</v>
      </c>
      <c r="D609" s="12">
        <v>43191</v>
      </c>
      <c r="E609" s="12">
        <v>43195</v>
      </c>
      <c r="F609" s="13">
        <v>2500</v>
      </c>
      <c r="G609" s="12">
        <v>43191</v>
      </c>
      <c r="H609" s="12">
        <v>43220</v>
      </c>
      <c r="I609" s="17">
        <f>IF((YEAR(H609)-YEAR(G609))=1, ((MONTH(H609)-MONTH(G609))+1)+12, (IF((YEAR(H609)-YEAR(G609))=2, ((MONTH(H609)-MONTH(G609))+1)+24, (IF((YEAR(H609)-YEAR(G609))=3, ((MONTH(H609)-MONTH(G609))+1)+36, (MONTH(H609)-MONTH(G609))+1)))))</f>
        <v>1</v>
      </c>
      <c r="J609" s="13">
        <f>F609/I609</f>
        <v>2500</v>
      </c>
      <c r="L609" t="b">
        <f t="shared" si="48"/>
        <v>0</v>
      </c>
      <c r="M609" s="14" t="b">
        <f t="shared" si="47"/>
        <v>1</v>
      </c>
      <c r="N609" s="14" t="b">
        <f t="shared" si="46"/>
        <v>1</v>
      </c>
      <c r="O609"/>
    </row>
    <row r="610" spans="1:15" ht="15.75" hidden="1" x14ac:dyDescent="0.25">
      <c r="A610" s="17" t="s">
        <v>204</v>
      </c>
      <c r="B610" s="17" t="s">
        <v>335</v>
      </c>
      <c r="C610" s="17" t="s">
        <v>22</v>
      </c>
      <c r="D610" s="12">
        <v>43221</v>
      </c>
      <c r="E610" s="12">
        <v>43223</v>
      </c>
      <c r="F610" s="13">
        <v>2500</v>
      </c>
      <c r="G610" s="12">
        <v>43221</v>
      </c>
      <c r="H610" s="12">
        <v>43251</v>
      </c>
      <c r="I610" s="17">
        <f>IF((YEAR(H610)-YEAR(G610))=1, ((MONTH(H610)-MONTH(G610))+1)+12, (IF((YEAR(H610)-YEAR(G610))=2, ((MONTH(H610)-MONTH(G610))+1)+24, (IF((YEAR(H610)-YEAR(G610))=3, ((MONTH(H610)-MONTH(G610))+1)+36, (MONTH(H610)-MONTH(G610))+1)))))</f>
        <v>1</v>
      </c>
      <c r="J610" s="13">
        <f>F610/I610</f>
        <v>2500</v>
      </c>
      <c r="L610" t="b">
        <f t="shared" si="48"/>
        <v>0</v>
      </c>
      <c r="M610" s="14" t="b">
        <f t="shared" si="47"/>
        <v>1</v>
      </c>
      <c r="N610" s="14" t="b">
        <f t="shared" si="46"/>
        <v>1</v>
      </c>
      <c r="O610"/>
    </row>
    <row r="611" spans="1:15" ht="15.75" hidden="1" x14ac:dyDescent="0.25">
      <c r="A611" s="17" t="s">
        <v>204</v>
      </c>
      <c r="B611" s="17" t="s">
        <v>335</v>
      </c>
      <c r="C611" s="17" t="s">
        <v>22</v>
      </c>
      <c r="D611" s="12">
        <v>43252</v>
      </c>
      <c r="E611" s="12">
        <v>43283</v>
      </c>
      <c r="F611" s="13">
        <v>2500</v>
      </c>
      <c r="G611" s="12">
        <v>43252</v>
      </c>
      <c r="H611" s="12">
        <v>43281</v>
      </c>
      <c r="I611" s="17">
        <f>IF((YEAR(H611)-YEAR(G611))=1, ((MONTH(H611)-MONTH(G611))+1)+12, (IF((YEAR(H611)-YEAR(G611))=2, ((MONTH(H611)-MONTH(G611))+1)+24, (IF((YEAR(H611)-YEAR(G611))=3, ((MONTH(H611)-MONTH(G611))+1)+36, (MONTH(H611)-MONTH(G611))+1)))))</f>
        <v>1</v>
      </c>
      <c r="J611" s="13">
        <f>F611/I611</f>
        <v>2500</v>
      </c>
      <c r="L611" t="b">
        <f t="shared" si="48"/>
        <v>0</v>
      </c>
      <c r="M611" s="14" t="b">
        <f t="shared" si="47"/>
        <v>1</v>
      </c>
      <c r="N611" s="14" t="b">
        <f t="shared" si="46"/>
        <v>1</v>
      </c>
      <c r="O611"/>
    </row>
    <row r="612" spans="1:15" ht="15.75" hidden="1" x14ac:dyDescent="0.25">
      <c r="A612" s="17" t="s">
        <v>204</v>
      </c>
      <c r="B612" s="17" t="s">
        <v>335</v>
      </c>
      <c r="C612" s="17" t="s">
        <v>22</v>
      </c>
      <c r="D612" s="12">
        <v>43334</v>
      </c>
      <c r="E612" s="12">
        <v>43374</v>
      </c>
      <c r="F612" s="13">
        <v>27000</v>
      </c>
      <c r="G612" s="12">
        <v>43282</v>
      </c>
      <c r="H612" s="12">
        <v>43646</v>
      </c>
      <c r="I612" s="17">
        <f>IF((YEAR(H612)-YEAR(G612))=1, ((MONTH(H612)-MONTH(G612))+1)+12, (IF((YEAR(H612)-YEAR(G612))=2, ((MONTH(H612)-MONTH(G612))+1)+24, (IF((YEAR(H612)-YEAR(G612))=3, ((MONTH(H612)-MONTH(G612))+1)+36, (MONTH(H612)-MONTH(G612))+1)))))</f>
        <v>12</v>
      </c>
      <c r="J612" s="13">
        <f>F612/I612</f>
        <v>2250</v>
      </c>
      <c r="L612" t="b">
        <f t="shared" si="48"/>
        <v>0</v>
      </c>
      <c r="M612" s="14" t="b">
        <f t="shared" si="47"/>
        <v>1</v>
      </c>
      <c r="N612" s="14" t="b">
        <f t="shared" si="46"/>
        <v>1</v>
      </c>
      <c r="O612"/>
    </row>
    <row r="613" spans="1:15" ht="15.75" x14ac:dyDescent="0.25">
      <c r="A613" s="17" t="s">
        <v>204</v>
      </c>
      <c r="B613" s="17" t="s">
        <v>335</v>
      </c>
      <c r="C613" s="17" t="s">
        <v>22</v>
      </c>
      <c r="D613" s="12">
        <v>43705</v>
      </c>
      <c r="E613" s="12">
        <v>43727</v>
      </c>
      <c r="F613" s="13">
        <v>13500</v>
      </c>
      <c r="G613" s="12">
        <v>43647</v>
      </c>
      <c r="H613" s="12">
        <v>43830</v>
      </c>
      <c r="I613" s="17">
        <f>IF((YEAR(H613)-YEAR(G613))=1, ((MONTH(H613)-MONTH(G613))+1)+12, (IF((YEAR(H613)-YEAR(G613))=2, ((MONTH(H613)-MONTH(G613))+1)+24, (IF((YEAR(H613)-YEAR(G613))=3, ((MONTH(H613)-MONTH(G613))+1)+36, (MONTH(H613)-MONTH(G613))+1)))))</f>
        <v>6</v>
      </c>
      <c r="J613" s="13">
        <f>F613/I613</f>
        <v>2250</v>
      </c>
      <c r="L613" t="b">
        <f t="shared" si="48"/>
        <v>0</v>
      </c>
      <c r="M613" s="14" t="b">
        <f t="shared" si="47"/>
        <v>1</v>
      </c>
      <c r="N613" s="14" t="b">
        <f t="shared" si="46"/>
        <v>1</v>
      </c>
      <c r="O613"/>
    </row>
    <row r="614" spans="1:15" ht="15.75" x14ac:dyDescent="0.25">
      <c r="A614" s="17" t="s">
        <v>204</v>
      </c>
      <c r="B614" s="17" t="s">
        <v>335</v>
      </c>
      <c r="C614" s="17" t="s">
        <v>22</v>
      </c>
      <c r="D614" s="12">
        <v>43830</v>
      </c>
      <c r="E614" s="12">
        <v>43868</v>
      </c>
      <c r="F614" s="13">
        <v>13500</v>
      </c>
      <c r="G614" s="12">
        <v>43831</v>
      </c>
      <c r="H614" s="12">
        <v>44012</v>
      </c>
      <c r="I614" s="17">
        <f>IF((YEAR(H614)-YEAR(G614))=1, ((MONTH(H614)-MONTH(G614))+1)+12, (IF((YEAR(H614)-YEAR(G614))=2, ((MONTH(H614)-MONTH(G614))+1)+24, (IF((YEAR(H614)-YEAR(G614))=3, ((MONTH(H614)-MONTH(G614))+1)+36, (MONTH(H614)-MONTH(G614))+1)))))</f>
        <v>6</v>
      </c>
      <c r="J614" s="13">
        <f>F614/I614</f>
        <v>2250</v>
      </c>
      <c r="L614" t="b">
        <f t="shared" si="48"/>
        <v>0</v>
      </c>
      <c r="M614" s="14" t="b">
        <f t="shared" si="47"/>
        <v>1</v>
      </c>
      <c r="N614" s="14" t="b">
        <f t="shared" si="46"/>
        <v>1</v>
      </c>
      <c r="O614"/>
    </row>
    <row r="615" spans="1:15" ht="15.75" x14ac:dyDescent="0.25">
      <c r="A615" s="17" t="s">
        <v>204</v>
      </c>
      <c r="B615" s="17" t="s">
        <v>335</v>
      </c>
      <c r="C615" s="17" t="s">
        <v>22</v>
      </c>
      <c r="D615" s="12">
        <v>44025</v>
      </c>
      <c r="E615" s="12">
        <v>44046</v>
      </c>
      <c r="F615" s="13">
        <v>6750</v>
      </c>
      <c r="G615" s="12">
        <v>44013</v>
      </c>
      <c r="H615" s="12">
        <v>44104</v>
      </c>
      <c r="I615" s="17">
        <f>IF((YEAR(H615)-YEAR(G615))=1, ((MONTH(H615)-MONTH(G615))+1)+12, (IF((YEAR(H615)-YEAR(G615))=2, ((MONTH(H615)-MONTH(G615))+1)+24, (IF((YEAR(H615)-YEAR(G615))=3, ((MONTH(H615)-MONTH(G615))+1)+36, (MONTH(H615)-MONTH(G615))+1)))))</f>
        <v>3</v>
      </c>
      <c r="J615" s="13">
        <f>F615/I615</f>
        <v>2250</v>
      </c>
      <c r="L615" t="b">
        <f t="shared" si="48"/>
        <v>0</v>
      </c>
      <c r="M615" s="14" t="b">
        <f t="shared" si="47"/>
        <v>1</v>
      </c>
      <c r="N615" s="14" t="b">
        <f t="shared" si="46"/>
        <v>1</v>
      </c>
      <c r="O615"/>
    </row>
    <row r="616" spans="1:15" ht="15.75" x14ac:dyDescent="0.25">
      <c r="A616" s="17" t="s">
        <v>204</v>
      </c>
      <c r="B616" s="17" t="s">
        <v>336</v>
      </c>
      <c r="C616" s="17" t="s">
        <v>22</v>
      </c>
      <c r="D616" s="12">
        <v>44025</v>
      </c>
      <c r="E616" s="12">
        <v>44046</v>
      </c>
      <c r="F616" s="13">
        <f>9500/4</f>
        <v>2375</v>
      </c>
      <c r="G616" s="12">
        <v>44013</v>
      </c>
      <c r="H616" s="12">
        <v>44104</v>
      </c>
      <c r="I616" s="17">
        <f>IF((YEAR(H616)-YEAR(G616))=1, ((MONTH(H616)-MONTH(G616))+1)+12, (IF((YEAR(H616)-YEAR(G616))=2, ((MONTH(H616)-MONTH(G616))+1)+24, (IF((YEAR(H616)-YEAR(G616))=3, ((MONTH(H616)-MONTH(G616))+1)+36, (MONTH(H616)-MONTH(G616))+1)))))</f>
        <v>3</v>
      </c>
      <c r="J616" s="13">
        <f>F616/I616</f>
        <v>791.66666666666663</v>
      </c>
      <c r="L616" t="b">
        <f t="shared" si="48"/>
        <v>0</v>
      </c>
      <c r="M616" s="14" t="b">
        <f t="shared" si="47"/>
        <v>1</v>
      </c>
      <c r="N616" s="14" t="b">
        <f t="shared" si="46"/>
        <v>0</v>
      </c>
      <c r="O616"/>
    </row>
    <row r="617" spans="1:15" ht="15.75" x14ac:dyDescent="0.25">
      <c r="A617" s="17" t="s">
        <v>204</v>
      </c>
      <c r="B617" s="17" t="s">
        <v>335</v>
      </c>
      <c r="C617" s="17" t="s">
        <v>22</v>
      </c>
      <c r="D617" s="12">
        <v>44105</v>
      </c>
      <c r="E617" s="12">
        <v>44132</v>
      </c>
      <c r="F617" s="13">
        <v>6750</v>
      </c>
      <c r="G617" s="12">
        <v>44105</v>
      </c>
      <c r="H617" s="12">
        <v>44196</v>
      </c>
      <c r="I617" s="17">
        <f>IF((YEAR(H617)-YEAR(G617))=1, ((MONTH(H617)-MONTH(G617))+1)+12, (IF((YEAR(H617)-YEAR(G617))=2, ((MONTH(H617)-MONTH(G617))+1)+24, (IF((YEAR(H617)-YEAR(G617))=3, ((MONTH(H617)-MONTH(G617))+1)+36, (MONTH(H617)-MONTH(G617))+1)))))</f>
        <v>3</v>
      </c>
      <c r="J617" s="13">
        <f>F617/I617</f>
        <v>2250</v>
      </c>
      <c r="L617" t="b">
        <f t="shared" si="48"/>
        <v>0</v>
      </c>
      <c r="M617" s="14" t="b">
        <f>EXACT(A617,A616)</f>
        <v>1</v>
      </c>
      <c r="N617" s="14" t="b">
        <f>EXACT(B617,B616)</f>
        <v>0</v>
      </c>
      <c r="O617"/>
    </row>
    <row r="618" spans="1:15" ht="15.75" x14ac:dyDescent="0.25">
      <c r="A618" s="17" t="s">
        <v>204</v>
      </c>
      <c r="B618" s="17" t="s">
        <v>336</v>
      </c>
      <c r="C618" s="17" t="s">
        <v>22</v>
      </c>
      <c r="D618" s="12">
        <v>44105</v>
      </c>
      <c r="E618" s="12">
        <v>44132</v>
      </c>
      <c r="F618" s="13">
        <v>2375</v>
      </c>
      <c r="G618" s="12">
        <v>44105</v>
      </c>
      <c r="H618" s="12">
        <v>44196</v>
      </c>
      <c r="I618" s="17">
        <f>IF((YEAR(H618)-YEAR(G618))=1, ((MONTH(H618)-MONTH(G618))+1)+12, (IF((YEAR(H618)-YEAR(G618))=2, ((MONTH(H618)-MONTH(G618))+1)+24, (IF((YEAR(H618)-YEAR(G618))=3, ((MONTH(H618)-MONTH(G618))+1)+36, (MONTH(H618)-MONTH(G618))+1)))))</f>
        <v>3</v>
      </c>
      <c r="J618" s="13">
        <f>F618/I618</f>
        <v>791.66666666666663</v>
      </c>
      <c r="L618" t="b">
        <f t="shared" si="48"/>
        <v>0</v>
      </c>
      <c r="M618" s="14" t="b">
        <f t="shared" si="47"/>
        <v>1</v>
      </c>
      <c r="N618" s="14" t="b">
        <f t="shared" si="46"/>
        <v>0</v>
      </c>
      <c r="O618"/>
    </row>
    <row r="619" spans="1:15" ht="15.75" x14ac:dyDescent="0.25">
      <c r="A619" s="17" t="s">
        <v>204</v>
      </c>
      <c r="B619" s="17" t="s">
        <v>335</v>
      </c>
      <c r="C619" s="17" t="s">
        <v>22</v>
      </c>
      <c r="D619" s="12">
        <v>44151</v>
      </c>
      <c r="E619" s="12">
        <v>44151</v>
      </c>
      <c r="F619" s="13">
        <v>6750</v>
      </c>
      <c r="G619" s="12">
        <v>44197</v>
      </c>
      <c r="H619" s="12">
        <v>44286</v>
      </c>
      <c r="I619" s="17">
        <f>IF((YEAR(H619)-YEAR(G619))=1, ((MONTH(H619)-MONTH(G619))+1)+12, (IF((YEAR(H619)-YEAR(G619))=2, ((MONTH(H619)-MONTH(G619))+1)+24, (IF((YEAR(H619)-YEAR(G619))=3, ((MONTH(H619)-MONTH(G619))+1)+36, (MONTH(H619)-MONTH(G619))+1)))))</f>
        <v>3</v>
      </c>
      <c r="J619" s="13">
        <f>F619/I619</f>
        <v>2250</v>
      </c>
      <c r="L619" t="b">
        <f t="shared" si="48"/>
        <v>0</v>
      </c>
      <c r="M619" s="14" t="b">
        <f t="shared" si="47"/>
        <v>1</v>
      </c>
      <c r="N619" s="14" t="b">
        <f t="shared" si="46"/>
        <v>0</v>
      </c>
      <c r="O619"/>
    </row>
    <row r="620" spans="1:15" ht="15.75" x14ac:dyDescent="0.25">
      <c r="A620" s="17" t="s">
        <v>204</v>
      </c>
      <c r="B620" s="17" t="s">
        <v>336</v>
      </c>
      <c r="C620" s="17" t="s">
        <v>22</v>
      </c>
      <c r="D620" s="12">
        <v>44151</v>
      </c>
      <c r="E620" s="12">
        <v>44151</v>
      </c>
      <c r="F620" s="13">
        <v>2375</v>
      </c>
      <c r="G620" s="12">
        <v>44197</v>
      </c>
      <c r="H620" s="12">
        <v>44286</v>
      </c>
      <c r="I620" s="17">
        <f>IF((YEAR(H620)-YEAR(G620))=1, ((MONTH(H620)-MONTH(G620))+1)+12, (IF((YEAR(H620)-YEAR(G620))=2, ((MONTH(H620)-MONTH(G620))+1)+24, (IF((YEAR(H620)-YEAR(G620))=3, ((MONTH(H620)-MONTH(G620))+1)+36, (MONTH(H620)-MONTH(G620))+1)))))</f>
        <v>3</v>
      </c>
      <c r="J620" s="13">
        <f>F620/I620</f>
        <v>791.66666666666663</v>
      </c>
      <c r="L620" t="b">
        <f t="shared" si="48"/>
        <v>0</v>
      </c>
      <c r="M620" s="14" t="b">
        <f t="shared" si="47"/>
        <v>1</v>
      </c>
      <c r="N620" s="14" t="b">
        <f t="shared" si="46"/>
        <v>0</v>
      </c>
      <c r="O620"/>
    </row>
    <row r="621" spans="1:15" ht="15.75" x14ac:dyDescent="0.25">
      <c r="A621" s="17" t="s">
        <v>204</v>
      </c>
      <c r="B621" s="17" t="s">
        <v>335</v>
      </c>
      <c r="C621" s="17" t="s">
        <v>22</v>
      </c>
      <c r="D621" s="12">
        <v>44158</v>
      </c>
      <c r="E621" s="12">
        <v>44158</v>
      </c>
      <c r="F621" s="13">
        <v>6750</v>
      </c>
      <c r="G621" s="12">
        <v>44287</v>
      </c>
      <c r="H621" s="12">
        <v>44377</v>
      </c>
      <c r="I621" s="17">
        <f>IF((YEAR(H621)-YEAR(G621))=1, ((MONTH(H621)-MONTH(G621))+1)+12, (IF((YEAR(H621)-YEAR(G621))=2, ((MONTH(H621)-MONTH(G621))+1)+24, (IF((YEAR(H621)-YEAR(G621))=3, ((MONTH(H621)-MONTH(G621))+1)+36, (MONTH(H621)-MONTH(G621))+1)))))</f>
        <v>3</v>
      </c>
      <c r="J621" s="13">
        <f>F621/I621</f>
        <v>2250</v>
      </c>
      <c r="L621" t="b">
        <f t="shared" si="48"/>
        <v>0</v>
      </c>
      <c r="M621" s="14" t="b">
        <f t="shared" si="47"/>
        <v>1</v>
      </c>
      <c r="N621" s="14" t="b">
        <f t="shared" si="46"/>
        <v>0</v>
      </c>
      <c r="O621"/>
    </row>
    <row r="622" spans="1:15" ht="15.75" x14ac:dyDescent="0.25">
      <c r="A622" s="17" t="s">
        <v>204</v>
      </c>
      <c r="B622" s="17" t="s">
        <v>336</v>
      </c>
      <c r="C622" s="17" t="s">
        <v>22</v>
      </c>
      <c r="D622" s="12">
        <v>44158</v>
      </c>
      <c r="E622" s="12">
        <v>44158</v>
      </c>
      <c r="F622" s="13">
        <v>2375</v>
      </c>
      <c r="G622" s="12">
        <v>44287</v>
      </c>
      <c r="H622" s="12">
        <v>44377</v>
      </c>
      <c r="I622" s="17">
        <f>IF((YEAR(H622)-YEAR(G622))=1, ((MONTH(H622)-MONTH(G622))+1)+12, (IF((YEAR(H622)-YEAR(G622))=2, ((MONTH(H622)-MONTH(G622))+1)+24, (IF((YEAR(H622)-YEAR(G622))=3, ((MONTH(H622)-MONTH(G622))+1)+36, (MONTH(H622)-MONTH(G622))+1)))))</f>
        <v>3</v>
      </c>
      <c r="J622" s="13">
        <f>F622/I622</f>
        <v>791.66666666666663</v>
      </c>
      <c r="L622" t="b">
        <f t="shared" si="48"/>
        <v>0</v>
      </c>
      <c r="M622" s="14" t="b">
        <f t="shared" si="47"/>
        <v>1</v>
      </c>
      <c r="N622" s="14" t="b">
        <f t="shared" si="46"/>
        <v>0</v>
      </c>
      <c r="O622"/>
    </row>
    <row r="623" spans="1:15" ht="15.75" hidden="1" x14ac:dyDescent="0.25">
      <c r="A623" s="17" t="s">
        <v>205</v>
      </c>
      <c r="B623" s="17" t="s">
        <v>333</v>
      </c>
      <c r="C623" s="17" t="s">
        <v>22</v>
      </c>
      <c r="D623" s="12">
        <v>43389</v>
      </c>
      <c r="E623" s="12">
        <v>43406</v>
      </c>
      <c r="F623" s="13">
        <v>8260.81</v>
      </c>
      <c r="G623" s="12">
        <v>43344</v>
      </c>
      <c r="H623" s="12">
        <v>43434</v>
      </c>
      <c r="I623" s="17">
        <f>IF((YEAR(H623)-YEAR(G623))=1, ((MONTH(H623)-MONTH(G623))+1)+12, (IF((YEAR(H623)-YEAR(G623))=2, ((MONTH(H623)-MONTH(G623))+1)+24, (IF((YEAR(H623)-YEAR(G623))=3, ((MONTH(H623)-MONTH(G623))+1)+36, (MONTH(H623)-MONTH(G623))+1)))))</f>
        <v>3</v>
      </c>
      <c r="J623" s="13">
        <f>F623/I623</f>
        <v>2753.603333333333</v>
      </c>
      <c r="L623" t="b">
        <f t="shared" si="48"/>
        <v>0</v>
      </c>
      <c r="M623" s="14" t="b">
        <f t="shared" ref="M623:M674" si="49">EXACT(A623,A622)</f>
        <v>0</v>
      </c>
      <c r="N623" s="14" t="b">
        <f t="shared" ref="N623:N674" si="50">EXACT(B623,B622)</f>
        <v>0</v>
      </c>
      <c r="O623"/>
    </row>
    <row r="624" spans="1:15" ht="15.75" hidden="1" x14ac:dyDescent="0.25">
      <c r="A624" s="17" t="s">
        <v>205</v>
      </c>
      <c r="B624" s="17" t="s">
        <v>333</v>
      </c>
      <c r="C624" s="17" t="s">
        <v>22</v>
      </c>
      <c r="D624" s="12">
        <v>43435</v>
      </c>
      <c r="E624" s="12">
        <v>43441</v>
      </c>
      <c r="F624" s="13">
        <v>7976.26</v>
      </c>
      <c r="G624" s="12">
        <v>43435</v>
      </c>
      <c r="H624" s="12">
        <v>43524</v>
      </c>
      <c r="I624" s="17">
        <f>IF((YEAR(H624)-YEAR(G624))=1, ((MONTH(H624)-MONTH(G624))+1)+12, (IF((YEAR(H624)-YEAR(G624))=2, ((MONTH(H624)-MONTH(G624))+1)+24, (IF((YEAR(H624)-YEAR(G624))=3, ((MONTH(H624)-MONTH(G624))+1)+36, (MONTH(H624)-MONTH(G624))+1)))))</f>
        <v>3</v>
      </c>
      <c r="J624" s="13">
        <f>F624/I624</f>
        <v>2658.7533333333336</v>
      </c>
      <c r="L624" t="b">
        <f t="shared" si="48"/>
        <v>0</v>
      </c>
      <c r="M624" s="14" t="b">
        <f t="shared" si="49"/>
        <v>1</v>
      </c>
      <c r="N624" s="14" t="b">
        <f t="shared" si="50"/>
        <v>1</v>
      </c>
      <c r="O624"/>
    </row>
    <row r="625" spans="1:15" ht="15.75" x14ac:dyDescent="0.25">
      <c r="A625" s="17" t="s">
        <v>205</v>
      </c>
      <c r="B625" s="17" t="s">
        <v>333</v>
      </c>
      <c r="C625" s="17" t="s">
        <v>22</v>
      </c>
      <c r="D625" s="12">
        <v>43525</v>
      </c>
      <c r="E625" s="12">
        <v>43551</v>
      </c>
      <c r="F625" s="13">
        <v>8285.2800000000007</v>
      </c>
      <c r="G625" s="12">
        <v>43525</v>
      </c>
      <c r="H625" s="12">
        <v>43616</v>
      </c>
      <c r="I625" s="17">
        <f>IF((YEAR(H625)-YEAR(G625))=1, ((MONTH(H625)-MONTH(G625))+1)+12, (IF((YEAR(H625)-YEAR(G625))=2, ((MONTH(H625)-MONTH(G625))+1)+24, (IF((YEAR(H625)-YEAR(G625))=3, ((MONTH(H625)-MONTH(G625))+1)+36, (MONTH(H625)-MONTH(G625))+1)))))</f>
        <v>3</v>
      </c>
      <c r="J625" s="13">
        <f>F625/I625</f>
        <v>2761.76</v>
      </c>
      <c r="L625" t="b">
        <f t="shared" si="48"/>
        <v>0</v>
      </c>
      <c r="M625" s="14" t="b">
        <f t="shared" si="49"/>
        <v>1</v>
      </c>
      <c r="N625" s="14" t="b">
        <f t="shared" si="50"/>
        <v>1</v>
      </c>
      <c r="O625"/>
    </row>
    <row r="626" spans="1:15" ht="15.75" x14ac:dyDescent="0.25">
      <c r="A626" s="17" t="s">
        <v>205</v>
      </c>
      <c r="B626" s="17" t="s">
        <v>334</v>
      </c>
      <c r="C626" s="17" t="s">
        <v>22</v>
      </c>
      <c r="D626" s="12">
        <v>43539</v>
      </c>
      <c r="E626" s="12">
        <v>43551</v>
      </c>
      <c r="F626" s="13">
        <v>7271.91</v>
      </c>
      <c r="G626" s="12">
        <v>43525</v>
      </c>
      <c r="H626" s="12">
        <v>43769</v>
      </c>
      <c r="I626" s="17">
        <f>IF((YEAR(H626)-YEAR(G626))=1, ((MONTH(H626)-MONTH(G626))+1)+12, (IF((YEAR(H626)-YEAR(G626))=2, ((MONTH(H626)-MONTH(G626))+1)+24, (IF((YEAR(H626)-YEAR(G626))=3, ((MONTH(H626)-MONTH(G626))+1)+36, (MONTH(H626)-MONTH(G626))+1)))))</f>
        <v>8</v>
      </c>
      <c r="J626" s="13">
        <f>F626/I626</f>
        <v>908.98874999999998</v>
      </c>
      <c r="L626" t="b">
        <f t="shared" si="48"/>
        <v>0</v>
      </c>
      <c r="M626" s="14" t="b">
        <f t="shared" si="49"/>
        <v>1</v>
      </c>
      <c r="N626" s="14" t="b">
        <f t="shared" si="50"/>
        <v>0</v>
      </c>
      <c r="O626"/>
    </row>
    <row r="627" spans="1:15" ht="15.75" x14ac:dyDescent="0.25">
      <c r="A627" s="17" t="s">
        <v>205</v>
      </c>
      <c r="B627" s="17" t="s">
        <v>333</v>
      </c>
      <c r="C627" s="17" t="s">
        <v>22</v>
      </c>
      <c r="D627" s="12">
        <v>43617</v>
      </c>
      <c r="E627" s="12">
        <v>43623</v>
      </c>
      <c r="F627" s="13">
        <v>7898.74</v>
      </c>
      <c r="G627" s="12">
        <v>43617</v>
      </c>
      <c r="H627" s="12">
        <v>43708</v>
      </c>
      <c r="I627" s="17">
        <f>IF((YEAR(H627)-YEAR(G627))=1, ((MONTH(H627)-MONTH(G627))+1)+12, (IF((YEAR(H627)-YEAR(G627))=2, ((MONTH(H627)-MONTH(G627))+1)+24, (IF((YEAR(H627)-YEAR(G627))=3, ((MONTH(H627)-MONTH(G627))+1)+36, (MONTH(H627)-MONTH(G627))+1)))))</f>
        <v>3</v>
      </c>
      <c r="J627" s="13">
        <f>F627/I627</f>
        <v>2632.9133333333334</v>
      </c>
      <c r="L627" t="b">
        <f t="shared" si="48"/>
        <v>0</v>
      </c>
      <c r="M627" s="14" t="b">
        <f t="shared" si="49"/>
        <v>1</v>
      </c>
      <c r="N627" s="14" t="b">
        <f t="shared" si="50"/>
        <v>0</v>
      </c>
      <c r="O627"/>
    </row>
    <row r="628" spans="1:15" ht="15.75" x14ac:dyDescent="0.25">
      <c r="A628" s="17" t="s">
        <v>205</v>
      </c>
      <c r="B628" s="17" t="s">
        <v>334</v>
      </c>
      <c r="C628" s="17" t="s">
        <v>22</v>
      </c>
      <c r="D628" s="12">
        <v>43754</v>
      </c>
      <c r="E628" s="12">
        <v>43791</v>
      </c>
      <c r="F628" s="13">
        <v>13310.38</v>
      </c>
      <c r="G628" s="12">
        <v>43754</v>
      </c>
      <c r="H628" s="12">
        <v>44104</v>
      </c>
      <c r="I628" s="17">
        <f>IF((YEAR(H628)-YEAR(G628))=1, ((MONTH(H628)-MONTH(G628))+1)+12, (IF((YEAR(H628)-YEAR(G628))=2, ((MONTH(H628)-MONTH(G628))+1)+24, (IF((YEAR(H628)-YEAR(G628))=3, ((MONTH(H628)-MONTH(G628))+1)+36, (MONTH(H628)-MONTH(G628))+1)))))</f>
        <v>12</v>
      </c>
      <c r="J628" s="13">
        <f>F628/I628</f>
        <v>1109.1983333333333</v>
      </c>
      <c r="L628" t="b">
        <f t="shared" si="48"/>
        <v>0</v>
      </c>
      <c r="M628" s="14" t="b">
        <f t="shared" si="49"/>
        <v>1</v>
      </c>
      <c r="N628" s="14" t="b">
        <f t="shared" si="50"/>
        <v>0</v>
      </c>
      <c r="O628"/>
    </row>
    <row r="629" spans="1:15" ht="15.75" x14ac:dyDescent="0.25">
      <c r="A629" s="17" t="s">
        <v>205</v>
      </c>
      <c r="B629" s="17" t="s">
        <v>333</v>
      </c>
      <c r="C629" s="17" t="s">
        <v>22</v>
      </c>
      <c r="D629" s="12">
        <v>43831</v>
      </c>
      <c r="E629" s="12">
        <v>43847</v>
      </c>
      <c r="F629" s="13">
        <v>12780.66</v>
      </c>
      <c r="G629" s="12">
        <v>43754</v>
      </c>
      <c r="H629" s="12">
        <v>44104</v>
      </c>
      <c r="I629" s="17">
        <f>IF((YEAR(H629)-YEAR(G629))=1, ((MONTH(H629)-MONTH(G629))+1)+12, (IF((YEAR(H629)-YEAR(G629))=2, ((MONTH(H629)-MONTH(G629))+1)+24, (IF((YEAR(H629)-YEAR(G629))=3, ((MONTH(H629)-MONTH(G629))+1)+36, (MONTH(H629)-MONTH(G629))+1)))))</f>
        <v>12</v>
      </c>
      <c r="J629" s="13">
        <f>F629/I629</f>
        <v>1065.0550000000001</v>
      </c>
      <c r="L629" t="b">
        <f t="shared" si="48"/>
        <v>0</v>
      </c>
      <c r="M629" s="14" t="b">
        <f t="shared" si="49"/>
        <v>1</v>
      </c>
      <c r="N629" s="14" t="b">
        <f t="shared" si="50"/>
        <v>0</v>
      </c>
      <c r="O629"/>
    </row>
    <row r="630" spans="1:15" ht="15.75" x14ac:dyDescent="0.25">
      <c r="A630" s="17" t="s">
        <v>205</v>
      </c>
      <c r="B630" s="17" t="s">
        <v>334</v>
      </c>
      <c r="C630" s="17" t="s">
        <v>22</v>
      </c>
      <c r="D630" s="12">
        <v>44120</v>
      </c>
      <c r="E630" s="12"/>
      <c r="F630" s="13">
        <v>13193.71</v>
      </c>
      <c r="G630" s="12">
        <v>44105</v>
      </c>
      <c r="H630" s="12">
        <v>44196</v>
      </c>
      <c r="I630" s="17">
        <f>IF((YEAR(H630)-YEAR(G630))=1, ((MONTH(H630)-MONTH(G630))+1)+12, (IF((YEAR(H630)-YEAR(G630))=2, ((MONTH(H630)-MONTH(G630))+1)+24, (IF((YEAR(H630)-YEAR(G630))=3, ((MONTH(H630)-MONTH(G630))+1)+36, (MONTH(H630)-MONTH(G630))+1)))))</f>
        <v>3</v>
      </c>
      <c r="J630" s="13">
        <f>F630/I630</f>
        <v>4397.9033333333327</v>
      </c>
      <c r="L630" t="b">
        <f t="shared" si="48"/>
        <v>0</v>
      </c>
      <c r="M630" s="14" t="b">
        <f t="shared" ref="M630:M631" si="51">EXACT(A630,A629)</f>
        <v>1</v>
      </c>
      <c r="N630" s="14" t="b">
        <f t="shared" ref="N630:N631" si="52">EXACT(B630,B629)</f>
        <v>0</v>
      </c>
      <c r="O630"/>
    </row>
    <row r="631" spans="1:15" ht="15.75" x14ac:dyDescent="0.25">
      <c r="A631" s="17" t="s">
        <v>205</v>
      </c>
      <c r="B631" s="17" t="s">
        <v>333</v>
      </c>
      <c r="C631" s="17" t="s">
        <v>22</v>
      </c>
      <c r="D631" s="12">
        <v>44197</v>
      </c>
      <c r="E631" s="12"/>
      <c r="F631" s="13">
        <v>13673</v>
      </c>
      <c r="G631" s="12">
        <v>44197</v>
      </c>
      <c r="H631" s="12">
        <v>44286</v>
      </c>
      <c r="I631" s="17">
        <f>IF((YEAR(H631)-YEAR(G631))=1, ((MONTH(H631)-MONTH(G631))+1)+12, (IF((YEAR(H631)-YEAR(G631))=2, ((MONTH(H631)-MONTH(G631))+1)+24, (IF((YEAR(H631)-YEAR(G631))=3, ((MONTH(H631)-MONTH(G631))+1)+36, (MONTH(H631)-MONTH(G631))+1)))))</f>
        <v>3</v>
      </c>
      <c r="J631" s="13">
        <f>F631/I631</f>
        <v>4557.666666666667</v>
      </c>
      <c r="L631" t="b">
        <f t="shared" si="48"/>
        <v>0</v>
      </c>
      <c r="M631" s="14" t="b">
        <f t="shared" si="51"/>
        <v>1</v>
      </c>
      <c r="N631" s="14" t="b">
        <f t="shared" si="52"/>
        <v>0</v>
      </c>
      <c r="O631"/>
    </row>
    <row r="632" spans="1:15" ht="15.75" hidden="1" x14ac:dyDescent="0.25">
      <c r="A632" s="17" t="s">
        <v>206</v>
      </c>
      <c r="B632" s="17" t="s">
        <v>334</v>
      </c>
      <c r="C632" s="17" t="s">
        <v>22</v>
      </c>
      <c r="D632" s="12">
        <v>42893</v>
      </c>
      <c r="E632" s="12">
        <v>43100</v>
      </c>
      <c r="F632" s="13">
        <v>8100</v>
      </c>
      <c r="G632" s="12">
        <v>42887</v>
      </c>
      <c r="H632" s="12">
        <v>42947</v>
      </c>
      <c r="I632" s="17">
        <f>IF((YEAR(H632)-YEAR(G632))=1, ((MONTH(H632)-MONTH(G632))+1)+12, (IF((YEAR(H632)-YEAR(G632))=2, ((MONTH(H632)-MONTH(G632))+1)+24, (IF((YEAR(H632)-YEAR(G632))=3, ((MONTH(H632)-MONTH(G632))+1)+36, (MONTH(H632)-MONTH(G632))+1)))))</f>
        <v>2</v>
      </c>
      <c r="J632" s="13">
        <f>F632/I632</f>
        <v>4050</v>
      </c>
      <c r="L632" t="b">
        <f t="shared" si="48"/>
        <v>0</v>
      </c>
      <c r="M632" s="14" t="b">
        <f t="shared" si="49"/>
        <v>0</v>
      </c>
      <c r="N632" s="14" t="b">
        <f t="shared" si="50"/>
        <v>0</v>
      </c>
      <c r="O632"/>
    </row>
    <row r="633" spans="1:15" ht="15.75" hidden="1" x14ac:dyDescent="0.25">
      <c r="A633" s="17" t="s">
        <v>206</v>
      </c>
      <c r="B633" s="17" t="s">
        <v>334</v>
      </c>
      <c r="C633" s="17" t="s">
        <v>22</v>
      </c>
      <c r="D633" s="12">
        <v>42951</v>
      </c>
      <c r="E633" s="12">
        <v>43100</v>
      </c>
      <c r="F633" s="13">
        <v>10000</v>
      </c>
      <c r="G633" s="12">
        <v>42948</v>
      </c>
      <c r="H633" s="12">
        <v>43008</v>
      </c>
      <c r="I633" s="17">
        <f>IF((YEAR(H633)-YEAR(G633))=1, ((MONTH(H633)-MONTH(G633))+1)+12, (IF((YEAR(H633)-YEAR(G633))=2, ((MONTH(H633)-MONTH(G633))+1)+24, (IF((YEAR(H633)-YEAR(G633))=3, ((MONTH(H633)-MONTH(G633))+1)+36, (MONTH(H633)-MONTH(G633))+1)))))</f>
        <v>2</v>
      </c>
      <c r="J633" s="13">
        <f>F633/I633</f>
        <v>5000</v>
      </c>
      <c r="L633" t="b">
        <f t="shared" si="48"/>
        <v>0</v>
      </c>
      <c r="M633" s="14" t="b">
        <f t="shared" si="49"/>
        <v>1</v>
      </c>
      <c r="N633" s="14" t="b">
        <f t="shared" si="50"/>
        <v>1</v>
      </c>
      <c r="O633"/>
    </row>
    <row r="634" spans="1:15" ht="15.75" hidden="1" x14ac:dyDescent="0.25">
      <c r="A634" s="17" t="s">
        <v>206</v>
      </c>
      <c r="B634" s="17" t="s">
        <v>334</v>
      </c>
      <c r="C634" s="17" t="s">
        <v>22</v>
      </c>
      <c r="D634" s="12">
        <v>42955</v>
      </c>
      <c r="E634" s="12">
        <v>43100</v>
      </c>
      <c r="F634" s="13">
        <v>9600</v>
      </c>
      <c r="G634" s="12">
        <v>43009</v>
      </c>
      <c r="H634" s="12">
        <v>43100</v>
      </c>
      <c r="I634" s="17">
        <f>IF((YEAR(H634)-YEAR(G634))=1, ((MONTH(H634)-MONTH(G634))+1)+12, (IF((YEAR(H634)-YEAR(G634))=2, ((MONTH(H634)-MONTH(G634))+1)+24, (IF((YEAR(H634)-YEAR(G634))=3, ((MONTH(H634)-MONTH(G634))+1)+36, (MONTH(H634)-MONTH(G634))+1)))))</f>
        <v>3</v>
      </c>
      <c r="J634" s="13">
        <f>F634/I634</f>
        <v>3200</v>
      </c>
      <c r="L634" t="b">
        <f t="shared" si="48"/>
        <v>0</v>
      </c>
      <c r="M634" s="14" t="b">
        <f t="shared" si="49"/>
        <v>1</v>
      </c>
      <c r="N634" s="14" t="b">
        <f t="shared" si="50"/>
        <v>1</v>
      </c>
      <c r="O634"/>
    </row>
    <row r="635" spans="1:15" ht="15.75" hidden="1" x14ac:dyDescent="0.25">
      <c r="A635" s="17" t="s">
        <v>206</v>
      </c>
      <c r="B635" s="17" t="s">
        <v>334</v>
      </c>
      <c r="C635" s="17" t="s">
        <v>22</v>
      </c>
      <c r="D635" s="12">
        <v>43125</v>
      </c>
      <c r="E635" s="12">
        <v>43147</v>
      </c>
      <c r="F635" s="13">
        <v>709.52</v>
      </c>
      <c r="G635" s="12">
        <v>43101</v>
      </c>
      <c r="H635" s="12">
        <v>43131</v>
      </c>
      <c r="I635" s="17">
        <f>IF((YEAR(H635)-YEAR(G635))=1, ((MONTH(H635)-MONTH(G635))+1)+12, (IF((YEAR(H635)-YEAR(G635))=2, ((MONTH(H635)-MONTH(G635))+1)+24, (IF((YEAR(H635)-YEAR(G635))=3, ((MONTH(H635)-MONTH(G635))+1)+36, (MONTH(H635)-MONTH(G635))+1)))))</f>
        <v>1</v>
      </c>
      <c r="J635" s="13">
        <f>F635/I635</f>
        <v>709.52</v>
      </c>
      <c r="L635" t="b">
        <f t="shared" si="48"/>
        <v>0</v>
      </c>
      <c r="M635" s="14" t="b">
        <f t="shared" si="49"/>
        <v>1</v>
      </c>
      <c r="N635" s="14" t="b">
        <f t="shared" si="50"/>
        <v>1</v>
      </c>
      <c r="O635"/>
    </row>
    <row r="636" spans="1:15" ht="15.75" hidden="1" x14ac:dyDescent="0.25">
      <c r="A636" s="17" t="s">
        <v>207</v>
      </c>
      <c r="B636" s="17" t="s">
        <v>335</v>
      </c>
      <c r="C636" s="17" t="s">
        <v>22</v>
      </c>
      <c r="D636" s="12">
        <v>42993</v>
      </c>
      <c r="E636" s="12">
        <v>43476</v>
      </c>
      <c r="F636" s="13">
        <v>26250</v>
      </c>
      <c r="G636" s="12">
        <v>42370</v>
      </c>
      <c r="H636" s="12">
        <v>42582</v>
      </c>
      <c r="I636" s="17">
        <f>IF((YEAR(H636)-YEAR(G636))=1, ((MONTH(H636)-MONTH(G636))+1)+12, (IF((YEAR(H636)-YEAR(G636))=2, ((MONTH(H636)-MONTH(G636))+1)+24, (IF((YEAR(H636)-YEAR(G636))=3, ((MONTH(H636)-MONTH(G636))+1)+36, (MONTH(H636)-MONTH(G636))+1)))))</f>
        <v>7</v>
      </c>
      <c r="J636" s="13">
        <f>F636/I636</f>
        <v>3750</v>
      </c>
      <c r="L636" t="b">
        <f t="shared" si="48"/>
        <v>0</v>
      </c>
      <c r="M636" s="14" t="b">
        <f t="shared" si="49"/>
        <v>0</v>
      </c>
      <c r="N636" s="14" t="b">
        <f t="shared" si="50"/>
        <v>0</v>
      </c>
      <c r="O636"/>
    </row>
    <row r="637" spans="1:15" ht="15.75" hidden="1" x14ac:dyDescent="0.25">
      <c r="A637" s="17" t="s">
        <v>207</v>
      </c>
      <c r="B637" s="17" t="s">
        <v>335</v>
      </c>
      <c r="C637" s="17" t="s">
        <v>22</v>
      </c>
      <c r="D637" s="12">
        <v>42863</v>
      </c>
      <c r="E637" s="12">
        <v>43100</v>
      </c>
      <c r="F637" s="13">
        <v>15000</v>
      </c>
      <c r="G637" s="12">
        <v>42705</v>
      </c>
      <c r="H637" s="12">
        <v>42886</v>
      </c>
      <c r="I637" s="17">
        <f>IF((YEAR(H637)-YEAR(G637))=1, ((MONTH(H637)-MONTH(G637))+1)+12, (IF((YEAR(H637)-YEAR(G637))=2, ((MONTH(H637)-MONTH(G637))+1)+24, (IF((YEAR(H637)-YEAR(G637))=3, ((MONTH(H637)-MONTH(G637))+1)+36, (MONTH(H637)-MONTH(G637))+1)))))</f>
        <v>6</v>
      </c>
      <c r="J637" s="13">
        <f>F637/I637</f>
        <v>2500</v>
      </c>
      <c r="L637" t="b">
        <f t="shared" si="48"/>
        <v>0</v>
      </c>
      <c r="M637" s="14" t="b">
        <f t="shared" si="49"/>
        <v>1</v>
      </c>
      <c r="N637" s="14" t="b">
        <f t="shared" si="50"/>
        <v>1</v>
      </c>
      <c r="O637"/>
    </row>
    <row r="638" spans="1:15" ht="15.75" hidden="1" x14ac:dyDescent="0.25">
      <c r="A638" s="17" t="s">
        <v>207</v>
      </c>
      <c r="B638" s="17" t="s">
        <v>335</v>
      </c>
      <c r="C638" s="17" t="s">
        <v>22</v>
      </c>
      <c r="D638" s="12">
        <v>42887</v>
      </c>
      <c r="E638" s="12">
        <v>43100</v>
      </c>
      <c r="F638" s="13">
        <v>15000</v>
      </c>
      <c r="G638" s="12">
        <v>42887</v>
      </c>
      <c r="H638" s="12">
        <v>43069</v>
      </c>
      <c r="I638" s="17">
        <f>IF((YEAR(H638)-YEAR(G638))=1, ((MONTH(H638)-MONTH(G638))+1)+12, (IF((YEAR(H638)-YEAR(G638))=2, ((MONTH(H638)-MONTH(G638))+1)+24, (IF((YEAR(H638)-YEAR(G638))=3, ((MONTH(H638)-MONTH(G638))+1)+36, (MONTH(H638)-MONTH(G638))+1)))))</f>
        <v>6</v>
      </c>
      <c r="J638" s="13">
        <f>F638/I638</f>
        <v>2500</v>
      </c>
      <c r="L638" t="b">
        <f t="shared" si="48"/>
        <v>0</v>
      </c>
      <c r="M638" s="14" t="b">
        <f t="shared" si="49"/>
        <v>1</v>
      </c>
      <c r="N638" s="14" t="b">
        <f t="shared" si="50"/>
        <v>1</v>
      </c>
      <c r="O638"/>
    </row>
    <row r="639" spans="1:15" ht="15.75" hidden="1" x14ac:dyDescent="0.25">
      <c r="A639" s="17" t="s">
        <v>207</v>
      </c>
      <c r="B639" s="17" t="s">
        <v>335</v>
      </c>
      <c r="C639" s="17" t="s">
        <v>22</v>
      </c>
      <c r="D639" s="12">
        <v>43101</v>
      </c>
      <c r="E639" s="12">
        <v>43465</v>
      </c>
      <c r="F639" s="13">
        <v>2500</v>
      </c>
      <c r="G639" s="12">
        <v>43070</v>
      </c>
      <c r="H639" s="12">
        <v>43100</v>
      </c>
      <c r="I639" s="17">
        <f>IF((YEAR(H639)-YEAR(G639))=1, ((MONTH(H639)-MONTH(G639))+1)+12, (IF((YEAR(H639)-YEAR(G639))=2, ((MONTH(H639)-MONTH(G639))+1)+24, (IF((YEAR(H639)-YEAR(G639))=3, ((MONTH(H639)-MONTH(G639))+1)+36, (MONTH(H639)-MONTH(G639))+1)))))</f>
        <v>1</v>
      </c>
      <c r="J639" s="13">
        <f>F639/I639</f>
        <v>2500</v>
      </c>
      <c r="L639" t="b">
        <f t="shared" si="48"/>
        <v>0</v>
      </c>
      <c r="M639" s="14" t="b">
        <f t="shared" si="49"/>
        <v>1</v>
      </c>
      <c r="N639" s="14" t="b">
        <f t="shared" si="50"/>
        <v>1</v>
      </c>
      <c r="O639"/>
    </row>
    <row r="640" spans="1:15" ht="15.75" hidden="1" x14ac:dyDescent="0.25">
      <c r="A640" s="17" t="s">
        <v>208</v>
      </c>
      <c r="B640" s="17" t="s">
        <v>336</v>
      </c>
      <c r="C640" s="17" t="s">
        <v>22</v>
      </c>
      <c r="D640" s="12">
        <v>43342</v>
      </c>
      <c r="E640" s="12">
        <v>43402</v>
      </c>
      <c r="F640" s="13">
        <v>50000</v>
      </c>
      <c r="G640" s="12">
        <v>43313</v>
      </c>
      <c r="H640" s="12">
        <v>43524</v>
      </c>
      <c r="I640" s="17">
        <f>IF((YEAR(H640)-YEAR(G640))=1, ((MONTH(H640)-MONTH(G640))+1)+12, (IF((YEAR(H640)-YEAR(G640))=2, ((MONTH(H640)-MONTH(G640))+1)+24, (IF((YEAR(H640)-YEAR(G640))=3, ((MONTH(H640)-MONTH(G640))+1)+36, (MONTH(H640)-MONTH(G640))+1)))))</f>
        <v>7</v>
      </c>
      <c r="J640" s="13">
        <f>F640/I640</f>
        <v>7142.8571428571431</v>
      </c>
      <c r="L640" t="b">
        <f t="shared" si="48"/>
        <v>0</v>
      </c>
      <c r="M640" s="14" t="b">
        <f t="shared" si="49"/>
        <v>0</v>
      </c>
      <c r="N640" s="14" t="b">
        <f t="shared" si="50"/>
        <v>0</v>
      </c>
      <c r="O640"/>
    </row>
    <row r="641" spans="1:15" ht="15.75" x14ac:dyDescent="0.25">
      <c r="A641" s="17" t="s">
        <v>208</v>
      </c>
      <c r="B641" s="17" t="s">
        <v>336</v>
      </c>
      <c r="C641" s="17" t="s">
        <v>22</v>
      </c>
      <c r="D641" s="12">
        <v>43691</v>
      </c>
      <c r="E641" s="12">
        <v>43747</v>
      </c>
      <c r="F641" s="13">
        <v>6000</v>
      </c>
      <c r="G641" s="12">
        <v>43678</v>
      </c>
      <c r="H641" s="12">
        <v>44043</v>
      </c>
      <c r="I641" s="17">
        <f>IF((YEAR(H641)-YEAR(G641))=1, ((MONTH(H641)-MONTH(G641))+1)+12, (IF((YEAR(H641)-YEAR(G641))=2, ((MONTH(H641)-MONTH(G641))+1)+24, (IF((YEAR(H641)-YEAR(G641))=3, ((MONTH(H641)-MONTH(G641))+1)+36, (MONTH(H641)-MONTH(G641))+1)))))</f>
        <v>12</v>
      </c>
      <c r="J641" s="13">
        <f>F641/I641</f>
        <v>500</v>
      </c>
      <c r="L641" t="b">
        <f t="shared" si="48"/>
        <v>0</v>
      </c>
      <c r="M641" s="14" t="b">
        <f t="shared" si="49"/>
        <v>1</v>
      </c>
      <c r="N641" s="14" t="b">
        <f t="shared" si="50"/>
        <v>1</v>
      </c>
      <c r="O641"/>
    </row>
    <row r="642" spans="1:15" ht="15.75" hidden="1" x14ac:dyDescent="0.25">
      <c r="A642" s="17" t="s">
        <v>209</v>
      </c>
      <c r="B642" s="17" t="s">
        <v>335</v>
      </c>
      <c r="C642" s="17" t="s">
        <v>22</v>
      </c>
      <c r="D642" s="12">
        <v>43089</v>
      </c>
      <c r="E642" s="12">
        <v>43465</v>
      </c>
      <c r="F642" s="13">
        <v>7359.71</v>
      </c>
      <c r="G642" s="12">
        <v>42979</v>
      </c>
      <c r="H642" s="12">
        <v>43069</v>
      </c>
      <c r="I642" s="17">
        <f>IF((YEAR(H642)-YEAR(G642))=1, ((MONTH(H642)-MONTH(G642))+1)+12, (IF((YEAR(H642)-YEAR(G642))=2, ((MONTH(H642)-MONTH(G642))+1)+24, (IF((YEAR(H642)-YEAR(G642))=3, ((MONTH(H642)-MONTH(G642))+1)+36, (MONTH(H642)-MONTH(G642))+1)))))</f>
        <v>3</v>
      </c>
      <c r="J642" s="13">
        <f>F642/I642</f>
        <v>2453.2366666666667</v>
      </c>
      <c r="L642" t="b">
        <f t="shared" si="48"/>
        <v>0</v>
      </c>
      <c r="M642" s="14" t="b">
        <f t="shared" si="49"/>
        <v>0</v>
      </c>
      <c r="N642" s="14" t="b">
        <f t="shared" si="50"/>
        <v>0</v>
      </c>
      <c r="O642"/>
    </row>
    <row r="643" spans="1:15" ht="15.75" hidden="1" x14ac:dyDescent="0.25">
      <c r="A643" s="17" t="s">
        <v>209</v>
      </c>
      <c r="B643" s="17" t="s">
        <v>335</v>
      </c>
      <c r="C643" s="17" t="s">
        <v>22</v>
      </c>
      <c r="D643" s="12">
        <v>43208</v>
      </c>
      <c r="E643" s="12">
        <v>43210</v>
      </c>
      <c r="F643" s="13">
        <v>5838.44</v>
      </c>
      <c r="G643" s="12">
        <v>43191</v>
      </c>
      <c r="H643" s="12">
        <v>43281</v>
      </c>
      <c r="I643" s="17">
        <f>IF((YEAR(H643)-YEAR(G643))=1, ((MONTH(H643)-MONTH(G643))+1)+12, (IF((YEAR(H643)-YEAR(G643))=2, ((MONTH(H643)-MONTH(G643))+1)+24, (IF((YEAR(H643)-YEAR(G643))=3, ((MONTH(H643)-MONTH(G643))+1)+36, (MONTH(H643)-MONTH(G643))+1)))))</f>
        <v>3</v>
      </c>
      <c r="J643" s="13">
        <f>F643/I643</f>
        <v>1946.1466666666665</v>
      </c>
      <c r="L643" t="b">
        <f t="shared" ref="L643:L706" si="53">AND(A643=A642,B643=B642,G643=G642,H643=H642)</f>
        <v>0</v>
      </c>
      <c r="M643" s="14" t="b">
        <f t="shared" si="49"/>
        <v>1</v>
      </c>
      <c r="N643" s="14" t="b">
        <f t="shared" si="50"/>
        <v>1</v>
      </c>
      <c r="O643"/>
    </row>
    <row r="644" spans="1:15" ht="15.75" hidden="1" x14ac:dyDescent="0.25">
      <c r="A644" s="17" t="s">
        <v>209</v>
      </c>
      <c r="B644" s="17" t="s">
        <v>335</v>
      </c>
      <c r="C644" s="17" t="s">
        <v>22</v>
      </c>
      <c r="D644" s="12">
        <v>43282</v>
      </c>
      <c r="E644" s="12">
        <v>43287</v>
      </c>
      <c r="F644" s="13">
        <v>5553.5</v>
      </c>
      <c r="G644" s="12">
        <v>43282</v>
      </c>
      <c r="H644" s="12">
        <v>43373</v>
      </c>
      <c r="I644" s="17">
        <f>IF((YEAR(H644)-YEAR(G644))=1, ((MONTH(H644)-MONTH(G644))+1)+12, (IF((YEAR(H644)-YEAR(G644))=2, ((MONTH(H644)-MONTH(G644))+1)+24, (IF((YEAR(H644)-YEAR(G644))=3, ((MONTH(H644)-MONTH(G644))+1)+36, (MONTH(H644)-MONTH(G644))+1)))))</f>
        <v>3</v>
      </c>
      <c r="J644" s="13">
        <f>F644/I644</f>
        <v>1851.1666666666667</v>
      </c>
      <c r="L644" t="b">
        <f t="shared" si="53"/>
        <v>0</v>
      </c>
      <c r="M644" s="14" t="b">
        <f t="shared" si="49"/>
        <v>1</v>
      </c>
      <c r="N644" s="14" t="b">
        <f t="shared" si="50"/>
        <v>1</v>
      </c>
      <c r="O644"/>
    </row>
    <row r="645" spans="1:15" ht="15.75" hidden="1" x14ac:dyDescent="0.25">
      <c r="A645" s="17" t="s">
        <v>209</v>
      </c>
      <c r="B645" s="17" t="s">
        <v>335</v>
      </c>
      <c r="C645" s="17" t="s">
        <v>22</v>
      </c>
      <c r="D645" s="12">
        <v>43374</v>
      </c>
      <c r="E645" s="12">
        <v>43377</v>
      </c>
      <c r="F645" s="13">
        <v>5407.26</v>
      </c>
      <c r="G645" s="12">
        <v>43374</v>
      </c>
      <c r="H645" s="12">
        <v>43465</v>
      </c>
      <c r="I645" s="17">
        <f>IF((YEAR(H645)-YEAR(G645))=1, ((MONTH(H645)-MONTH(G645))+1)+12, (IF((YEAR(H645)-YEAR(G645))=2, ((MONTH(H645)-MONTH(G645))+1)+24, (IF((YEAR(H645)-YEAR(G645))=3, ((MONTH(H645)-MONTH(G645))+1)+36, (MONTH(H645)-MONTH(G645))+1)))))</f>
        <v>3</v>
      </c>
      <c r="J645" s="13">
        <f>F645/I645</f>
        <v>1802.42</v>
      </c>
      <c r="L645" t="b">
        <f t="shared" si="53"/>
        <v>0</v>
      </c>
      <c r="M645" s="14" t="b">
        <f t="shared" si="49"/>
        <v>1</v>
      </c>
      <c r="N645" s="14" t="b">
        <f t="shared" si="50"/>
        <v>1</v>
      </c>
      <c r="O645"/>
    </row>
    <row r="646" spans="1:15" ht="15.75" x14ac:dyDescent="0.25">
      <c r="A646" s="17" t="s">
        <v>209</v>
      </c>
      <c r="B646" s="17" t="s">
        <v>335</v>
      </c>
      <c r="C646" s="17" t="s">
        <v>22</v>
      </c>
      <c r="D646" s="12">
        <v>43466</v>
      </c>
      <c r="E646" s="12">
        <v>43474</v>
      </c>
      <c r="F646" s="13">
        <v>5278.72</v>
      </c>
      <c r="G646" s="12">
        <v>43466</v>
      </c>
      <c r="H646" s="12">
        <v>43555</v>
      </c>
      <c r="I646" s="17">
        <f>IF((YEAR(H646)-YEAR(G646))=1, ((MONTH(H646)-MONTH(G646))+1)+12, (IF((YEAR(H646)-YEAR(G646))=2, ((MONTH(H646)-MONTH(G646))+1)+24, (IF((YEAR(H646)-YEAR(G646))=3, ((MONTH(H646)-MONTH(G646))+1)+36, (MONTH(H646)-MONTH(G646))+1)))))</f>
        <v>3</v>
      </c>
      <c r="J646" s="13">
        <f>F646/I646</f>
        <v>1759.5733333333335</v>
      </c>
      <c r="L646" t="b">
        <f t="shared" si="53"/>
        <v>0</v>
      </c>
      <c r="M646" s="14" t="b">
        <f t="shared" si="49"/>
        <v>1</v>
      </c>
      <c r="N646" s="14" t="b">
        <f t="shared" si="50"/>
        <v>1</v>
      </c>
      <c r="O646"/>
    </row>
    <row r="647" spans="1:15" ht="15.75" x14ac:dyDescent="0.25">
      <c r="A647" s="17" t="s">
        <v>209</v>
      </c>
      <c r="B647" s="17" t="s">
        <v>335</v>
      </c>
      <c r="C647" s="17" t="s">
        <v>22</v>
      </c>
      <c r="D647" s="12">
        <v>43556</v>
      </c>
      <c r="E647" s="12">
        <v>43557</v>
      </c>
      <c r="F647" s="13">
        <v>5310.71</v>
      </c>
      <c r="G647" s="12">
        <v>43556</v>
      </c>
      <c r="H647" s="12">
        <v>43646</v>
      </c>
      <c r="I647" s="17">
        <f>IF((YEAR(H647)-YEAR(G647))=1, ((MONTH(H647)-MONTH(G647))+1)+12, (IF((YEAR(H647)-YEAR(G647))=2, ((MONTH(H647)-MONTH(G647))+1)+24, (IF((YEAR(H647)-YEAR(G647))=3, ((MONTH(H647)-MONTH(G647))+1)+36, (MONTH(H647)-MONTH(G647))+1)))))</f>
        <v>3</v>
      </c>
      <c r="J647" s="13">
        <f>F647/I647</f>
        <v>1770.2366666666667</v>
      </c>
      <c r="L647" t="b">
        <f t="shared" si="53"/>
        <v>0</v>
      </c>
      <c r="M647" s="14" t="b">
        <f t="shared" si="49"/>
        <v>1</v>
      </c>
      <c r="N647" s="14" t="b">
        <f t="shared" si="50"/>
        <v>1</v>
      </c>
      <c r="O647"/>
    </row>
    <row r="648" spans="1:15" ht="15.75" x14ac:dyDescent="0.25">
      <c r="A648" s="17" t="s">
        <v>209</v>
      </c>
      <c r="B648" s="17" t="s">
        <v>335</v>
      </c>
      <c r="C648" s="17" t="s">
        <v>22</v>
      </c>
      <c r="D648" s="12">
        <v>43617</v>
      </c>
      <c r="E648" s="12">
        <v>43620</v>
      </c>
      <c r="F648" s="13">
        <v>5214.45</v>
      </c>
      <c r="G648" s="12">
        <v>43647</v>
      </c>
      <c r="H648" s="12">
        <v>43738</v>
      </c>
      <c r="I648" s="17">
        <f>IF((YEAR(H648)-YEAR(G648))=1, ((MONTH(H648)-MONTH(G648))+1)+12, (IF((YEAR(H648)-YEAR(G648))=2, ((MONTH(H648)-MONTH(G648))+1)+24, (IF((YEAR(H648)-YEAR(G648))=3, ((MONTH(H648)-MONTH(G648))+1)+36, (MONTH(H648)-MONTH(G648))+1)))))</f>
        <v>3</v>
      </c>
      <c r="J648" s="13">
        <f>F648/I648</f>
        <v>1738.1499999999999</v>
      </c>
      <c r="L648" t="b">
        <f t="shared" si="53"/>
        <v>0</v>
      </c>
      <c r="M648" s="14" t="b">
        <f t="shared" si="49"/>
        <v>1</v>
      </c>
      <c r="N648" s="14" t="b">
        <f t="shared" si="50"/>
        <v>1</v>
      </c>
      <c r="O648"/>
    </row>
    <row r="649" spans="1:15" ht="15.75" x14ac:dyDescent="0.25">
      <c r="A649" s="17" t="s">
        <v>209</v>
      </c>
      <c r="B649" s="17" t="s">
        <v>335</v>
      </c>
      <c r="C649" s="17" t="s">
        <v>22</v>
      </c>
      <c r="D649" s="12">
        <v>43739</v>
      </c>
      <c r="E649" s="12">
        <v>43739</v>
      </c>
      <c r="F649" s="13">
        <v>5034.6099999999997</v>
      </c>
      <c r="G649" s="12">
        <v>43739</v>
      </c>
      <c r="H649" s="12">
        <v>43830</v>
      </c>
      <c r="I649" s="17">
        <f>IF((YEAR(H649)-YEAR(G649))=1, ((MONTH(H649)-MONTH(G649))+1)+12, (IF((YEAR(H649)-YEAR(G649))=2, ((MONTH(H649)-MONTH(G649))+1)+24, (IF((YEAR(H649)-YEAR(G649))=3, ((MONTH(H649)-MONTH(G649))+1)+36, (MONTH(H649)-MONTH(G649))+1)))))</f>
        <v>3</v>
      </c>
      <c r="J649" s="13">
        <f>F649/I649</f>
        <v>1678.2033333333331</v>
      </c>
      <c r="L649" t="b">
        <f t="shared" si="53"/>
        <v>0</v>
      </c>
      <c r="M649" s="14" t="b">
        <f t="shared" si="49"/>
        <v>1</v>
      </c>
      <c r="N649" s="14" t="b">
        <f t="shared" si="50"/>
        <v>1</v>
      </c>
      <c r="O649"/>
    </row>
    <row r="650" spans="1:15" ht="15.75" x14ac:dyDescent="0.25">
      <c r="A650" s="17" t="s">
        <v>209</v>
      </c>
      <c r="B650" s="17" t="s">
        <v>335</v>
      </c>
      <c r="C650" s="17" t="s">
        <v>22</v>
      </c>
      <c r="D650" s="12">
        <v>43831</v>
      </c>
      <c r="E650" s="12">
        <v>43859</v>
      </c>
      <c r="F650" s="13">
        <v>5073.75</v>
      </c>
      <c r="G650" s="12">
        <v>43831</v>
      </c>
      <c r="H650" s="12">
        <v>43921</v>
      </c>
      <c r="I650" s="17">
        <f>IF((YEAR(H650)-YEAR(G650))=1, ((MONTH(H650)-MONTH(G650))+1)+12, (IF((YEAR(H650)-YEAR(G650))=2, ((MONTH(H650)-MONTH(G650))+1)+24, (IF((YEAR(H650)-YEAR(G650))=3, ((MONTH(H650)-MONTH(G650))+1)+36, (MONTH(H650)-MONTH(G650))+1)))))</f>
        <v>3</v>
      </c>
      <c r="J650" s="13">
        <f>F650/I650</f>
        <v>1691.25</v>
      </c>
      <c r="L650" t="b">
        <f t="shared" si="53"/>
        <v>0</v>
      </c>
      <c r="M650" s="14" t="b">
        <f t="shared" si="49"/>
        <v>1</v>
      </c>
      <c r="N650" s="14" t="b">
        <f t="shared" si="50"/>
        <v>1</v>
      </c>
      <c r="O650"/>
    </row>
    <row r="651" spans="1:15" ht="15.75" hidden="1" x14ac:dyDescent="0.25">
      <c r="A651" s="17" t="s">
        <v>210</v>
      </c>
      <c r="B651" s="17" t="s">
        <v>336</v>
      </c>
      <c r="C651" s="17" t="s">
        <v>22</v>
      </c>
      <c r="D651" s="12">
        <v>42516</v>
      </c>
      <c r="E651" s="12">
        <v>42735</v>
      </c>
      <c r="F651" s="13">
        <v>31578.95</v>
      </c>
      <c r="G651" s="12">
        <v>42430</v>
      </c>
      <c r="H651" s="12">
        <v>42794</v>
      </c>
      <c r="I651" s="17">
        <f>IF((YEAR(H651)-YEAR(G651))=1, ((MONTH(H651)-MONTH(G651))+1)+12, (IF((YEAR(H651)-YEAR(G651))=2, ((MONTH(H651)-MONTH(G651))+1)+24, (IF((YEAR(H651)-YEAR(G651))=3, ((MONTH(H651)-MONTH(G651))+1)+36, (MONTH(H651)-MONTH(G651))+1)))))</f>
        <v>12</v>
      </c>
      <c r="J651" s="13">
        <f>F651/I651</f>
        <v>2631.5791666666669</v>
      </c>
      <c r="L651" t="b">
        <f t="shared" si="53"/>
        <v>0</v>
      </c>
      <c r="M651" s="14" t="b">
        <f t="shared" si="49"/>
        <v>0</v>
      </c>
      <c r="N651" s="14" t="b">
        <f t="shared" si="50"/>
        <v>0</v>
      </c>
      <c r="O651"/>
    </row>
    <row r="652" spans="1:15" ht="15.75" hidden="1" x14ac:dyDescent="0.25">
      <c r="A652" s="17" t="s">
        <v>210</v>
      </c>
      <c r="B652" s="17" t="s">
        <v>336</v>
      </c>
      <c r="C652" s="17" t="s">
        <v>22</v>
      </c>
      <c r="D652" s="12">
        <v>42795</v>
      </c>
      <c r="E652" s="12">
        <v>43100</v>
      </c>
      <c r="F652" s="13">
        <v>45000</v>
      </c>
      <c r="G652" s="12">
        <v>42795</v>
      </c>
      <c r="H652" s="12">
        <v>43159</v>
      </c>
      <c r="I652" s="17">
        <f>IF((YEAR(H652)-YEAR(G652))=1, ((MONTH(H652)-MONTH(G652))+1)+12, (IF((YEAR(H652)-YEAR(G652))=2, ((MONTH(H652)-MONTH(G652))+1)+24, (IF((YEAR(H652)-YEAR(G652))=3, ((MONTH(H652)-MONTH(G652))+1)+36, (MONTH(H652)-MONTH(G652))+1)))))</f>
        <v>12</v>
      </c>
      <c r="J652" s="13">
        <f>F652/I652</f>
        <v>3750</v>
      </c>
      <c r="L652" t="b">
        <f t="shared" si="53"/>
        <v>0</v>
      </c>
      <c r="M652" s="14" t="b">
        <f t="shared" si="49"/>
        <v>1</v>
      </c>
      <c r="N652" s="14" t="b">
        <f t="shared" si="50"/>
        <v>1</v>
      </c>
      <c r="O652"/>
    </row>
    <row r="653" spans="1:15" ht="15.75" hidden="1" x14ac:dyDescent="0.25">
      <c r="A653" s="17" t="s">
        <v>210</v>
      </c>
      <c r="B653" s="17" t="s">
        <v>336</v>
      </c>
      <c r="C653" s="17" t="s">
        <v>22</v>
      </c>
      <c r="D653" s="12">
        <v>43367</v>
      </c>
      <c r="E653" s="12">
        <v>43444</v>
      </c>
      <c r="F653" s="13">
        <v>17046.900000000001</v>
      </c>
      <c r="G653" s="12">
        <v>43160</v>
      </c>
      <c r="H653" s="12">
        <v>43524</v>
      </c>
      <c r="I653" s="17">
        <f>IF((YEAR(H653)-YEAR(G653))=1, ((MONTH(H653)-MONTH(G653))+1)+12, (IF((YEAR(H653)-YEAR(G653))=2, ((MONTH(H653)-MONTH(G653))+1)+24, (IF((YEAR(H653)-YEAR(G653))=3, ((MONTH(H653)-MONTH(G653))+1)+36, (MONTH(H653)-MONTH(G653))+1)))))</f>
        <v>12</v>
      </c>
      <c r="J653" s="13">
        <f>F653/I653</f>
        <v>1420.575</v>
      </c>
      <c r="L653" t="b">
        <f t="shared" si="53"/>
        <v>0</v>
      </c>
      <c r="M653" s="14" t="b">
        <f t="shared" si="49"/>
        <v>1</v>
      </c>
      <c r="N653" s="14" t="b">
        <f t="shared" si="50"/>
        <v>1</v>
      </c>
      <c r="O653"/>
    </row>
    <row r="654" spans="1:15" ht="15.75" x14ac:dyDescent="0.25">
      <c r="A654" s="17" t="s">
        <v>211</v>
      </c>
      <c r="B654" s="17" t="s">
        <v>332</v>
      </c>
      <c r="C654" s="17" t="s">
        <v>22</v>
      </c>
      <c r="D654" s="12">
        <v>43830</v>
      </c>
      <c r="E654" s="12">
        <v>43875</v>
      </c>
      <c r="F654" s="13">
        <v>12000</v>
      </c>
      <c r="G654" s="12">
        <v>43831</v>
      </c>
      <c r="H654" s="12">
        <v>44196</v>
      </c>
      <c r="I654" s="17">
        <f>IF((YEAR(H654)-YEAR(G654))=1, ((MONTH(H654)-MONTH(G654))+1)+12, (IF((YEAR(H654)-YEAR(G654))=2, ((MONTH(H654)-MONTH(G654))+1)+24, (IF((YEAR(H654)-YEAR(G654))=3, ((MONTH(H654)-MONTH(G654))+1)+36, (MONTH(H654)-MONTH(G654))+1)))))</f>
        <v>12</v>
      </c>
      <c r="J654" s="13">
        <f>F654/I654</f>
        <v>1000</v>
      </c>
      <c r="L654" t="b">
        <f t="shared" si="53"/>
        <v>0</v>
      </c>
      <c r="M654" s="14" t="b">
        <f t="shared" si="49"/>
        <v>0</v>
      </c>
      <c r="N654" s="14" t="b">
        <f t="shared" si="50"/>
        <v>0</v>
      </c>
      <c r="O654"/>
    </row>
    <row r="655" spans="1:15" ht="15.75" x14ac:dyDescent="0.25">
      <c r="A655" s="17" t="s">
        <v>44</v>
      </c>
      <c r="B655" s="17" t="s">
        <v>333</v>
      </c>
      <c r="C655" s="17" t="s">
        <v>22</v>
      </c>
      <c r="D655" s="12">
        <v>44331</v>
      </c>
      <c r="E655" s="12"/>
      <c r="F655" s="13">
        <v>8750</v>
      </c>
      <c r="G655" s="12">
        <v>44317</v>
      </c>
      <c r="H655" s="12">
        <v>44408</v>
      </c>
      <c r="I655" s="17">
        <f>IF((YEAR(H655)-YEAR(G655))=1, ((MONTH(H655)-MONTH(G655))+1)+12, (IF((YEAR(H655)-YEAR(G655))=2, ((MONTH(H655)-MONTH(G655))+1)+24, (IF((YEAR(H655)-YEAR(G655))=3, ((MONTH(H655)-MONTH(G655))+1)+36, (MONTH(H655)-MONTH(G655))+1)))))</f>
        <v>3</v>
      </c>
      <c r="J655" s="13">
        <f>F655/I655</f>
        <v>2916.6666666666665</v>
      </c>
      <c r="L655" t="b">
        <f t="shared" si="53"/>
        <v>0</v>
      </c>
      <c r="M655" s="14" t="b">
        <f t="shared" si="49"/>
        <v>0</v>
      </c>
      <c r="N655" s="14" t="b">
        <f t="shared" si="50"/>
        <v>0</v>
      </c>
      <c r="O655"/>
    </row>
    <row r="656" spans="1:15" ht="15.75" x14ac:dyDescent="0.25">
      <c r="A656" s="17" t="s">
        <v>44</v>
      </c>
      <c r="B656" s="17" t="s">
        <v>333</v>
      </c>
      <c r="C656" s="17" t="s">
        <v>22</v>
      </c>
      <c r="D656" s="12">
        <v>44423</v>
      </c>
      <c r="E656" s="12"/>
      <c r="F656" s="13">
        <v>8750</v>
      </c>
      <c r="G656" s="12">
        <v>44409</v>
      </c>
      <c r="H656" s="12">
        <v>44500</v>
      </c>
      <c r="I656" s="17">
        <f>IF((YEAR(H656)-YEAR(G656))=1, ((MONTH(H656)-MONTH(G656))+1)+12, (IF((YEAR(H656)-YEAR(G656))=2, ((MONTH(H656)-MONTH(G656))+1)+24, (IF((YEAR(H656)-YEAR(G656))=3, ((MONTH(H656)-MONTH(G656))+1)+36, (MONTH(H656)-MONTH(G656))+1)))))</f>
        <v>3</v>
      </c>
      <c r="J656" s="13">
        <f>F656/I656</f>
        <v>2916.6666666666665</v>
      </c>
      <c r="L656" t="b">
        <f t="shared" si="53"/>
        <v>0</v>
      </c>
      <c r="M656" s="14" t="b">
        <f t="shared" si="49"/>
        <v>1</v>
      </c>
      <c r="N656" s="14" t="b">
        <f t="shared" si="50"/>
        <v>1</v>
      </c>
      <c r="O656"/>
    </row>
    <row r="657" spans="1:15" ht="15.75" x14ac:dyDescent="0.25">
      <c r="A657" s="17" t="s">
        <v>44</v>
      </c>
      <c r="B657" s="17" t="s">
        <v>333</v>
      </c>
      <c r="C657" s="17" t="s">
        <v>22</v>
      </c>
      <c r="D657" s="12">
        <v>44515</v>
      </c>
      <c r="E657" s="12"/>
      <c r="F657" s="13">
        <v>8750</v>
      </c>
      <c r="G657" s="12">
        <v>44501</v>
      </c>
      <c r="H657" s="12">
        <v>44592</v>
      </c>
      <c r="I657" s="17">
        <f>IF((YEAR(H657)-YEAR(G657))=1, ((MONTH(H657)-MONTH(G657))+1)+12, (IF((YEAR(H657)-YEAR(G657))=2, ((MONTH(H657)-MONTH(G657))+1)+24, (IF((YEAR(H657)-YEAR(G657))=3, ((MONTH(H657)-MONTH(G657))+1)+36, (MONTH(H657)-MONTH(G657))+1)))))</f>
        <v>3</v>
      </c>
      <c r="J657" s="13">
        <f>F657/I657</f>
        <v>2916.6666666666665</v>
      </c>
      <c r="L657" t="b">
        <f t="shared" si="53"/>
        <v>0</v>
      </c>
      <c r="M657" s="14" t="b">
        <f t="shared" si="49"/>
        <v>1</v>
      </c>
      <c r="N657" s="14" t="b">
        <f t="shared" si="50"/>
        <v>1</v>
      </c>
      <c r="O657"/>
    </row>
    <row r="658" spans="1:15" ht="15.75" x14ac:dyDescent="0.25">
      <c r="A658" s="17" t="s">
        <v>44</v>
      </c>
      <c r="B658" s="17" t="s">
        <v>333</v>
      </c>
      <c r="C658" s="17" t="s">
        <v>22</v>
      </c>
      <c r="D658" s="12">
        <v>44607</v>
      </c>
      <c r="E658" s="12"/>
      <c r="F658" s="13">
        <v>8750</v>
      </c>
      <c r="G658" s="12">
        <v>44593</v>
      </c>
      <c r="H658" s="12">
        <v>44681</v>
      </c>
      <c r="I658" s="17">
        <f>IF((YEAR(H658)-YEAR(G658))=1, ((MONTH(H658)-MONTH(G658))+1)+12, (IF((YEAR(H658)-YEAR(G658))=2, ((MONTH(H658)-MONTH(G658))+1)+24, (IF((YEAR(H658)-YEAR(G658))=3, ((MONTH(H658)-MONTH(G658))+1)+36, (MONTH(H658)-MONTH(G658))+1)))))</f>
        <v>3</v>
      </c>
      <c r="J658" s="13">
        <f>F658/I658</f>
        <v>2916.6666666666665</v>
      </c>
      <c r="L658" t="b">
        <f t="shared" si="53"/>
        <v>0</v>
      </c>
      <c r="M658" s="14" t="b">
        <f t="shared" si="49"/>
        <v>1</v>
      </c>
      <c r="N658" s="14" t="b">
        <f t="shared" si="50"/>
        <v>1</v>
      </c>
      <c r="O658"/>
    </row>
    <row r="659" spans="1:15" ht="15.75" hidden="1" x14ac:dyDescent="0.25">
      <c r="A659" s="17" t="s">
        <v>212</v>
      </c>
      <c r="B659" s="17" t="s">
        <v>336</v>
      </c>
      <c r="C659" s="17" t="s">
        <v>22</v>
      </c>
      <c r="D659" s="12">
        <v>43089</v>
      </c>
      <c r="E659" s="12">
        <v>43465</v>
      </c>
      <c r="F659" s="13">
        <v>7359.71</v>
      </c>
      <c r="G659" s="12">
        <v>42948</v>
      </c>
      <c r="H659" s="12">
        <v>43039</v>
      </c>
      <c r="I659" s="17">
        <f>IF((YEAR(H659)-YEAR(G659))=1, ((MONTH(H659)-MONTH(G659))+1)+12, (IF((YEAR(H659)-YEAR(G659))=2, ((MONTH(H659)-MONTH(G659))+1)+24, (IF((YEAR(H659)-YEAR(G659))=3, ((MONTH(H659)-MONTH(G659))+1)+36, (MONTH(H659)-MONTH(G659))+1)))))</f>
        <v>3</v>
      </c>
      <c r="J659" s="13">
        <f>F659/I659</f>
        <v>2453.2366666666667</v>
      </c>
      <c r="L659" t="b">
        <f t="shared" si="53"/>
        <v>0</v>
      </c>
      <c r="M659" s="14" t="b">
        <f t="shared" si="49"/>
        <v>0</v>
      </c>
      <c r="N659" s="14" t="b">
        <f t="shared" si="50"/>
        <v>0</v>
      </c>
      <c r="O659"/>
    </row>
    <row r="660" spans="1:15" ht="15.75" hidden="1" x14ac:dyDescent="0.25">
      <c r="A660" s="17" t="s">
        <v>212</v>
      </c>
      <c r="B660" s="17" t="s">
        <v>336</v>
      </c>
      <c r="C660" s="17" t="s">
        <v>22</v>
      </c>
      <c r="D660" s="12">
        <v>43228</v>
      </c>
      <c r="E660" s="12">
        <v>43258</v>
      </c>
      <c r="F660" s="13">
        <v>26037.97</v>
      </c>
      <c r="G660" s="12">
        <v>43191</v>
      </c>
      <c r="H660" s="12">
        <v>43555</v>
      </c>
      <c r="I660" s="17">
        <f>IF((YEAR(H660)-YEAR(G660))=1, ((MONTH(H660)-MONTH(G660))+1)+12, (IF((YEAR(H660)-YEAR(G660))=2, ((MONTH(H660)-MONTH(G660))+1)+24, (IF((YEAR(H660)-YEAR(G660))=3, ((MONTH(H660)-MONTH(G660))+1)+36, (MONTH(H660)-MONTH(G660))+1)))))</f>
        <v>12</v>
      </c>
      <c r="J660" s="13">
        <f>F660/I660</f>
        <v>2169.8308333333334</v>
      </c>
      <c r="L660" t="b">
        <f t="shared" si="53"/>
        <v>0</v>
      </c>
      <c r="M660" s="14" t="b">
        <f t="shared" si="49"/>
        <v>1</v>
      </c>
      <c r="N660" s="14" t="b">
        <f t="shared" si="50"/>
        <v>1</v>
      </c>
      <c r="O660"/>
    </row>
    <row r="661" spans="1:15" ht="15.75" x14ac:dyDescent="0.25">
      <c r="A661" s="17" t="s">
        <v>212</v>
      </c>
      <c r="B661" s="17" t="s">
        <v>336</v>
      </c>
      <c r="C661" s="17" t="s">
        <v>22</v>
      </c>
      <c r="D661" s="12">
        <v>43556</v>
      </c>
      <c r="E661" s="12">
        <v>43683</v>
      </c>
      <c r="F661" s="13">
        <v>24945.66</v>
      </c>
      <c r="G661" s="12">
        <v>43556</v>
      </c>
      <c r="H661" s="12">
        <v>43921</v>
      </c>
      <c r="I661" s="17">
        <f>IF((YEAR(H661)-YEAR(G661))=1, ((MONTH(H661)-MONTH(G661))+1)+12, (IF((YEAR(H661)-YEAR(G661))=2, ((MONTH(H661)-MONTH(G661))+1)+24, (IF((YEAR(H661)-YEAR(G661))=3, ((MONTH(H661)-MONTH(G661))+1)+36, (MONTH(H661)-MONTH(G661))+1)))))</f>
        <v>12</v>
      </c>
      <c r="J661" s="13">
        <f>F661/I661</f>
        <v>2078.8049999999998</v>
      </c>
      <c r="L661" t="b">
        <f t="shared" si="53"/>
        <v>0</v>
      </c>
      <c r="M661" s="14" t="b">
        <f t="shared" si="49"/>
        <v>1</v>
      </c>
      <c r="N661" s="14" t="b">
        <f t="shared" si="50"/>
        <v>1</v>
      </c>
      <c r="O661"/>
    </row>
    <row r="662" spans="1:15" ht="15.75" x14ac:dyDescent="0.25">
      <c r="A662" s="17" t="s">
        <v>212</v>
      </c>
      <c r="B662" s="17" t="s">
        <v>336</v>
      </c>
      <c r="C662" s="17" t="s">
        <v>22</v>
      </c>
      <c r="D662" s="12">
        <v>43922</v>
      </c>
      <c r="E662" s="12">
        <v>43952</v>
      </c>
      <c r="F662" s="13">
        <v>21272.83</v>
      </c>
      <c r="G662" s="12">
        <v>43922</v>
      </c>
      <c r="H662" s="12">
        <v>43982</v>
      </c>
      <c r="I662" s="17">
        <f>IF((YEAR(H662)-YEAR(G662))=1, ((MONTH(H662)-MONTH(G662))+1)+12, (IF((YEAR(H662)-YEAR(G662))=2, ((MONTH(H662)-MONTH(G662))+1)+24, (IF((YEAR(H662)-YEAR(G662))=3, ((MONTH(H662)-MONTH(G662))+1)+36, (MONTH(H662)-MONTH(G662))+1)))))</f>
        <v>2</v>
      </c>
      <c r="J662" s="13">
        <f>F662/I662</f>
        <v>10636.415000000001</v>
      </c>
      <c r="L662" t="b">
        <f t="shared" si="53"/>
        <v>0</v>
      </c>
      <c r="M662" s="14" t="b">
        <f t="shared" si="49"/>
        <v>1</v>
      </c>
      <c r="N662" s="14" t="b">
        <f t="shared" si="50"/>
        <v>1</v>
      </c>
      <c r="O662"/>
    </row>
    <row r="663" spans="1:15" ht="15.75" x14ac:dyDescent="0.25">
      <c r="A663" s="17" t="s">
        <v>212</v>
      </c>
      <c r="B663" s="17" t="s">
        <v>336</v>
      </c>
      <c r="C663" s="17" t="s">
        <v>22</v>
      </c>
      <c r="D663" s="12">
        <v>43952</v>
      </c>
      <c r="E663" s="12">
        <v>44004</v>
      </c>
      <c r="F663" s="13">
        <v>5318.21</v>
      </c>
      <c r="G663" s="12">
        <v>43922</v>
      </c>
      <c r="H663" s="12">
        <v>44012</v>
      </c>
      <c r="I663" s="17">
        <f>IF((YEAR(H663)-YEAR(G663))=1, ((MONTH(H663)-MONTH(G663))+1)+12, (IF((YEAR(H663)-YEAR(G663))=2, ((MONTH(H663)-MONTH(G663))+1)+24, (IF((YEAR(H663)-YEAR(G663))=3, ((MONTH(H663)-MONTH(G663))+1)+36, (MONTH(H663)-MONTH(G663))+1)))))</f>
        <v>3</v>
      </c>
      <c r="J663" s="13">
        <f>F663/I663</f>
        <v>1772.7366666666667</v>
      </c>
      <c r="L663" t="b">
        <f t="shared" si="53"/>
        <v>0</v>
      </c>
      <c r="M663" s="14" t="b">
        <f t="shared" si="49"/>
        <v>1</v>
      </c>
      <c r="N663" s="14" t="b">
        <f t="shared" si="50"/>
        <v>1</v>
      </c>
      <c r="O663"/>
    </row>
    <row r="664" spans="1:15" ht="15.75" x14ac:dyDescent="0.25">
      <c r="A664" s="17" t="s">
        <v>212</v>
      </c>
      <c r="B664" s="17" t="s">
        <v>336</v>
      </c>
      <c r="C664" s="17" t="s">
        <v>22</v>
      </c>
      <c r="D664" s="12">
        <v>44013</v>
      </c>
      <c r="E664" s="12">
        <v>44068</v>
      </c>
      <c r="F664" s="13">
        <v>1772.74</v>
      </c>
      <c r="G664" s="12">
        <v>44013</v>
      </c>
      <c r="H664" s="12">
        <v>44043</v>
      </c>
      <c r="I664" s="17">
        <f>IF((YEAR(H664)-YEAR(G664))=1, ((MONTH(H664)-MONTH(G664))+1)+12, (IF((YEAR(H664)-YEAR(G664))=2, ((MONTH(H664)-MONTH(G664))+1)+24, (IF((YEAR(H664)-YEAR(G664))=3, ((MONTH(H664)-MONTH(G664))+1)+36, (MONTH(H664)-MONTH(G664))+1)))))</f>
        <v>1</v>
      </c>
      <c r="J664" s="13">
        <f>F664/I664</f>
        <v>1772.74</v>
      </c>
      <c r="L664" t="b">
        <f t="shared" si="53"/>
        <v>0</v>
      </c>
      <c r="M664" s="14" t="b">
        <f t="shared" si="49"/>
        <v>1</v>
      </c>
      <c r="N664" s="14" t="b">
        <f t="shared" si="50"/>
        <v>1</v>
      </c>
      <c r="O664"/>
    </row>
    <row r="665" spans="1:15" ht="15.75" x14ac:dyDescent="0.25">
      <c r="A665" s="17" t="s">
        <v>212</v>
      </c>
      <c r="B665" s="17" t="s">
        <v>336</v>
      </c>
      <c r="C665" s="17" t="s">
        <v>22</v>
      </c>
      <c r="D665" s="12">
        <v>44044</v>
      </c>
      <c r="E665" s="12">
        <v>44137</v>
      </c>
      <c r="F665" s="13">
        <v>2083.63</v>
      </c>
      <c r="G665" s="12">
        <v>44044</v>
      </c>
      <c r="H665" s="12">
        <v>44074</v>
      </c>
      <c r="I665" s="17">
        <f>IF((YEAR(H665)-YEAR(G665))=1, ((MONTH(H665)-MONTH(G665))+1)+12, (IF((YEAR(H665)-YEAR(G665))=2, ((MONTH(H665)-MONTH(G665))+1)+24, (IF((YEAR(H665)-YEAR(G665))=3, ((MONTH(H665)-MONTH(G665))+1)+36, (MONTH(H665)-MONTH(G665))+1)))))</f>
        <v>1</v>
      </c>
      <c r="J665" s="13">
        <f>F665/I665</f>
        <v>2083.63</v>
      </c>
      <c r="L665" t="b">
        <f t="shared" si="53"/>
        <v>0</v>
      </c>
      <c r="M665" s="14" t="b">
        <f t="shared" si="49"/>
        <v>1</v>
      </c>
      <c r="N665" s="14" t="b">
        <f t="shared" si="50"/>
        <v>1</v>
      </c>
      <c r="O665"/>
    </row>
    <row r="666" spans="1:15" ht="15.75" x14ac:dyDescent="0.25">
      <c r="A666" s="17" t="s">
        <v>212</v>
      </c>
      <c r="B666" s="17" t="s">
        <v>336</v>
      </c>
      <c r="C666" s="17" t="s">
        <v>22</v>
      </c>
      <c r="D666" s="12">
        <v>44075</v>
      </c>
      <c r="E666" s="12">
        <v>44137</v>
      </c>
      <c r="F666" s="13">
        <v>2157.62</v>
      </c>
      <c r="G666" s="12">
        <v>44075</v>
      </c>
      <c r="H666" s="12">
        <v>44104</v>
      </c>
      <c r="I666" s="17">
        <f>IF((YEAR(H666)-YEAR(G666))=1, ((MONTH(H666)-MONTH(G666))+1)+12, (IF((YEAR(H666)-YEAR(G666))=2, ((MONTH(H666)-MONTH(G666))+1)+24, (IF((YEAR(H666)-YEAR(G666))=3, ((MONTH(H666)-MONTH(G666))+1)+36, (MONTH(H666)-MONTH(G666))+1)))))</f>
        <v>1</v>
      </c>
      <c r="J666" s="13">
        <f>F666/I666</f>
        <v>2157.62</v>
      </c>
      <c r="L666" t="b">
        <f t="shared" si="53"/>
        <v>0</v>
      </c>
      <c r="M666" s="14" t="b">
        <f t="shared" si="49"/>
        <v>1</v>
      </c>
      <c r="N666" s="14" t="b">
        <f t="shared" si="50"/>
        <v>1</v>
      </c>
      <c r="O666"/>
    </row>
    <row r="667" spans="1:15" ht="15.75" x14ac:dyDescent="0.25">
      <c r="A667" s="17" t="s">
        <v>212</v>
      </c>
      <c r="B667" s="17" t="s">
        <v>336</v>
      </c>
      <c r="C667" s="17" t="s">
        <v>22</v>
      </c>
      <c r="D667" s="12">
        <v>44105</v>
      </c>
      <c r="E667" s="12">
        <v>44182</v>
      </c>
      <c r="F667" s="13">
        <v>2098.0500000000002</v>
      </c>
      <c r="G667" s="12">
        <v>44105</v>
      </c>
      <c r="H667" s="12">
        <v>44135</v>
      </c>
      <c r="I667" s="17">
        <f>IF((YEAR(H667)-YEAR(G667))=1, ((MONTH(H667)-MONTH(G667))+1)+12, (IF((YEAR(H667)-YEAR(G667))=2, ((MONTH(H667)-MONTH(G667))+1)+24, (IF((YEAR(H667)-YEAR(G667))=3, ((MONTH(H667)-MONTH(G667))+1)+36, (MONTH(H667)-MONTH(G667))+1)))))</f>
        <v>1</v>
      </c>
      <c r="J667" s="13">
        <f>F667/I667</f>
        <v>2098.0500000000002</v>
      </c>
      <c r="L667" t="b">
        <f t="shared" si="53"/>
        <v>0</v>
      </c>
      <c r="M667" s="14" t="b">
        <f t="shared" si="49"/>
        <v>1</v>
      </c>
      <c r="N667" s="14" t="b">
        <f t="shared" si="50"/>
        <v>1</v>
      </c>
      <c r="O667"/>
    </row>
    <row r="668" spans="1:15" ht="15.75" x14ac:dyDescent="0.25">
      <c r="A668" s="17" t="s">
        <v>212</v>
      </c>
      <c r="B668" s="17" t="s">
        <v>336</v>
      </c>
      <c r="C668" s="17" t="s">
        <v>22</v>
      </c>
      <c r="D668" s="12">
        <v>44136</v>
      </c>
      <c r="E668" s="12"/>
      <c r="F668" s="13">
        <v>2050.13</v>
      </c>
      <c r="G668" s="12">
        <v>44136</v>
      </c>
      <c r="H668" s="12">
        <v>44165</v>
      </c>
      <c r="I668" s="17">
        <f>IF((YEAR(H668)-YEAR(G668))=1, ((MONTH(H668)-MONTH(G668))+1)+12, (IF((YEAR(H668)-YEAR(G668))=2, ((MONTH(H668)-MONTH(G668))+1)+24, (IF((YEAR(H668)-YEAR(G668))=3, ((MONTH(H668)-MONTH(G668))+1)+36, (MONTH(H668)-MONTH(G668))+1)))))</f>
        <v>1</v>
      </c>
      <c r="J668" s="13">
        <f>F668/I668</f>
        <v>2050.13</v>
      </c>
      <c r="L668" t="b">
        <f t="shared" si="53"/>
        <v>0</v>
      </c>
      <c r="M668" s="14" t="b">
        <f t="shared" si="49"/>
        <v>1</v>
      </c>
      <c r="N668" s="14" t="b">
        <f t="shared" si="50"/>
        <v>1</v>
      </c>
      <c r="O668"/>
    </row>
    <row r="669" spans="1:15" ht="15.75" x14ac:dyDescent="0.25">
      <c r="A669" s="17" t="s">
        <v>212</v>
      </c>
      <c r="B669" s="17" t="s">
        <v>336</v>
      </c>
      <c r="C669" s="17" t="s">
        <v>22</v>
      </c>
      <c r="D669" s="12">
        <v>44166</v>
      </c>
      <c r="E669" s="12">
        <v>44182</v>
      </c>
      <c r="F669" s="13">
        <v>2148.58</v>
      </c>
      <c r="G669" s="12">
        <v>44166</v>
      </c>
      <c r="H669" s="12">
        <v>44196</v>
      </c>
      <c r="I669" s="17">
        <f>IF((YEAR(H669)-YEAR(G669))=1, ((MONTH(H669)-MONTH(G669))+1)+12, (IF((YEAR(H669)-YEAR(G669))=2, ((MONTH(H669)-MONTH(G669))+1)+24, (IF((YEAR(H669)-YEAR(G669))=3, ((MONTH(H669)-MONTH(G669))+1)+36, (MONTH(H669)-MONTH(G669))+1)))))</f>
        <v>1</v>
      </c>
      <c r="J669" s="13">
        <f>F669/I669</f>
        <v>2148.58</v>
      </c>
      <c r="L669" t="b">
        <f t="shared" si="53"/>
        <v>0</v>
      </c>
      <c r="M669" s="14" t="b">
        <f t="shared" si="49"/>
        <v>1</v>
      </c>
      <c r="N669" s="14" t="b">
        <f t="shared" si="50"/>
        <v>1</v>
      </c>
      <c r="O669"/>
    </row>
    <row r="670" spans="1:15" ht="15.75" x14ac:dyDescent="0.25">
      <c r="A670" s="17" t="s">
        <v>212</v>
      </c>
      <c r="B670" s="17" t="s">
        <v>336</v>
      </c>
      <c r="C670" s="17" t="s">
        <v>22</v>
      </c>
      <c r="D670" s="12">
        <v>44197</v>
      </c>
      <c r="E670" s="12">
        <v>44217</v>
      </c>
      <c r="F670" s="13">
        <v>2247.27</v>
      </c>
      <c r="G670" s="12">
        <v>44197</v>
      </c>
      <c r="H670" s="12">
        <v>44227</v>
      </c>
      <c r="I670" s="17">
        <f>IF((YEAR(H670)-YEAR(G670))=1, ((MONTH(H670)-MONTH(G670))+1)+12, (IF((YEAR(H670)-YEAR(G670))=2, ((MONTH(H670)-MONTH(G670))+1)+24, (IF((YEAR(H670)-YEAR(G670))=3, ((MONTH(H670)-MONTH(G670))+1)+36, (MONTH(H670)-MONTH(G670))+1)))))</f>
        <v>1</v>
      </c>
      <c r="J670" s="13">
        <f>F670/I670</f>
        <v>2247.27</v>
      </c>
      <c r="L670" t="b">
        <f t="shared" si="53"/>
        <v>0</v>
      </c>
      <c r="M670" s="14" t="b">
        <f t="shared" si="49"/>
        <v>1</v>
      </c>
      <c r="N670" s="14" t="b">
        <f t="shared" si="50"/>
        <v>1</v>
      </c>
      <c r="O670"/>
    </row>
    <row r="671" spans="1:15" ht="15.75" x14ac:dyDescent="0.25">
      <c r="A671" s="17" t="s">
        <v>212</v>
      </c>
      <c r="B671" s="17" t="s">
        <v>336</v>
      </c>
      <c r="C671" s="17" t="s">
        <v>22</v>
      </c>
      <c r="D671" s="12">
        <v>44228</v>
      </c>
      <c r="E671" s="12">
        <v>44239</v>
      </c>
      <c r="F671" s="13">
        <v>2231.11</v>
      </c>
      <c r="G671" s="12">
        <v>44228</v>
      </c>
      <c r="H671" s="12">
        <v>44255</v>
      </c>
      <c r="I671" s="17">
        <f>IF((YEAR(H671)-YEAR(G671))=1, ((MONTH(H671)-MONTH(G671))+1)+12, (IF((YEAR(H671)-YEAR(G671))=2, ((MONTH(H671)-MONTH(G671))+1)+24, (IF((YEAR(H671)-YEAR(G671))=3, ((MONTH(H671)-MONTH(G671))+1)+36, (MONTH(H671)-MONTH(G671))+1)))))</f>
        <v>1</v>
      </c>
      <c r="J671" s="13">
        <f>F671/I671</f>
        <v>2231.11</v>
      </c>
      <c r="L671" t="b">
        <f t="shared" si="53"/>
        <v>0</v>
      </c>
      <c r="M671" s="14" t="b">
        <f t="shared" si="49"/>
        <v>1</v>
      </c>
      <c r="N671" s="14" t="b">
        <f t="shared" si="50"/>
        <v>1</v>
      </c>
      <c r="O671"/>
    </row>
    <row r="672" spans="1:15" ht="15.75" x14ac:dyDescent="0.25">
      <c r="A672" s="17" t="s">
        <v>212</v>
      </c>
      <c r="B672" s="17" t="s">
        <v>336</v>
      </c>
      <c r="C672" s="17" t="s">
        <v>22</v>
      </c>
      <c r="D672" s="12">
        <v>44256</v>
      </c>
      <c r="E672" s="12"/>
      <c r="F672" s="13">
        <v>2262.9</v>
      </c>
      <c r="G672" s="12">
        <v>44256</v>
      </c>
      <c r="H672" s="12">
        <v>44286</v>
      </c>
      <c r="I672" s="17">
        <f>IF((YEAR(H672)-YEAR(G672))=1, ((MONTH(H672)-MONTH(G672))+1)+12, (IF((YEAR(H672)-YEAR(G672))=2, ((MONTH(H672)-MONTH(G672))+1)+24, (IF((YEAR(H672)-YEAR(G672))=3, ((MONTH(H672)-MONTH(G672))+1)+36, (MONTH(H672)-MONTH(G672))+1)))))</f>
        <v>1</v>
      </c>
      <c r="J672" s="13">
        <f>F672/I672</f>
        <v>2262.9</v>
      </c>
      <c r="L672" t="b">
        <f t="shared" si="53"/>
        <v>0</v>
      </c>
      <c r="M672" s="14" t="b">
        <f t="shared" si="49"/>
        <v>1</v>
      </c>
      <c r="N672" s="14" t="b">
        <f t="shared" si="50"/>
        <v>1</v>
      </c>
      <c r="O672"/>
    </row>
    <row r="673" spans="1:15" ht="15.75" x14ac:dyDescent="0.25">
      <c r="A673" s="17" t="s">
        <v>213</v>
      </c>
      <c r="B673" s="17" t="s">
        <v>334</v>
      </c>
      <c r="C673" s="17" t="s">
        <v>22</v>
      </c>
      <c r="D673" s="12">
        <v>44186</v>
      </c>
      <c r="E673" s="12"/>
      <c r="F673" s="13">
        <v>25000</v>
      </c>
      <c r="G673" s="12">
        <v>44197</v>
      </c>
      <c r="H673" s="12">
        <v>44561</v>
      </c>
      <c r="I673" s="17">
        <f>IF((YEAR(H673)-YEAR(G673))=1, ((MONTH(H673)-MONTH(G673))+1)+12, (IF((YEAR(H673)-YEAR(G673))=2, ((MONTH(H673)-MONTH(G673))+1)+24, (IF((YEAR(H673)-YEAR(G673))=3, ((MONTH(H673)-MONTH(G673))+1)+36, (MONTH(H673)-MONTH(G673))+1)))))</f>
        <v>12</v>
      </c>
      <c r="J673" s="13">
        <f>F673/I673</f>
        <v>2083.3333333333335</v>
      </c>
      <c r="L673" t="b">
        <f t="shared" si="53"/>
        <v>0</v>
      </c>
      <c r="M673" s="14" t="b">
        <f t="shared" si="49"/>
        <v>0</v>
      </c>
      <c r="N673" s="14" t="b">
        <f t="shared" si="50"/>
        <v>0</v>
      </c>
      <c r="O673"/>
    </row>
    <row r="674" spans="1:15" ht="15.75" x14ac:dyDescent="0.25">
      <c r="A674" s="17" t="s">
        <v>214</v>
      </c>
      <c r="B674" s="17" t="s">
        <v>332</v>
      </c>
      <c r="C674" s="17" t="s">
        <v>22</v>
      </c>
      <c r="D674" s="12">
        <v>43479</v>
      </c>
      <c r="E674" s="12">
        <v>43487</v>
      </c>
      <c r="F674" s="13">
        <v>5000</v>
      </c>
      <c r="G674" s="12">
        <v>43466</v>
      </c>
      <c r="H674" s="12">
        <v>43830</v>
      </c>
      <c r="I674" s="17">
        <f>IF((YEAR(H674)-YEAR(G674))=1, ((MONTH(H674)-MONTH(G674))+1)+12, (IF((YEAR(H674)-YEAR(G674))=2, ((MONTH(H674)-MONTH(G674))+1)+24, (IF((YEAR(H674)-YEAR(G674))=3, ((MONTH(H674)-MONTH(G674))+1)+36, (MONTH(H674)-MONTH(G674))+1)))))</f>
        <v>12</v>
      </c>
      <c r="J674" s="13">
        <f>F674/I674</f>
        <v>416.66666666666669</v>
      </c>
      <c r="L674" t="b">
        <f t="shared" si="53"/>
        <v>0</v>
      </c>
      <c r="M674" s="14" t="b">
        <f t="shared" si="49"/>
        <v>0</v>
      </c>
      <c r="N674" s="14" t="b">
        <f t="shared" si="50"/>
        <v>0</v>
      </c>
      <c r="O674"/>
    </row>
    <row r="675" spans="1:15" ht="15.75" x14ac:dyDescent="0.25">
      <c r="A675" s="17" t="s">
        <v>215</v>
      </c>
      <c r="B675" s="17" t="s">
        <v>336</v>
      </c>
      <c r="C675" s="17" t="s">
        <v>22</v>
      </c>
      <c r="D675" s="12">
        <v>43816</v>
      </c>
      <c r="E675" s="12">
        <v>43899</v>
      </c>
      <c r="F675" s="13">
        <v>23000</v>
      </c>
      <c r="G675" s="12">
        <v>43800</v>
      </c>
      <c r="H675" s="12">
        <v>44165</v>
      </c>
      <c r="I675" s="17">
        <f>IF((YEAR(H675)-YEAR(G675))=1, ((MONTH(H675)-MONTH(G675))+1)+12, (IF((YEAR(H675)-YEAR(G675))=2, ((MONTH(H675)-MONTH(G675))+1)+24, (IF((YEAR(H675)-YEAR(G675))=3, ((MONTH(H675)-MONTH(G675))+1)+36, (MONTH(H675)-MONTH(G675))+1)))))</f>
        <v>12</v>
      </c>
      <c r="J675" s="13">
        <f>F675/I675</f>
        <v>1916.6666666666667</v>
      </c>
      <c r="L675" t="b">
        <f t="shared" si="53"/>
        <v>0</v>
      </c>
      <c r="M675" s="14" t="b">
        <f t="shared" ref="M675" si="54">EXACT(A675,A674)</f>
        <v>0</v>
      </c>
      <c r="N675" s="14" t="b">
        <f t="shared" ref="N675" si="55">EXACT(B675,B674)</f>
        <v>0</v>
      </c>
      <c r="O675"/>
    </row>
    <row r="676" spans="1:15" ht="15.75" x14ac:dyDescent="0.25">
      <c r="A676" s="17" t="s">
        <v>215</v>
      </c>
      <c r="B676" s="17" t="s">
        <v>336</v>
      </c>
      <c r="C676" s="17" t="s">
        <v>22</v>
      </c>
      <c r="D676" s="12">
        <v>44166</v>
      </c>
      <c r="E676" s="12"/>
      <c r="F676" s="13">
        <v>23000</v>
      </c>
      <c r="G676" s="12">
        <v>44166</v>
      </c>
      <c r="H676" s="12">
        <v>44530</v>
      </c>
      <c r="I676" s="17">
        <f>IF((YEAR(H676)-YEAR(G676))=1, ((MONTH(H676)-MONTH(G676))+1)+12, (IF((YEAR(H676)-YEAR(G676))=2, ((MONTH(H676)-MONTH(G676))+1)+24, (IF((YEAR(H676)-YEAR(G676))=3, ((MONTH(H676)-MONTH(G676))+1)+36, (MONTH(H676)-MONTH(G676))+1)))))</f>
        <v>12</v>
      </c>
      <c r="J676" s="13">
        <f>F676/I676</f>
        <v>1916.6666666666667</v>
      </c>
      <c r="L676" t="b">
        <f t="shared" si="53"/>
        <v>0</v>
      </c>
      <c r="M676" s="14" t="b">
        <f t="shared" ref="M676" si="56">EXACT(A676,A675)</f>
        <v>1</v>
      </c>
      <c r="N676" s="14" t="b">
        <f t="shared" ref="N676:N732" si="57">EXACT(B676,B675)</f>
        <v>1</v>
      </c>
      <c r="O676"/>
    </row>
    <row r="677" spans="1:15" ht="15.75" hidden="1" x14ac:dyDescent="0.25">
      <c r="A677" s="17" t="s">
        <v>216</v>
      </c>
      <c r="B677" s="17" t="s">
        <v>332</v>
      </c>
      <c r="C677" s="17" t="s">
        <v>22</v>
      </c>
      <c r="D677" s="12">
        <v>42449</v>
      </c>
      <c r="E677" s="12">
        <v>43465</v>
      </c>
      <c r="F677" s="13">
        <v>5000</v>
      </c>
      <c r="G677" s="12">
        <v>42430</v>
      </c>
      <c r="H677" s="12">
        <v>42794</v>
      </c>
      <c r="I677" s="17">
        <f>IF((YEAR(H677)-YEAR(G677))=1, ((MONTH(H677)-MONTH(G677))+1)+12, (IF((YEAR(H677)-YEAR(G677))=2, ((MONTH(H677)-MONTH(G677))+1)+24, (IF((YEAR(H677)-YEAR(G677))=3, ((MONTH(H677)-MONTH(G677))+1)+36, (MONTH(H677)-MONTH(G677))+1)))))</f>
        <v>12</v>
      </c>
      <c r="J677" s="13">
        <f>F677/I677</f>
        <v>416.66666666666669</v>
      </c>
      <c r="L677" t="b">
        <f t="shared" si="53"/>
        <v>0</v>
      </c>
      <c r="M677" s="14" t="b">
        <f t="shared" ref="M677:M732" si="58">EXACT(A677,A676)</f>
        <v>0</v>
      </c>
      <c r="N677" s="14" t="b">
        <f t="shared" si="57"/>
        <v>0</v>
      </c>
      <c r="O677"/>
    </row>
    <row r="678" spans="1:15" ht="15.75" x14ac:dyDescent="0.25">
      <c r="A678" s="17" t="s">
        <v>217</v>
      </c>
      <c r="B678" s="17" t="s">
        <v>336</v>
      </c>
      <c r="C678" s="17" t="s">
        <v>22</v>
      </c>
      <c r="D678" s="12">
        <v>43523</v>
      </c>
      <c r="E678" s="12">
        <v>43558</v>
      </c>
      <c r="F678" s="13">
        <v>25000</v>
      </c>
      <c r="G678" s="12">
        <v>43497</v>
      </c>
      <c r="H678" s="12">
        <v>43861</v>
      </c>
      <c r="I678" s="17">
        <f>IF((YEAR(H678)-YEAR(G678))=1, ((MONTH(H678)-MONTH(G678))+1)+12, (IF((YEAR(H678)-YEAR(G678))=2, ((MONTH(H678)-MONTH(G678))+1)+24, (IF((YEAR(H678)-YEAR(G678))=3, ((MONTH(H678)-MONTH(G678))+1)+36, (MONTH(H678)-MONTH(G678))+1)))))</f>
        <v>12</v>
      </c>
      <c r="J678" s="13">
        <f>F678/I678</f>
        <v>2083.3333333333335</v>
      </c>
      <c r="L678" t="b">
        <f t="shared" si="53"/>
        <v>0</v>
      </c>
      <c r="M678" s="14" t="b">
        <f t="shared" si="58"/>
        <v>0</v>
      </c>
      <c r="N678" s="14" t="b">
        <f t="shared" si="57"/>
        <v>0</v>
      </c>
      <c r="O678"/>
    </row>
    <row r="679" spans="1:15" ht="15.75" x14ac:dyDescent="0.25">
      <c r="A679" s="17" t="s">
        <v>218</v>
      </c>
      <c r="B679" s="17" t="s">
        <v>336</v>
      </c>
      <c r="C679" s="17" t="s">
        <v>22</v>
      </c>
      <c r="D679" s="12">
        <v>43847</v>
      </c>
      <c r="E679" s="12">
        <v>43908</v>
      </c>
      <c r="F679" s="13">
        <v>6867</v>
      </c>
      <c r="G679" s="12">
        <v>43800</v>
      </c>
      <c r="H679" s="12">
        <v>43830</v>
      </c>
      <c r="I679" s="17">
        <f>IF((YEAR(H679)-YEAR(G679))=1, ((MONTH(H679)-MONTH(G679))+1)+12, (IF((YEAR(H679)-YEAR(G679))=2, ((MONTH(H679)-MONTH(G679))+1)+24, (IF((YEAR(H679)-YEAR(G679))=3, ((MONTH(H679)-MONTH(G679))+1)+36, (MONTH(H679)-MONTH(G679))+1)))))</f>
        <v>1</v>
      </c>
      <c r="J679" s="13">
        <f>F679/I679</f>
        <v>6867</v>
      </c>
      <c r="L679" t="b">
        <f t="shared" si="53"/>
        <v>0</v>
      </c>
      <c r="M679" s="14" t="b">
        <f t="shared" si="58"/>
        <v>0</v>
      </c>
      <c r="N679" s="14" t="b">
        <f t="shared" si="57"/>
        <v>1</v>
      </c>
      <c r="O679"/>
    </row>
    <row r="680" spans="1:15" ht="15.75" x14ac:dyDescent="0.25">
      <c r="A680" s="17" t="s">
        <v>218</v>
      </c>
      <c r="B680" s="17" t="s">
        <v>336</v>
      </c>
      <c r="C680" s="17" t="s">
        <v>22</v>
      </c>
      <c r="D680" s="12">
        <v>43847</v>
      </c>
      <c r="E680" s="12">
        <v>43966</v>
      </c>
      <c r="F680" s="13">
        <f>27737.1-F679</f>
        <v>20870.099999999999</v>
      </c>
      <c r="G680" s="12">
        <v>43831</v>
      </c>
      <c r="H680" s="12">
        <v>44165</v>
      </c>
      <c r="I680" s="17">
        <f>IF((YEAR(H680)-YEAR(G680))=1, ((MONTH(H680)-MONTH(G680))+1)+12, (IF((YEAR(H680)-YEAR(G680))=2, ((MONTH(H680)-MONTH(G680))+1)+24, (IF((YEAR(H680)-YEAR(G680))=3, ((MONTH(H680)-MONTH(G680))+1)+36, (MONTH(H680)-MONTH(G680))+1)))))</f>
        <v>11</v>
      </c>
      <c r="J680" s="13">
        <f>F680/I680</f>
        <v>1897.2818181818182</v>
      </c>
      <c r="L680" t="b">
        <f t="shared" si="53"/>
        <v>0</v>
      </c>
      <c r="M680" s="14" t="b">
        <f t="shared" si="58"/>
        <v>1</v>
      </c>
      <c r="N680" s="14" t="b">
        <f t="shared" si="57"/>
        <v>1</v>
      </c>
      <c r="O680"/>
    </row>
    <row r="681" spans="1:15" ht="15.75" x14ac:dyDescent="0.25">
      <c r="A681" s="17" t="s">
        <v>218</v>
      </c>
      <c r="B681" s="17" t="s">
        <v>336</v>
      </c>
      <c r="C681" s="17" t="s">
        <v>22</v>
      </c>
      <c r="D681" s="12">
        <v>43862</v>
      </c>
      <c r="E681" s="12">
        <v>43941</v>
      </c>
      <c r="F681" s="13">
        <v>19969.740000000002</v>
      </c>
      <c r="G681" s="12">
        <v>43831</v>
      </c>
      <c r="H681" s="12">
        <v>44196</v>
      </c>
      <c r="I681" s="17">
        <f>IF((YEAR(H681)-YEAR(G681))=1, ((MONTH(H681)-MONTH(G681))+1)+12, (IF((YEAR(H681)-YEAR(G681))=2, ((MONTH(H681)-MONTH(G681))+1)+24, (IF((YEAR(H681)-YEAR(G681))=3, ((MONTH(H681)-MONTH(G681))+1)+36, (MONTH(H681)-MONTH(G681))+1)))))</f>
        <v>12</v>
      </c>
      <c r="J681" s="13">
        <f>F681/I681</f>
        <v>1664.1450000000002</v>
      </c>
      <c r="L681" t="b">
        <f t="shared" si="53"/>
        <v>0</v>
      </c>
      <c r="M681" s="14" t="b">
        <f t="shared" si="58"/>
        <v>1</v>
      </c>
      <c r="N681" s="14" t="b">
        <f t="shared" si="57"/>
        <v>1</v>
      </c>
      <c r="O681"/>
    </row>
    <row r="682" spans="1:15" ht="15.75" x14ac:dyDescent="0.25">
      <c r="A682" s="17" t="s">
        <v>218</v>
      </c>
      <c r="B682" s="17" t="s">
        <v>336</v>
      </c>
      <c r="C682" s="17" t="s">
        <v>22</v>
      </c>
      <c r="D682" s="12">
        <v>43982</v>
      </c>
      <c r="E682" s="12">
        <v>44147</v>
      </c>
      <c r="F682" s="13">
        <v>22174.15</v>
      </c>
      <c r="G682" s="12">
        <v>43952</v>
      </c>
      <c r="H682" s="12">
        <v>44316</v>
      </c>
      <c r="I682" s="17">
        <f>IF((YEAR(H682)-YEAR(G682))=1, ((MONTH(H682)-MONTH(G682))+1)+12, (IF((YEAR(H682)-YEAR(G682))=2, ((MONTH(H682)-MONTH(G682))+1)+24, (IF((YEAR(H682)-YEAR(G682))=3, ((MONTH(H682)-MONTH(G682))+1)+36, (MONTH(H682)-MONTH(G682))+1)))))</f>
        <v>12</v>
      </c>
      <c r="J682" s="13">
        <f>F682/I682</f>
        <v>1847.8458333333335</v>
      </c>
      <c r="L682" t="b">
        <f t="shared" si="53"/>
        <v>0</v>
      </c>
      <c r="M682" s="14" t="b">
        <f t="shared" si="58"/>
        <v>1</v>
      </c>
      <c r="N682" s="14" t="b">
        <f t="shared" si="57"/>
        <v>1</v>
      </c>
      <c r="O682"/>
    </row>
    <row r="683" spans="1:15" ht="15.75" x14ac:dyDescent="0.25">
      <c r="A683" s="17" t="s">
        <v>218</v>
      </c>
      <c r="B683" s="17" t="s">
        <v>336</v>
      </c>
      <c r="C683" s="17" t="s">
        <v>22</v>
      </c>
      <c r="D683" s="12">
        <v>44174</v>
      </c>
      <c r="E683" s="12"/>
      <c r="F683" s="13">
        <v>38121.58</v>
      </c>
      <c r="G683" s="12">
        <v>44166</v>
      </c>
      <c r="H683" s="12">
        <v>44530</v>
      </c>
      <c r="I683" s="17">
        <f>IF((YEAR(H683)-YEAR(G683))=1, ((MONTH(H683)-MONTH(G683))+1)+12, (IF((YEAR(H683)-YEAR(G683))=2, ((MONTH(H683)-MONTH(G683))+1)+24, (IF((YEAR(H683)-YEAR(G683))=3, ((MONTH(H683)-MONTH(G683))+1)+36, (MONTH(H683)-MONTH(G683))+1)))))</f>
        <v>12</v>
      </c>
      <c r="J683" s="13">
        <f>F683/I683</f>
        <v>3176.7983333333336</v>
      </c>
      <c r="L683" t="b">
        <f t="shared" si="53"/>
        <v>0</v>
      </c>
      <c r="M683" s="14" t="b">
        <f t="shared" ref="M683" si="59">EXACT(A683,A682)</f>
        <v>1</v>
      </c>
      <c r="N683" s="14" t="b">
        <f t="shared" ref="N683" si="60">EXACT(B683,B682)</f>
        <v>1</v>
      </c>
      <c r="O683"/>
    </row>
    <row r="684" spans="1:15" ht="15.75" x14ac:dyDescent="0.25">
      <c r="A684" s="17" t="s">
        <v>218</v>
      </c>
      <c r="B684" s="17" t="s">
        <v>336</v>
      </c>
      <c r="C684" s="17" t="s">
        <v>22</v>
      </c>
      <c r="D684" s="12">
        <v>44208</v>
      </c>
      <c r="E684" s="12"/>
      <c r="F684" s="13">
        <v>21881.7</v>
      </c>
      <c r="G684" s="12">
        <v>44197</v>
      </c>
      <c r="H684" s="12">
        <v>44561</v>
      </c>
      <c r="I684" s="17">
        <f>IF((YEAR(H684)-YEAR(G684))=1, ((MONTH(H684)-MONTH(G684))+1)+12, (IF((YEAR(H684)-YEAR(G684))=2, ((MONTH(H684)-MONTH(G684))+1)+24, (IF((YEAR(H684)-YEAR(G684))=3, ((MONTH(H684)-MONTH(G684))+1)+36, (MONTH(H684)-MONTH(G684))+1)))))</f>
        <v>12</v>
      </c>
      <c r="J684" s="13">
        <f>F684/I684</f>
        <v>1823.4750000000001</v>
      </c>
      <c r="L684" t="b">
        <f t="shared" si="53"/>
        <v>0</v>
      </c>
      <c r="M684" s="14" t="b">
        <f t="shared" si="58"/>
        <v>1</v>
      </c>
      <c r="N684" s="14" t="b">
        <f t="shared" si="57"/>
        <v>1</v>
      </c>
      <c r="O684"/>
    </row>
    <row r="685" spans="1:15" ht="15.75" x14ac:dyDescent="0.25">
      <c r="A685" s="17" t="s">
        <v>218</v>
      </c>
      <c r="B685" s="17" t="s">
        <v>336</v>
      </c>
      <c r="C685" s="17" t="s">
        <v>22</v>
      </c>
      <c r="D685" s="12">
        <v>44217</v>
      </c>
      <c r="E685" s="12"/>
      <c r="F685" s="13">
        <v>30434.93</v>
      </c>
      <c r="G685" s="12">
        <v>44197</v>
      </c>
      <c r="H685" s="12">
        <v>44377</v>
      </c>
      <c r="I685" s="17">
        <f>IF((YEAR(H685)-YEAR(G685))=1, ((MONTH(H685)-MONTH(G685))+1)+12, (IF((YEAR(H685)-YEAR(G685))=2, ((MONTH(H685)-MONTH(G685))+1)+24, (IF((YEAR(H685)-YEAR(G685))=3, ((MONTH(H685)-MONTH(G685))+1)+36, (MONTH(H685)-MONTH(G685))+1)))))</f>
        <v>6</v>
      </c>
      <c r="J685" s="13">
        <f>F685/I685</f>
        <v>5072.4883333333337</v>
      </c>
      <c r="L685" t="b">
        <f t="shared" si="53"/>
        <v>0</v>
      </c>
      <c r="M685" s="14" t="b">
        <f t="shared" si="58"/>
        <v>1</v>
      </c>
      <c r="N685" s="14" t="b">
        <f t="shared" si="57"/>
        <v>1</v>
      </c>
      <c r="O685"/>
    </row>
    <row r="686" spans="1:15" ht="15.75" x14ac:dyDescent="0.25">
      <c r="A686" s="17" t="s">
        <v>218</v>
      </c>
      <c r="B686" s="17" t="s">
        <v>336</v>
      </c>
      <c r="C686" s="17" t="s">
        <v>22</v>
      </c>
      <c r="D686" s="12">
        <v>44378</v>
      </c>
      <c r="E686" s="12"/>
      <c r="F686" s="13">
        <v>30434.93</v>
      </c>
      <c r="G686" s="12">
        <v>44378</v>
      </c>
      <c r="H686" s="12">
        <v>44561</v>
      </c>
      <c r="I686" s="17">
        <f>IF((YEAR(H686)-YEAR(G686))=1, ((MONTH(H686)-MONTH(G686))+1)+12, (IF((YEAR(H686)-YEAR(G686))=2, ((MONTH(H686)-MONTH(G686))+1)+24, (IF((YEAR(H686)-YEAR(G686))=3, ((MONTH(H686)-MONTH(G686))+1)+36, (MONTH(H686)-MONTH(G686))+1)))))</f>
        <v>6</v>
      </c>
      <c r="J686" s="13">
        <f>F686/I686</f>
        <v>5072.4883333333337</v>
      </c>
      <c r="L686" t="b">
        <f t="shared" si="53"/>
        <v>0</v>
      </c>
      <c r="M686" s="14" t="b">
        <f t="shared" si="58"/>
        <v>1</v>
      </c>
      <c r="N686" s="14" t="b">
        <f t="shared" si="57"/>
        <v>1</v>
      </c>
      <c r="O686"/>
    </row>
    <row r="687" spans="1:15" ht="15.75" x14ac:dyDescent="0.25">
      <c r="A687" s="17" t="s">
        <v>218</v>
      </c>
      <c r="B687" s="17" t="s">
        <v>336</v>
      </c>
      <c r="C687" s="17" t="s">
        <v>22</v>
      </c>
      <c r="D687" s="12">
        <v>44562</v>
      </c>
      <c r="E687" s="12"/>
      <c r="F687" s="13">
        <v>30434.93</v>
      </c>
      <c r="G687" s="12">
        <v>44562</v>
      </c>
      <c r="H687" s="12">
        <v>44742</v>
      </c>
      <c r="I687" s="17">
        <f>IF((YEAR(H687)-YEAR(G687))=1, ((MONTH(H687)-MONTH(G687))+1)+12, (IF((YEAR(H687)-YEAR(G687))=2, ((MONTH(H687)-MONTH(G687))+1)+24, (IF((YEAR(H687)-YEAR(G687))=3, ((MONTH(H687)-MONTH(G687))+1)+36, (MONTH(H687)-MONTH(G687))+1)))))</f>
        <v>6</v>
      </c>
      <c r="J687" s="13">
        <f>F687/I687</f>
        <v>5072.4883333333337</v>
      </c>
      <c r="L687" t="b">
        <f t="shared" si="53"/>
        <v>0</v>
      </c>
      <c r="M687" s="14" t="b">
        <f t="shared" si="58"/>
        <v>1</v>
      </c>
      <c r="N687" s="14" t="b">
        <f t="shared" si="57"/>
        <v>1</v>
      </c>
      <c r="O687"/>
    </row>
    <row r="688" spans="1:15" ht="15.75" x14ac:dyDescent="0.25">
      <c r="A688" s="17" t="s">
        <v>218</v>
      </c>
      <c r="B688" s="17" t="s">
        <v>336</v>
      </c>
      <c r="C688" s="17" t="s">
        <v>22</v>
      </c>
      <c r="D688" s="12">
        <v>44743</v>
      </c>
      <c r="E688" s="12"/>
      <c r="F688" s="13">
        <v>30434.93</v>
      </c>
      <c r="G688" s="12">
        <v>44743</v>
      </c>
      <c r="H688" s="12">
        <v>44926</v>
      </c>
      <c r="I688" s="17">
        <f>IF((YEAR(H688)-YEAR(G688))=1, ((MONTH(H688)-MONTH(G688))+1)+12, (IF((YEAR(H688)-YEAR(G688))=2, ((MONTH(H688)-MONTH(G688))+1)+24, (IF((YEAR(H688)-YEAR(G688))=3, ((MONTH(H688)-MONTH(G688))+1)+36, (MONTH(H688)-MONTH(G688))+1)))))</f>
        <v>6</v>
      </c>
      <c r="J688" s="13">
        <f>F688/I688</f>
        <v>5072.4883333333337</v>
      </c>
      <c r="L688" t="b">
        <f t="shared" si="53"/>
        <v>0</v>
      </c>
      <c r="M688" s="14" t="b">
        <f t="shared" si="58"/>
        <v>1</v>
      </c>
      <c r="N688" s="14" t="b">
        <f t="shared" si="57"/>
        <v>1</v>
      </c>
      <c r="O688"/>
    </row>
    <row r="689" spans="1:15" ht="15.75" x14ac:dyDescent="0.25">
      <c r="A689" s="17" t="s">
        <v>218</v>
      </c>
      <c r="B689" s="17" t="s">
        <v>336</v>
      </c>
      <c r="C689" s="17" t="s">
        <v>22</v>
      </c>
      <c r="D689" s="12">
        <v>44927</v>
      </c>
      <c r="E689" s="12"/>
      <c r="F689" s="13">
        <v>30434.93</v>
      </c>
      <c r="G689" s="12">
        <v>44927</v>
      </c>
      <c r="H689" s="12">
        <v>45107</v>
      </c>
      <c r="I689" s="17">
        <f>IF((YEAR(H689)-YEAR(G689))=1, ((MONTH(H689)-MONTH(G689))+1)+12, (IF((YEAR(H689)-YEAR(G689))=2, ((MONTH(H689)-MONTH(G689))+1)+24, (IF((YEAR(H689)-YEAR(G689))=3, ((MONTH(H689)-MONTH(G689))+1)+36, (MONTH(H689)-MONTH(G689))+1)))))</f>
        <v>6</v>
      </c>
      <c r="J689" s="13">
        <f>F689/I689</f>
        <v>5072.4883333333337</v>
      </c>
      <c r="L689" t="b">
        <f t="shared" si="53"/>
        <v>0</v>
      </c>
      <c r="M689" s="14" t="b">
        <f t="shared" si="58"/>
        <v>1</v>
      </c>
      <c r="N689" s="14" t="b">
        <f t="shared" si="57"/>
        <v>1</v>
      </c>
      <c r="O689"/>
    </row>
    <row r="690" spans="1:15" ht="15.75" x14ac:dyDescent="0.25">
      <c r="A690" s="17" t="s">
        <v>218</v>
      </c>
      <c r="B690" s="17" t="s">
        <v>336</v>
      </c>
      <c r="C690" s="17" t="s">
        <v>22</v>
      </c>
      <c r="D690" s="12">
        <v>45108</v>
      </c>
      <c r="E690" s="12"/>
      <c r="F690" s="13">
        <v>30434.93</v>
      </c>
      <c r="G690" s="12">
        <v>45108</v>
      </c>
      <c r="H690" s="12">
        <v>45291</v>
      </c>
      <c r="I690" s="17">
        <f>IF((YEAR(H690)-YEAR(G690))=1, ((MONTH(H690)-MONTH(G690))+1)+12, (IF((YEAR(H690)-YEAR(G690))=2, ((MONTH(H690)-MONTH(G690))+1)+24, (IF((YEAR(H690)-YEAR(G690))=3, ((MONTH(H690)-MONTH(G690))+1)+36, (MONTH(H690)-MONTH(G690))+1)))))</f>
        <v>6</v>
      </c>
      <c r="J690" s="13">
        <f>F690/I690</f>
        <v>5072.4883333333337</v>
      </c>
      <c r="L690" t="b">
        <f t="shared" si="53"/>
        <v>0</v>
      </c>
      <c r="M690" s="14" t="b">
        <f t="shared" si="58"/>
        <v>1</v>
      </c>
      <c r="N690" s="14" t="b">
        <f t="shared" si="57"/>
        <v>1</v>
      </c>
      <c r="O690"/>
    </row>
    <row r="691" spans="1:15" ht="15.75" x14ac:dyDescent="0.25">
      <c r="A691" s="17" t="s">
        <v>219</v>
      </c>
      <c r="B691" s="17" t="s">
        <v>332</v>
      </c>
      <c r="C691" s="17" t="s">
        <v>22</v>
      </c>
      <c r="D691" s="12">
        <v>43556</v>
      </c>
      <c r="E691" s="12">
        <v>43578</v>
      </c>
      <c r="F691" s="13">
        <v>14453.12</v>
      </c>
      <c r="G691" s="12">
        <v>43497</v>
      </c>
      <c r="H691" s="12">
        <v>43861</v>
      </c>
      <c r="I691" s="17">
        <f>IF((YEAR(H691)-YEAR(G691))=1, ((MONTH(H691)-MONTH(G691))+1)+12, (IF((YEAR(H691)-YEAR(G691))=2, ((MONTH(H691)-MONTH(G691))+1)+24, (IF((YEAR(H691)-YEAR(G691))=3, ((MONTH(H691)-MONTH(G691))+1)+36, (MONTH(H691)-MONTH(G691))+1)))))</f>
        <v>12</v>
      </c>
      <c r="J691" s="13">
        <f>F691/I691</f>
        <v>1204.4266666666667</v>
      </c>
      <c r="L691" t="b">
        <f t="shared" si="53"/>
        <v>0</v>
      </c>
      <c r="M691" s="14" t="b">
        <f t="shared" ref="M691" si="61">EXACT(A691,A690)</f>
        <v>0</v>
      </c>
      <c r="N691" s="14" t="b">
        <f t="shared" ref="N691" si="62">EXACT(B691,B690)</f>
        <v>0</v>
      </c>
      <c r="O691"/>
    </row>
    <row r="692" spans="1:15" ht="15.75" x14ac:dyDescent="0.25">
      <c r="A692" s="17" t="s">
        <v>219</v>
      </c>
      <c r="B692" s="17" t="s">
        <v>332</v>
      </c>
      <c r="C692" s="17" t="s">
        <v>22</v>
      </c>
      <c r="D692" s="12">
        <v>43891</v>
      </c>
      <c r="E692" s="12">
        <v>43927</v>
      </c>
      <c r="F692" s="13">
        <v>9465.6</v>
      </c>
      <c r="G692" s="12">
        <v>43862</v>
      </c>
      <c r="H692" s="12">
        <v>43951</v>
      </c>
      <c r="I692" s="17">
        <f>IF((YEAR(H692)-YEAR(G692))=1, ((MONTH(H692)-MONTH(G692))+1)+12, (IF((YEAR(H692)-YEAR(G692))=2, ((MONTH(H692)-MONTH(G692))+1)+24, (IF((YEAR(H692)-YEAR(G692))=3, ((MONTH(H692)-MONTH(G692))+1)+36, (MONTH(H692)-MONTH(G692))+1)))))</f>
        <v>3</v>
      </c>
      <c r="J692" s="13">
        <f>F692/I692</f>
        <v>3155.2000000000003</v>
      </c>
      <c r="L692" t="b">
        <f t="shared" si="53"/>
        <v>0</v>
      </c>
      <c r="M692" s="14" t="b">
        <f t="shared" ref="M692" si="63">EXACT(A692,A691)</f>
        <v>1</v>
      </c>
      <c r="N692" s="14" t="b">
        <f t="shared" ref="N692" si="64">EXACT(B692,B691)</f>
        <v>1</v>
      </c>
      <c r="O692"/>
    </row>
    <row r="693" spans="1:15" ht="15.75" x14ac:dyDescent="0.25">
      <c r="A693" s="17" t="s">
        <v>219</v>
      </c>
      <c r="B693" s="17" t="s">
        <v>332</v>
      </c>
      <c r="C693" s="17" t="s">
        <v>22</v>
      </c>
      <c r="D693" s="12">
        <v>43952</v>
      </c>
      <c r="E693" s="12">
        <v>43983</v>
      </c>
      <c r="F693" s="13">
        <v>9352.5</v>
      </c>
      <c r="G693" s="12">
        <v>43952</v>
      </c>
      <c r="H693" s="12">
        <v>44043</v>
      </c>
      <c r="I693" s="17">
        <f>IF((YEAR(H693)-YEAR(G693))=1, ((MONTH(H693)-MONTH(G693))+1)+12, (IF((YEAR(H693)-YEAR(G693))=2, ((MONTH(H693)-MONTH(G693))+1)+24, (IF((YEAR(H693)-YEAR(G693))=3, ((MONTH(H693)-MONTH(G693))+1)+36, (MONTH(H693)-MONTH(G693))+1)))))</f>
        <v>3</v>
      </c>
      <c r="J693" s="13">
        <f>F693/I693</f>
        <v>3117.5</v>
      </c>
      <c r="L693" t="b">
        <f t="shared" si="53"/>
        <v>0</v>
      </c>
      <c r="M693" s="14" t="b">
        <f t="shared" si="58"/>
        <v>1</v>
      </c>
      <c r="N693" s="14" t="b">
        <f t="shared" si="57"/>
        <v>1</v>
      </c>
      <c r="O693"/>
    </row>
    <row r="694" spans="1:15" ht="15.75" x14ac:dyDescent="0.25">
      <c r="A694" s="17" t="s">
        <v>219</v>
      </c>
      <c r="B694" s="17" t="s">
        <v>332</v>
      </c>
      <c r="C694" s="17" t="s">
        <v>22</v>
      </c>
      <c r="D694" s="12">
        <v>44044</v>
      </c>
      <c r="E694" s="12">
        <v>44151</v>
      </c>
      <c r="F694" s="13">
        <v>10358.58</v>
      </c>
      <c r="G694" s="12">
        <v>44044</v>
      </c>
      <c r="H694" s="12">
        <v>44135</v>
      </c>
      <c r="I694" s="17">
        <f>IF((YEAR(H694)-YEAR(G694))=1, ((MONTH(H694)-MONTH(G694))+1)+12, (IF((YEAR(H694)-YEAR(G694))=2, ((MONTH(H694)-MONTH(G694))+1)+24, (IF((YEAR(H694)-YEAR(G694))=3, ((MONTH(H694)-MONTH(G694))+1)+36, (MONTH(H694)-MONTH(G694))+1)))))</f>
        <v>3</v>
      </c>
      <c r="J694" s="13">
        <f>F694/I694</f>
        <v>3452.86</v>
      </c>
      <c r="L694" t="b">
        <f t="shared" si="53"/>
        <v>0</v>
      </c>
      <c r="M694" s="14" t="b">
        <f t="shared" si="58"/>
        <v>1</v>
      </c>
      <c r="N694" s="14" t="b">
        <f t="shared" si="57"/>
        <v>1</v>
      </c>
      <c r="O694"/>
    </row>
    <row r="695" spans="1:15" ht="15.75" x14ac:dyDescent="0.25">
      <c r="A695" s="17" t="s">
        <v>219</v>
      </c>
      <c r="B695" s="17" t="s">
        <v>332</v>
      </c>
      <c r="C695" s="17" t="s">
        <v>22</v>
      </c>
      <c r="D695" s="12">
        <v>44136</v>
      </c>
      <c r="E695" s="12">
        <v>44172</v>
      </c>
      <c r="F695" s="13">
        <v>10192.049999999999</v>
      </c>
      <c r="G695" s="12">
        <v>44136</v>
      </c>
      <c r="H695" s="12">
        <v>44227</v>
      </c>
      <c r="I695" s="17">
        <f>IF((YEAR(H695)-YEAR(G695))=1, ((MONTH(H695)-MONTH(G695))+1)+12, (IF((YEAR(H695)-YEAR(G695))=2, ((MONTH(H695)-MONTH(G695))+1)+24, (IF((YEAR(H695)-YEAR(G695))=3, ((MONTH(H695)-MONTH(G695))+1)+36, (MONTH(H695)-MONTH(G695))+1)))))</f>
        <v>3</v>
      </c>
      <c r="J695" s="13">
        <f>F695/I695</f>
        <v>3397.35</v>
      </c>
      <c r="L695" t="b">
        <f t="shared" si="53"/>
        <v>0</v>
      </c>
      <c r="M695" s="14" t="b">
        <f t="shared" ref="M695" si="65">EXACT(A695,A694)</f>
        <v>1</v>
      </c>
      <c r="N695" s="14" t="b">
        <f t="shared" ref="N695" si="66">EXACT(B695,B694)</f>
        <v>1</v>
      </c>
      <c r="O695"/>
    </row>
    <row r="696" spans="1:15" ht="15.75" x14ac:dyDescent="0.25">
      <c r="A696" s="17" t="s">
        <v>219</v>
      </c>
      <c r="B696" s="17" t="s">
        <v>332</v>
      </c>
      <c r="C696" s="17" t="s">
        <v>22</v>
      </c>
      <c r="D696" s="12">
        <v>44255</v>
      </c>
      <c r="E696" s="12"/>
      <c r="F696" s="13">
        <v>7753.89</v>
      </c>
      <c r="G696" s="12">
        <v>44228</v>
      </c>
      <c r="H696" s="12">
        <v>44316</v>
      </c>
      <c r="I696" s="17">
        <f>IF((YEAR(H696)-YEAR(G696))=1, ((MONTH(H696)-MONTH(G696))+1)+12, (IF((YEAR(H696)-YEAR(G696))=2, ((MONTH(H696)-MONTH(G696))+1)+24, (IF((YEAR(H696)-YEAR(G696))=3, ((MONTH(H696)-MONTH(G696))+1)+36, (MONTH(H696)-MONTH(G696))+1)))))</f>
        <v>3</v>
      </c>
      <c r="J696" s="13">
        <f>F696/I696</f>
        <v>2584.63</v>
      </c>
      <c r="L696" t="b">
        <f t="shared" si="53"/>
        <v>0</v>
      </c>
      <c r="M696" s="14" t="b">
        <f t="shared" si="58"/>
        <v>1</v>
      </c>
      <c r="N696" s="14" t="b">
        <f t="shared" si="57"/>
        <v>1</v>
      </c>
      <c r="O696"/>
    </row>
    <row r="697" spans="1:15" ht="15.75" x14ac:dyDescent="0.25">
      <c r="A697" s="17" t="s">
        <v>219</v>
      </c>
      <c r="B697" s="17" t="s">
        <v>332</v>
      </c>
      <c r="C697" s="17" t="s">
        <v>22</v>
      </c>
      <c r="D697" s="12">
        <v>44317</v>
      </c>
      <c r="E697" s="12"/>
      <c r="F697" s="13">
        <v>7753.89</v>
      </c>
      <c r="G697" s="12">
        <v>44317</v>
      </c>
      <c r="H697" s="12">
        <v>44408</v>
      </c>
      <c r="I697" s="17">
        <f>IF((YEAR(H697)-YEAR(G697))=1, ((MONTH(H697)-MONTH(G697))+1)+12, (IF((YEAR(H697)-YEAR(G697))=2, ((MONTH(H697)-MONTH(G697))+1)+24, (IF((YEAR(H697)-YEAR(G697))=3, ((MONTH(H697)-MONTH(G697))+1)+36, (MONTH(H697)-MONTH(G697))+1)))))</f>
        <v>3</v>
      </c>
      <c r="J697" s="13">
        <f>F697/I697</f>
        <v>2584.63</v>
      </c>
      <c r="L697" t="b">
        <f t="shared" si="53"/>
        <v>0</v>
      </c>
      <c r="M697" s="14" t="b">
        <f t="shared" si="58"/>
        <v>1</v>
      </c>
      <c r="N697" s="14" t="b">
        <f t="shared" si="57"/>
        <v>1</v>
      </c>
      <c r="O697"/>
    </row>
    <row r="698" spans="1:15" ht="15.75" x14ac:dyDescent="0.25">
      <c r="A698" s="17" t="s">
        <v>219</v>
      </c>
      <c r="B698" s="17" t="s">
        <v>332</v>
      </c>
      <c r="C698" s="17" t="s">
        <v>22</v>
      </c>
      <c r="D698" s="12">
        <v>44409</v>
      </c>
      <c r="E698" s="12"/>
      <c r="F698" s="13">
        <v>7753.89</v>
      </c>
      <c r="G698" s="12">
        <v>44409</v>
      </c>
      <c r="H698" s="12">
        <v>44500</v>
      </c>
      <c r="I698" s="17">
        <f>IF((YEAR(H698)-YEAR(G698))=1, ((MONTH(H698)-MONTH(G698))+1)+12, (IF((YEAR(H698)-YEAR(G698))=2, ((MONTH(H698)-MONTH(G698))+1)+24, (IF((YEAR(H698)-YEAR(G698))=3, ((MONTH(H698)-MONTH(G698))+1)+36, (MONTH(H698)-MONTH(G698))+1)))))</f>
        <v>3</v>
      </c>
      <c r="J698" s="13">
        <f>F698/I698</f>
        <v>2584.63</v>
      </c>
      <c r="L698" t="b">
        <f t="shared" si="53"/>
        <v>0</v>
      </c>
      <c r="M698" s="14" t="b">
        <f t="shared" si="58"/>
        <v>1</v>
      </c>
      <c r="N698" s="14" t="b">
        <f t="shared" si="57"/>
        <v>1</v>
      </c>
      <c r="O698"/>
    </row>
    <row r="699" spans="1:15" ht="15.75" x14ac:dyDescent="0.25">
      <c r="A699" s="17" t="s">
        <v>219</v>
      </c>
      <c r="B699" s="17" t="s">
        <v>332</v>
      </c>
      <c r="C699" s="17" t="s">
        <v>22</v>
      </c>
      <c r="D699" s="12">
        <v>44501</v>
      </c>
      <c r="E699" s="12"/>
      <c r="F699" s="13">
        <v>7753.89</v>
      </c>
      <c r="G699" s="12">
        <v>44501</v>
      </c>
      <c r="H699" s="12">
        <v>44592</v>
      </c>
      <c r="I699" s="17">
        <f>IF((YEAR(H699)-YEAR(G699))=1, ((MONTH(H699)-MONTH(G699))+1)+12, (IF((YEAR(H699)-YEAR(G699))=2, ((MONTH(H699)-MONTH(G699))+1)+24, (IF((YEAR(H699)-YEAR(G699))=3, ((MONTH(H699)-MONTH(G699))+1)+36, (MONTH(H699)-MONTH(G699))+1)))))</f>
        <v>3</v>
      </c>
      <c r="J699" s="13">
        <f>F699/I699</f>
        <v>2584.63</v>
      </c>
      <c r="L699" t="b">
        <f t="shared" si="53"/>
        <v>0</v>
      </c>
      <c r="M699" s="14" t="b">
        <f t="shared" si="58"/>
        <v>1</v>
      </c>
      <c r="N699" s="14" t="b">
        <f t="shared" si="57"/>
        <v>1</v>
      </c>
      <c r="O699"/>
    </row>
    <row r="700" spans="1:15" ht="15.75" hidden="1" x14ac:dyDescent="0.25">
      <c r="A700" s="17" t="s">
        <v>220</v>
      </c>
      <c r="B700" s="17" t="s">
        <v>335</v>
      </c>
      <c r="C700" s="17" t="s">
        <v>22</v>
      </c>
      <c r="D700" s="12">
        <v>42917</v>
      </c>
      <c r="E700" s="12">
        <v>43100</v>
      </c>
      <c r="F700" s="13">
        <v>3750</v>
      </c>
      <c r="G700" s="12">
        <v>42917</v>
      </c>
      <c r="H700" s="12">
        <v>43100</v>
      </c>
      <c r="I700" s="17">
        <f>IF((YEAR(H700)-YEAR(G700))=1, ((MONTH(H700)-MONTH(G700))+1)+12, (IF((YEAR(H700)-YEAR(G700))=2, ((MONTH(H700)-MONTH(G700))+1)+24, (IF((YEAR(H700)-YEAR(G700))=3, ((MONTH(H700)-MONTH(G700))+1)+36, (MONTH(H700)-MONTH(G700))+1)))))</f>
        <v>6</v>
      </c>
      <c r="J700" s="13">
        <f>F700/I700</f>
        <v>625</v>
      </c>
      <c r="L700" t="b">
        <f t="shared" si="53"/>
        <v>0</v>
      </c>
      <c r="M700" s="14" t="b">
        <f t="shared" si="58"/>
        <v>0</v>
      </c>
      <c r="N700" s="14" t="b">
        <f t="shared" si="57"/>
        <v>0</v>
      </c>
      <c r="O700"/>
    </row>
    <row r="701" spans="1:15" ht="15.75" hidden="1" x14ac:dyDescent="0.25">
      <c r="A701" s="17" t="s">
        <v>220</v>
      </c>
      <c r="B701" s="17" t="s">
        <v>335</v>
      </c>
      <c r="C701" s="17" t="s">
        <v>22</v>
      </c>
      <c r="D701" s="12">
        <v>42979</v>
      </c>
      <c r="E701" s="12">
        <v>43100</v>
      </c>
      <c r="F701" s="13">
        <v>3750</v>
      </c>
      <c r="G701" s="12">
        <v>42917</v>
      </c>
      <c r="H701" s="12">
        <v>43100</v>
      </c>
      <c r="I701" s="17">
        <f>IF((YEAR(H701)-YEAR(G701))=1, ((MONTH(H701)-MONTH(G701))+1)+12, (IF((YEAR(H701)-YEAR(G701))=2, ((MONTH(H701)-MONTH(G701))+1)+24, (IF((YEAR(H701)-YEAR(G701))=3, ((MONTH(H701)-MONTH(G701))+1)+36, (MONTH(H701)-MONTH(G701))+1)))))</f>
        <v>6</v>
      </c>
      <c r="J701" s="13">
        <f>F701/I701</f>
        <v>625</v>
      </c>
      <c r="L701" t="b">
        <f t="shared" si="53"/>
        <v>1</v>
      </c>
      <c r="M701" s="14" t="b">
        <f t="shared" si="58"/>
        <v>1</v>
      </c>
      <c r="N701" s="14" t="b">
        <f t="shared" si="57"/>
        <v>1</v>
      </c>
      <c r="O701"/>
    </row>
    <row r="702" spans="1:15" ht="15.75" hidden="1" x14ac:dyDescent="0.25">
      <c r="A702" s="17" t="s">
        <v>220</v>
      </c>
      <c r="B702" s="17" t="s">
        <v>335</v>
      </c>
      <c r="C702" s="17" t="s">
        <v>22</v>
      </c>
      <c r="D702" s="12">
        <v>43009</v>
      </c>
      <c r="E702" s="12">
        <v>43100</v>
      </c>
      <c r="F702" s="13">
        <v>7500</v>
      </c>
      <c r="G702" s="12">
        <v>42917</v>
      </c>
      <c r="H702" s="12">
        <v>43100</v>
      </c>
      <c r="I702" s="17">
        <f>IF((YEAR(H702)-YEAR(G702))=1, ((MONTH(H702)-MONTH(G702))+1)+12, (IF((YEAR(H702)-YEAR(G702))=2, ((MONTH(H702)-MONTH(G702))+1)+24, (IF((YEAR(H702)-YEAR(G702))=3, ((MONTH(H702)-MONTH(G702))+1)+36, (MONTH(H702)-MONTH(G702))+1)))))</f>
        <v>6</v>
      </c>
      <c r="J702" s="13">
        <f>F702/I702</f>
        <v>1250</v>
      </c>
      <c r="L702" t="b">
        <f t="shared" si="53"/>
        <v>1</v>
      </c>
      <c r="M702" s="14" t="b">
        <f t="shared" si="58"/>
        <v>1</v>
      </c>
      <c r="N702" s="14" t="b">
        <f t="shared" si="57"/>
        <v>1</v>
      </c>
      <c r="O702"/>
    </row>
    <row r="703" spans="1:15" ht="15.75" hidden="1" x14ac:dyDescent="0.25">
      <c r="A703" s="17" t="s">
        <v>220</v>
      </c>
      <c r="B703" s="17" t="s">
        <v>335</v>
      </c>
      <c r="C703" s="17" t="s">
        <v>22</v>
      </c>
      <c r="D703" s="12">
        <v>43101</v>
      </c>
      <c r="E703" s="12">
        <v>43159</v>
      </c>
      <c r="F703" s="13">
        <v>7500</v>
      </c>
      <c r="G703" s="12">
        <v>43101</v>
      </c>
      <c r="H703" s="12">
        <v>43190</v>
      </c>
      <c r="I703" s="17">
        <f>IF((YEAR(H703)-YEAR(G703))=1, ((MONTH(H703)-MONTH(G703))+1)+12, (IF((YEAR(H703)-YEAR(G703))=2, ((MONTH(H703)-MONTH(G703))+1)+24, (IF((YEAR(H703)-YEAR(G703))=3, ((MONTH(H703)-MONTH(G703))+1)+36, (MONTH(H703)-MONTH(G703))+1)))))</f>
        <v>3</v>
      </c>
      <c r="J703" s="13">
        <f>F703/I703</f>
        <v>2500</v>
      </c>
      <c r="L703" t="b">
        <f t="shared" si="53"/>
        <v>0</v>
      </c>
      <c r="M703" s="14" t="b">
        <f t="shared" si="58"/>
        <v>1</v>
      </c>
      <c r="N703" s="14" t="b">
        <f t="shared" si="57"/>
        <v>1</v>
      </c>
      <c r="O703"/>
    </row>
    <row r="704" spans="1:15" ht="15.75" hidden="1" x14ac:dyDescent="0.25">
      <c r="A704" s="17" t="s">
        <v>220</v>
      </c>
      <c r="B704" s="17" t="s">
        <v>335</v>
      </c>
      <c r="C704" s="17" t="s">
        <v>22</v>
      </c>
      <c r="D704" s="12">
        <v>43191</v>
      </c>
      <c r="E704" s="12">
        <v>43465</v>
      </c>
      <c r="F704" s="13">
        <v>7500</v>
      </c>
      <c r="G704" s="12">
        <v>43191</v>
      </c>
      <c r="H704" s="12">
        <v>43281</v>
      </c>
      <c r="I704" s="17">
        <f>IF((YEAR(H704)-YEAR(G704))=1, ((MONTH(H704)-MONTH(G704))+1)+12, (IF((YEAR(H704)-YEAR(G704))=2, ((MONTH(H704)-MONTH(G704))+1)+24, (IF((YEAR(H704)-YEAR(G704))=3, ((MONTH(H704)-MONTH(G704))+1)+36, (MONTH(H704)-MONTH(G704))+1)))))</f>
        <v>3</v>
      </c>
      <c r="J704" s="13">
        <f>F704/I704</f>
        <v>2500</v>
      </c>
      <c r="L704" t="b">
        <f t="shared" si="53"/>
        <v>0</v>
      </c>
      <c r="M704" s="14" t="b">
        <f t="shared" si="58"/>
        <v>1</v>
      </c>
      <c r="N704" s="14" t="b">
        <f t="shared" si="57"/>
        <v>1</v>
      </c>
      <c r="O704"/>
    </row>
    <row r="705" spans="1:15" ht="15.75" x14ac:dyDescent="0.25">
      <c r="A705" s="17" t="s">
        <v>221</v>
      </c>
      <c r="B705" s="17" t="s">
        <v>332</v>
      </c>
      <c r="C705" s="17" t="s">
        <v>22</v>
      </c>
      <c r="D705" s="12">
        <v>44249</v>
      </c>
      <c r="E705" s="12"/>
      <c r="F705" s="13">
        <v>3000</v>
      </c>
      <c r="G705" s="12">
        <v>44203</v>
      </c>
      <c r="H705" s="12">
        <v>44561</v>
      </c>
      <c r="I705" s="17">
        <f>IF((YEAR(H705)-YEAR(G705))=1, ((MONTH(H705)-MONTH(G705))+1)+12, (IF((YEAR(H705)-YEAR(G705))=2, ((MONTH(H705)-MONTH(G705))+1)+24, (MONTH(H705)-MONTH(G705))+1)))</f>
        <v>12</v>
      </c>
      <c r="J705" s="13">
        <f>F705/I705</f>
        <v>250</v>
      </c>
      <c r="L705" t="b">
        <f t="shared" si="53"/>
        <v>0</v>
      </c>
      <c r="M705" s="14" t="b">
        <f t="shared" si="58"/>
        <v>0</v>
      </c>
      <c r="N705" s="14" t="b">
        <f t="shared" si="57"/>
        <v>0</v>
      </c>
      <c r="O705"/>
    </row>
    <row r="706" spans="1:15" ht="15.75" hidden="1" x14ac:dyDescent="0.25">
      <c r="A706" s="17" t="s">
        <v>27</v>
      </c>
      <c r="B706" s="17" t="s">
        <v>333</v>
      </c>
      <c r="C706" s="17" t="s">
        <v>22</v>
      </c>
      <c r="D706" s="12">
        <v>42552</v>
      </c>
      <c r="E706" s="12">
        <v>43830</v>
      </c>
      <c r="F706" s="13">
        <v>39900</v>
      </c>
      <c r="G706" s="12">
        <v>42583</v>
      </c>
      <c r="H706" s="12">
        <v>42766</v>
      </c>
      <c r="I706" s="17">
        <f>IF((YEAR(H706)-YEAR(G706))=1, ((MONTH(H706)-MONTH(G706))+1)+12, (IF((YEAR(H706)-YEAR(G706))=2, ((MONTH(H706)-MONTH(G706))+1)+24, (IF((YEAR(H706)-YEAR(G706))=3, ((MONTH(H706)-MONTH(G706))+1)+36, (MONTH(H706)-MONTH(G706))+1)))))</f>
        <v>6</v>
      </c>
      <c r="J706" s="13">
        <f>F706/I706</f>
        <v>6650</v>
      </c>
      <c r="L706" t="b">
        <f t="shared" si="53"/>
        <v>0</v>
      </c>
      <c r="M706" s="14" t="b">
        <f t="shared" si="58"/>
        <v>0</v>
      </c>
      <c r="N706" s="14" t="b">
        <f t="shared" si="57"/>
        <v>0</v>
      </c>
      <c r="O706"/>
    </row>
    <row r="707" spans="1:15" ht="15.75" hidden="1" x14ac:dyDescent="0.25">
      <c r="A707" s="17" t="s">
        <v>27</v>
      </c>
      <c r="B707" s="17" t="s">
        <v>333</v>
      </c>
      <c r="C707" s="17" t="s">
        <v>22</v>
      </c>
      <c r="D707" s="12">
        <v>42736</v>
      </c>
      <c r="E707" s="12">
        <v>43830</v>
      </c>
      <c r="F707" s="13">
        <v>39900</v>
      </c>
      <c r="G707" s="12">
        <v>42767</v>
      </c>
      <c r="H707" s="12">
        <v>42947</v>
      </c>
      <c r="I707" s="17">
        <f>IF((YEAR(H707)-YEAR(G707))=1, ((MONTH(H707)-MONTH(G707))+1)+12, (IF((YEAR(H707)-YEAR(G707))=2, ((MONTH(H707)-MONTH(G707))+1)+24, (IF((YEAR(H707)-YEAR(G707))=3, ((MONTH(H707)-MONTH(G707))+1)+36, (MONTH(H707)-MONTH(G707))+1)))))</f>
        <v>6</v>
      </c>
      <c r="J707" s="13">
        <f>F707/I707</f>
        <v>6650</v>
      </c>
      <c r="L707" t="b">
        <f t="shared" ref="L707:L770" si="67">AND(A707=A706,B707=B706,G707=G706,H707=H706)</f>
        <v>0</v>
      </c>
      <c r="M707" s="14" t="b">
        <f t="shared" si="58"/>
        <v>1</v>
      </c>
      <c r="N707" s="14" t="b">
        <f t="shared" si="57"/>
        <v>1</v>
      </c>
      <c r="O707"/>
    </row>
    <row r="708" spans="1:15" ht="15.75" hidden="1" x14ac:dyDescent="0.25">
      <c r="A708" s="17" t="s">
        <v>45</v>
      </c>
      <c r="B708" s="17" t="s">
        <v>334</v>
      </c>
      <c r="C708" s="17" t="s">
        <v>22</v>
      </c>
      <c r="D708" s="12">
        <v>43445</v>
      </c>
      <c r="E708" s="12">
        <v>43487</v>
      </c>
      <c r="F708" s="13">
        <v>39000</v>
      </c>
      <c r="G708" s="12">
        <v>43435</v>
      </c>
      <c r="H708" s="12">
        <v>43799</v>
      </c>
      <c r="I708" s="17">
        <f>IF((YEAR(H708)-YEAR(G708))=1, ((MONTH(H708)-MONTH(G708))+1)+12, (IF((YEAR(H708)-YEAR(G708))=2, ((MONTH(H708)-MONTH(G708))+1)+24, (IF((YEAR(H708)-YEAR(G708))=3, ((MONTH(H708)-MONTH(G708))+1)+36, (MONTH(H708)-MONTH(G708))+1)))))</f>
        <v>12</v>
      </c>
      <c r="J708" s="13">
        <f>F708/I708</f>
        <v>3250</v>
      </c>
      <c r="L708" t="b">
        <f t="shared" si="67"/>
        <v>0</v>
      </c>
      <c r="M708" s="14" t="b">
        <f t="shared" si="58"/>
        <v>0</v>
      </c>
      <c r="N708" s="14" t="b">
        <f t="shared" si="57"/>
        <v>0</v>
      </c>
      <c r="O708"/>
    </row>
    <row r="709" spans="1:15" ht="15.75" hidden="1" x14ac:dyDescent="0.25">
      <c r="A709" s="17" t="s">
        <v>222</v>
      </c>
      <c r="B709" s="17" t="s">
        <v>334</v>
      </c>
      <c r="C709" s="17" t="s">
        <v>22</v>
      </c>
      <c r="D709" s="12">
        <v>42736</v>
      </c>
      <c r="E709" s="12">
        <v>43100</v>
      </c>
      <c r="F709" s="13">
        <v>67051</v>
      </c>
      <c r="G709" s="12">
        <v>42736</v>
      </c>
      <c r="H709" s="12">
        <v>42825</v>
      </c>
      <c r="I709" s="17">
        <f>IF((YEAR(H709)-YEAR(G709))=1, ((MONTH(H709)-MONTH(G709))+1)+12, (IF((YEAR(H709)-YEAR(G709))=2, ((MONTH(H709)-MONTH(G709))+1)+24, (IF((YEAR(H709)-YEAR(G709))=3, ((MONTH(H709)-MONTH(G709))+1)+36, (MONTH(H709)-MONTH(G709))+1)))))</f>
        <v>3</v>
      </c>
      <c r="J709" s="13">
        <f>F709/I709</f>
        <v>22350.333333333332</v>
      </c>
      <c r="L709" t="b">
        <f t="shared" si="67"/>
        <v>0</v>
      </c>
      <c r="M709" s="14" t="b">
        <f t="shared" si="58"/>
        <v>0</v>
      </c>
      <c r="N709" s="14" t="b">
        <f t="shared" si="57"/>
        <v>1</v>
      </c>
      <c r="O709"/>
    </row>
    <row r="710" spans="1:15" ht="15.75" hidden="1" x14ac:dyDescent="0.25">
      <c r="A710" s="17" t="s">
        <v>222</v>
      </c>
      <c r="B710" s="17" t="s">
        <v>334</v>
      </c>
      <c r="C710" s="17" t="s">
        <v>22</v>
      </c>
      <c r="D710" s="12">
        <v>42802</v>
      </c>
      <c r="E710" s="12">
        <v>43100</v>
      </c>
      <c r="F710" s="13">
        <v>16250</v>
      </c>
      <c r="G710" s="12">
        <v>42736</v>
      </c>
      <c r="H710" s="12">
        <v>42825</v>
      </c>
      <c r="I710" s="17">
        <f>IF((YEAR(H710)-YEAR(G710))=1, ((MONTH(H710)-MONTH(G710))+1)+12, (IF((YEAR(H710)-YEAR(G710))=2, ((MONTH(H710)-MONTH(G710))+1)+24, (IF((YEAR(H710)-YEAR(G710))=3, ((MONTH(H710)-MONTH(G710))+1)+36, (MONTH(H710)-MONTH(G710))+1)))))</f>
        <v>3</v>
      </c>
      <c r="J710" s="13">
        <f>F710/I710</f>
        <v>5416.666666666667</v>
      </c>
      <c r="L710" t="b">
        <f t="shared" si="67"/>
        <v>1</v>
      </c>
      <c r="M710" s="14" t="b">
        <f t="shared" si="58"/>
        <v>1</v>
      </c>
      <c r="N710" s="14" t="b">
        <f t="shared" si="57"/>
        <v>1</v>
      </c>
      <c r="O710"/>
    </row>
    <row r="711" spans="1:15" ht="15.75" hidden="1" x14ac:dyDescent="0.25">
      <c r="A711" s="17" t="s">
        <v>222</v>
      </c>
      <c r="B711" s="17" t="s">
        <v>334</v>
      </c>
      <c r="C711" s="17" t="s">
        <v>22</v>
      </c>
      <c r="D711" s="12">
        <v>42825</v>
      </c>
      <c r="E711" s="12">
        <v>43100</v>
      </c>
      <c r="F711" s="13">
        <v>83301</v>
      </c>
      <c r="G711" s="12">
        <v>42826</v>
      </c>
      <c r="H711" s="12">
        <v>42916</v>
      </c>
      <c r="I711" s="17">
        <f>IF((YEAR(H711)-YEAR(G711))=1, ((MONTH(H711)-MONTH(G711))+1)+12, (IF((YEAR(H711)-YEAR(G711))=2, ((MONTH(H711)-MONTH(G711))+1)+24, (IF((YEAR(H711)-YEAR(G711))=3, ((MONTH(H711)-MONTH(G711))+1)+36, (MONTH(H711)-MONTH(G711))+1)))))</f>
        <v>3</v>
      </c>
      <c r="J711" s="13">
        <f>F711/I711</f>
        <v>27767</v>
      </c>
      <c r="L711" t="b">
        <f t="shared" si="67"/>
        <v>0</v>
      </c>
      <c r="M711" s="14" t="b">
        <f t="shared" si="58"/>
        <v>1</v>
      </c>
      <c r="N711" s="14" t="b">
        <f t="shared" si="57"/>
        <v>1</v>
      </c>
      <c r="O711"/>
    </row>
    <row r="712" spans="1:15" ht="15.75" hidden="1" x14ac:dyDescent="0.25">
      <c r="A712" s="17" t="s">
        <v>222</v>
      </c>
      <c r="B712" s="17" t="s">
        <v>334</v>
      </c>
      <c r="C712" s="17" t="s">
        <v>22</v>
      </c>
      <c r="D712" s="12">
        <v>42917</v>
      </c>
      <c r="E712" s="12">
        <v>43100</v>
      </c>
      <c r="F712" s="13">
        <v>83301</v>
      </c>
      <c r="G712" s="12">
        <v>42917</v>
      </c>
      <c r="H712" s="12">
        <v>43008</v>
      </c>
      <c r="I712" s="17">
        <f>IF((YEAR(H712)-YEAR(G712))=1, ((MONTH(H712)-MONTH(G712))+1)+12, (IF((YEAR(H712)-YEAR(G712))=2, ((MONTH(H712)-MONTH(G712))+1)+24, (IF((YEAR(H712)-YEAR(G712))=3, ((MONTH(H712)-MONTH(G712))+1)+36, (MONTH(H712)-MONTH(G712))+1)))))</f>
        <v>3</v>
      </c>
      <c r="J712" s="13">
        <f>F712/I712</f>
        <v>27767</v>
      </c>
      <c r="L712" t="b">
        <f t="shared" si="67"/>
        <v>0</v>
      </c>
      <c r="M712" s="14" t="b">
        <f t="shared" si="58"/>
        <v>1</v>
      </c>
      <c r="N712" s="14" t="b">
        <f t="shared" si="57"/>
        <v>1</v>
      </c>
      <c r="O712"/>
    </row>
    <row r="713" spans="1:15" ht="15.75" hidden="1" x14ac:dyDescent="0.25">
      <c r="A713" s="17" t="s">
        <v>222</v>
      </c>
      <c r="B713" s="17" t="s">
        <v>334</v>
      </c>
      <c r="C713" s="17" t="s">
        <v>22</v>
      </c>
      <c r="D713" s="12">
        <v>43009</v>
      </c>
      <c r="E713" s="12">
        <v>43100</v>
      </c>
      <c r="F713" s="13">
        <v>83301</v>
      </c>
      <c r="G713" s="12">
        <v>43009</v>
      </c>
      <c r="H713" s="12">
        <v>43100</v>
      </c>
      <c r="I713" s="17">
        <f>IF((YEAR(H713)-YEAR(G713))=1, ((MONTH(H713)-MONTH(G713))+1)+12, (IF((YEAR(H713)-YEAR(G713))=2, ((MONTH(H713)-MONTH(G713))+1)+24, (IF((YEAR(H713)-YEAR(G713))=3, ((MONTH(H713)-MONTH(G713))+1)+36, (MONTH(H713)-MONTH(G713))+1)))))</f>
        <v>3</v>
      </c>
      <c r="J713" s="13">
        <f>F713/I713</f>
        <v>27767</v>
      </c>
      <c r="L713" t="b">
        <f t="shared" si="67"/>
        <v>0</v>
      </c>
      <c r="M713" s="14" t="b">
        <f t="shared" si="58"/>
        <v>1</v>
      </c>
      <c r="N713" s="14" t="b">
        <f t="shared" si="57"/>
        <v>1</v>
      </c>
      <c r="O713"/>
    </row>
    <row r="714" spans="1:15" ht="15.75" hidden="1" x14ac:dyDescent="0.25">
      <c r="A714" s="17" t="s">
        <v>222</v>
      </c>
      <c r="B714" s="17" t="s">
        <v>334</v>
      </c>
      <c r="C714" s="17" t="s">
        <v>22</v>
      </c>
      <c r="D714" s="12">
        <v>43101</v>
      </c>
      <c r="E714" s="12">
        <v>43108</v>
      </c>
      <c r="F714" s="13">
        <v>83301</v>
      </c>
      <c r="G714" s="12">
        <v>43101</v>
      </c>
      <c r="H714" s="12">
        <v>43190</v>
      </c>
      <c r="I714" s="17">
        <f>IF((YEAR(H714)-YEAR(G714))=1, ((MONTH(H714)-MONTH(G714))+1)+12, (IF((YEAR(H714)-YEAR(G714))=2, ((MONTH(H714)-MONTH(G714))+1)+24, (IF((YEAR(H714)-YEAR(G714))=3, ((MONTH(H714)-MONTH(G714))+1)+36, (MONTH(H714)-MONTH(G714))+1)))))</f>
        <v>3</v>
      </c>
      <c r="J714" s="13">
        <f>F714/I714</f>
        <v>27767</v>
      </c>
      <c r="L714" t="b">
        <f t="shared" si="67"/>
        <v>0</v>
      </c>
      <c r="M714" s="14" t="b">
        <f t="shared" si="58"/>
        <v>1</v>
      </c>
      <c r="N714" s="14" t="b">
        <f t="shared" si="57"/>
        <v>1</v>
      </c>
      <c r="O714"/>
    </row>
    <row r="715" spans="1:15" ht="15.75" hidden="1" x14ac:dyDescent="0.25">
      <c r="A715" s="17" t="s">
        <v>222</v>
      </c>
      <c r="B715" s="17" t="s">
        <v>334</v>
      </c>
      <c r="C715" s="17" t="s">
        <v>22</v>
      </c>
      <c r="D715" s="12">
        <v>43191</v>
      </c>
      <c r="E715" s="12">
        <v>43830</v>
      </c>
      <c r="F715" s="13">
        <v>83301</v>
      </c>
      <c r="G715" s="12">
        <v>43191</v>
      </c>
      <c r="H715" s="12">
        <v>43281</v>
      </c>
      <c r="I715" s="17">
        <f>IF((YEAR(H715)-YEAR(G715))=1, ((MONTH(H715)-MONTH(G715))+1)+12, (IF((YEAR(H715)-YEAR(G715))=2, ((MONTH(H715)-MONTH(G715))+1)+24, (IF((YEAR(H715)-YEAR(G715))=3, ((MONTH(H715)-MONTH(G715))+1)+36, (MONTH(H715)-MONTH(G715))+1)))))</f>
        <v>3</v>
      </c>
      <c r="J715" s="13">
        <f>F715/I715</f>
        <v>27767</v>
      </c>
      <c r="L715" t="b">
        <f t="shared" si="67"/>
        <v>0</v>
      </c>
      <c r="M715" s="14" t="b">
        <f t="shared" si="58"/>
        <v>1</v>
      </c>
      <c r="N715" s="14" t="b">
        <f t="shared" si="57"/>
        <v>1</v>
      </c>
      <c r="O715"/>
    </row>
    <row r="716" spans="1:15" ht="15.75" hidden="1" x14ac:dyDescent="0.25">
      <c r="A716" s="17" t="s">
        <v>222</v>
      </c>
      <c r="B716" s="17" t="s">
        <v>334</v>
      </c>
      <c r="C716" s="17" t="s">
        <v>22</v>
      </c>
      <c r="D716" s="12">
        <v>43373</v>
      </c>
      <c r="E716" s="12">
        <v>43830</v>
      </c>
      <c r="F716" s="13">
        <v>83301</v>
      </c>
      <c r="G716" s="12">
        <v>43282</v>
      </c>
      <c r="H716" s="12">
        <v>43373</v>
      </c>
      <c r="I716" s="17">
        <f>IF((YEAR(H716)-YEAR(G716))=1, ((MONTH(H716)-MONTH(G716))+1)+12, (IF((YEAR(H716)-YEAR(G716))=2, ((MONTH(H716)-MONTH(G716))+1)+24, (IF((YEAR(H716)-YEAR(G716))=3, ((MONTH(H716)-MONTH(G716))+1)+36, (MONTH(H716)-MONTH(G716))+1)))))</f>
        <v>3</v>
      </c>
      <c r="J716" s="13">
        <f>F716/I716</f>
        <v>27767</v>
      </c>
      <c r="L716" t="b">
        <f t="shared" si="67"/>
        <v>0</v>
      </c>
      <c r="M716" s="14" t="b">
        <f t="shared" si="58"/>
        <v>1</v>
      </c>
      <c r="N716" s="14" t="b">
        <f t="shared" si="57"/>
        <v>1</v>
      </c>
      <c r="O716"/>
    </row>
    <row r="717" spans="1:15" ht="15.75" hidden="1" x14ac:dyDescent="0.25">
      <c r="A717" s="17" t="s">
        <v>222</v>
      </c>
      <c r="B717" s="17" t="s">
        <v>334</v>
      </c>
      <c r="C717" s="17" t="s">
        <v>22</v>
      </c>
      <c r="D717" s="12">
        <v>43465</v>
      </c>
      <c r="E717" s="12">
        <v>43830</v>
      </c>
      <c r="F717" s="13">
        <v>83301</v>
      </c>
      <c r="G717" s="12">
        <v>43374</v>
      </c>
      <c r="H717" s="12">
        <v>43465</v>
      </c>
      <c r="I717" s="17">
        <f>IF((YEAR(H717)-YEAR(G717))=1, ((MONTH(H717)-MONTH(G717))+1)+12, (IF((YEAR(H717)-YEAR(G717))=2, ((MONTH(H717)-MONTH(G717))+1)+24, (IF((YEAR(H717)-YEAR(G717))=3, ((MONTH(H717)-MONTH(G717))+1)+36, (MONTH(H717)-MONTH(G717))+1)))))</f>
        <v>3</v>
      </c>
      <c r="J717" s="13">
        <f>F717/I717</f>
        <v>27767</v>
      </c>
      <c r="L717" t="b">
        <f t="shared" si="67"/>
        <v>0</v>
      </c>
      <c r="M717" s="14" t="b">
        <f t="shared" si="58"/>
        <v>1</v>
      </c>
      <c r="N717" s="14" t="b">
        <f t="shared" si="57"/>
        <v>1</v>
      </c>
      <c r="O717"/>
    </row>
    <row r="718" spans="1:15" ht="15.75" hidden="1" x14ac:dyDescent="0.25">
      <c r="A718" s="17" t="s">
        <v>223</v>
      </c>
      <c r="B718" s="17" t="s">
        <v>333</v>
      </c>
      <c r="C718" s="17" t="s">
        <v>22</v>
      </c>
      <c r="D718" s="12">
        <v>43077</v>
      </c>
      <c r="E718" s="12">
        <v>43465</v>
      </c>
      <c r="F718" s="13">
        <v>3697.68</v>
      </c>
      <c r="G718" s="12">
        <v>43009</v>
      </c>
      <c r="H718" s="12">
        <v>43100</v>
      </c>
      <c r="I718" s="17">
        <f>IF((YEAR(H718)-YEAR(G718))=1, ((MONTH(H718)-MONTH(G718))+1)+12, (IF((YEAR(H718)-YEAR(G718))=2, ((MONTH(H718)-MONTH(G718))+1)+24, (IF((YEAR(H718)-YEAR(G718))=3, ((MONTH(H718)-MONTH(G718))+1)+36, (MONTH(H718)-MONTH(G718))+1)))))</f>
        <v>3</v>
      </c>
      <c r="J718" s="13">
        <f>F718/I718</f>
        <v>1232.56</v>
      </c>
      <c r="L718" t="b">
        <f t="shared" si="67"/>
        <v>0</v>
      </c>
      <c r="M718" s="14" t="b">
        <f t="shared" si="58"/>
        <v>0</v>
      </c>
      <c r="N718" s="14" t="b">
        <f t="shared" si="57"/>
        <v>0</v>
      </c>
      <c r="O718"/>
    </row>
    <row r="719" spans="1:15" ht="15.75" x14ac:dyDescent="0.25">
      <c r="A719" s="17" t="s">
        <v>224</v>
      </c>
      <c r="B719" s="17" t="s">
        <v>334</v>
      </c>
      <c r="C719" s="17" t="s">
        <v>22</v>
      </c>
      <c r="D719" s="12">
        <v>43803</v>
      </c>
      <c r="E719" s="12">
        <v>43868</v>
      </c>
      <c r="F719" s="13">
        <v>8220.86</v>
      </c>
      <c r="G719" s="12">
        <v>43709</v>
      </c>
      <c r="H719" s="12">
        <v>44074</v>
      </c>
      <c r="I719" s="17">
        <f>IF((YEAR(H719)-YEAR(G719))=1, ((MONTH(H719)-MONTH(G719))+1)+12, (IF((YEAR(H719)-YEAR(G719))=2, ((MONTH(H719)-MONTH(G719))+1)+24, (IF((YEAR(H719)-YEAR(G719))=3, ((MONTH(H719)-MONTH(G719))+1)+36, (MONTH(H719)-MONTH(G719))+1)))))</f>
        <v>12</v>
      </c>
      <c r="J719" s="13">
        <f>F719/I719</f>
        <v>685.07166666666672</v>
      </c>
      <c r="L719" t="b">
        <f t="shared" si="67"/>
        <v>0</v>
      </c>
      <c r="M719" s="14" t="b">
        <f t="shared" si="58"/>
        <v>0</v>
      </c>
      <c r="N719" s="14" t="b">
        <f t="shared" si="57"/>
        <v>0</v>
      </c>
      <c r="O719"/>
    </row>
    <row r="720" spans="1:15" ht="15.75" x14ac:dyDescent="0.25">
      <c r="A720" s="17" t="s">
        <v>224</v>
      </c>
      <c r="B720" s="17" t="s">
        <v>334</v>
      </c>
      <c r="C720" s="17" t="s">
        <v>22</v>
      </c>
      <c r="D720" s="12">
        <v>44076</v>
      </c>
      <c r="E720" s="12">
        <v>44102</v>
      </c>
      <c r="F720" s="13">
        <v>10980.75</v>
      </c>
      <c r="G720" s="12">
        <v>44075</v>
      </c>
      <c r="H720" s="12">
        <v>44439</v>
      </c>
      <c r="I720" s="17">
        <f>IF((YEAR(H720)-YEAR(G720))=1, ((MONTH(H720)-MONTH(G720))+1)+12, (IF((YEAR(H720)-YEAR(G720))=2, ((MONTH(H720)-MONTH(G720))+1)+24, (IF((YEAR(H720)-YEAR(G720))=3, ((MONTH(H720)-MONTH(G720))+1)+36, (MONTH(H720)-MONTH(G720))+1)))))</f>
        <v>12</v>
      </c>
      <c r="J720" s="13">
        <f>F720/I720</f>
        <v>915.0625</v>
      </c>
      <c r="L720" t="b">
        <f t="shared" si="67"/>
        <v>0</v>
      </c>
      <c r="M720" s="14" t="b">
        <f t="shared" si="58"/>
        <v>1</v>
      </c>
      <c r="N720" s="14" t="b">
        <f t="shared" si="57"/>
        <v>1</v>
      </c>
      <c r="O720"/>
    </row>
    <row r="721" spans="1:15" ht="15.75" x14ac:dyDescent="0.25">
      <c r="A721" s="17" t="s">
        <v>224</v>
      </c>
      <c r="B721" s="17" t="s">
        <v>334</v>
      </c>
      <c r="C721" s="17" t="s">
        <v>22</v>
      </c>
      <c r="D721" s="12">
        <v>44165</v>
      </c>
      <c r="E721" s="12">
        <v>44183</v>
      </c>
      <c r="F721" s="13">
        <v>2208.9899999999998</v>
      </c>
      <c r="G721" s="12">
        <v>44136</v>
      </c>
      <c r="H721" s="12">
        <v>44500</v>
      </c>
      <c r="I721" s="17">
        <f>IF((YEAR(H721)-YEAR(G721))=1, ((MONTH(H721)-MONTH(G721))+1)+12, (IF((YEAR(H721)-YEAR(G721))=2, ((MONTH(H721)-MONTH(G721))+1)+24, (IF((YEAR(H721)-YEAR(G721))=3, ((MONTH(H721)-MONTH(G721))+1)+36, (MONTH(H721)-MONTH(G721))+1)))))</f>
        <v>12</v>
      </c>
      <c r="J721" s="13">
        <f>F721/I721</f>
        <v>184.08249999999998</v>
      </c>
      <c r="L721" t="b">
        <f t="shared" si="67"/>
        <v>0</v>
      </c>
      <c r="M721" s="14" t="b">
        <f t="shared" si="58"/>
        <v>1</v>
      </c>
      <c r="N721" s="14" t="b">
        <f t="shared" si="57"/>
        <v>1</v>
      </c>
      <c r="O721"/>
    </row>
    <row r="722" spans="1:15" ht="15.75" x14ac:dyDescent="0.25">
      <c r="A722" s="17" t="s">
        <v>224</v>
      </c>
      <c r="B722" s="17" t="s">
        <v>334</v>
      </c>
      <c r="C722" s="17" t="s">
        <v>22</v>
      </c>
      <c r="D722" s="12">
        <v>44440</v>
      </c>
      <c r="E722" s="12"/>
      <c r="F722" s="13">
        <v>10980.75</v>
      </c>
      <c r="G722" s="12">
        <v>44440</v>
      </c>
      <c r="H722" s="12">
        <v>44804</v>
      </c>
      <c r="I722" s="17">
        <f>IF((YEAR(H722)-YEAR(G722))=1, ((MONTH(H722)-MONTH(G722))+1)+12, (IF((YEAR(H722)-YEAR(G722))=2, ((MONTH(H722)-MONTH(G722))+1)+24, (IF((YEAR(H722)-YEAR(G722))=3, ((MONTH(H722)-MONTH(G722))+1)+36, (MONTH(H722)-MONTH(G722))+1)))))</f>
        <v>12</v>
      </c>
      <c r="J722" s="13">
        <f>F722/I722</f>
        <v>915.0625</v>
      </c>
      <c r="L722" t="b">
        <f t="shared" si="67"/>
        <v>0</v>
      </c>
      <c r="M722" s="14" t="b">
        <f t="shared" si="58"/>
        <v>1</v>
      </c>
      <c r="N722" s="14" t="b">
        <f t="shared" si="57"/>
        <v>1</v>
      </c>
      <c r="O722"/>
    </row>
    <row r="723" spans="1:15" ht="15.75" x14ac:dyDescent="0.25">
      <c r="A723" s="17" t="s">
        <v>225</v>
      </c>
      <c r="B723" s="17" t="s">
        <v>336</v>
      </c>
      <c r="C723" s="17" t="s">
        <v>22</v>
      </c>
      <c r="D723" s="12">
        <v>43553</v>
      </c>
      <c r="E723" s="12">
        <v>43570</v>
      </c>
      <c r="F723" s="13">
        <v>1500</v>
      </c>
      <c r="G723" s="12">
        <v>43556</v>
      </c>
      <c r="H723" s="12">
        <v>43646</v>
      </c>
      <c r="I723" s="17">
        <f>IF((YEAR(H723)-YEAR(G723))=1, ((MONTH(H723)-MONTH(G723))+1)+12, (IF((YEAR(H723)-YEAR(G723))=2, ((MONTH(H723)-MONTH(G723))+1)+24, (IF((YEAR(H723)-YEAR(G723))=3, ((MONTH(H723)-MONTH(G723))+1)+36, (MONTH(H723)-MONTH(G723))+1)))))</f>
        <v>3</v>
      </c>
      <c r="J723" s="13">
        <f>F723/I723</f>
        <v>500</v>
      </c>
      <c r="L723" t="b">
        <f t="shared" si="67"/>
        <v>0</v>
      </c>
      <c r="M723" s="14" t="b">
        <f t="shared" si="58"/>
        <v>0</v>
      </c>
      <c r="N723" s="14" t="b">
        <f t="shared" si="57"/>
        <v>0</v>
      </c>
      <c r="O723"/>
    </row>
    <row r="724" spans="1:15" ht="15.75" x14ac:dyDescent="0.25">
      <c r="A724" s="17" t="s">
        <v>225</v>
      </c>
      <c r="B724" s="17" t="s">
        <v>336</v>
      </c>
      <c r="C724" s="17" t="s">
        <v>22</v>
      </c>
      <c r="D724" s="12">
        <v>43647</v>
      </c>
      <c r="E724" s="12">
        <v>43668</v>
      </c>
      <c r="F724" s="13">
        <v>1500</v>
      </c>
      <c r="G724" s="12">
        <v>43647</v>
      </c>
      <c r="H724" s="12">
        <v>43738</v>
      </c>
      <c r="I724" s="17">
        <f>IF((YEAR(H724)-YEAR(G724))=1, ((MONTH(H724)-MONTH(G724))+1)+12, (IF((YEAR(H724)-YEAR(G724))=2, ((MONTH(H724)-MONTH(G724))+1)+24, (IF((YEAR(H724)-YEAR(G724))=3, ((MONTH(H724)-MONTH(G724))+1)+36, (MONTH(H724)-MONTH(G724))+1)))))</f>
        <v>3</v>
      </c>
      <c r="J724" s="13">
        <f>F724/I724</f>
        <v>500</v>
      </c>
      <c r="L724" t="b">
        <f t="shared" si="67"/>
        <v>0</v>
      </c>
      <c r="M724" s="14" t="b">
        <f t="shared" si="58"/>
        <v>1</v>
      </c>
      <c r="N724" s="14" t="b">
        <f t="shared" si="57"/>
        <v>1</v>
      </c>
      <c r="O724"/>
    </row>
    <row r="725" spans="1:15" ht="15.75" x14ac:dyDescent="0.25">
      <c r="A725" s="17" t="s">
        <v>225</v>
      </c>
      <c r="B725" s="17" t="s">
        <v>336</v>
      </c>
      <c r="C725" s="17" t="s">
        <v>22</v>
      </c>
      <c r="D725" s="12">
        <v>43739</v>
      </c>
      <c r="E725" s="12">
        <v>43756</v>
      </c>
      <c r="F725" s="13">
        <v>1500</v>
      </c>
      <c r="G725" s="12">
        <v>43739</v>
      </c>
      <c r="H725" s="12">
        <v>43830</v>
      </c>
      <c r="I725" s="17">
        <f>IF((YEAR(H725)-YEAR(G725))=1, ((MONTH(H725)-MONTH(G725))+1)+12, (IF((YEAR(H725)-YEAR(G725))=2, ((MONTH(H725)-MONTH(G725))+1)+24, (IF((YEAR(H725)-YEAR(G725))=3, ((MONTH(H725)-MONTH(G725))+1)+36, (MONTH(H725)-MONTH(G725))+1)))))</f>
        <v>3</v>
      </c>
      <c r="J725" s="13">
        <f>F725/I725</f>
        <v>500</v>
      </c>
      <c r="L725" t="b">
        <f t="shared" si="67"/>
        <v>0</v>
      </c>
      <c r="M725" s="14" t="b">
        <f t="shared" si="58"/>
        <v>1</v>
      </c>
      <c r="N725" s="14" t="b">
        <f t="shared" si="57"/>
        <v>1</v>
      </c>
      <c r="O725"/>
    </row>
    <row r="726" spans="1:15" ht="15.75" x14ac:dyDescent="0.25">
      <c r="A726" s="17" t="s">
        <v>225</v>
      </c>
      <c r="B726" s="17" t="s">
        <v>336</v>
      </c>
      <c r="C726" s="17" t="s">
        <v>22</v>
      </c>
      <c r="D726" s="12">
        <v>43831</v>
      </c>
      <c r="E726" s="12">
        <v>43857</v>
      </c>
      <c r="F726" s="13">
        <v>1500</v>
      </c>
      <c r="G726" s="12">
        <v>43831</v>
      </c>
      <c r="H726" s="12">
        <v>43921</v>
      </c>
      <c r="I726" s="17">
        <f>IF((YEAR(H726)-YEAR(G726))=1, ((MONTH(H726)-MONTH(G726))+1)+12, (IF((YEAR(H726)-YEAR(G726))=2, ((MONTH(H726)-MONTH(G726))+1)+24, (IF((YEAR(H726)-YEAR(G726))=3, ((MONTH(H726)-MONTH(G726))+1)+36, (MONTH(H726)-MONTH(G726))+1)))))</f>
        <v>3</v>
      </c>
      <c r="J726" s="13">
        <f>F726/I726</f>
        <v>500</v>
      </c>
      <c r="L726" t="b">
        <f t="shared" si="67"/>
        <v>0</v>
      </c>
      <c r="M726" s="14" t="b">
        <f t="shared" si="58"/>
        <v>1</v>
      </c>
      <c r="N726" s="14" t="b">
        <f t="shared" si="57"/>
        <v>1</v>
      </c>
      <c r="O726"/>
    </row>
    <row r="727" spans="1:15" ht="15.75" x14ac:dyDescent="0.25">
      <c r="A727" s="17" t="s">
        <v>225</v>
      </c>
      <c r="B727" s="17" t="s">
        <v>336</v>
      </c>
      <c r="C727" s="17" t="s">
        <v>22</v>
      </c>
      <c r="D727" s="12">
        <v>43922</v>
      </c>
      <c r="E727" s="12">
        <v>44158</v>
      </c>
      <c r="F727" s="13">
        <v>1500</v>
      </c>
      <c r="G727" s="12">
        <v>43922</v>
      </c>
      <c r="H727" s="12">
        <v>44012</v>
      </c>
      <c r="I727" s="17">
        <f>IF((YEAR(H727)-YEAR(G727))=1, ((MONTH(H727)-MONTH(G727))+1)+12, (IF((YEAR(H727)-YEAR(G727))=2, ((MONTH(H727)-MONTH(G727))+1)+24, (IF((YEAR(H727)-YEAR(G727))=3, ((MONTH(H727)-MONTH(G727))+1)+36, (MONTH(H727)-MONTH(G727))+1)))))</f>
        <v>3</v>
      </c>
      <c r="J727" s="13">
        <f>F727/I727</f>
        <v>500</v>
      </c>
      <c r="L727" t="b">
        <f t="shared" si="67"/>
        <v>0</v>
      </c>
      <c r="M727" s="14" t="b">
        <f t="shared" si="58"/>
        <v>1</v>
      </c>
      <c r="N727" s="14" t="b">
        <f t="shared" si="57"/>
        <v>1</v>
      </c>
      <c r="O727"/>
    </row>
    <row r="728" spans="1:15" ht="15.75" x14ac:dyDescent="0.25">
      <c r="A728" s="17" t="s">
        <v>225</v>
      </c>
      <c r="B728" s="17" t="s">
        <v>336</v>
      </c>
      <c r="C728" s="17" t="s">
        <v>22</v>
      </c>
      <c r="D728" s="12">
        <v>44013</v>
      </c>
      <c r="E728" s="12">
        <v>44158</v>
      </c>
      <c r="F728" s="13">
        <v>1500</v>
      </c>
      <c r="G728" s="12">
        <v>44013</v>
      </c>
      <c r="H728" s="12">
        <v>44104</v>
      </c>
      <c r="I728" s="17">
        <f>IF((YEAR(H728)-YEAR(G728))=1, ((MONTH(H728)-MONTH(G728))+1)+12, (IF((YEAR(H728)-YEAR(G728))=2, ((MONTH(H728)-MONTH(G728))+1)+24, (IF((YEAR(H728)-YEAR(G728))=3, ((MONTH(H728)-MONTH(G728))+1)+36, (MONTH(H728)-MONTH(G728))+1)))))</f>
        <v>3</v>
      </c>
      <c r="J728" s="13">
        <f>F728/I728</f>
        <v>500</v>
      </c>
      <c r="L728" t="b">
        <f t="shared" si="67"/>
        <v>0</v>
      </c>
      <c r="M728" s="14" t="b">
        <f t="shared" si="58"/>
        <v>1</v>
      </c>
      <c r="N728" s="14" t="b">
        <f t="shared" si="57"/>
        <v>1</v>
      </c>
      <c r="O728"/>
    </row>
    <row r="729" spans="1:15" ht="15.75" x14ac:dyDescent="0.25">
      <c r="A729" s="17" t="s">
        <v>225</v>
      </c>
      <c r="B729" s="17" t="s">
        <v>336</v>
      </c>
      <c r="C729" s="17" t="s">
        <v>22</v>
      </c>
      <c r="D729" s="12">
        <v>44105</v>
      </c>
      <c r="E729" s="12">
        <v>44158</v>
      </c>
      <c r="F729" s="13">
        <v>1000</v>
      </c>
      <c r="G729" s="12">
        <v>44105</v>
      </c>
      <c r="H729" s="12">
        <v>44286</v>
      </c>
      <c r="I729" s="17">
        <f>IF((YEAR(H729)-YEAR(G729))=1, ((MONTH(H729)-MONTH(G729))+1)+12, (IF((YEAR(H729)-YEAR(G729))=2, ((MONTH(H729)-MONTH(G729))+1)+24, (IF((YEAR(H729)-YEAR(G729))=3, ((MONTH(H729)-MONTH(G729))+1)+36, (MONTH(H729)-MONTH(G729))+1)))))</f>
        <v>6</v>
      </c>
      <c r="J729" s="13">
        <f>F729/I729</f>
        <v>166.66666666666666</v>
      </c>
      <c r="L729" t="b">
        <f t="shared" si="67"/>
        <v>0</v>
      </c>
      <c r="M729" s="14" t="b">
        <f t="shared" si="58"/>
        <v>1</v>
      </c>
      <c r="N729" s="14" t="b">
        <f t="shared" si="57"/>
        <v>1</v>
      </c>
      <c r="O729"/>
    </row>
    <row r="730" spans="1:15" ht="15.75" hidden="1" x14ac:dyDescent="0.25">
      <c r="A730" s="17" t="s">
        <v>226</v>
      </c>
      <c r="B730" s="17" t="s">
        <v>332</v>
      </c>
      <c r="C730" s="17" t="s">
        <v>22</v>
      </c>
      <c r="D730" s="12">
        <v>42736</v>
      </c>
      <c r="E730" s="12">
        <v>43100</v>
      </c>
      <c r="F730" s="13">
        <v>2000</v>
      </c>
      <c r="G730" s="12">
        <v>42736</v>
      </c>
      <c r="H730" s="12">
        <v>42766</v>
      </c>
      <c r="I730" s="17">
        <f>IF((YEAR(H730)-YEAR(G730))=1, ((MONTH(H730)-MONTH(G730))+1)+12, (IF((YEAR(H730)-YEAR(G730))=2, ((MONTH(H730)-MONTH(G730))+1)+24, (IF((YEAR(H730)-YEAR(G730))=3, ((MONTH(H730)-MONTH(G730))+1)+36, (MONTH(H730)-MONTH(G730))+1)))))</f>
        <v>1</v>
      </c>
      <c r="J730" s="13">
        <f>F730/I730</f>
        <v>2000</v>
      </c>
      <c r="L730" t="b">
        <f t="shared" si="67"/>
        <v>0</v>
      </c>
      <c r="M730" s="14" t="b">
        <f t="shared" si="58"/>
        <v>0</v>
      </c>
      <c r="N730" s="14" t="b">
        <f t="shared" si="57"/>
        <v>0</v>
      </c>
      <c r="O730"/>
    </row>
    <row r="731" spans="1:15" ht="15.75" hidden="1" x14ac:dyDescent="0.25">
      <c r="A731" s="17" t="s">
        <v>226</v>
      </c>
      <c r="B731" s="17" t="s">
        <v>332</v>
      </c>
      <c r="C731" s="17" t="s">
        <v>22</v>
      </c>
      <c r="D731" s="12">
        <v>42767</v>
      </c>
      <c r="E731" s="12">
        <v>43100</v>
      </c>
      <c r="F731" s="13">
        <v>2000</v>
      </c>
      <c r="G731" s="12">
        <v>42767</v>
      </c>
      <c r="H731" s="12">
        <v>42794</v>
      </c>
      <c r="I731" s="17">
        <f>IF((YEAR(H731)-YEAR(G731))=1, ((MONTH(H731)-MONTH(G731))+1)+12, (IF((YEAR(H731)-YEAR(G731))=2, ((MONTH(H731)-MONTH(G731))+1)+24, (IF((YEAR(H731)-YEAR(G731))=3, ((MONTH(H731)-MONTH(G731))+1)+36, (MONTH(H731)-MONTH(G731))+1)))))</f>
        <v>1</v>
      </c>
      <c r="J731" s="13">
        <f>F731/I731</f>
        <v>2000</v>
      </c>
      <c r="L731" t="b">
        <f t="shared" si="67"/>
        <v>0</v>
      </c>
      <c r="M731" s="14" t="b">
        <f t="shared" si="58"/>
        <v>1</v>
      </c>
      <c r="N731" s="14" t="b">
        <f t="shared" si="57"/>
        <v>1</v>
      </c>
      <c r="O731"/>
    </row>
    <row r="732" spans="1:15" ht="15.75" hidden="1" x14ac:dyDescent="0.25">
      <c r="A732" s="17" t="s">
        <v>226</v>
      </c>
      <c r="B732" s="17" t="s">
        <v>332</v>
      </c>
      <c r="C732" s="17" t="s">
        <v>22</v>
      </c>
      <c r="D732" s="12">
        <v>42795</v>
      </c>
      <c r="E732" s="12">
        <v>43100</v>
      </c>
      <c r="F732" s="13">
        <v>2000</v>
      </c>
      <c r="G732" s="12">
        <v>42795</v>
      </c>
      <c r="H732" s="12">
        <v>42825</v>
      </c>
      <c r="I732" s="17">
        <f>IF((YEAR(H732)-YEAR(G732))=1, ((MONTH(H732)-MONTH(G732))+1)+12, (IF((YEAR(H732)-YEAR(G732))=2, ((MONTH(H732)-MONTH(G732))+1)+24, (IF((YEAR(H732)-YEAR(G732))=3, ((MONTH(H732)-MONTH(G732))+1)+36, (MONTH(H732)-MONTH(G732))+1)))))</f>
        <v>1</v>
      </c>
      <c r="J732" s="13">
        <f>F732/I732</f>
        <v>2000</v>
      </c>
      <c r="L732" t="b">
        <f t="shared" si="67"/>
        <v>0</v>
      </c>
      <c r="M732" s="14" t="b">
        <f t="shared" si="58"/>
        <v>1</v>
      </c>
      <c r="N732" s="14" t="b">
        <f t="shared" si="57"/>
        <v>1</v>
      </c>
      <c r="O732"/>
    </row>
    <row r="733" spans="1:15" ht="15.75" hidden="1" x14ac:dyDescent="0.25">
      <c r="A733" s="17" t="s">
        <v>226</v>
      </c>
      <c r="B733" s="17" t="s">
        <v>332</v>
      </c>
      <c r="C733" s="17" t="s">
        <v>22</v>
      </c>
      <c r="D733" s="12">
        <v>42826</v>
      </c>
      <c r="E733" s="12">
        <v>43100</v>
      </c>
      <c r="F733" s="13">
        <v>2000</v>
      </c>
      <c r="G733" s="12">
        <v>42826</v>
      </c>
      <c r="H733" s="12">
        <v>42855</v>
      </c>
      <c r="I733" s="17">
        <f>IF((YEAR(H733)-YEAR(G733))=1, ((MONTH(H733)-MONTH(G733))+1)+12, (IF((YEAR(H733)-YEAR(G733))=2, ((MONTH(H733)-MONTH(G733))+1)+24, (IF((YEAR(H733)-YEAR(G733))=3, ((MONTH(H733)-MONTH(G733))+1)+36, (MONTH(H733)-MONTH(G733))+1)))))</f>
        <v>1</v>
      </c>
      <c r="J733" s="13">
        <f>F733/I733</f>
        <v>2000</v>
      </c>
      <c r="L733" t="b">
        <f t="shared" si="67"/>
        <v>0</v>
      </c>
      <c r="M733" s="14" t="b">
        <f t="shared" ref="M733:M796" si="68">EXACT(A733,A732)</f>
        <v>1</v>
      </c>
      <c r="N733" s="14" t="b">
        <f t="shared" ref="N733:N796" si="69">EXACT(B733,B732)</f>
        <v>1</v>
      </c>
      <c r="O733"/>
    </row>
    <row r="734" spans="1:15" ht="15.75" hidden="1" x14ac:dyDescent="0.25">
      <c r="A734" s="17" t="s">
        <v>226</v>
      </c>
      <c r="B734" s="17" t="s">
        <v>332</v>
      </c>
      <c r="C734" s="17" t="s">
        <v>22</v>
      </c>
      <c r="D734" s="12">
        <v>42856</v>
      </c>
      <c r="E734" s="12">
        <v>43100</v>
      </c>
      <c r="F734" s="13">
        <v>2000</v>
      </c>
      <c r="G734" s="12">
        <v>42856</v>
      </c>
      <c r="H734" s="12">
        <v>42886</v>
      </c>
      <c r="I734" s="17">
        <f>IF((YEAR(H734)-YEAR(G734))=1, ((MONTH(H734)-MONTH(G734))+1)+12, (IF((YEAR(H734)-YEAR(G734))=2, ((MONTH(H734)-MONTH(G734))+1)+24, (IF((YEAR(H734)-YEAR(G734))=3, ((MONTH(H734)-MONTH(G734))+1)+36, (MONTH(H734)-MONTH(G734))+1)))))</f>
        <v>1</v>
      </c>
      <c r="J734" s="13">
        <f>F734/I734</f>
        <v>2000</v>
      </c>
      <c r="L734" t="b">
        <f t="shared" si="67"/>
        <v>0</v>
      </c>
      <c r="M734" s="14" t="b">
        <f t="shared" si="68"/>
        <v>1</v>
      </c>
      <c r="N734" s="14" t="b">
        <f t="shared" si="69"/>
        <v>1</v>
      </c>
      <c r="O734"/>
    </row>
    <row r="735" spans="1:15" ht="15.75" hidden="1" x14ac:dyDescent="0.25">
      <c r="A735" s="17" t="s">
        <v>226</v>
      </c>
      <c r="B735" s="17" t="s">
        <v>332</v>
      </c>
      <c r="C735" s="17" t="s">
        <v>22</v>
      </c>
      <c r="D735" s="12">
        <v>42887</v>
      </c>
      <c r="E735" s="12">
        <v>43100</v>
      </c>
      <c r="F735" s="13">
        <v>2000</v>
      </c>
      <c r="G735" s="12">
        <v>42887</v>
      </c>
      <c r="H735" s="12">
        <v>42916</v>
      </c>
      <c r="I735" s="17">
        <f>IF((YEAR(H735)-YEAR(G735))=1, ((MONTH(H735)-MONTH(G735))+1)+12, (IF((YEAR(H735)-YEAR(G735))=2, ((MONTH(H735)-MONTH(G735))+1)+24, (IF((YEAR(H735)-YEAR(G735))=3, ((MONTH(H735)-MONTH(G735))+1)+36, (MONTH(H735)-MONTH(G735))+1)))))</f>
        <v>1</v>
      </c>
      <c r="J735" s="13">
        <f>F735/I735</f>
        <v>2000</v>
      </c>
      <c r="L735" t="b">
        <f t="shared" si="67"/>
        <v>0</v>
      </c>
      <c r="M735" s="14" t="b">
        <f t="shared" si="68"/>
        <v>1</v>
      </c>
      <c r="N735" s="14" t="b">
        <f t="shared" si="69"/>
        <v>1</v>
      </c>
      <c r="O735"/>
    </row>
    <row r="736" spans="1:15" ht="15.75" hidden="1" x14ac:dyDescent="0.25">
      <c r="A736" s="17" t="s">
        <v>226</v>
      </c>
      <c r="B736" s="17" t="s">
        <v>332</v>
      </c>
      <c r="C736" s="17" t="s">
        <v>22</v>
      </c>
      <c r="D736" s="12">
        <v>42917</v>
      </c>
      <c r="E736" s="12">
        <v>43100</v>
      </c>
      <c r="F736" s="13">
        <v>2000</v>
      </c>
      <c r="G736" s="12">
        <v>42917</v>
      </c>
      <c r="H736" s="12">
        <v>42947</v>
      </c>
      <c r="I736" s="17">
        <f>IF((YEAR(H736)-YEAR(G736))=1, ((MONTH(H736)-MONTH(G736))+1)+12, (IF((YEAR(H736)-YEAR(G736))=2, ((MONTH(H736)-MONTH(G736))+1)+24, (IF((YEAR(H736)-YEAR(G736))=3, ((MONTH(H736)-MONTH(G736))+1)+36, (MONTH(H736)-MONTH(G736))+1)))))</f>
        <v>1</v>
      </c>
      <c r="J736" s="13">
        <f>F736/I736</f>
        <v>2000</v>
      </c>
      <c r="L736" t="b">
        <f t="shared" si="67"/>
        <v>0</v>
      </c>
      <c r="M736" s="14" t="b">
        <f t="shared" si="68"/>
        <v>1</v>
      </c>
      <c r="N736" s="14" t="b">
        <f t="shared" si="69"/>
        <v>1</v>
      </c>
      <c r="O736"/>
    </row>
    <row r="737" spans="1:15" ht="15.75" hidden="1" x14ac:dyDescent="0.25">
      <c r="A737" s="17" t="s">
        <v>226</v>
      </c>
      <c r="B737" s="17" t="s">
        <v>332</v>
      </c>
      <c r="C737" s="17" t="s">
        <v>22</v>
      </c>
      <c r="D737" s="12">
        <v>42948</v>
      </c>
      <c r="E737" s="12">
        <v>43100</v>
      </c>
      <c r="F737" s="13">
        <v>2000</v>
      </c>
      <c r="G737" s="12">
        <v>42948</v>
      </c>
      <c r="H737" s="12">
        <v>42978</v>
      </c>
      <c r="I737" s="17">
        <f>IF((YEAR(H737)-YEAR(G737))=1, ((MONTH(H737)-MONTH(G737))+1)+12, (IF((YEAR(H737)-YEAR(G737))=2, ((MONTH(H737)-MONTH(G737))+1)+24, (IF((YEAR(H737)-YEAR(G737))=3, ((MONTH(H737)-MONTH(G737))+1)+36, (MONTH(H737)-MONTH(G737))+1)))))</f>
        <v>1</v>
      </c>
      <c r="J737" s="13">
        <f>F737/I737</f>
        <v>2000</v>
      </c>
      <c r="L737" t="b">
        <f t="shared" si="67"/>
        <v>0</v>
      </c>
      <c r="M737" s="14" t="b">
        <f t="shared" si="68"/>
        <v>1</v>
      </c>
      <c r="N737" s="14" t="b">
        <f t="shared" si="69"/>
        <v>1</v>
      </c>
      <c r="O737"/>
    </row>
    <row r="738" spans="1:15" ht="15.75" hidden="1" x14ac:dyDescent="0.25">
      <c r="A738" s="17" t="s">
        <v>226</v>
      </c>
      <c r="B738" s="17" t="s">
        <v>332</v>
      </c>
      <c r="C738" s="17" t="s">
        <v>22</v>
      </c>
      <c r="D738" s="12">
        <v>42979</v>
      </c>
      <c r="E738" s="12">
        <v>43100</v>
      </c>
      <c r="F738" s="13">
        <v>2000</v>
      </c>
      <c r="G738" s="12">
        <v>42979</v>
      </c>
      <c r="H738" s="12">
        <v>43008</v>
      </c>
      <c r="I738" s="17">
        <f>IF((YEAR(H738)-YEAR(G738))=1, ((MONTH(H738)-MONTH(G738))+1)+12, (IF((YEAR(H738)-YEAR(G738))=2, ((MONTH(H738)-MONTH(G738))+1)+24, (IF((YEAR(H738)-YEAR(G738))=3, ((MONTH(H738)-MONTH(G738))+1)+36, (MONTH(H738)-MONTH(G738))+1)))))</f>
        <v>1</v>
      </c>
      <c r="J738" s="13">
        <f>F738/I738</f>
        <v>2000</v>
      </c>
      <c r="L738" t="b">
        <f t="shared" si="67"/>
        <v>0</v>
      </c>
      <c r="M738" s="14" t="b">
        <f t="shared" si="68"/>
        <v>1</v>
      </c>
      <c r="N738" s="14" t="b">
        <f t="shared" si="69"/>
        <v>1</v>
      </c>
      <c r="O738"/>
    </row>
    <row r="739" spans="1:15" ht="15.75" hidden="1" x14ac:dyDescent="0.25">
      <c r="A739" s="17" t="s">
        <v>226</v>
      </c>
      <c r="B739" s="17" t="s">
        <v>332</v>
      </c>
      <c r="C739" s="17" t="s">
        <v>22</v>
      </c>
      <c r="D739" s="12">
        <v>43009</v>
      </c>
      <c r="E739" s="12">
        <v>43100</v>
      </c>
      <c r="F739" s="13">
        <v>2000</v>
      </c>
      <c r="G739" s="12">
        <v>43009</v>
      </c>
      <c r="H739" s="12">
        <v>43039</v>
      </c>
      <c r="I739" s="17">
        <f>IF((YEAR(H739)-YEAR(G739))=1, ((MONTH(H739)-MONTH(G739))+1)+12, (IF((YEAR(H739)-YEAR(G739))=2, ((MONTH(H739)-MONTH(G739))+1)+24, (IF((YEAR(H739)-YEAR(G739))=3, ((MONTH(H739)-MONTH(G739))+1)+36, (MONTH(H739)-MONTH(G739))+1)))))</f>
        <v>1</v>
      </c>
      <c r="J739" s="13">
        <f>F739/I739</f>
        <v>2000</v>
      </c>
      <c r="L739" t="b">
        <f t="shared" si="67"/>
        <v>0</v>
      </c>
      <c r="M739" s="14" t="b">
        <f t="shared" si="68"/>
        <v>1</v>
      </c>
      <c r="N739" s="14" t="b">
        <f t="shared" si="69"/>
        <v>1</v>
      </c>
      <c r="O739"/>
    </row>
    <row r="740" spans="1:15" ht="15.75" hidden="1" x14ac:dyDescent="0.25">
      <c r="A740" s="17" t="s">
        <v>226</v>
      </c>
      <c r="B740" s="17" t="s">
        <v>332</v>
      </c>
      <c r="C740" s="17" t="s">
        <v>22</v>
      </c>
      <c r="D740" s="12">
        <v>43040</v>
      </c>
      <c r="E740" s="12">
        <v>43100</v>
      </c>
      <c r="F740" s="13">
        <v>2000</v>
      </c>
      <c r="G740" s="12">
        <v>43040</v>
      </c>
      <c r="H740" s="12">
        <v>43069</v>
      </c>
      <c r="I740" s="17">
        <f>IF((YEAR(H740)-YEAR(G740))=1, ((MONTH(H740)-MONTH(G740))+1)+12, (IF((YEAR(H740)-YEAR(G740))=2, ((MONTH(H740)-MONTH(G740))+1)+24, (IF((YEAR(H740)-YEAR(G740))=3, ((MONTH(H740)-MONTH(G740))+1)+36, (MONTH(H740)-MONTH(G740))+1)))))</f>
        <v>1</v>
      </c>
      <c r="J740" s="13">
        <f>F740/I740</f>
        <v>2000</v>
      </c>
      <c r="L740" t="b">
        <f t="shared" si="67"/>
        <v>0</v>
      </c>
      <c r="M740" s="14" t="b">
        <f t="shared" si="68"/>
        <v>1</v>
      </c>
      <c r="N740" s="14" t="b">
        <f t="shared" si="69"/>
        <v>1</v>
      </c>
      <c r="O740"/>
    </row>
    <row r="741" spans="1:15" ht="15.75" hidden="1" x14ac:dyDescent="0.25">
      <c r="A741" s="17" t="s">
        <v>226</v>
      </c>
      <c r="B741" s="17" t="s">
        <v>332</v>
      </c>
      <c r="C741" s="17" t="s">
        <v>22</v>
      </c>
      <c r="D741" s="12">
        <v>43070</v>
      </c>
      <c r="E741" s="12">
        <v>43100</v>
      </c>
      <c r="F741" s="13">
        <v>2000</v>
      </c>
      <c r="G741" s="12">
        <v>43070</v>
      </c>
      <c r="H741" s="12">
        <v>43100</v>
      </c>
      <c r="I741" s="17">
        <f>IF((YEAR(H741)-YEAR(G741))=1, ((MONTH(H741)-MONTH(G741))+1)+12, (IF((YEAR(H741)-YEAR(G741))=2, ((MONTH(H741)-MONTH(G741))+1)+24, (IF((YEAR(H741)-YEAR(G741))=3, ((MONTH(H741)-MONTH(G741))+1)+36, (MONTH(H741)-MONTH(G741))+1)))))</f>
        <v>1</v>
      </c>
      <c r="J741" s="13">
        <f>F741/I741</f>
        <v>2000</v>
      </c>
      <c r="L741" t="b">
        <f t="shared" si="67"/>
        <v>0</v>
      </c>
      <c r="M741" s="14" t="b">
        <f t="shared" si="68"/>
        <v>1</v>
      </c>
      <c r="N741" s="14" t="b">
        <f t="shared" si="69"/>
        <v>1</v>
      </c>
      <c r="O741"/>
    </row>
    <row r="742" spans="1:15" ht="15.75" hidden="1" x14ac:dyDescent="0.25">
      <c r="A742" s="17" t="s">
        <v>226</v>
      </c>
      <c r="B742" s="17" t="s">
        <v>332</v>
      </c>
      <c r="C742" s="17" t="s">
        <v>22</v>
      </c>
      <c r="D742" s="12">
        <v>43101</v>
      </c>
      <c r="E742" s="12">
        <v>43130</v>
      </c>
      <c r="F742" s="13">
        <v>2000</v>
      </c>
      <c r="G742" s="12">
        <v>43101</v>
      </c>
      <c r="H742" s="12">
        <v>43131</v>
      </c>
      <c r="I742" s="17">
        <f>IF((YEAR(H742)-YEAR(G742))=1, ((MONTH(H742)-MONTH(G742))+1)+12, (IF((YEAR(H742)-YEAR(G742))=2, ((MONTH(H742)-MONTH(G742))+1)+24, (IF((YEAR(H742)-YEAR(G742))=3, ((MONTH(H742)-MONTH(G742))+1)+36, (MONTH(H742)-MONTH(G742))+1)))))</f>
        <v>1</v>
      </c>
      <c r="J742" s="13">
        <f>F742/I742</f>
        <v>2000</v>
      </c>
      <c r="L742" t="b">
        <f t="shared" si="67"/>
        <v>0</v>
      </c>
      <c r="M742" s="14" t="b">
        <f t="shared" si="68"/>
        <v>1</v>
      </c>
      <c r="N742" s="14" t="b">
        <f t="shared" si="69"/>
        <v>1</v>
      </c>
      <c r="O742"/>
    </row>
    <row r="743" spans="1:15" ht="15.75" hidden="1" x14ac:dyDescent="0.25">
      <c r="A743" s="17" t="s">
        <v>226</v>
      </c>
      <c r="B743" s="17" t="s">
        <v>332</v>
      </c>
      <c r="C743" s="17" t="s">
        <v>22</v>
      </c>
      <c r="D743" s="12">
        <v>43132</v>
      </c>
      <c r="E743" s="12">
        <v>43140</v>
      </c>
      <c r="F743" s="13">
        <v>2000</v>
      </c>
      <c r="G743" s="12">
        <v>43132</v>
      </c>
      <c r="H743" s="12">
        <v>43159</v>
      </c>
      <c r="I743" s="17">
        <f>IF((YEAR(H743)-YEAR(G743))=1, ((MONTH(H743)-MONTH(G743))+1)+12, (IF((YEAR(H743)-YEAR(G743))=2, ((MONTH(H743)-MONTH(G743))+1)+24, (IF((YEAR(H743)-YEAR(G743))=3, ((MONTH(H743)-MONTH(G743))+1)+36, (MONTH(H743)-MONTH(G743))+1)))))</f>
        <v>1</v>
      </c>
      <c r="J743" s="13">
        <f>F743/I743</f>
        <v>2000</v>
      </c>
      <c r="L743" t="b">
        <f t="shared" si="67"/>
        <v>0</v>
      </c>
      <c r="M743" s="14" t="b">
        <f t="shared" si="68"/>
        <v>1</v>
      </c>
      <c r="N743" s="14" t="b">
        <f t="shared" si="69"/>
        <v>1</v>
      </c>
      <c r="O743"/>
    </row>
    <row r="744" spans="1:15" ht="15.75" hidden="1" x14ac:dyDescent="0.25">
      <c r="A744" s="17" t="s">
        <v>226</v>
      </c>
      <c r="B744" s="17" t="s">
        <v>332</v>
      </c>
      <c r="C744" s="17" t="s">
        <v>22</v>
      </c>
      <c r="D744" s="12">
        <v>43160</v>
      </c>
      <c r="E744" s="12">
        <v>43214</v>
      </c>
      <c r="F744" s="13">
        <v>2000</v>
      </c>
      <c r="G744" s="12">
        <v>43160</v>
      </c>
      <c r="H744" s="12">
        <v>43190</v>
      </c>
      <c r="I744" s="17">
        <f>IF((YEAR(H744)-YEAR(G744))=1, ((MONTH(H744)-MONTH(G744))+1)+12, (IF((YEAR(H744)-YEAR(G744))=2, ((MONTH(H744)-MONTH(G744))+1)+24, (IF((YEAR(H744)-YEAR(G744))=3, ((MONTH(H744)-MONTH(G744))+1)+36, (MONTH(H744)-MONTH(G744))+1)))))</f>
        <v>1</v>
      </c>
      <c r="J744" s="13">
        <f>F744/I744</f>
        <v>2000</v>
      </c>
      <c r="L744" t="b">
        <f t="shared" si="67"/>
        <v>0</v>
      </c>
      <c r="M744" s="14" t="b">
        <f t="shared" si="68"/>
        <v>1</v>
      </c>
      <c r="N744" s="14" t="b">
        <f t="shared" si="69"/>
        <v>1</v>
      </c>
      <c r="O744"/>
    </row>
    <row r="745" spans="1:15" ht="15.75" hidden="1" x14ac:dyDescent="0.25">
      <c r="A745" s="17" t="s">
        <v>226</v>
      </c>
      <c r="B745" s="17" t="s">
        <v>332</v>
      </c>
      <c r="C745" s="17" t="s">
        <v>22</v>
      </c>
      <c r="D745" s="12">
        <v>43191</v>
      </c>
      <c r="E745" s="12">
        <v>43221</v>
      </c>
      <c r="F745" s="13">
        <v>2000</v>
      </c>
      <c r="G745" s="12">
        <v>43191</v>
      </c>
      <c r="H745" s="12">
        <v>43220</v>
      </c>
      <c r="I745" s="17">
        <f>IF((YEAR(H745)-YEAR(G745))=1, ((MONTH(H745)-MONTH(G745))+1)+12, (IF((YEAR(H745)-YEAR(G745))=2, ((MONTH(H745)-MONTH(G745))+1)+24, (IF((YEAR(H745)-YEAR(G745))=3, ((MONTH(H745)-MONTH(G745))+1)+36, (MONTH(H745)-MONTH(G745))+1)))))</f>
        <v>1</v>
      </c>
      <c r="J745" s="13">
        <f>F745/I745</f>
        <v>2000</v>
      </c>
      <c r="L745" t="b">
        <f t="shared" si="67"/>
        <v>0</v>
      </c>
      <c r="M745" s="14" t="b">
        <f t="shared" si="68"/>
        <v>1</v>
      </c>
      <c r="N745" s="14" t="b">
        <f t="shared" si="69"/>
        <v>1</v>
      </c>
      <c r="O745"/>
    </row>
    <row r="746" spans="1:15" ht="15.75" hidden="1" x14ac:dyDescent="0.25">
      <c r="A746" s="17" t="s">
        <v>226</v>
      </c>
      <c r="B746" s="17" t="s">
        <v>332</v>
      </c>
      <c r="C746" s="17" t="s">
        <v>22</v>
      </c>
      <c r="D746" s="12">
        <v>43221</v>
      </c>
      <c r="E746" s="12">
        <v>43249</v>
      </c>
      <c r="F746" s="13">
        <v>2000</v>
      </c>
      <c r="G746" s="12">
        <v>43221</v>
      </c>
      <c r="H746" s="12">
        <v>43251</v>
      </c>
      <c r="I746" s="17">
        <f>IF((YEAR(H746)-YEAR(G746))=1, ((MONTH(H746)-MONTH(G746))+1)+12, (IF((YEAR(H746)-YEAR(G746))=2, ((MONTH(H746)-MONTH(G746))+1)+24, (IF((YEAR(H746)-YEAR(G746))=3, ((MONTH(H746)-MONTH(G746))+1)+36, (MONTH(H746)-MONTH(G746))+1)))))</f>
        <v>1</v>
      </c>
      <c r="J746" s="13">
        <f>F746/I746</f>
        <v>2000</v>
      </c>
      <c r="L746" t="b">
        <f t="shared" si="67"/>
        <v>0</v>
      </c>
      <c r="M746" s="14" t="b">
        <f t="shared" si="68"/>
        <v>1</v>
      </c>
      <c r="N746" s="14" t="b">
        <f t="shared" si="69"/>
        <v>1</v>
      </c>
      <c r="O746"/>
    </row>
    <row r="747" spans="1:15" ht="15.75" hidden="1" x14ac:dyDescent="0.25">
      <c r="A747" s="17" t="s">
        <v>226</v>
      </c>
      <c r="B747" s="17" t="s">
        <v>332</v>
      </c>
      <c r="C747" s="17" t="s">
        <v>22</v>
      </c>
      <c r="D747" s="12">
        <v>43252</v>
      </c>
      <c r="E747" s="12">
        <v>43270</v>
      </c>
      <c r="F747" s="13">
        <v>2000</v>
      </c>
      <c r="G747" s="12">
        <v>43252</v>
      </c>
      <c r="H747" s="12">
        <v>43281</v>
      </c>
      <c r="I747" s="17">
        <f>IF((YEAR(H747)-YEAR(G747))=1, ((MONTH(H747)-MONTH(G747))+1)+12, (IF((YEAR(H747)-YEAR(G747))=2, ((MONTH(H747)-MONTH(G747))+1)+24, (IF((YEAR(H747)-YEAR(G747))=3, ((MONTH(H747)-MONTH(G747))+1)+36, (MONTH(H747)-MONTH(G747))+1)))))</f>
        <v>1</v>
      </c>
      <c r="J747" s="13">
        <f>F747/I747</f>
        <v>2000</v>
      </c>
      <c r="L747" t="b">
        <f t="shared" si="67"/>
        <v>0</v>
      </c>
      <c r="M747" s="14" t="b">
        <f t="shared" si="68"/>
        <v>1</v>
      </c>
      <c r="N747" s="14" t="b">
        <f t="shared" si="69"/>
        <v>1</v>
      </c>
      <c r="O747"/>
    </row>
    <row r="748" spans="1:15" ht="15.75" hidden="1" x14ac:dyDescent="0.25">
      <c r="A748" s="17" t="s">
        <v>226</v>
      </c>
      <c r="B748" s="17" t="s">
        <v>332</v>
      </c>
      <c r="C748" s="17" t="s">
        <v>22</v>
      </c>
      <c r="D748" s="12">
        <v>43282</v>
      </c>
      <c r="E748" s="12">
        <v>43333</v>
      </c>
      <c r="F748" s="13">
        <v>2000</v>
      </c>
      <c r="G748" s="12">
        <v>43282</v>
      </c>
      <c r="H748" s="12">
        <v>43312</v>
      </c>
      <c r="I748" s="17">
        <f>IF((YEAR(H748)-YEAR(G748))=1, ((MONTH(H748)-MONTH(G748))+1)+12, (IF((YEAR(H748)-YEAR(G748))=2, ((MONTH(H748)-MONTH(G748))+1)+24, (IF((YEAR(H748)-YEAR(G748))=3, ((MONTH(H748)-MONTH(G748))+1)+36, (MONTH(H748)-MONTH(G748))+1)))))</f>
        <v>1</v>
      </c>
      <c r="J748" s="13">
        <f>F748/I748</f>
        <v>2000</v>
      </c>
      <c r="L748" t="b">
        <f t="shared" si="67"/>
        <v>0</v>
      </c>
      <c r="M748" s="14" t="b">
        <f t="shared" si="68"/>
        <v>1</v>
      </c>
      <c r="N748" s="14" t="b">
        <f t="shared" si="69"/>
        <v>1</v>
      </c>
      <c r="O748"/>
    </row>
    <row r="749" spans="1:15" ht="15.75" hidden="1" x14ac:dyDescent="0.25">
      <c r="A749" s="17" t="s">
        <v>226</v>
      </c>
      <c r="B749" s="17" t="s">
        <v>332</v>
      </c>
      <c r="C749" s="17" t="s">
        <v>22</v>
      </c>
      <c r="D749" s="12">
        <v>43313</v>
      </c>
      <c r="E749" s="12">
        <v>43333</v>
      </c>
      <c r="F749" s="13">
        <v>2000</v>
      </c>
      <c r="G749" s="12">
        <v>43313</v>
      </c>
      <c r="H749" s="12">
        <v>43343</v>
      </c>
      <c r="I749" s="17">
        <f>IF((YEAR(H749)-YEAR(G749))=1, ((MONTH(H749)-MONTH(G749))+1)+12, (IF((YEAR(H749)-YEAR(G749))=2, ((MONTH(H749)-MONTH(G749))+1)+24, (IF((YEAR(H749)-YEAR(G749))=3, ((MONTH(H749)-MONTH(G749))+1)+36, (MONTH(H749)-MONTH(G749))+1)))))</f>
        <v>1</v>
      </c>
      <c r="J749" s="13">
        <f>F749/I749</f>
        <v>2000</v>
      </c>
      <c r="L749" t="b">
        <f t="shared" si="67"/>
        <v>0</v>
      </c>
      <c r="M749" s="14" t="b">
        <f t="shared" si="68"/>
        <v>1</v>
      </c>
      <c r="N749" s="14" t="b">
        <f t="shared" si="69"/>
        <v>1</v>
      </c>
      <c r="O749"/>
    </row>
    <row r="750" spans="1:15" ht="15.75" hidden="1" x14ac:dyDescent="0.25">
      <c r="A750" s="17" t="s">
        <v>226</v>
      </c>
      <c r="B750" s="17" t="s">
        <v>332</v>
      </c>
      <c r="C750" s="17" t="s">
        <v>22</v>
      </c>
      <c r="D750" s="12">
        <v>43344</v>
      </c>
      <c r="E750" s="12">
        <v>43368</v>
      </c>
      <c r="F750" s="13">
        <v>2000</v>
      </c>
      <c r="G750" s="12">
        <v>43344</v>
      </c>
      <c r="H750" s="12">
        <v>43373</v>
      </c>
      <c r="I750" s="17">
        <f>IF((YEAR(H750)-YEAR(G750))=1, ((MONTH(H750)-MONTH(G750))+1)+12, (IF((YEAR(H750)-YEAR(G750))=2, ((MONTH(H750)-MONTH(G750))+1)+24, (IF((YEAR(H750)-YEAR(G750))=3, ((MONTH(H750)-MONTH(G750))+1)+36, (MONTH(H750)-MONTH(G750))+1)))))</f>
        <v>1</v>
      </c>
      <c r="J750" s="13">
        <f>F750/I750</f>
        <v>2000</v>
      </c>
      <c r="L750" t="b">
        <f t="shared" si="67"/>
        <v>0</v>
      </c>
      <c r="M750" s="14" t="b">
        <f t="shared" si="68"/>
        <v>1</v>
      </c>
      <c r="N750" s="14" t="b">
        <f t="shared" si="69"/>
        <v>1</v>
      </c>
      <c r="O750"/>
    </row>
    <row r="751" spans="1:15" ht="15.75" hidden="1" x14ac:dyDescent="0.25">
      <c r="A751" s="17" t="s">
        <v>226</v>
      </c>
      <c r="B751" s="17" t="s">
        <v>332</v>
      </c>
      <c r="C751" s="17" t="s">
        <v>22</v>
      </c>
      <c r="D751" s="12">
        <v>43374</v>
      </c>
      <c r="E751" s="12">
        <v>43391</v>
      </c>
      <c r="F751" s="13">
        <v>2000</v>
      </c>
      <c r="G751" s="12">
        <v>43374</v>
      </c>
      <c r="H751" s="12">
        <v>43404</v>
      </c>
      <c r="I751" s="17">
        <f>IF((YEAR(H751)-YEAR(G751))=1, ((MONTH(H751)-MONTH(G751))+1)+12, (IF((YEAR(H751)-YEAR(G751))=2, ((MONTH(H751)-MONTH(G751))+1)+24, (IF((YEAR(H751)-YEAR(G751))=3, ((MONTH(H751)-MONTH(G751))+1)+36, (MONTH(H751)-MONTH(G751))+1)))))</f>
        <v>1</v>
      </c>
      <c r="J751" s="13">
        <f>F751/I751</f>
        <v>2000</v>
      </c>
      <c r="L751" t="b">
        <f t="shared" si="67"/>
        <v>0</v>
      </c>
      <c r="M751" s="14" t="b">
        <f t="shared" si="68"/>
        <v>1</v>
      </c>
      <c r="N751" s="14" t="b">
        <f t="shared" si="69"/>
        <v>1</v>
      </c>
      <c r="O751"/>
    </row>
    <row r="752" spans="1:15" ht="15.75" hidden="1" x14ac:dyDescent="0.25">
      <c r="A752" s="17" t="s">
        <v>226</v>
      </c>
      <c r="B752" s="17" t="s">
        <v>332</v>
      </c>
      <c r="C752" s="17" t="s">
        <v>22</v>
      </c>
      <c r="D752" s="12">
        <v>43405</v>
      </c>
      <c r="E752" s="12">
        <v>43494</v>
      </c>
      <c r="F752" s="13">
        <v>2000</v>
      </c>
      <c r="G752" s="12">
        <v>43405</v>
      </c>
      <c r="H752" s="12">
        <v>43434</v>
      </c>
      <c r="I752" s="17">
        <f>IF((YEAR(H752)-YEAR(G752))=1, ((MONTH(H752)-MONTH(G752))+1)+12, (IF((YEAR(H752)-YEAR(G752))=2, ((MONTH(H752)-MONTH(G752))+1)+24, (IF((YEAR(H752)-YEAR(G752))=3, ((MONTH(H752)-MONTH(G752))+1)+36, (MONTH(H752)-MONTH(G752))+1)))))</f>
        <v>1</v>
      </c>
      <c r="J752" s="13">
        <f>F752/I752</f>
        <v>2000</v>
      </c>
      <c r="L752" t="b">
        <f t="shared" si="67"/>
        <v>0</v>
      </c>
      <c r="M752" s="14" t="b">
        <f t="shared" si="68"/>
        <v>1</v>
      </c>
      <c r="N752" s="14" t="b">
        <f t="shared" si="69"/>
        <v>1</v>
      </c>
      <c r="O752"/>
    </row>
    <row r="753" spans="1:15" ht="15.75" hidden="1" x14ac:dyDescent="0.25">
      <c r="A753" s="17" t="s">
        <v>226</v>
      </c>
      <c r="B753" s="17" t="s">
        <v>332</v>
      </c>
      <c r="C753" s="17" t="s">
        <v>22</v>
      </c>
      <c r="D753" s="12">
        <v>43435</v>
      </c>
      <c r="E753" s="12">
        <v>43508</v>
      </c>
      <c r="F753" s="13">
        <v>2000</v>
      </c>
      <c r="G753" s="12">
        <v>43435</v>
      </c>
      <c r="H753" s="12">
        <v>43465</v>
      </c>
      <c r="I753" s="17">
        <f>IF((YEAR(H753)-YEAR(G753))=1, ((MONTH(H753)-MONTH(G753))+1)+12, (IF((YEAR(H753)-YEAR(G753))=2, ((MONTH(H753)-MONTH(G753))+1)+24, (IF((YEAR(H753)-YEAR(G753))=3, ((MONTH(H753)-MONTH(G753))+1)+36, (MONTH(H753)-MONTH(G753))+1)))))</f>
        <v>1</v>
      </c>
      <c r="J753" s="13">
        <f>F753/I753</f>
        <v>2000</v>
      </c>
      <c r="L753" t="b">
        <f t="shared" si="67"/>
        <v>0</v>
      </c>
      <c r="M753" s="14" t="b">
        <f t="shared" si="68"/>
        <v>1</v>
      </c>
      <c r="N753" s="14" t="b">
        <f t="shared" si="69"/>
        <v>1</v>
      </c>
      <c r="O753"/>
    </row>
    <row r="754" spans="1:15" ht="15.75" x14ac:dyDescent="0.25">
      <c r="A754" s="17" t="s">
        <v>226</v>
      </c>
      <c r="B754" s="17" t="s">
        <v>332</v>
      </c>
      <c r="C754" s="17" t="s">
        <v>22</v>
      </c>
      <c r="D754" s="12">
        <v>43466</v>
      </c>
      <c r="E754" s="12">
        <v>43501</v>
      </c>
      <c r="F754" s="13">
        <v>2000</v>
      </c>
      <c r="G754" s="12">
        <v>43466</v>
      </c>
      <c r="H754" s="12">
        <v>43496</v>
      </c>
      <c r="I754" s="17">
        <f>IF((YEAR(H754)-YEAR(G754))=1, ((MONTH(H754)-MONTH(G754))+1)+12, (IF((YEAR(H754)-YEAR(G754))=2, ((MONTH(H754)-MONTH(G754))+1)+24, (IF((YEAR(H754)-YEAR(G754))=3, ((MONTH(H754)-MONTH(G754))+1)+36, (MONTH(H754)-MONTH(G754))+1)))))</f>
        <v>1</v>
      </c>
      <c r="J754" s="13">
        <f>F754/I754</f>
        <v>2000</v>
      </c>
      <c r="L754" t="b">
        <f t="shared" si="67"/>
        <v>0</v>
      </c>
      <c r="M754" s="14" t="b">
        <f t="shared" si="68"/>
        <v>1</v>
      </c>
      <c r="N754" s="14" t="b">
        <f t="shared" si="69"/>
        <v>1</v>
      </c>
      <c r="O754"/>
    </row>
    <row r="755" spans="1:15" ht="15.75" x14ac:dyDescent="0.25">
      <c r="A755" s="17" t="s">
        <v>226</v>
      </c>
      <c r="B755" s="17" t="s">
        <v>332</v>
      </c>
      <c r="C755" s="17" t="s">
        <v>22</v>
      </c>
      <c r="D755" s="12">
        <v>43497</v>
      </c>
      <c r="E755" s="12">
        <v>43508</v>
      </c>
      <c r="F755" s="13">
        <v>2000</v>
      </c>
      <c r="G755" s="12">
        <v>43497</v>
      </c>
      <c r="H755" s="12">
        <v>43524</v>
      </c>
      <c r="I755" s="17">
        <f>IF((YEAR(H755)-YEAR(G755))=1, ((MONTH(H755)-MONTH(G755))+1)+12, (IF((YEAR(H755)-YEAR(G755))=2, ((MONTH(H755)-MONTH(G755))+1)+24, (IF((YEAR(H755)-YEAR(G755))=3, ((MONTH(H755)-MONTH(G755))+1)+36, (MONTH(H755)-MONTH(G755))+1)))))</f>
        <v>1</v>
      </c>
      <c r="J755" s="13">
        <f>F755/I755</f>
        <v>2000</v>
      </c>
      <c r="L755" t="b">
        <f t="shared" si="67"/>
        <v>0</v>
      </c>
      <c r="M755" s="14" t="b">
        <f t="shared" si="68"/>
        <v>1</v>
      </c>
      <c r="N755" s="14" t="b">
        <f t="shared" si="69"/>
        <v>1</v>
      </c>
      <c r="O755"/>
    </row>
    <row r="756" spans="1:15" ht="15.75" x14ac:dyDescent="0.25">
      <c r="A756" s="17" t="s">
        <v>226</v>
      </c>
      <c r="B756" s="17" t="s">
        <v>332</v>
      </c>
      <c r="C756" s="17" t="s">
        <v>22</v>
      </c>
      <c r="D756" s="12">
        <v>43525</v>
      </c>
      <c r="E756" s="12">
        <v>43551</v>
      </c>
      <c r="F756" s="13">
        <v>2000</v>
      </c>
      <c r="G756" s="12">
        <v>43525</v>
      </c>
      <c r="H756" s="12">
        <v>43555</v>
      </c>
      <c r="I756" s="17">
        <f>IF((YEAR(H756)-YEAR(G756))=1, ((MONTH(H756)-MONTH(G756))+1)+12, (IF((YEAR(H756)-YEAR(G756))=2, ((MONTH(H756)-MONTH(G756))+1)+24, (IF((YEAR(H756)-YEAR(G756))=3, ((MONTH(H756)-MONTH(G756))+1)+36, (MONTH(H756)-MONTH(G756))+1)))))</f>
        <v>1</v>
      </c>
      <c r="J756" s="13">
        <f>F756/I756</f>
        <v>2000</v>
      </c>
      <c r="L756" t="b">
        <f t="shared" si="67"/>
        <v>0</v>
      </c>
      <c r="M756" s="14" t="b">
        <f t="shared" si="68"/>
        <v>1</v>
      </c>
      <c r="N756" s="14" t="b">
        <f t="shared" si="69"/>
        <v>1</v>
      </c>
      <c r="O756"/>
    </row>
    <row r="757" spans="1:15" ht="15.75" x14ac:dyDescent="0.25">
      <c r="A757" s="17" t="s">
        <v>226</v>
      </c>
      <c r="B757" s="17" t="s">
        <v>332</v>
      </c>
      <c r="C757" s="17" t="s">
        <v>22</v>
      </c>
      <c r="D757" s="12">
        <v>43556</v>
      </c>
      <c r="E757" s="12">
        <v>43571</v>
      </c>
      <c r="F757" s="13">
        <v>2000</v>
      </c>
      <c r="G757" s="12">
        <v>43556</v>
      </c>
      <c r="H757" s="12">
        <v>43585</v>
      </c>
      <c r="I757" s="17">
        <f>IF((YEAR(H757)-YEAR(G757))=1, ((MONTH(H757)-MONTH(G757))+1)+12, (IF((YEAR(H757)-YEAR(G757))=2, ((MONTH(H757)-MONTH(G757))+1)+24, (IF((YEAR(H757)-YEAR(G757))=3, ((MONTH(H757)-MONTH(G757))+1)+36, (MONTH(H757)-MONTH(G757))+1)))))</f>
        <v>1</v>
      </c>
      <c r="J757" s="13">
        <f>F757/I757</f>
        <v>2000</v>
      </c>
      <c r="L757" t="b">
        <f t="shared" si="67"/>
        <v>0</v>
      </c>
      <c r="M757" s="14" t="b">
        <f t="shared" si="68"/>
        <v>1</v>
      </c>
      <c r="N757" s="14" t="b">
        <f t="shared" si="69"/>
        <v>1</v>
      </c>
      <c r="O757"/>
    </row>
    <row r="758" spans="1:15" ht="15.75" x14ac:dyDescent="0.25">
      <c r="A758" s="17" t="s">
        <v>226</v>
      </c>
      <c r="B758" s="17" t="s">
        <v>332</v>
      </c>
      <c r="C758" s="17" t="s">
        <v>22</v>
      </c>
      <c r="D758" s="12">
        <v>43586</v>
      </c>
      <c r="E758" s="12">
        <v>43615</v>
      </c>
      <c r="F758" s="13">
        <v>2000</v>
      </c>
      <c r="G758" s="12">
        <v>43586</v>
      </c>
      <c r="H758" s="12">
        <v>43616</v>
      </c>
      <c r="I758" s="17">
        <f>IF((YEAR(H758)-YEAR(G758))=1, ((MONTH(H758)-MONTH(G758))+1)+12, (IF((YEAR(H758)-YEAR(G758))=2, ((MONTH(H758)-MONTH(G758))+1)+24, (IF((YEAR(H758)-YEAR(G758))=3, ((MONTH(H758)-MONTH(G758))+1)+36, (MONTH(H758)-MONTH(G758))+1)))))</f>
        <v>1</v>
      </c>
      <c r="J758" s="13">
        <f>F758/I758</f>
        <v>2000</v>
      </c>
      <c r="L758" t="b">
        <f t="shared" si="67"/>
        <v>0</v>
      </c>
      <c r="M758" s="14" t="b">
        <f t="shared" si="68"/>
        <v>1</v>
      </c>
      <c r="N758" s="14" t="b">
        <f t="shared" si="69"/>
        <v>1</v>
      </c>
      <c r="O758"/>
    </row>
    <row r="759" spans="1:15" ht="15.75" x14ac:dyDescent="0.25">
      <c r="A759" s="17" t="s">
        <v>226</v>
      </c>
      <c r="B759" s="17" t="s">
        <v>332</v>
      </c>
      <c r="C759" s="17" t="s">
        <v>22</v>
      </c>
      <c r="D759" s="12">
        <v>43617</v>
      </c>
      <c r="E759" s="12">
        <v>43663</v>
      </c>
      <c r="F759" s="13">
        <v>2000</v>
      </c>
      <c r="G759" s="12">
        <v>43617</v>
      </c>
      <c r="H759" s="12">
        <v>43646</v>
      </c>
      <c r="I759" s="17">
        <f>IF((YEAR(H759)-YEAR(G759))=1, ((MONTH(H759)-MONTH(G759))+1)+12, (IF((YEAR(H759)-YEAR(G759))=2, ((MONTH(H759)-MONTH(G759))+1)+24, (IF((YEAR(H759)-YEAR(G759))=3, ((MONTH(H759)-MONTH(G759))+1)+36, (MONTH(H759)-MONTH(G759))+1)))))</f>
        <v>1</v>
      </c>
      <c r="J759" s="13">
        <f>F759/I759</f>
        <v>2000</v>
      </c>
      <c r="L759" t="b">
        <f t="shared" si="67"/>
        <v>0</v>
      </c>
      <c r="M759" s="14" t="b">
        <f t="shared" si="68"/>
        <v>1</v>
      </c>
      <c r="N759" s="14" t="b">
        <f t="shared" si="69"/>
        <v>1</v>
      </c>
      <c r="O759"/>
    </row>
    <row r="760" spans="1:15" ht="15.75" x14ac:dyDescent="0.25">
      <c r="A760" s="17" t="s">
        <v>226</v>
      </c>
      <c r="B760" s="17" t="s">
        <v>332</v>
      </c>
      <c r="C760" s="17" t="s">
        <v>22</v>
      </c>
      <c r="D760" s="12">
        <v>43647</v>
      </c>
      <c r="E760" s="12">
        <v>43663</v>
      </c>
      <c r="F760" s="13">
        <v>2000</v>
      </c>
      <c r="G760" s="12">
        <v>43647</v>
      </c>
      <c r="H760" s="12">
        <v>43677</v>
      </c>
      <c r="I760" s="17">
        <f>IF((YEAR(H760)-YEAR(G760))=1, ((MONTH(H760)-MONTH(G760))+1)+12, (IF((YEAR(H760)-YEAR(G760))=2, ((MONTH(H760)-MONTH(G760))+1)+24, (IF((YEAR(H760)-YEAR(G760))=3, ((MONTH(H760)-MONTH(G760))+1)+36, (MONTH(H760)-MONTH(G760))+1)))))</f>
        <v>1</v>
      </c>
      <c r="J760" s="13">
        <f>F760/I760</f>
        <v>2000</v>
      </c>
      <c r="L760" t="b">
        <f t="shared" si="67"/>
        <v>0</v>
      </c>
      <c r="M760" s="14" t="b">
        <f t="shared" si="68"/>
        <v>1</v>
      </c>
      <c r="N760" s="14" t="b">
        <f t="shared" si="69"/>
        <v>1</v>
      </c>
      <c r="O760"/>
    </row>
    <row r="761" spans="1:15" ht="15.75" x14ac:dyDescent="0.25">
      <c r="A761" s="17" t="s">
        <v>226</v>
      </c>
      <c r="B761" s="17" t="s">
        <v>332</v>
      </c>
      <c r="C761" s="17" t="s">
        <v>22</v>
      </c>
      <c r="D761" s="12">
        <v>43678</v>
      </c>
      <c r="E761" s="12">
        <v>43713</v>
      </c>
      <c r="F761" s="13">
        <v>2000</v>
      </c>
      <c r="G761" s="12">
        <v>43678</v>
      </c>
      <c r="H761" s="12">
        <v>43708</v>
      </c>
      <c r="I761" s="17">
        <f>IF((YEAR(H761)-YEAR(G761))=1, ((MONTH(H761)-MONTH(G761))+1)+12, (IF((YEAR(H761)-YEAR(G761))=2, ((MONTH(H761)-MONTH(G761))+1)+24, (IF((YEAR(H761)-YEAR(G761))=3, ((MONTH(H761)-MONTH(G761))+1)+36, (MONTH(H761)-MONTH(G761))+1)))))</f>
        <v>1</v>
      </c>
      <c r="J761" s="13">
        <f>F761/I761</f>
        <v>2000</v>
      </c>
      <c r="L761" t="b">
        <f t="shared" si="67"/>
        <v>0</v>
      </c>
      <c r="M761" s="14" t="b">
        <f t="shared" si="68"/>
        <v>1</v>
      </c>
      <c r="N761" s="14" t="b">
        <f t="shared" si="69"/>
        <v>1</v>
      </c>
      <c r="O761"/>
    </row>
    <row r="762" spans="1:15" ht="15.75" x14ac:dyDescent="0.25">
      <c r="A762" s="17" t="s">
        <v>226</v>
      </c>
      <c r="B762" s="17" t="s">
        <v>332</v>
      </c>
      <c r="C762" s="17" t="s">
        <v>22</v>
      </c>
      <c r="D762" s="12">
        <v>43709</v>
      </c>
      <c r="E762" s="12">
        <v>43767</v>
      </c>
      <c r="F762" s="13">
        <v>2000</v>
      </c>
      <c r="G762" s="12">
        <v>43709</v>
      </c>
      <c r="H762" s="12">
        <v>43738</v>
      </c>
      <c r="I762" s="17">
        <f>IF((YEAR(H762)-YEAR(G762))=1, ((MONTH(H762)-MONTH(G762))+1)+12, (IF((YEAR(H762)-YEAR(G762))=2, ((MONTH(H762)-MONTH(G762))+1)+24, (IF((YEAR(H762)-YEAR(G762))=3, ((MONTH(H762)-MONTH(G762))+1)+36, (MONTH(H762)-MONTH(G762))+1)))))</f>
        <v>1</v>
      </c>
      <c r="J762" s="13">
        <f>F762/I762</f>
        <v>2000</v>
      </c>
      <c r="L762" t="b">
        <f t="shared" si="67"/>
        <v>0</v>
      </c>
      <c r="M762" s="14" t="b">
        <f t="shared" si="68"/>
        <v>1</v>
      </c>
      <c r="N762" s="14" t="b">
        <f t="shared" si="69"/>
        <v>1</v>
      </c>
      <c r="O762"/>
    </row>
    <row r="763" spans="1:15" ht="15.75" x14ac:dyDescent="0.25">
      <c r="A763" s="17" t="s">
        <v>226</v>
      </c>
      <c r="B763" s="17" t="s">
        <v>332</v>
      </c>
      <c r="C763" s="17" t="s">
        <v>22</v>
      </c>
      <c r="D763" s="12">
        <v>43739</v>
      </c>
      <c r="E763" s="12">
        <v>43767</v>
      </c>
      <c r="F763" s="13">
        <v>2000</v>
      </c>
      <c r="G763" s="12">
        <v>43739</v>
      </c>
      <c r="H763" s="12">
        <v>43769</v>
      </c>
      <c r="I763" s="17">
        <f>IF((YEAR(H763)-YEAR(G763))=1, ((MONTH(H763)-MONTH(G763))+1)+12, (IF((YEAR(H763)-YEAR(G763))=2, ((MONTH(H763)-MONTH(G763))+1)+24, (IF((YEAR(H763)-YEAR(G763))=3, ((MONTH(H763)-MONTH(G763))+1)+36, (MONTH(H763)-MONTH(G763))+1)))))</f>
        <v>1</v>
      </c>
      <c r="J763" s="13">
        <f>F763/I763</f>
        <v>2000</v>
      </c>
      <c r="L763" t="b">
        <f t="shared" si="67"/>
        <v>0</v>
      </c>
      <c r="M763" s="14" t="b">
        <f t="shared" si="68"/>
        <v>1</v>
      </c>
      <c r="N763" s="14" t="b">
        <f t="shared" si="69"/>
        <v>1</v>
      </c>
      <c r="O763"/>
    </row>
    <row r="764" spans="1:15" ht="15.75" x14ac:dyDescent="0.25">
      <c r="A764" s="17" t="s">
        <v>226</v>
      </c>
      <c r="B764" s="17" t="s">
        <v>332</v>
      </c>
      <c r="C764" s="17" t="s">
        <v>22</v>
      </c>
      <c r="D764" s="12">
        <v>43770</v>
      </c>
      <c r="E764" s="12">
        <v>43809</v>
      </c>
      <c r="F764" s="13">
        <v>2000</v>
      </c>
      <c r="G764" s="12">
        <v>43770</v>
      </c>
      <c r="H764" s="12">
        <v>43799</v>
      </c>
      <c r="I764" s="17">
        <f>IF((YEAR(H764)-YEAR(G764))=1, ((MONTH(H764)-MONTH(G764))+1)+12, (IF((YEAR(H764)-YEAR(G764))=2, ((MONTH(H764)-MONTH(G764))+1)+24, (IF((YEAR(H764)-YEAR(G764))=3, ((MONTH(H764)-MONTH(G764))+1)+36, (MONTH(H764)-MONTH(G764))+1)))))</f>
        <v>1</v>
      </c>
      <c r="J764" s="13">
        <f>F764/I764</f>
        <v>2000</v>
      </c>
      <c r="L764" t="b">
        <f t="shared" si="67"/>
        <v>0</v>
      </c>
      <c r="M764" s="14" t="b">
        <f t="shared" si="68"/>
        <v>1</v>
      </c>
      <c r="N764" s="14" t="b">
        <f t="shared" si="69"/>
        <v>1</v>
      </c>
      <c r="O764"/>
    </row>
    <row r="765" spans="1:15" ht="15.75" x14ac:dyDescent="0.25">
      <c r="A765" s="17" t="s">
        <v>226</v>
      </c>
      <c r="B765" s="17" t="s">
        <v>332</v>
      </c>
      <c r="C765" s="17" t="s">
        <v>22</v>
      </c>
      <c r="D765" s="12">
        <v>43800</v>
      </c>
      <c r="E765" s="12">
        <v>43816</v>
      </c>
      <c r="F765" s="13">
        <v>2000</v>
      </c>
      <c r="G765" s="12">
        <v>43800</v>
      </c>
      <c r="H765" s="12">
        <v>43830</v>
      </c>
      <c r="I765" s="17">
        <f>IF((YEAR(H765)-YEAR(G765))=1, ((MONTH(H765)-MONTH(G765))+1)+12, (IF((YEAR(H765)-YEAR(G765))=2, ((MONTH(H765)-MONTH(G765))+1)+24, (IF((YEAR(H765)-YEAR(G765))=3, ((MONTH(H765)-MONTH(G765))+1)+36, (MONTH(H765)-MONTH(G765))+1)))))</f>
        <v>1</v>
      </c>
      <c r="J765" s="13">
        <f>F765/I765</f>
        <v>2000</v>
      </c>
      <c r="L765" t="b">
        <f t="shared" si="67"/>
        <v>0</v>
      </c>
      <c r="M765" s="14" t="b">
        <f t="shared" si="68"/>
        <v>1</v>
      </c>
      <c r="N765" s="14" t="b">
        <f t="shared" si="69"/>
        <v>1</v>
      </c>
      <c r="O765"/>
    </row>
    <row r="766" spans="1:15" ht="15.75" x14ac:dyDescent="0.25">
      <c r="A766" s="17" t="s">
        <v>226</v>
      </c>
      <c r="B766" s="17" t="s">
        <v>332</v>
      </c>
      <c r="C766" s="17" t="s">
        <v>22</v>
      </c>
      <c r="D766" s="12">
        <v>43831</v>
      </c>
      <c r="E766" s="12">
        <v>43867</v>
      </c>
      <c r="F766" s="13">
        <v>2000</v>
      </c>
      <c r="G766" s="12">
        <v>43831</v>
      </c>
      <c r="H766" s="12">
        <v>43861</v>
      </c>
      <c r="I766" s="17">
        <f>IF((YEAR(H766)-YEAR(G766))=1, ((MONTH(H766)-MONTH(G766))+1)+12, (IF((YEAR(H766)-YEAR(G766))=2, ((MONTH(H766)-MONTH(G766))+1)+24, (IF((YEAR(H766)-YEAR(G766))=3, ((MONTH(H766)-MONTH(G766))+1)+36, (MONTH(H766)-MONTH(G766))+1)))))</f>
        <v>1</v>
      </c>
      <c r="J766" s="13">
        <f>F766/I766</f>
        <v>2000</v>
      </c>
      <c r="L766" t="b">
        <f t="shared" si="67"/>
        <v>0</v>
      </c>
      <c r="M766" s="14" t="b">
        <f t="shared" si="68"/>
        <v>1</v>
      </c>
      <c r="N766" s="14" t="b">
        <f t="shared" si="69"/>
        <v>1</v>
      </c>
      <c r="O766"/>
    </row>
    <row r="767" spans="1:15" ht="15.75" x14ac:dyDescent="0.25">
      <c r="A767" s="17" t="s">
        <v>226</v>
      </c>
      <c r="B767" s="17" t="s">
        <v>332</v>
      </c>
      <c r="C767" s="17" t="s">
        <v>22</v>
      </c>
      <c r="D767" s="12">
        <v>43862</v>
      </c>
      <c r="E767" s="12">
        <v>43908</v>
      </c>
      <c r="F767" s="13">
        <v>2000</v>
      </c>
      <c r="G767" s="12">
        <v>43862</v>
      </c>
      <c r="H767" s="12">
        <v>43890</v>
      </c>
      <c r="I767" s="17">
        <f>IF((YEAR(H767)-YEAR(G767))=1, ((MONTH(H767)-MONTH(G767))+1)+12, (IF((YEAR(H767)-YEAR(G767))=2, ((MONTH(H767)-MONTH(G767))+1)+24, (IF((YEAR(H767)-YEAR(G767))=3, ((MONTH(H767)-MONTH(G767))+1)+36, (MONTH(H767)-MONTH(G767))+1)))))</f>
        <v>1</v>
      </c>
      <c r="J767" s="13">
        <f>F767/I767</f>
        <v>2000</v>
      </c>
      <c r="L767" t="b">
        <f t="shared" si="67"/>
        <v>0</v>
      </c>
      <c r="M767" s="14" t="b">
        <f t="shared" si="68"/>
        <v>1</v>
      </c>
      <c r="N767" s="14" t="b">
        <f t="shared" si="69"/>
        <v>1</v>
      </c>
      <c r="O767"/>
    </row>
    <row r="768" spans="1:15" ht="15.75" x14ac:dyDescent="0.25">
      <c r="A768" s="17" t="s">
        <v>226</v>
      </c>
      <c r="B768" s="17" t="s">
        <v>332</v>
      </c>
      <c r="C768" s="17" t="s">
        <v>22</v>
      </c>
      <c r="D768" s="12">
        <v>43891</v>
      </c>
      <c r="E768" s="12">
        <v>43908</v>
      </c>
      <c r="F768" s="13">
        <v>2000</v>
      </c>
      <c r="G768" s="12">
        <v>43891</v>
      </c>
      <c r="H768" s="12">
        <v>43921</v>
      </c>
      <c r="I768" s="17">
        <f>IF((YEAR(H768)-YEAR(G768))=1, ((MONTH(H768)-MONTH(G768))+1)+12, (IF((YEAR(H768)-YEAR(G768))=2, ((MONTH(H768)-MONTH(G768))+1)+24, (IF((YEAR(H768)-YEAR(G768))=3, ((MONTH(H768)-MONTH(G768))+1)+36, (MONTH(H768)-MONTH(G768))+1)))))</f>
        <v>1</v>
      </c>
      <c r="J768" s="13">
        <f>F768/I768</f>
        <v>2000</v>
      </c>
      <c r="L768" t="b">
        <f t="shared" si="67"/>
        <v>0</v>
      </c>
      <c r="M768" s="14" t="b">
        <f t="shared" si="68"/>
        <v>1</v>
      </c>
      <c r="N768" s="14" t="b">
        <f t="shared" si="69"/>
        <v>1</v>
      </c>
      <c r="O768"/>
    </row>
    <row r="769" spans="1:15" ht="15.75" x14ac:dyDescent="0.25">
      <c r="A769" s="17" t="s">
        <v>226</v>
      </c>
      <c r="B769" s="17" t="s">
        <v>332</v>
      </c>
      <c r="C769" s="17" t="s">
        <v>22</v>
      </c>
      <c r="D769" s="12">
        <v>43922</v>
      </c>
      <c r="E769" s="12">
        <v>43972</v>
      </c>
      <c r="F769" s="13">
        <v>2000</v>
      </c>
      <c r="G769" s="12">
        <v>43922</v>
      </c>
      <c r="H769" s="12">
        <v>43951</v>
      </c>
      <c r="I769" s="17">
        <f>IF((YEAR(H769)-YEAR(G769))=1, ((MONTH(H769)-MONTH(G769))+1)+12, (IF((YEAR(H769)-YEAR(G769))=2, ((MONTH(H769)-MONTH(G769))+1)+24, (IF((YEAR(H769)-YEAR(G769))=3, ((MONTH(H769)-MONTH(G769))+1)+36, (MONTH(H769)-MONTH(G769))+1)))))</f>
        <v>1</v>
      </c>
      <c r="J769" s="13">
        <f>F769/I769</f>
        <v>2000</v>
      </c>
      <c r="L769" t="b">
        <f t="shared" si="67"/>
        <v>0</v>
      </c>
      <c r="M769" s="14" t="b">
        <f t="shared" si="68"/>
        <v>1</v>
      </c>
      <c r="N769" s="14" t="b">
        <f t="shared" si="69"/>
        <v>1</v>
      </c>
      <c r="O769"/>
    </row>
    <row r="770" spans="1:15" ht="15.75" x14ac:dyDescent="0.25">
      <c r="A770" s="17" t="s">
        <v>226</v>
      </c>
      <c r="B770" s="17" t="s">
        <v>332</v>
      </c>
      <c r="C770" s="17" t="s">
        <v>22</v>
      </c>
      <c r="D770" s="12">
        <v>43952</v>
      </c>
      <c r="E770" s="12">
        <v>43972</v>
      </c>
      <c r="F770" s="13">
        <v>2000</v>
      </c>
      <c r="G770" s="12">
        <v>43952</v>
      </c>
      <c r="H770" s="12">
        <v>43982</v>
      </c>
      <c r="I770" s="17">
        <f>IF((YEAR(H770)-YEAR(G770))=1, ((MONTH(H770)-MONTH(G770))+1)+12, (IF((YEAR(H770)-YEAR(G770))=2, ((MONTH(H770)-MONTH(G770))+1)+24, (IF((YEAR(H770)-YEAR(G770))=3, ((MONTH(H770)-MONTH(G770))+1)+36, (MONTH(H770)-MONTH(G770))+1)))))</f>
        <v>1</v>
      </c>
      <c r="J770" s="13">
        <f>F770/I770</f>
        <v>2000</v>
      </c>
      <c r="L770" t="b">
        <f t="shared" si="67"/>
        <v>0</v>
      </c>
      <c r="M770" s="14" t="b">
        <f t="shared" si="68"/>
        <v>1</v>
      </c>
      <c r="N770" s="14" t="b">
        <f t="shared" si="69"/>
        <v>1</v>
      </c>
      <c r="O770"/>
    </row>
    <row r="771" spans="1:15" ht="15.75" x14ac:dyDescent="0.25">
      <c r="A771" s="17" t="s">
        <v>226</v>
      </c>
      <c r="B771" s="17" t="s">
        <v>332</v>
      </c>
      <c r="C771" s="17" t="s">
        <v>22</v>
      </c>
      <c r="D771" s="12">
        <v>43983</v>
      </c>
      <c r="E771" s="12">
        <v>44034</v>
      </c>
      <c r="F771" s="13">
        <v>2000</v>
      </c>
      <c r="G771" s="12">
        <v>43983</v>
      </c>
      <c r="H771" s="12">
        <v>44012</v>
      </c>
      <c r="I771" s="17">
        <f>IF((YEAR(H771)-YEAR(G771))=1, ((MONTH(H771)-MONTH(G771))+1)+12, (IF((YEAR(H771)-YEAR(G771))=2, ((MONTH(H771)-MONTH(G771))+1)+24, (IF((YEAR(H771)-YEAR(G771))=3, ((MONTH(H771)-MONTH(G771))+1)+36, (MONTH(H771)-MONTH(G771))+1)))))</f>
        <v>1</v>
      </c>
      <c r="J771" s="13">
        <f>F771/I771</f>
        <v>2000</v>
      </c>
      <c r="L771" t="b">
        <f t="shared" ref="L771:L834" si="70">AND(A771=A770,B771=B770,G771=G770,H771=H770)</f>
        <v>0</v>
      </c>
      <c r="M771" s="14" t="b">
        <f t="shared" si="68"/>
        <v>1</v>
      </c>
      <c r="N771" s="14" t="b">
        <f t="shared" si="69"/>
        <v>1</v>
      </c>
      <c r="O771"/>
    </row>
    <row r="772" spans="1:15" ht="15.75" x14ac:dyDescent="0.25">
      <c r="A772" s="17" t="s">
        <v>226</v>
      </c>
      <c r="B772" s="17" t="s">
        <v>332</v>
      </c>
      <c r="C772" s="17" t="s">
        <v>22</v>
      </c>
      <c r="D772" s="12">
        <v>44013</v>
      </c>
      <c r="E772" s="12">
        <v>44034</v>
      </c>
      <c r="F772" s="13">
        <v>2000</v>
      </c>
      <c r="G772" s="12">
        <v>44013</v>
      </c>
      <c r="H772" s="12">
        <v>44043</v>
      </c>
      <c r="I772" s="17">
        <f>IF((YEAR(H772)-YEAR(G772))=1, ((MONTH(H772)-MONTH(G772))+1)+12, (IF((YEAR(H772)-YEAR(G772))=2, ((MONTH(H772)-MONTH(G772))+1)+24, (IF((YEAR(H772)-YEAR(G772))=3, ((MONTH(H772)-MONTH(G772))+1)+36, (MONTH(H772)-MONTH(G772))+1)))))</f>
        <v>1</v>
      </c>
      <c r="J772" s="13">
        <f>F772/I772</f>
        <v>2000</v>
      </c>
      <c r="L772" t="b">
        <f t="shared" si="70"/>
        <v>0</v>
      </c>
      <c r="M772" s="14" t="b">
        <f t="shared" si="68"/>
        <v>1</v>
      </c>
      <c r="N772" s="14" t="b">
        <f t="shared" si="69"/>
        <v>1</v>
      </c>
      <c r="O772"/>
    </row>
    <row r="773" spans="1:15" ht="15.75" x14ac:dyDescent="0.25">
      <c r="A773" s="17" t="s">
        <v>226</v>
      </c>
      <c r="B773" s="17" t="s">
        <v>332</v>
      </c>
      <c r="C773" s="17" t="s">
        <v>22</v>
      </c>
      <c r="D773" s="12">
        <v>44044</v>
      </c>
      <c r="E773" s="12">
        <v>44097</v>
      </c>
      <c r="F773" s="13">
        <v>2000</v>
      </c>
      <c r="G773" s="12">
        <v>44044</v>
      </c>
      <c r="H773" s="12">
        <v>44074</v>
      </c>
      <c r="I773" s="17">
        <f>IF((YEAR(H773)-YEAR(G773))=1, ((MONTH(H773)-MONTH(G773))+1)+12, (IF((YEAR(H773)-YEAR(G773))=2, ((MONTH(H773)-MONTH(G773))+1)+24, (IF((YEAR(H773)-YEAR(G773))=3, ((MONTH(H773)-MONTH(G773))+1)+36, (MONTH(H773)-MONTH(G773))+1)))))</f>
        <v>1</v>
      </c>
      <c r="J773" s="13">
        <f>F773/I773</f>
        <v>2000</v>
      </c>
      <c r="L773" t="b">
        <f t="shared" si="70"/>
        <v>0</v>
      </c>
      <c r="M773" s="14" t="b">
        <f t="shared" si="68"/>
        <v>1</v>
      </c>
      <c r="N773" s="14" t="b">
        <f t="shared" si="69"/>
        <v>1</v>
      </c>
      <c r="O773"/>
    </row>
    <row r="774" spans="1:15" ht="15.75" x14ac:dyDescent="0.25">
      <c r="A774" s="17" t="s">
        <v>226</v>
      </c>
      <c r="B774" s="17" t="s">
        <v>332</v>
      </c>
      <c r="C774" s="17" t="s">
        <v>22</v>
      </c>
      <c r="D774" s="12">
        <v>44075</v>
      </c>
      <c r="E774" s="12">
        <v>44097</v>
      </c>
      <c r="F774" s="13">
        <v>2000</v>
      </c>
      <c r="G774" s="12">
        <v>44075</v>
      </c>
      <c r="H774" s="12">
        <v>44104</v>
      </c>
      <c r="I774" s="17">
        <f>IF((YEAR(H774)-YEAR(G774))=1, ((MONTH(H774)-MONTH(G774))+1)+12, (IF((YEAR(H774)-YEAR(G774))=2, ((MONTH(H774)-MONTH(G774))+1)+24, (IF((YEAR(H774)-YEAR(G774))=3, ((MONTH(H774)-MONTH(G774))+1)+36, (MONTH(H774)-MONTH(G774))+1)))))</f>
        <v>1</v>
      </c>
      <c r="J774" s="13">
        <f>F774/I774</f>
        <v>2000</v>
      </c>
      <c r="L774" t="b">
        <f t="shared" si="70"/>
        <v>0</v>
      </c>
      <c r="M774" s="14" t="b">
        <f t="shared" si="68"/>
        <v>1</v>
      </c>
      <c r="N774" s="14" t="b">
        <f t="shared" si="69"/>
        <v>1</v>
      </c>
      <c r="O774"/>
    </row>
    <row r="775" spans="1:15" ht="15.75" x14ac:dyDescent="0.25">
      <c r="A775" s="17" t="s">
        <v>226</v>
      </c>
      <c r="B775" s="17" t="s">
        <v>332</v>
      </c>
      <c r="C775" s="17" t="s">
        <v>22</v>
      </c>
      <c r="D775" s="12">
        <v>44105</v>
      </c>
      <c r="E775" s="12">
        <v>44181</v>
      </c>
      <c r="F775" s="13">
        <v>2000</v>
      </c>
      <c r="G775" s="12">
        <v>44105</v>
      </c>
      <c r="H775" s="12">
        <v>44135</v>
      </c>
      <c r="I775" s="17">
        <f>IF((YEAR(H775)-YEAR(G775))=1, ((MONTH(H775)-MONTH(G775))+1)+12, (IF((YEAR(H775)-YEAR(G775))=2, ((MONTH(H775)-MONTH(G775))+1)+24, (IF((YEAR(H775)-YEAR(G775))=3, ((MONTH(H775)-MONTH(G775))+1)+36, (MONTH(H775)-MONTH(G775))+1)))))</f>
        <v>1</v>
      </c>
      <c r="J775" s="13">
        <f>F775/I775</f>
        <v>2000</v>
      </c>
      <c r="L775" t="b">
        <f t="shared" si="70"/>
        <v>0</v>
      </c>
      <c r="M775" s="14" t="b">
        <f t="shared" si="68"/>
        <v>1</v>
      </c>
      <c r="N775" s="14" t="b">
        <f t="shared" si="69"/>
        <v>1</v>
      </c>
      <c r="O775"/>
    </row>
    <row r="776" spans="1:15" ht="15.75" x14ac:dyDescent="0.25">
      <c r="A776" s="17" t="s">
        <v>226</v>
      </c>
      <c r="B776" s="17" t="s">
        <v>332</v>
      </c>
      <c r="C776" s="17" t="s">
        <v>22</v>
      </c>
      <c r="D776" s="12">
        <v>44136</v>
      </c>
      <c r="E776" s="12">
        <v>44181</v>
      </c>
      <c r="F776" s="13">
        <v>2000</v>
      </c>
      <c r="G776" s="12">
        <v>44136</v>
      </c>
      <c r="H776" s="12">
        <v>44165</v>
      </c>
      <c r="I776" s="17">
        <f>IF((YEAR(H776)-YEAR(G776))=1, ((MONTH(H776)-MONTH(G776))+1)+12, (IF((YEAR(H776)-YEAR(G776))=2, ((MONTH(H776)-MONTH(G776))+1)+24, (IF((YEAR(H776)-YEAR(G776))=3, ((MONTH(H776)-MONTH(G776))+1)+36, (MONTH(H776)-MONTH(G776))+1)))))</f>
        <v>1</v>
      </c>
      <c r="J776" s="13">
        <f>F776/I776</f>
        <v>2000</v>
      </c>
      <c r="L776" t="b">
        <f t="shared" si="70"/>
        <v>0</v>
      </c>
      <c r="M776" s="14" t="b">
        <f t="shared" si="68"/>
        <v>1</v>
      </c>
      <c r="N776" s="14" t="b">
        <f t="shared" si="69"/>
        <v>1</v>
      </c>
      <c r="O776"/>
    </row>
    <row r="777" spans="1:15" ht="15.75" x14ac:dyDescent="0.25">
      <c r="A777" s="17" t="s">
        <v>226</v>
      </c>
      <c r="B777" s="17" t="s">
        <v>332</v>
      </c>
      <c r="C777" s="17" t="s">
        <v>22</v>
      </c>
      <c r="D777" s="12">
        <v>44166</v>
      </c>
      <c r="E777" s="12">
        <v>44181</v>
      </c>
      <c r="F777" s="13">
        <v>2000</v>
      </c>
      <c r="G777" s="12">
        <v>44166</v>
      </c>
      <c r="H777" s="12">
        <v>44196</v>
      </c>
      <c r="I777" s="17">
        <f>IF((YEAR(H777)-YEAR(G777))=1, ((MONTH(H777)-MONTH(G777))+1)+12, (IF((YEAR(H777)-YEAR(G777))=2, ((MONTH(H777)-MONTH(G777))+1)+24, (IF((YEAR(H777)-YEAR(G777))=3, ((MONTH(H777)-MONTH(G777))+1)+36, (MONTH(H777)-MONTH(G777))+1)))))</f>
        <v>1</v>
      </c>
      <c r="J777" s="13">
        <f>F777/I777</f>
        <v>2000</v>
      </c>
      <c r="L777" t="b">
        <f t="shared" si="70"/>
        <v>0</v>
      </c>
      <c r="M777" s="14" t="b">
        <f t="shared" si="68"/>
        <v>1</v>
      </c>
      <c r="N777" s="14" t="b">
        <f t="shared" si="69"/>
        <v>1</v>
      </c>
      <c r="O777"/>
    </row>
    <row r="778" spans="1:15" ht="15.75" x14ac:dyDescent="0.25">
      <c r="A778" s="17" t="s">
        <v>227</v>
      </c>
      <c r="B778" s="17" t="s">
        <v>333</v>
      </c>
      <c r="C778" s="17" t="s">
        <v>22</v>
      </c>
      <c r="D778" s="12">
        <v>44245</v>
      </c>
      <c r="E778" s="12">
        <v>44259</v>
      </c>
      <c r="F778" s="13">
        <v>130000</v>
      </c>
      <c r="G778" s="12">
        <v>44246</v>
      </c>
      <c r="H778" s="12">
        <v>44592</v>
      </c>
      <c r="I778" s="17">
        <f>IF((YEAR(H778)-YEAR(G778))=1, ((MONTH(H778)-MONTH(G778))+1)+12, (IF((YEAR(H778)-YEAR(G778))=2, ((MONTH(H778)-MONTH(G778))+1)+24, (IF((YEAR(H778)-YEAR(G778))=3, ((MONTH(H778)-MONTH(G778))+1)+36, (MONTH(H778)-MONTH(G778))+1)))))</f>
        <v>12</v>
      </c>
      <c r="J778" s="13">
        <f>F778/I778</f>
        <v>10833.333333333334</v>
      </c>
      <c r="L778" t="b">
        <f t="shared" si="70"/>
        <v>0</v>
      </c>
      <c r="M778" s="14" t="b">
        <f t="shared" si="68"/>
        <v>0</v>
      </c>
      <c r="N778" s="14" t="b">
        <f t="shared" si="69"/>
        <v>0</v>
      </c>
      <c r="O778"/>
    </row>
    <row r="779" spans="1:15" ht="15.75" hidden="1" x14ac:dyDescent="0.25">
      <c r="A779" s="17" t="s">
        <v>228</v>
      </c>
      <c r="B779" s="17" t="s">
        <v>336</v>
      </c>
      <c r="C779" s="17" t="s">
        <v>22</v>
      </c>
      <c r="D779" s="12">
        <v>43382</v>
      </c>
      <c r="E779" s="12">
        <v>43417</v>
      </c>
      <c r="F779" s="13">
        <v>8750</v>
      </c>
      <c r="G779" s="12">
        <v>43374</v>
      </c>
      <c r="H779" s="12">
        <v>43465</v>
      </c>
      <c r="I779" s="17">
        <f>IF((YEAR(H779)-YEAR(G779))=1, ((MONTH(H779)-MONTH(G779))+1)+12, (IF((YEAR(H779)-YEAR(G779))=2, ((MONTH(H779)-MONTH(G779))+1)+24, (IF((YEAR(H779)-YEAR(G779))=3, ((MONTH(H779)-MONTH(G779))+1)+36, (MONTH(H779)-MONTH(G779))+1)))))</f>
        <v>3</v>
      </c>
      <c r="J779" s="13">
        <f>F779/I779</f>
        <v>2916.6666666666665</v>
      </c>
      <c r="L779" t="b">
        <f t="shared" si="70"/>
        <v>0</v>
      </c>
      <c r="M779" s="14" t="b">
        <f t="shared" si="68"/>
        <v>0</v>
      </c>
      <c r="N779" s="14" t="b">
        <f t="shared" si="69"/>
        <v>0</v>
      </c>
      <c r="O779"/>
    </row>
    <row r="780" spans="1:15" ht="15.75" hidden="1" x14ac:dyDescent="0.25">
      <c r="A780" s="17" t="s">
        <v>229</v>
      </c>
      <c r="B780" s="17" t="s">
        <v>333</v>
      </c>
      <c r="C780" s="17" t="s">
        <v>22</v>
      </c>
      <c r="D780" s="12">
        <v>43194</v>
      </c>
      <c r="E780" s="12">
        <v>43227</v>
      </c>
      <c r="F780" s="13">
        <v>20000</v>
      </c>
      <c r="G780" s="12">
        <v>43191</v>
      </c>
      <c r="H780" s="12">
        <v>43555</v>
      </c>
      <c r="I780" s="17">
        <f>IF((YEAR(H780)-YEAR(G780))=1, ((MONTH(H780)-MONTH(G780))+1)+12, (IF((YEAR(H780)-YEAR(G780))=2, ((MONTH(H780)-MONTH(G780))+1)+24, (IF((YEAR(H780)-YEAR(G780))=3, ((MONTH(H780)-MONTH(G780))+1)+36, (MONTH(H780)-MONTH(G780))+1)))))</f>
        <v>12</v>
      </c>
      <c r="J780" s="13">
        <f>F780/I780</f>
        <v>1666.6666666666667</v>
      </c>
      <c r="L780" t="b">
        <f t="shared" si="70"/>
        <v>0</v>
      </c>
      <c r="M780" s="14" t="b">
        <f t="shared" si="68"/>
        <v>0</v>
      </c>
      <c r="N780" s="14" t="b">
        <f t="shared" si="69"/>
        <v>0</v>
      </c>
      <c r="O780"/>
    </row>
    <row r="781" spans="1:15" ht="15.75" hidden="1" x14ac:dyDescent="0.25">
      <c r="A781" s="17" t="s">
        <v>229</v>
      </c>
      <c r="B781" s="17" t="s">
        <v>333</v>
      </c>
      <c r="C781" s="17" t="s">
        <v>22</v>
      </c>
      <c r="D781" s="12">
        <v>43364</v>
      </c>
      <c r="E781" s="12">
        <v>43465</v>
      </c>
      <c r="F781" s="13">
        <v>3000</v>
      </c>
      <c r="G781" s="12">
        <v>43344</v>
      </c>
      <c r="H781" s="12">
        <v>43373</v>
      </c>
      <c r="I781" s="17">
        <f>IF((YEAR(H781)-YEAR(G781))=1, ((MONTH(H781)-MONTH(G781))+1)+12, (IF((YEAR(H781)-YEAR(G781))=2, ((MONTH(H781)-MONTH(G781))+1)+24, (IF((YEAR(H781)-YEAR(G781))=3, ((MONTH(H781)-MONTH(G781))+1)+36, (MONTH(H781)-MONTH(G781))+1)))))</f>
        <v>1</v>
      </c>
      <c r="J781" s="13">
        <f>F781/I781</f>
        <v>3000</v>
      </c>
      <c r="L781" t="b">
        <f t="shared" si="70"/>
        <v>0</v>
      </c>
      <c r="M781" s="14" t="b">
        <f t="shared" si="68"/>
        <v>1</v>
      </c>
      <c r="N781" s="14" t="b">
        <f t="shared" si="69"/>
        <v>1</v>
      </c>
      <c r="O781"/>
    </row>
    <row r="782" spans="1:15" ht="15.75" x14ac:dyDescent="0.25">
      <c r="A782" s="17" t="s">
        <v>229</v>
      </c>
      <c r="B782" s="17" t="s">
        <v>333</v>
      </c>
      <c r="C782" s="17" t="s">
        <v>22</v>
      </c>
      <c r="D782" s="12">
        <v>43539</v>
      </c>
      <c r="E782" s="12">
        <v>43592</v>
      </c>
      <c r="F782" s="13">
        <v>20000</v>
      </c>
      <c r="G782" s="12">
        <v>43556</v>
      </c>
      <c r="H782" s="12">
        <v>43921</v>
      </c>
      <c r="I782" s="17">
        <f>IF((YEAR(H782)-YEAR(G782))=1, ((MONTH(H782)-MONTH(G782))+1)+12, (IF((YEAR(H782)-YEAR(G782))=2, ((MONTH(H782)-MONTH(G782))+1)+24, (IF((YEAR(H782)-YEAR(G782))=3, ((MONTH(H782)-MONTH(G782))+1)+36, (MONTH(H782)-MONTH(G782))+1)))))</f>
        <v>12</v>
      </c>
      <c r="J782" s="13">
        <f>F782/I782</f>
        <v>1666.6666666666667</v>
      </c>
      <c r="L782" t="b">
        <f t="shared" si="70"/>
        <v>0</v>
      </c>
      <c r="M782" s="14" t="b">
        <f t="shared" si="68"/>
        <v>1</v>
      </c>
      <c r="N782" s="14" t="b">
        <f t="shared" si="69"/>
        <v>1</v>
      </c>
      <c r="O782"/>
    </row>
    <row r="783" spans="1:15" ht="15.75" x14ac:dyDescent="0.25">
      <c r="A783" s="17" t="s">
        <v>229</v>
      </c>
      <c r="B783" s="17" t="s">
        <v>333</v>
      </c>
      <c r="C783" s="17" t="s">
        <v>22</v>
      </c>
      <c r="D783" s="12">
        <v>43922</v>
      </c>
      <c r="E783" s="12">
        <v>43963</v>
      </c>
      <c r="F783" s="13">
        <v>1700</v>
      </c>
      <c r="G783" s="12">
        <v>43922</v>
      </c>
      <c r="H783" s="12">
        <v>44043</v>
      </c>
      <c r="I783" s="17">
        <f>IF((YEAR(H783)-YEAR(G783))=1, ((MONTH(H783)-MONTH(G783))+1)+12, (IF((YEAR(H783)-YEAR(G783))=2, ((MONTH(H783)-MONTH(G783))+1)+24, (IF((YEAR(H783)-YEAR(G783))=3, ((MONTH(H783)-MONTH(G783))+1)+36, (MONTH(H783)-MONTH(G783))+1)))))</f>
        <v>4</v>
      </c>
      <c r="J783" s="13">
        <f>F783/I783</f>
        <v>425</v>
      </c>
      <c r="L783" t="b">
        <f t="shared" si="70"/>
        <v>0</v>
      </c>
      <c r="M783" s="14" t="b">
        <f t="shared" si="68"/>
        <v>1</v>
      </c>
      <c r="N783" s="14" t="b">
        <f t="shared" si="69"/>
        <v>1</v>
      </c>
      <c r="O783"/>
    </row>
    <row r="784" spans="1:15" ht="15.75" hidden="1" x14ac:dyDescent="0.25">
      <c r="A784" s="17" t="s">
        <v>230</v>
      </c>
      <c r="B784" s="17" t="s">
        <v>335</v>
      </c>
      <c r="C784" s="17" t="s">
        <v>22</v>
      </c>
      <c r="D784" s="12">
        <v>43020</v>
      </c>
      <c r="E784" s="12">
        <v>43100</v>
      </c>
      <c r="F784" s="13">
        <v>23904</v>
      </c>
      <c r="G784" s="12">
        <v>43009</v>
      </c>
      <c r="H784" s="12">
        <v>43373</v>
      </c>
      <c r="I784" s="17">
        <f>IF((YEAR(H784)-YEAR(G784))=1, ((MONTH(H784)-MONTH(G784))+1)+12, (IF((YEAR(H784)-YEAR(G784))=2, ((MONTH(H784)-MONTH(G784))+1)+24, (IF((YEAR(H784)-YEAR(G784))=3, ((MONTH(H784)-MONTH(G784))+1)+36, (MONTH(H784)-MONTH(G784))+1)))))</f>
        <v>12</v>
      </c>
      <c r="J784" s="13">
        <f>F784/I784</f>
        <v>1992</v>
      </c>
      <c r="L784" t="b">
        <f t="shared" si="70"/>
        <v>0</v>
      </c>
      <c r="M784" s="14" t="b">
        <f t="shared" si="68"/>
        <v>0</v>
      </c>
      <c r="N784" s="14" t="b">
        <f t="shared" si="69"/>
        <v>0</v>
      </c>
      <c r="O784"/>
    </row>
    <row r="785" spans="1:15" ht="15.75" hidden="1" x14ac:dyDescent="0.25">
      <c r="A785" s="17" t="s">
        <v>230</v>
      </c>
      <c r="B785" s="17" t="s">
        <v>335</v>
      </c>
      <c r="C785" s="17" t="s">
        <v>22</v>
      </c>
      <c r="D785" s="12">
        <v>43371</v>
      </c>
      <c r="E785" s="12">
        <v>43418</v>
      </c>
      <c r="F785" s="13">
        <v>23447.43</v>
      </c>
      <c r="G785" s="12">
        <v>43374</v>
      </c>
      <c r="H785" s="12">
        <v>43738</v>
      </c>
      <c r="I785" s="17">
        <f>IF((YEAR(H785)-YEAR(G785))=1, ((MONTH(H785)-MONTH(G785))+1)+12, (IF((YEAR(H785)-YEAR(G785))=2, ((MONTH(H785)-MONTH(G785))+1)+24, (IF((YEAR(H785)-YEAR(G785))=3, ((MONTH(H785)-MONTH(G785))+1)+36, (MONTH(H785)-MONTH(G785))+1)))))</f>
        <v>12</v>
      </c>
      <c r="J785" s="13">
        <f>F785/I785</f>
        <v>1953.9525000000001</v>
      </c>
      <c r="L785" t="b">
        <f t="shared" si="70"/>
        <v>0</v>
      </c>
      <c r="M785" s="14" t="b">
        <f t="shared" si="68"/>
        <v>1</v>
      </c>
      <c r="N785" s="14" t="b">
        <f t="shared" si="69"/>
        <v>1</v>
      </c>
      <c r="O785"/>
    </row>
    <row r="786" spans="1:15" ht="15.75" hidden="1" x14ac:dyDescent="0.25">
      <c r="A786" s="17" t="s">
        <v>231</v>
      </c>
      <c r="B786" s="17" t="s">
        <v>333</v>
      </c>
      <c r="C786" s="17" t="s">
        <v>22</v>
      </c>
      <c r="D786" s="12">
        <v>42736</v>
      </c>
      <c r="E786" s="12">
        <v>43100</v>
      </c>
      <c r="F786" s="13">
        <v>18000</v>
      </c>
      <c r="G786" s="12">
        <v>42644</v>
      </c>
      <c r="H786" s="12">
        <v>43008</v>
      </c>
      <c r="I786" s="17">
        <f>IF((YEAR(H786)-YEAR(G786))=1, ((MONTH(H786)-MONTH(G786))+1)+12, (IF((YEAR(H786)-YEAR(G786))=2, ((MONTH(H786)-MONTH(G786))+1)+24, (IF((YEAR(H786)-YEAR(G786))=3, ((MONTH(H786)-MONTH(G786))+1)+36, (MONTH(H786)-MONTH(G786))+1)))))</f>
        <v>12</v>
      </c>
      <c r="J786" s="13">
        <f>F786/I786</f>
        <v>1500</v>
      </c>
      <c r="L786" t="b">
        <f t="shared" si="70"/>
        <v>0</v>
      </c>
      <c r="M786" s="14" t="b">
        <f t="shared" si="68"/>
        <v>0</v>
      </c>
      <c r="N786" s="14" t="b">
        <f t="shared" si="69"/>
        <v>0</v>
      </c>
      <c r="O786"/>
    </row>
    <row r="787" spans="1:15" ht="15.75" hidden="1" x14ac:dyDescent="0.25">
      <c r="A787" s="17" t="s">
        <v>231</v>
      </c>
      <c r="B787" s="17" t="s">
        <v>333</v>
      </c>
      <c r="C787" s="17" t="s">
        <v>22</v>
      </c>
      <c r="D787" s="12">
        <v>43029</v>
      </c>
      <c r="E787" s="12">
        <v>43465</v>
      </c>
      <c r="F787" s="13">
        <v>18000</v>
      </c>
      <c r="G787" s="12">
        <v>43009</v>
      </c>
      <c r="H787" s="12">
        <v>43373</v>
      </c>
      <c r="I787" s="17">
        <f>IF((YEAR(H787)-YEAR(G787))=1, ((MONTH(H787)-MONTH(G787))+1)+12, (IF((YEAR(H787)-YEAR(G787))=2, ((MONTH(H787)-MONTH(G787))+1)+24, (IF((YEAR(H787)-YEAR(G787))=3, ((MONTH(H787)-MONTH(G787))+1)+36, (MONTH(H787)-MONTH(G787))+1)))))</f>
        <v>12</v>
      </c>
      <c r="J787" s="13">
        <f>F787/I787</f>
        <v>1500</v>
      </c>
      <c r="L787" t="b">
        <f t="shared" si="70"/>
        <v>0</v>
      </c>
      <c r="M787" s="14" t="b">
        <f t="shared" si="68"/>
        <v>1</v>
      </c>
      <c r="N787" s="14" t="b">
        <f t="shared" si="69"/>
        <v>1</v>
      </c>
      <c r="O787"/>
    </row>
    <row r="788" spans="1:15" ht="15.75" hidden="1" x14ac:dyDescent="0.25">
      <c r="A788" s="17" t="s">
        <v>46</v>
      </c>
      <c r="B788" s="17" t="s">
        <v>332</v>
      </c>
      <c r="C788" s="17" t="s">
        <v>22</v>
      </c>
      <c r="D788" s="12">
        <v>43320</v>
      </c>
      <c r="E788" s="12">
        <v>43420</v>
      </c>
      <c r="F788" s="13">
        <v>6000</v>
      </c>
      <c r="G788" s="12">
        <v>43313</v>
      </c>
      <c r="H788" s="12">
        <v>43677</v>
      </c>
      <c r="I788" s="17">
        <f>IF((YEAR(H788)-YEAR(G788))=1, ((MONTH(H788)-MONTH(G788))+1)+12, (IF((YEAR(H788)-YEAR(G788))=2, ((MONTH(H788)-MONTH(G788))+1)+24, (IF((YEAR(H788)-YEAR(G788))=3, ((MONTH(H788)-MONTH(G788))+1)+36, (MONTH(H788)-MONTH(G788))+1)))))</f>
        <v>12</v>
      </c>
      <c r="J788" s="13">
        <f>F788/I788</f>
        <v>500</v>
      </c>
      <c r="L788" t="b">
        <f t="shared" si="70"/>
        <v>0</v>
      </c>
      <c r="M788" s="14" t="b">
        <f t="shared" si="68"/>
        <v>0</v>
      </c>
      <c r="N788" s="14" t="b">
        <f t="shared" si="69"/>
        <v>0</v>
      </c>
      <c r="O788"/>
    </row>
    <row r="789" spans="1:15" ht="15.75" x14ac:dyDescent="0.25">
      <c r="A789" s="17" t="s">
        <v>46</v>
      </c>
      <c r="B789" s="17" t="s">
        <v>332</v>
      </c>
      <c r="C789" s="17" t="s">
        <v>22</v>
      </c>
      <c r="D789" s="12">
        <v>43830</v>
      </c>
      <c r="E789" s="12">
        <v>44111</v>
      </c>
      <c r="F789" s="13">
        <v>2211</v>
      </c>
      <c r="G789" s="12">
        <v>43678</v>
      </c>
      <c r="H789" s="12">
        <v>43769</v>
      </c>
      <c r="I789" s="17">
        <f>IF((YEAR(H789)-YEAR(G789))=1, ((MONTH(H789)-MONTH(G789))+1)+12, (IF((YEAR(H789)-YEAR(G789))=2, ((MONTH(H789)-MONTH(G789))+1)+24, (IF((YEAR(H789)-YEAR(G789))=3, ((MONTH(H789)-MONTH(G789))+1)+36, (MONTH(H789)-MONTH(G789))+1)))))</f>
        <v>3</v>
      </c>
      <c r="J789" s="13">
        <f>F789/I789</f>
        <v>737</v>
      </c>
      <c r="L789" t="b">
        <f t="shared" si="70"/>
        <v>0</v>
      </c>
      <c r="M789" s="14" t="b">
        <f t="shared" si="68"/>
        <v>1</v>
      </c>
      <c r="N789" s="14" t="b">
        <f t="shared" si="69"/>
        <v>1</v>
      </c>
      <c r="O789"/>
    </row>
    <row r="790" spans="1:15" ht="15.75" x14ac:dyDescent="0.25">
      <c r="A790" s="17" t="s">
        <v>46</v>
      </c>
      <c r="B790" s="17" t="s">
        <v>332</v>
      </c>
      <c r="C790" s="17" t="s">
        <v>22</v>
      </c>
      <c r="D790" s="12">
        <v>43733</v>
      </c>
      <c r="E790" s="12">
        <v>43829</v>
      </c>
      <c r="F790" s="13">
        <v>8844</v>
      </c>
      <c r="G790" s="12">
        <v>43770</v>
      </c>
      <c r="H790" s="12">
        <v>44135</v>
      </c>
      <c r="I790" s="17">
        <f>IF((YEAR(H790)-YEAR(G790))=1, ((MONTH(H790)-MONTH(G790))+1)+12, (IF((YEAR(H790)-YEAR(G790))=2, ((MONTH(H790)-MONTH(G790))+1)+24, (IF((YEAR(H790)-YEAR(G790))=3, ((MONTH(H790)-MONTH(G790))+1)+36, (MONTH(H790)-MONTH(G790))+1)))))</f>
        <v>12</v>
      </c>
      <c r="J790" s="13">
        <f>F790/I790</f>
        <v>737</v>
      </c>
      <c r="L790" t="b">
        <f t="shared" si="70"/>
        <v>0</v>
      </c>
      <c r="M790" s="14" t="b">
        <f t="shared" si="68"/>
        <v>1</v>
      </c>
      <c r="N790" s="14" t="b">
        <f t="shared" si="69"/>
        <v>1</v>
      </c>
      <c r="O790"/>
    </row>
    <row r="791" spans="1:15" ht="15.75" x14ac:dyDescent="0.25">
      <c r="A791" s="17" t="s">
        <v>46</v>
      </c>
      <c r="B791" s="17" t="s">
        <v>332</v>
      </c>
      <c r="C791" s="17" t="s">
        <v>22</v>
      </c>
      <c r="D791" s="12">
        <v>44111</v>
      </c>
      <c r="E791" s="12">
        <v>44253</v>
      </c>
      <c r="F791" s="13">
        <v>8844</v>
      </c>
      <c r="G791" s="12">
        <v>44136</v>
      </c>
      <c r="H791" s="12">
        <v>44500</v>
      </c>
      <c r="I791" s="17">
        <f>IF((YEAR(H791)-YEAR(G791))=1, ((MONTH(H791)-MONTH(G791))+1)+12, (IF((YEAR(H791)-YEAR(G791))=2, ((MONTH(H791)-MONTH(G791))+1)+24, (IF((YEAR(H791)-YEAR(G791))=3, ((MONTH(H791)-MONTH(G791))+1)+36, (MONTH(H791)-MONTH(G791))+1)))))</f>
        <v>12</v>
      </c>
      <c r="J791" s="13">
        <f>F791/I791</f>
        <v>737</v>
      </c>
      <c r="L791" t="b">
        <f t="shared" si="70"/>
        <v>0</v>
      </c>
      <c r="M791" s="14" t="b">
        <f t="shared" si="68"/>
        <v>1</v>
      </c>
      <c r="N791" s="14" t="b">
        <f t="shared" si="69"/>
        <v>1</v>
      </c>
      <c r="O791"/>
    </row>
    <row r="792" spans="1:15" ht="15.75" hidden="1" x14ac:dyDescent="0.25">
      <c r="A792" s="17" t="s">
        <v>232</v>
      </c>
      <c r="B792" s="17" t="s">
        <v>335</v>
      </c>
      <c r="C792" s="17" t="s">
        <v>22</v>
      </c>
      <c r="D792" s="12">
        <v>42541</v>
      </c>
      <c r="E792" s="12">
        <v>42735</v>
      </c>
      <c r="F792" s="13">
        <v>6000</v>
      </c>
      <c r="G792" s="12">
        <v>42522</v>
      </c>
      <c r="H792" s="12">
        <v>42886</v>
      </c>
      <c r="I792" s="17">
        <f>IF((YEAR(H792)-YEAR(G792))=1, ((MONTH(H792)-MONTH(G792))+1)+12, (IF((YEAR(H792)-YEAR(G792))=2, ((MONTH(H792)-MONTH(G792))+1)+24, (IF((YEAR(H792)-YEAR(G792))=3, ((MONTH(H792)-MONTH(G792))+1)+36, (MONTH(H792)-MONTH(G792))+1)))))</f>
        <v>12</v>
      </c>
      <c r="J792" s="13">
        <f>F792/I792</f>
        <v>500</v>
      </c>
      <c r="L792" t="b">
        <f t="shared" si="70"/>
        <v>0</v>
      </c>
      <c r="M792" s="14" t="b">
        <f t="shared" si="68"/>
        <v>0</v>
      </c>
      <c r="N792" s="14" t="b">
        <f t="shared" si="69"/>
        <v>0</v>
      </c>
      <c r="O792"/>
    </row>
    <row r="793" spans="1:15" ht="15.75" hidden="1" x14ac:dyDescent="0.25">
      <c r="A793" s="17" t="s">
        <v>232</v>
      </c>
      <c r="B793" s="17" t="s">
        <v>335</v>
      </c>
      <c r="C793" s="17" t="s">
        <v>22</v>
      </c>
      <c r="D793" s="12">
        <v>42893</v>
      </c>
      <c r="E793" s="12">
        <v>43100</v>
      </c>
      <c r="F793" s="13">
        <v>6000</v>
      </c>
      <c r="G793" s="12">
        <v>42887</v>
      </c>
      <c r="H793" s="12">
        <v>43251</v>
      </c>
      <c r="I793" s="17">
        <f>IF((YEAR(H793)-YEAR(G793))=1, ((MONTH(H793)-MONTH(G793))+1)+12, (IF((YEAR(H793)-YEAR(G793))=2, ((MONTH(H793)-MONTH(G793))+1)+24, (IF((YEAR(H793)-YEAR(G793))=3, ((MONTH(H793)-MONTH(G793))+1)+36, (MONTH(H793)-MONTH(G793))+1)))))</f>
        <v>12</v>
      </c>
      <c r="J793" s="13">
        <f>F793/I793</f>
        <v>500</v>
      </c>
      <c r="L793" t="b">
        <f t="shared" si="70"/>
        <v>0</v>
      </c>
      <c r="M793" s="14" t="b">
        <f t="shared" si="68"/>
        <v>1</v>
      </c>
      <c r="N793" s="14" t="b">
        <f t="shared" si="69"/>
        <v>1</v>
      </c>
      <c r="O793"/>
    </row>
    <row r="794" spans="1:15" ht="15.75" x14ac:dyDescent="0.25">
      <c r="A794" s="17" t="s">
        <v>233</v>
      </c>
      <c r="B794" s="17" t="s">
        <v>333</v>
      </c>
      <c r="C794" s="17" t="s">
        <v>22</v>
      </c>
      <c r="D794" s="12">
        <v>44501</v>
      </c>
      <c r="E794" s="12"/>
      <c r="F794" s="13">
        <v>150000</v>
      </c>
      <c r="G794" s="12">
        <v>44501</v>
      </c>
      <c r="H794" s="12">
        <v>44865</v>
      </c>
      <c r="I794" s="17">
        <f>IF((YEAR(H794)-YEAR(G794))=1, ((MONTH(H794)-MONTH(G794))+1)+12, (IF((YEAR(H794)-YEAR(G794))=2, ((MONTH(H794)-MONTH(G794))+1)+24, (IF((YEAR(H794)-YEAR(G794))=3, ((MONTH(H794)-MONTH(G794))+1)+36, (MONTH(H794)-MONTH(G794))+1)))))</f>
        <v>12</v>
      </c>
      <c r="J794" s="13">
        <f>F794/I794</f>
        <v>12500</v>
      </c>
      <c r="L794" t="b">
        <f t="shared" si="70"/>
        <v>0</v>
      </c>
      <c r="M794" s="14" t="b">
        <f t="shared" si="68"/>
        <v>0</v>
      </c>
      <c r="N794" s="14" t="b">
        <f t="shared" si="69"/>
        <v>0</v>
      </c>
      <c r="O794"/>
    </row>
    <row r="795" spans="1:15" ht="15.75" hidden="1" x14ac:dyDescent="0.25">
      <c r="A795" s="17" t="s">
        <v>234</v>
      </c>
      <c r="B795" s="17" t="s">
        <v>334</v>
      </c>
      <c r="C795" s="17" t="s">
        <v>22</v>
      </c>
      <c r="D795" s="12">
        <v>42680</v>
      </c>
      <c r="E795" s="12">
        <v>42735</v>
      </c>
      <c r="F795" s="13">
        <v>15900</v>
      </c>
      <c r="G795" s="12">
        <v>42644</v>
      </c>
      <c r="H795" s="12">
        <v>43008</v>
      </c>
      <c r="I795" s="17">
        <f>IF((YEAR(H795)-YEAR(G795))=1, ((MONTH(H795)-MONTH(G795))+1)+12, (IF((YEAR(H795)-YEAR(G795))=2, ((MONTH(H795)-MONTH(G795))+1)+24, (IF((YEAR(H795)-YEAR(G795))=3, ((MONTH(H795)-MONTH(G795))+1)+36, (MONTH(H795)-MONTH(G795))+1)))))</f>
        <v>12</v>
      </c>
      <c r="J795" s="13">
        <f>F795/I795</f>
        <v>1325</v>
      </c>
      <c r="L795" t="b">
        <f t="shared" si="70"/>
        <v>0</v>
      </c>
      <c r="M795" s="14" t="b">
        <f t="shared" si="68"/>
        <v>0</v>
      </c>
      <c r="N795" s="14" t="b">
        <f t="shared" si="69"/>
        <v>0</v>
      </c>
      <c r="O795"/>
    </row>
    <row r="796" spans="1:15" ht="15.75" x14ac:dyDescent="0.25">
      <c r="A796" s="17" t="s">
        <v>234</v>
      </c>
      <c r="B796" s="17" t="s">
        <v>334</v>
      </c>
      <c r="C796" s="17" t="s">
        <v>22</v>
      </c>
      <c r="D796" s="12">
        <v>44160</v>
      </c>
      <c r="E796" s="12"/>
      <c r="F796" s="13">
        <v>150000</v>
      </c>
      <c r="G796" s="12">
        <v>44136</v>
      </c>
      <c r="H796" s="12">
        <v>44500</v>
      </c>
      <c r="I796" s="17">
        <f>IF((YEAR(H796)-YEAR(G796))=1, ((MONTH(H796)-MONTH(G796))+1)+12, (IF((YEAR(H796)-YEAR(G796))=2, ((MONTH(H796)-MONTH(G796))+1)+24, (IF((YEAR(H796)-YEAR(G796))=3, ((MONTH(H796)-MONTH(G796))+1)+36, (MONTH(H796)-MONTH(G796))+1)))))</f>
        <v>12</v>
      </c>
      <c r="J796" s="13">
        <f>F796/I796</f>
        <v>12500</v>
      </c>
      <c r="L796" t="b">
        <f t="shared" si="70"/>
        <v>0</v>
      </c>
      <c r="M796" s="14" t="b">
        <f t="shared" si="68"/>
        <v>1</v>
      </c>
      <c r="N796" s="14" t="b">
        <f t="shared" si="69"/>
        <v>1</v>
      </c>
      <c r="O796"/>
    </row>
    <row r="797" spans="1:15" ht="15.75" hidden="1" x14ac:dyDescent="0.25">
      <c r="A797" s="17" t="s">
        <v>235</v>
      </c>
      <c r="B797" s="17" t="s">
        <v>335</v>
      </c>
      <c r="C797" s="17" t="s">
        <v>22</v>
      </c>
      <c r="D797" s="12">
        <v>43227</v>
      </c>
      <c r="E797" s="12">
        <v>43360</v>
      </c>
      <c r="F797" s="13">
        <v>15900</v>
      </c>
      <c r="G797" s="12">
        <v>43009</v>
      </c>
      <c r="H797" s="12">
        <v>43373</v>
      </c>
      <c r="I797" s="17">
        <f>IF((YEAR(H797)-YEAR(G797))=1, ((MONTH(H797)-MONTH(G797))+1)+12, (IF((YEAR(H797)-YEAR(G797))=2, ((MONTH(H797)-MONTH(G797))+1)+24, (IF((YEAR(H797)-YEAR(G797))=3, ((MONTH(H797)-MONTH(G797))+1)+36, (MONTH(H797)-MONTH(G797))+1)))))</f>
        <v>12</v>
      </c>
      <c r="J797" s="13">
        <f>F797/I797</f>
        <v>1325</v>
      </c>
      <c r="L797" t="b">
        <f t="shared" si="70"/>
        <v>0</v>
      </c>
      <c r="M797" s="14" t="b">
        <f t="shared" ref="M797:M860" si="71">EXACT(A797,A796)</f>
        <v>0</v>
      </c>
      <c r="N797" s="14" t="b">
        <f t="shared" ref="N797:N860" si="72">EXACT(B797,B796)</f>
        <v>0</v>
      </c>
      <c r="O797"/>
    </row>
    <row r="798" spans="1:15" ht="15.75" x14ac:dyDescent="0.25">
      <c r="A798" s="17" t="s">
        <v>236</v>
      </c>
      <c r="B798" s="17" t="s">
        <v>336</v>
      </c>
      <c r="C798" s="17" t="s">
        <v>22</v>
      </c>
      <c r="D798" s="12">
        <v>43553</v>
      </c>
      <c r="E798" s="12">
        <v>43579</v>
      </c>
      <c r="F798" s="13">
        <v>39000</v>
      </c>
      <c r="G798" s="12">
        <v>43525</v>
      </c>
      <c r="H798" s="12">
        <v>43890</v>
      </c>
      <c r="I798" s="17">
        <f>IF((YEAR(H798)-YEAR(G798))=1, ((MONTH(H798)-MONTH(G798))+1)+12, (IF((YEAR(H798)-YEAR(G798))=2, ((MONTH(H798)-MONTH(G798))+1)+24, (IF((YEAR(H798)-YEAR(G798))=3, ((MONTH(H798)-MONTH(G798))+1)+36, (MONTH(H798)-MONTH(G798))+1)))))</f>
        <v>12</v>
      </c>
      <c r="J798" s="13">
        <f>F798/I798</f>
        <v>3250</v>
      </c>
      <c r="L798" t="b">
        <f t="shared" si="70"/>
        <v>0</v>
      </c>
      <c r="M798" s="14" t="b">
        <f t="shared" si="71"/>
        <v>0</v>
      </c>
      <c r="N798" s="14" t="b">
        <f t="shared" si="72"/>
        <v>0</v>
      </c>
      <c r="O798"/>
    </row>
    <row r="799" spans="1:15" ht="15.75" x14ac:dyDescent="0.25">
      <c r="A799" s="17" t="s">
        <v>236</v>
      </c>
      <c r="B799" s="17" t="s">
        <v>336</v>
      </c>
      <c r="C799" s="17" t="s">
        <v>22</v>
      </c>
      <c r="D799" s="12">
        <v>43891</v>
      </c>
      <c r="E799" s="12">
        <v>43935</v>
      </c>
      <c r="F799" s="13">
        <v>39000</v>
      </c>
      <c r="G799" s="12">
        <v>43891</v>
      </c>
      <c r="H799" s="12">
        <v>44255</v>
      </c>
      <c r="I799" s="17">
        <f>IF((YEAR(H799)-YEAR(G799))=1, ((MONTH(H799)-MONTH(G799))+1)+12, (IF((YEAR(H799)-YEAR(G799))=2, ((MONTH(H799)-MONTH(G799))+1)+24, (IF((YEAR(H799)-YEAR(G799))=3, ((MONTH(H799)-MONTH(G799))+1)+36, (MONTH(H799)-MONTH(G799))+1)))))</f>
        <v>12</v>
      </c>
      <c r="J799" s="13">
        <f>F799/I799</f>
        <v>3250</v>
      </c>
      <c r="L799" t="b">
        <f t="shared" si="70"/>
        <v>0</v>
      </c>
      <c r="M799" s="14" t="b">
        <f t="shared" si="71"/>
        <v>1</v>
      </c>
      <c r="N799" s="14" t="b">
        <f t="shared" si="72"/>
        <v>1</v>
      </c>
      <c r="O799"/>
    </row>
    <row r="800" spans="1:15" ht="15.75" x14ac:dyDescent="0.25">
      <c r="A800" s="17" t="s">
        <v>236</v>
      </c>
      <c r="B800" s="17" t="s">
        <v>336</v>
      </c>
      <c r="C800" s="17" t="s">
        <v>22</v>
      </c>
      <c r="D800" s="12">
        <v>44272</v>
      </c>
      <c r="E800" s="12"/>
      <c r="F800" s="13">
        <v>39000</v>
      </c>
      <c r="G800" s="12">
        <v>44256</v>
      </c>
      <c r="H800" s="12">
        <v>44620</v>
      </c>
      <c r="I800" s="17">
        <f>IF((YEAR(H800)-YEAR(G800))=1, ((MONTH(H800)-MONTH(G800))+1)+12, (IF((YEAR(H800)-YEAR(G800))=2, ((MONTH(H800)-MONTH(G800))+1)+24, (IF((YEAR(H800)-YEAR(G800))=3, ((MONTH(H800)-MONTH(G800))+1)+36, (MONTH(H800)-MONTH(G800))+1)))))</f>
        <v>12</v>
      </c>
      <c r="J800" s="13">
        <f>F800/I800</f>
        <v>3250</v>
      </c>
      <c r="L800" t="b">
        <f t="shared" si="70"/>
        <v>0</v>
      </c>
      <c r="M800" s="14" t="b">
        <f t="shared" si="71"/>
        <v>1</v>
      </c>
      <c r="N800" s="14" t="b">
        <f t="shared" si="72"/>
        <v>1</v>
      </c>
      <c r="O800"/>
    </row>
    <row r="801" spans="1:15" ht="15.75" hidden="1" x14ac:dyDescent="0.25">
      <c r="A801" s="17" t="s">
        <v>237</v>
      </c>
      <c r="B801" s="17" t="s">
        <v>336</v>
      </c>
      <c r="C801" s="17" t="s">
        <v>22</v>
      </c>
      <c r="D801" s="12">
        <v>42992</v>
      </c>
      <c r="E801" s="12">
        <v>43100</v>
      </c>
      <c r="F801" s="13">
        <v>2000</v>
      </c>
      <c r="G801" s="12">
        <v>42614</v>
      </c>
      <c r="H801" s="12">
        <v>42735</v>
      </c>
      <c r="I801" s="17">
        <f>IF((YEAR(H801)-YEAR(G801))=1, ((MONTH(H801)-MONTH(G801))+1)+12, (IF((YEAR(H801)-YEAR(G801))=2, ((MONTH(H801)-MONTH(G801))+1)+24, (IF((YEAR(H801)-YEAR(G801))=3, ((MONTH(H801)-MONTH(G801))+1)+36, (MONTH(H801)-MONTH(G801))+1)))))</f>
        <v>4</v>
      </c>
      <c r="J801" s="13">
        <f>F801/I801</f>
        <v>500</v>
      </c>
      <c r="L801" t="b">
        <f t="shared" si="70"/>
        <v>0</v>
      </c>
      <c r="M801" s="14" t="b">
        <f t="shared" si="71"/>
        <v>0</v>
      </c>
      <c r="N801" s="14" t="b">
        <f t="shared" si="72"/>
        <v>1</v>
      </c>
      <c r="O801"/>
    </row>
    <row r="802" spans="1:15" ht="15.75" hidden="1" x14ac:dyDescent="0.25">
      <c r="A802" s="17" t="s">
        <v>237</v>
      </c>
      <c r="B802" s="17" t="s">
        <v>336</v>
      </c>
      <c r="C802" s="17" t="s">
        <v>22</v>
      </c>
      <c r="D802" s="12">
        <v>42736</v>
      </c>
      <c r="E802" s="12">
        <v>43100</v>
      </c>
      <c r="F802" s="13">
        <v>500</v>
      </c>
      <c r="G802" s="12">
        <v>42736</v>
      </c>
      <c r="H802" s="12">
        <v>42766</v>
      </c>
      <c r="I802" s="17">
        <f>IF((YEAR(H802)-YEAR(G802))=1, ((MONTH(H802)-MONTH(G802))+1)+12, (IF((YEAR(H802)-YEAR(G802))=2, ((MONTH(H802)-MONTH(G802))+1)+24, (IF((YEAR(H802)-YEAR(G802))=3, ((MONTH(H802)-MONTH(G802))+1)+36, (MONTH(H802)-MONTH(G802))+1)))))</f>
        <v>1</v>
      </c>
      <c r="J802" s="13">
        <f>F802/I802</f>
        <v>500</v>
      </c>
      <c r="L802" t="b">
        <f t="shared" si="70"/>
        <v>0</v>
      </c>
      <c r="M802" s="14" t="b">
        <f t="shared" si="71"/>
        <v>1</v>
      </c>
      <c r="N802" s="14" t="b">
        <f t="shared" si="72"/>
        <v>1</v>
      </c>
      <c r="O802"/>
    </row>
    <row r="803" spans="1:15" ht="15.75" hidden="1" x14ac:dyDescent="0.25">
      <c r="A803" s="17" t="s">
        <v>238</v>
      </c>
      <c r="B803" s="17" t="s">
        <v>333</v>
      </c>
      <c r="C803" s="17" t="s">
        <v>22</v>
      </c>
      <c r="D803" s="12">
        <v>42536</v>
      </c>
      <c r="E803" s="12">
        <v>42735</v>
      </c>
      <c r="F803" s="13">
        <v>36000</v>
      </c>
      <c r="G803" s="12">
        <v>42522</v>
      </c>
      <c r="H803" s="12">
        <v>42886</v>
      </c>
      <c r="I803" s="17">
        <f>IF((YEAR(H803)-YEAR(G803))=1, ((MONTH(H803)-MONTH(G803))+1)+12, (IF((YEAR(H803)-YEAR(G803))=2, ((MONTH(H803)-MONTH(G803))+1)+24, (IF((YEAR(H803)-YEAR(G803))=3, ((MONTH(H803)-MONTH(G803))+1)+36, (MONTH(H803)-MONTH(G803))+1)))))</f>
        <v>12</v>
      </c>
      <c r="J803" s="13">
        <f>F803/I803</f>
        <v>3000</v>
      </c>
      <c r="L803" t="b">
        <f t="shared" si="70"/>
        <v>0</v>
      </c>
      <c r="M803" s="14" t="b">
        <f t="shared" si="71"/>
        <v>0</v>
      </c>
      <c r="N803" s="14" t="b">
        <f t="shared" si="72"/>
        <v>0</v>
      </c>
      <c r="O803"/>
    </row>
    <row r="804" spans="1:15" ht="15.75" x14ac:dyDescent="0.25">
      <c r="A804" s="17" t="s">
        <v>239</v>
      </c>
      <c r="B804" s="17" t="s">
        <v>332</v>
      </c>
      <c r="C804" s="17" t="s">
        <v>22</v>
      </c>
      <c r="D804" s="12">
        <v>44138</v>
      </c>
      <c r="E804" s="12"/>
      <c r="F804" s="13">
        <v>747.42</v>
      </c>
      <c r="G804" s="12">
        <v>44105</v>
      </c>
      <c r="H804" s="12">
        <v>44135</v>
      </c>
      <c r="I804" s="17">
        <f>IF((YEAR(H804)-YEAR(G804))=1, ((MONTH(H804)-MONTH(G804))+1)+12, (IF((YEAR(H804)-YEAR(G804))=2, ((MONTH(H804)-MONTH(G804))+1)+24, (IF((YEAR(H804)-YEAR(G804))=3, ((MONTH(H804)-MONTH(G804))+1)+36, (MONTH(H804)-MONTH(G804))+1)))))</f>
        <v>1</v>
      </c>
      <c r="J804" s="13">
        <f>F804/I804</f>
        <v>747.42</v>
      </c>
      <c r="L804" t="b">
        <f t="shared" si="70"/>
        <v>0</v>
      </c>
      <c r="M804" s="14" t="b">
        <f t="shared" si="71"/>
        <v>0</v>
      </c>
      <c r="N804" s="14" t="b">
        <f t="shared" si="72"/>
        <v>0</v>
      </c>
      <c r="O804"/>
    </row>
    <row r="805" spans="1:15" ht="15.75" x14ac:dyDescent="0.25">
      <c r="A805" s="17" t="s">
        <v>239</v>
      </c>
      <c r="B805" s="17" t="s">
        <v>332</v>
      </c>
      <c r="C805" s="17" t="s">
        <v>22</v>
      </c>
      <c r="D805" s="12">
        <v>44263</v>
      </c>
      <c r="E805" s="12"/>
      <c r="F805" s="13">
        <v>17075.88</v>
      </c>
      <c r="G805" s="12">
        <v>44197</v>
      </c>
      <c r="H805" s="12">
        <v>44286</v>
      </c>
      <c r="I805" s="17">
        <f>IF((YEAR(H805)-YEAR(G805))=1, ((MONTH(H805)-MONTH(G805))+1)+12, (IF((YEAR(H805)-YEAR(G805))=2, ((MONTH(H805)-MONTH(G805))+1)+24, (IF((YEAR(H805)-YEAR(G805))=3, ((MONTH(H805)-MONTH(G805))+1)+36, (MONTH(H805)-MONTH(G805))+1)))))</f>
        <v>3</v>
      </c>
      <c r="J805" s="13">
        <f>F805/I805</f>
        <v>5691.96</v>
      </c>
      <c r="L805" t="b">
        <f t="shared" si="70"/>
        <v>0</v>
      </c>
      <c r="M805" s="14" t="b">
        <f t="shared" si="71"/>
        <v>1</v>
      </c>
      <c r="N805" s="14" t="b">
        <f t="shared" si="72"/>
        <v>1</v>
      </c>
      <c r="O805"/>
    </row>
    <row r="806" spans="1:15" ht="15.75" x14ac:dyDescent="0.25">
      <c r="A806" s="17" t="s">
        <v>239</v>
      </c>
      <c r="B806" s="17" t="s">
        <v>332</v>
      </c>
      <c r="C806" s="17" t="s">
        <v>22</v>
      </c>
      <c r="D806" s="12">
        <v>44287</v>
      </c>
      <c r="E806" s="12"/>
      <c r="F806" s="13">
        <f>14400*1.21304</f>
        <v>17467.775999999998</v>
      </c>
      <c r="G806" s="12">
        <v>44287</v>
      </c>
      <c r="H806" s="12">
        <v>44377</v>
      </c>
      <c r="I806" s="17">
        <f>IF((YEAR(H806)-YEAR(G806))=1, ((MONTH(H806)-MONTH(G806))+1)+12, (IF((YEAR(H806)-YEAR(G806))=2, ((MONTH(H806)-MONTH(G806))+1)+24, (IF((YEAR(H806)-YEAR(G806))=3, ((MONTH(H806)-MONTH(G806))+1)+36, (MONTH(H806)-MONTH(G806))+1)))))</f>
        <v>3</v>
      </c>
      <c r="J806" s="13">
        <f>F806/I806</f>
        <v>5822.5919999999996</v>
      </c>
      <c r="L806" t="b">
        <f t="shared" si="70"/>
        <v>0</v>
      </c>
      <c r="M806" s="14" t="b">
        <f t="shared" si="71"/>
        <v>1</v>
      </c>
      <c r="N806" s="14" t="b">
        <f t="shared" si="72"/>
        <v>1</v>
      </c>
      <c r="O806"/>
    </row>
    <row r="807" spans="1:15" ht="15.75" x14ac:dyDescent="0.25">
      <c r="A807" s="17" t="s">
        <v>239</v>
      </c>
      <c r="B807" s="17" t="s">
        <v>332</v>
      </c>
      <c r="C807" s="17" t="s">
        <v>22</v>
      </c>
      <c r="D807" s="12">
        <v>44378</v>
      </c>
      <c r="E807" s="12"/>
      <c r="F807" s="13">
        <f>14400*1.21304</f>
        <v>17467.775999999998</v>
      </c>
      <c r="G807" s="12">
        <v>44378</v>
      </c>
      <c r="H807" s="12">
        <v>44469</v>
      </c>
      <c r="I807" s="17">
        <f>IF((YEAR(H807)-YEAR(G807))=1, ((MONTH(H807)-MONTH(G807))+1)+12, (IF((YEAR(H807)-YEAR(G807))=2, ((MONTH(H807)-MONTH(G807))+1)+24, (IF((YEAR(H807)-YEAR(G807))=3, ((MONTH(H807)-MONTH(G807))+1)+36, (MONTH(H807)-MONTH(G807))+1)))))</f>
        <v>3</v>
      </c>
      <c r="J807" s="13">
        <f>F807/I807</f>
        <v>5822.5919999999996</v>
      </c>
      <c r="L807" t="b">
        <f t="shared" si="70"/>
        <v>0</v>
      </c>
      <c r="M807" s="14" t="b">
        <f t="shared" si="71"/>
        <v>1</v>
      </c>
      <c r="N807" s="14" t="b">
        <f t="shared" si="72"/>
        <v>1</v>
      </c>
      <c r="O807"/>
    </row>
    <row r="808" spans="1:15" ht="15.75" x14ac:dyDescent="0.25">
      <c r="A808" s="17" t="s">
        <v>239</v>
      </c>
      <c r="B808" s="17" t="s">
        <v>332</v>
      </c>
      <c r="C808" s="17" t="s">
        <v>22</v>
      </c>
      <c r="D808" s="12">
        <v>44470</v>
      </c>
      <c r="E808" s="12"/>
      <c r="F808" s="13">
        <f>14400*1.21304</f>
        <v>17467.775999999998</v>
      </c>
      <c r="G808" s="12">
        <v>44470</v>
      </c>
      <c r="H808" s="12">
        <v>44561</v>
      </c>
      <c r="I808" s="17">
        <f>IF((YEAR(H808)-YEAR(G808))=1, ((MONTH(H808)-MONTH(G808))+1)+12, (IF((YEAR(H808)-YEAR(G808))=2, ((MONTH(H808)-MONTH(G808))+1)+24, (IF((YEAR(H808)-YEAR(G808))=3, ((MONTH(H808)-MONTH(G808))+1)+36, (MONTH(H808)-MONTH(G808))+1)))))</f>
        <v>3</v>
      </c>
      <c r="J808" s="13">
        <f>F808/I808</f>
        <v>5822.5919999999996</v>
      </c>
      <c r="L808" t="b">
        <f t="shared" si="70"/>
        <v>0</v>
      </c>
      <c r="M808" s="14" t="b">
        <f t="shared" si="71"/>
        <v>1</v>
      </c>
      <c r="N808" s="14" t="b">
        <f t="shared" si="72"/>
        <v>1</v>
      </c>
      <c r="O808"/>
    </row>
    <row r="809" spans="1:15" ht="15.75" hidden="1" x14ac:dyDescent="0.25">
      <c r="A809" s="17" t="s">
        <v>240</v>
      </c>
      <c r="B809" s="17" t="s">
        <v>332</v>
      </c>
      <c r="C809" s="17" t="s">
        <v>22</v>
      </c>
      <c r="D809" s="12">
        <v>42466</v>
      </c>
      <c r="E809" s="12">
        <v>42735</v>
      </c>
      <c r="F809" s="13">
        <v>24000</v>
      </c>
      <c r="G809" s="12">
        <v>42461</v>
      </c>
      <c r="H809" s="12">
        <v>42825</v>
      </c>
      <c r="I809" s="17">
        <f>IF((YEAR(H809)-YEAR(G809))=1, ((MONTH(H809)-MONTH(G809))+1)+12, (IF((YEAR(H809)-YEAR(G809))=2, ((MONTH(H809)-MONTH(G809))+1)+24, (IF((YEAR(H809)-YEAR(G809))=3, ((MONTH(H809)-MONTH(G809))+1)+36, (MONTH(H809)-MONTH(G809))+1)))))</f>
        <v>12</v>
      </c>
      <c r="J809" s="13">
        <f>F809/I809</f>
        <v>2000</v>
      </c>
      <c r="L809" t="b">
        <f t="shared" si="70"/>
        <v>0</v>
      </c>
      <c r="M809" s="14" t="b">
        <f t="shared" si="71"/>
        <v>0</v>
      </c>
      <c r="N809" s="14" t="b">
        <f t="shared" si="72"/>
        <v>1</v>
      </c>
      <c r="O809"/>
    </row>
    <row r="810" spans="1:15" ht="15.75" hidden="1" x14ac:dyDescent="0.25">
      <c r="A810" s="17" t="s">
        <v>240</v>
      </c>
      <c r="B810" s="17" t="s">
        <v>332</v>
      </c>
      <c r="C810" s="17" t="s">
        <v>22</v>
      </c>
      <c r="D810" s="12">
        <v>42856</v>
      </c>
      <c r="E810" s="12">
        <v>43100</v>
      </c>
      <c r="F810" s="13">
        <v>24000</v>
      </c>
      <c r="G810" s="12">
        <v>42826</v>
      </c>
      <c r="H810" s="12">
        <v>43190</v>
      </c>
      <c r="I810" s="17">
        <f>IF((YEAR(H810)-YEAR(G810))=1, ((MONTH(H810)-MONTH(G810))+1)+12, (IF((YEAR(H810)-YEAR(G810))=2, ((MONTH(H810)-MONTH(G810))+1)+24, (IF((YEAR(H810)-YEAR(G810))=3, ((MONTH(H810)-MONTH(G810))+1)+36, (MONTH(H810)-MONTH(G810))+1)))))</f>
        <v>12</v>
      </c>
      <c r="J810" s="13">
        <f>F810/I810</f>
        <v>2000</v>
      </c>
      <c r="L810" t="b">
        <f t="shared" si="70"/>
        <v>0</v>
      </c>
      <c r="M810" s="14" t="b">
        <f t="shared" si="71"/>
        <v>1</v>
      </c>
      <c r="N810" s="14" t="b">
        <f t="shared" si="72"/>
        <v>1</v>
      </c>
      <c r="O810"/>
    </row>
    <row r="811" spans="1:15" ht="15.75" hidden="1" x14ac:dyDescent="0.25">
      <c r="A811" s="17" t="s">
        <v>240</v>
      </c>
      <c r="B811" s="17" t="s">
        <v>332</v>
      </c>
      <c r="C811" s="17" t="s">
        <v>22</v>
      </c>
      <c r="D811" s="12">
        <v>43194</v>
      </c>
      <c r="E811" s="12">
        <v>43830</v>
      </c>
      <c r="F811" s="13">
        <v>24000</v>
      </c>
      <c r="G811" s="12">
        <v>43191</v>
      </c>
      <c r="H811" s="12">
        <v>43555</v>
      </c>
      <c r="I811" s="17">
        <f>IF((YEAR(H811)-YEAR(G811))=1, ((MONTH(H811)-MONTH(G811))+1)+12, (IF((YEAR(H811)-YEAR(G811))=2, ((MONTH(H811)-MONTH(G811))+1)+24, (IF((YEAR(H811)-YEAR(G811))=3, ((MONTH(H811)-MONTH(G811))+1)+36, (MONTH(H811)-MONTH(G811))+1)))))</f>
        <v>12</v>
      </c>
      <c r="J811" s="13">
        <f>F811/I811</f>
        <v>2000</v>
      </c>
      <c r="L811" t="b">
        <f t="shared" si="70"/>
        <v>0</v>
      </c>
      <c r="M811" s="14" t="b">
        <f t="shared" si="71"/>
        <v>1</v>
      </c>
      <c r="N811" s="14" t="b">
        <f t="shared" si="72"/>
        <v>1</v>
      </c>
      <c r="O811"/>
    </row>
    <row r="812" spans="1:15" ht="15.75" hidden="1" x14ac:dyDescent="0.25">
      <c r="A812" s="17" t="s">
        <v>241</v>
      </c>
      <c r="B812" s="17" t="s">
        <v>336</v>
      </c>
      <c r="C812" s="17" t="s">
        <v>22</v>
      </c>
      <c r="D812" s="12">
        <v>42997</v>
      </c>
      <c r="E812" s="12">
        <v>43830</v>
      </c>
      <c r="F812" s="13">
        <v>42000</v>
      </c>
      <c r="G812" s="12">
        <v>42370</v>
      </c>
      <c r="H812" s="12">
        <v>43100</v>
      </c>
      <c r="I812" s="17">
        <f>IF((YEAR(H812)-YEAR(G812))=1, ((MONTH(H812)-MONTH(G812))+1)+12, (IF((YEAR(H812)-YEAR(G812))=2, ((MONTH(H812)-MONTH(G812))+1)+24, (IF((YEAR(H812)-YEAR(G812))=3, ((MONTH(H812)-MONTH(G812))+1)+36, (MONTH(H812)-MONTH(G812))+1)))))</f>
        <v>24</v>
      </c>
      <c r="J812" s="13">
        <f>F812/I812</f>
        <v>1750</v>
      </c>
      <c r="L812" t="b">
        <f t="shared" si="70"/>
        <v>0</v>
      </c>
      <c r="M812" s="14" t="b">
        <f t="shared" si="71"/>
        <v>0</v>
      </c>
      <c r="N812" s="14" t="b">
        <f t="shared" si="72"/>
        <v>0</v>
      </c>
      <c r="O812"/>
    </row>
    <row r="813" spans="1:15" ht="15.75" hidden="1" x14ac:dyDescent="0.25">
      <c r="A813" s="17" t="s">
        <v>47</v>
      </c>
      <c r="B813" s="17" t="s">
        <v>335</v>
      </c>
      <c r="C813" s="17" t="s">
        <v>22</v>
      </c>
      <c r="D813" s="12">
        <v>43229</v>
      </c>
      <c r="E813" s="12">
        <v>43256</v>
      </c>
      <c r="F813" s="13">
        <v>30000</v>
      </c>
      <c r="G813" s="12">
        <v>43221</v>
      </c>
      <c r="H813" s="12">
        <v>43585</v>
      </c>
      <c r="I813" s="17">
        <f>IF((YEAR(H813)-YEAR(G813))=1, ((MONTH(H813)-MONTH(G813))+1)+12, (IF((YEAR(H813)-YEAR(G813))=2, ((MONTH(H813)-MONTH(G813))+1)+24, (IF((YEAR(H813)-YEAR(G813))=3, ((MONTH(H813)-MONTH(G813))+1)+36, (MONTH(H813)-MONTH(G813))+1)))))</f>
        <v>12</v>
      </c>
      <c r="J813" s="13">
        <f>F813/I813</f>
        <v>2500</v>
      </c>
      <c r="L813" t="b">
        <f t="shared" si="70"/>
        <v>0</v>
      </c>
      <c r="M813" s="14" t="b">
        <f t="shared" si="71"/>
        <v>0</v>
      </c>
      <c r="N813" s="14" t="b">
        <f t="shared" si="72"/>
        <v>0</v>
      </c>
      <c r="O813"/>
    </row>
    <row r="814" spans="1:15" ht="15.75" x14ac:dyDescent="0.25">
      <c r="A814" s="17" t="s">
        <v>47</v>
      </c>
      <c r="B814" s="17" t="s">
        <v>335</v>
      </c>
      <c r="C814" s="17" t="s">
        <v>22</v>
      </c>
      <c r="D814" s="12">
        <v>43586</v>
      </c>
      <c r="E814" s="12">
        <v>43626</v>
      </c>
      <c r="F814" s="13">
        <v>30000</v>
      </c>
      <c r="G814" s="12">
        <v>43586</v>
      </c>
      <c r="H814" s="12">
        <v>43951</v>
      </c>
      <c r="I814" s="17">
        <f>IF((YEAR(H814)-YEAR(G814))=1, ((MONTH(H814)-MONTH(G814))+1)+12, (IF((YEAR(H814)-YEAR(G814))=2, ((MONTH(H814)-MONTH(G814))+1)+24, (IF((YEAR(H814)-YEAR(G814))=3, ((MONTH(H814)-MONTH(G814))+1)+36, (MONTH(H814)-MONTH(G814))+1)))))</f>
        <v>12</v>
      </c>
      <c r="J814" s="13">
        <f>F814/I814</f>
        <v>2500</v>
      </c>
      <c r="L814" t="b">
        <f t="shared" si="70"/>
        <v>0</v>
      </c>
      <c r="M814" s="14" t="b">
        <f t="shared" si="71"/>
        <v>1</v>
      </c>
      <c r="N814" s="14" t="b">
        <f t="shared" si="72"/>
        <v>1</v>
      </c>
      <c r="O814"/>
    </row>
    <row r="815" spans="1:15" ht="15.75" x14ac:dyDescent="0.25">
      <c r="A815" s="17" t="s">
        <v>47</v>
      </c>
      <c r="B815" s="17" t="s">
        <v>335</v>
      </c>
      <c r="C815" s="17" t="s">
        <v>22</v>
      </c>
      <c r="D815" s="12">
        <v>43952</v>
      </c>
      <c r="E815" s="12">
        <v>43978</v>
      </c>
      <c r="F815" s="13">
        <v>30000</v>
      </c>
      <c r="G815" s="12">
        <v>43952</v>
      </c>
      <c r="H815" s="12">
        <v>44316</v>
      </c>
      <c r="I815" s="17">
        <f>IF((YEAR(H815)-YEAR(G815))=1, ((MONTH(H815)-MONTH(G815))+1)+12, (IF((YEAR(H815)-YEAR(G815))=2, ((MONTH(H815)-MONTH(G815))+1)+24, (IF((YEAR(H815)-YEAR(G815))=3, ((MONTH(H815)-MONTH(G815))+1)+36, (MONTH(H815)-MONTH(G815))+1)))))</f>
        <v>12</v>
      </c>
      <c r="J815" s="13">
        <f>F815/I815</f>
        <v>2500</v>
      </c>
      <c r="L815" t="b">
        <f t="shared" si="70"/>
        <v>0</v>
      </c>
      <c r="M815" s="14" t="b">
        <f t="shared" si="71"/>
        <v>1</v>
      </c>
      <c r="N815" s="14" t="b">
        <f t="shared" si="72"/>
        <v>1</v>
      </c>
      <c r="O815"/>
    </row>
    <row r="816" spans="1:15" ht="15.75" hidden="1" x14ac:dyDescent="0.25">
      <c r="A816" s="17" t="s">
        <v>242</v>
      </c>
      <c r="B816" s="17" t="s">
        <v>334</v>
      </c>
      <c r="C816" s="17" t="s">
        <v>22</v>
      </c>
      <c r="D816" s="12">
        <v>42933</v>
      </c>
      <c r="E816" s="12">
        <v>43100</v>
      </c>
      <c r="F816" s="13">
        <v>15684</v>
      </c>
      <c r="G816" s="12">
        <v>42917</v>
      </c>
      <c r="H816" s="12">
        <v>43281</v>
      </c>
      <c r="I816" s="17">
        <f>IF((YEAR(H816)-YEAR(G816))=1, ((MONTH(H816)-MONTH(G816))+1)+12, (IF((YEAR(H816)-YEAR(G816))=2, ((MONTH(H816)-MONTH(G816))+1)+24, (IF((YEAR(H816)-YEAR(G816))=3, ((MONTH(H816)-MONTH(G816))+1)+36, (MONTH(H816)-MONTH(G816))+1)))))</f>
        <v>12</v>
      </c>
      <c r="J816" s="13">
        <f>F816/I816</f>
        <v>1307</v>
      </c>
      <c r="L816" t="b">
        <f t="shared" si="70"/>
        <v>0</v>
      </c>
      <c r="M816" s="14" t="b">
        <f t="shared" si="71"/>
        <v>0</v>
      </c>
      <c r="N816" s="14" t="b">
        <f t="shared" si="72"/>
        <v>0</v>
      </c>
      <c r="O816"/>
    </row>
    <row r="817" spans="1:15" ht="15.75" hidden="1" x14ac:dyDescent="0.25">
      <c r="A817" s="17" t="s">
        <v>242</v>
      </c>
      <c r="B817" s="17" t="s">
        <v>334</v>
      </c>
      <c r="C817" s="17" t="s">
        <v>22</v>
      </c>
      <c r="D817" s="12">
        <v>43374</v>
      </c>
      <c r="E817" s="12">
        <v>43528</v>
      </c>
      <c r="F817" s="13">
        <v>15645.58</v>
      </c>
      <c r="G817" s="12">
        <v>43282</v>
      </c>
      <c r="H817" s="12">
        <v>43646</v>
      </c>
      <c r="I817" s="17">
        <f>IF((YEAR(H817)-YEAR(G817))=1, ((MONTH(H817)-MONTH(G817))+1)+12, (IF((YEAR(H817)-YEAR(G817))=2, ((MONTH(H817)-MONTH(G817))+1)+24, (IF((YEAR(H817)-YEAR(G817))=3, ((MONTH(H817)-MONTH(G817))+1)+36, (MONTH(H817)-MONTH(G817))+1)))))</f>
        <v>12</v>
      </c>
      <c r="J817" s="13">
        <f>F817/I817</f>
        <v>1303.7983333333334</v>
      </c>
      <c r="L817" t="b">
        <f t="shared" si="70"/>
        <v>0</v>
      </c>
      <c r="M817" s="14" t="b">
        <f t="shared" si="71"/>
        <v>1</v>
      </c>
      <c r="N817" s="14" t="b">
        <f t="shared" si="72"/>
        <v>1</v>
      </c>
      <c r="O817"/>
    </row>
    <row r="818" spans="1:15" ht="15.75" hidden="1" x14ac:dyDescent="0.25">
      <c r="A818" s="17" t="s">
        <v>243</v>
      </c>
      <c r="B818" s="17" t="s">
        <v>332</v>
      </c>
      <c r="C818" s="17" t="s">
        <v>22</v>
      </c>
      <c r="D818" s="12">
        <v>42736</v>
      </c>
      <c r="E818" s="12">
        <v>43100</v>
      </c>
      <c r="F818" s="13">
        <v>2000</v>
      </c>
      <c r="G818" s="12">
        <v>42552</v>
      </c>
      <c r="H818" s="12">
        <v>42916</v>
      </c>
      <c r="I818" s="17">
        <f>IF((YEAR(H818)-YEAR(G818))=1, ((MONTH(H818)-MONTH(G818))+1)+12, (IF((YEAR(H818)-YEAR(G818))=2, ((MONTH(H818)-MONTH(G818))+1)+24, (IF((YEAR(H818)-YEAR(G818))=3, ((MONTH(H818)-MONTH(G818))+1)+36, (MONTH(H818)-MONTH(G818))+1)))))</f>
        <v>12</v>
      </c>
      <c r="J818" s="13">
        <f>F818/I818</f>
        <v>166.66666666666666</v>
      </c>
      <c r="L818" t="b">
        <f t="shared" si="70"/>
        <v>0</v>
      </c>
      <c r="M818" s="14" t="b">
        <f t="shared" si="71"/>
        <v>0</v>
      </c>
      <c r="N818" s="14" t="b">
        <f t="shared" si="72"/>
        <v>0</v>
      </c>
      <c r="O818"/>
    </row>
    <row r="819" spans="1:15" ht="15.75" hidden="1" x14ac:dyDescent="0.25">
      <c r="A819" s="17" t="s">
        <v>243</v>
      </c>
      <c r="B819" s="17" t="s">
        <v>332</v>
      </c>
      <c r="C819" s="17" t="s">
        <v>22</v>
      </c>
      <c r="D819" s="12">
        <v>42767</v>
      </c>
      <c r="E819" s="12">
        <v>43100</v>
      </c>
      <c r="F819" s="13">
        <v>2000</v>
      </c>
      <c r="G819" s="12">
        <v>42552</v>
      </c>
      <c r="H819" s="12">
        <v>42916</v>
      </c>
      <c r="I819" s="17">
        <f>IF((YEAR(H819)-YEAR(G819))=1, ((MONTH(H819)-MONTH(G819))+1)+12, (IF((YEAR(H819)-YEAR(G819))=2, ((MONTH(H819)-MONTH(G819))+1)+24, (IF((YEAR(H819)-YEAR(G819))=3, ((MONTH(H819)-MONTH(G819))+1)+36, (MONTH(H819)-MONTH(G819))+1)))))</f>
        <v>12</v>
      </c>
      <c r="J819" s="13">
        <f>F819/I819</f>
        <v>166.66666666666666</v>
      </c>
      <c r="L819" t="b">
        <f t="shared" si="70"/>
        <v>1</v>
      </c>
      <c r="M819" s="14" t="b">
        <f t="shared" si="71"/>
        <v>1</v>
      </c>
      <c r="N819" s="14" t="b">
        <f t="shared" si="72"/>
        <v>1</v>
      </c>
      <c r="O819"/>
    </row>
    <row r="820" spans="1:15" ht="15.75" hidden="1" x14ac:dyDescent="0.25">
      <c r="A820" s="17" t="s">
        <v>243</v>
      </c>
      <c r="B820" s="17" t="s">
        <v>332</v>
      </c>
      <c r="C820" s="17" t="s">
        <v>22</v>
      </c>
      <c r="D820" s="12">
        <v>42795</v>
      </c>
      <c r="E820" s="12">
        <v>43100</v>
      </c>
      <c r="F820" s="13">
        <v>2000</v>
      </c>
      <c r="G820" s="12">
        <v>42552</v>
      </c>
      <c r="H820" s="12">
        <v>42916</v>
      </c>
      <c r="I820" s="17">
        <f>IF((YEAR(H820)-YEAR(G820))=1, ((MONTH(H820)-MONTH(G820))+1)+12, (IF((YEAR(H820)-YEAR(G820))=2, ((MONTH(H820)-MONTH(G820))+1)+24, (IF((YEAR(H820)-YEAR(G820))=3, ((MONTH(H820)-MONTH(G820))+1)+36, (MONTH(H820)-MONTH(G820))+1)))))</f>
        <v>12</v>
      </c>
      <c r="J820" s="13">
        <f>F820/I820</f>
        <v>166.66666666666666</v>
      </c>
      <c r="L820" t="b">
        <f t="shared" si="70"/>
        <v>1</v>
      </c>
      <c r="M820" s="14" t="b">
        <f t="shared" si="71"/>
        <v>1</v>
      </c>
      <c r="N820" s="14" t="b">
        <f t="shared" si="72"/>
        <v>1</v>
      </c>
      <c r="O820"/>
    </row>
    <row r="821" spans="1:15" ht="15.75" hidden="1" x14ac:dyDescent="0.25">
      <c r="A821" s="17" t="s">
        <v>243</v>
      </c>
      <c r="B821" s="17" t="s">
        <v>332</v>
      </c>
      <c r="C821" s="17" t="s">
        <v>22</v>
      </c>
      <c r="D821" s="12">
        <v>42826</v>
      </c>
      <c r="E821" s="12">
        <v>43100</v>
      </c>
      <c r="F821" s="13">
        <v>2000</v>
      </c>
      <c r="G821" s="12">
        <v>42552</v>
      </c>
      <c r="H821" s="12">
        <v>42916</v>
      </c>
      <c r="I821" s="17">
        <f>IF((YEAR(H821)-YEAR(G821))=1, ((MONTH(H821)-MONTH(G821))+1)+12, (IF((YEAR(H821)-YEAR(G821))=2, ((MONTH(H821)-MONTH(G821))+1)+24, (IF((YEAR(H821)-YEAR(G821))=3, ((MONTH(H821)-MONTH(G821))+1)+36, (MONTH(H821)-MONTH(G821))+1)))))</f>
        <v>12</v>
      </c>
      <c r="J821" s="13">
        <f>F821/I821</f>
        <v>166.66666666666666</v>
      </c>
      <c r="L821" t="b">
        <f t="shared" si="70"/>
        <v>1</v>
      </c>
      <c r="M821" s="14" t="b">
        <f t="shared" si="71"/>
        <v>1</v>
      </c>
      <c r="N821" s="14" t="b">
        <f t="shared" si="72"/>
        <v>1</v>
      </c>
      <c r="O821"/>
    </row>
    <row r="822" spans="1:15" ht="15.75" hidden="1" x14ac:dyDescent="0.25">
      <c r="A822" s="17" t="s">
        <v>243</v>
      </c>
      <c r="B822" s="17" t="s">
        <v>332</v>
      </c>
      <c r="C822" s="17" t="s">
        <v>22</v>
      </c>
      <c r="D822" s="12">
        <v>42856</v>
      </c>
      <c r="E822" s="12">
        <v>43100</v>
      </c>
      <c r="F822" s="13">
        <v>2000</v>
      </c>
      <c r="G822" s="12">
        <v>42552</v>
      </c>
      <c r="H822" s="12">
        <v>42916</v>
      </c>
      <c r="I822" s="17">
        <f>IF((YEAR(H822)-YEAR(G822))=1, ((MONTH(H822)-MONTH(G822))+1)+12, (IF((YEAR(H822)-YEAR(G822))=2, ((MONTH(H822)-MONTH(G822))+1)+24, (IF((YEAR(H822)-YEAR(G822))=3, ((MONTH(H822)-MONTH(G822))+1)+36, (MONTH(H822)-MONTH(G822))+1)))))</f>
        <v>12</v>
      </c>
      <c r="J822" s="13">
        <f>F822/I822</f>
        <v>166.66666666666666</v>
      </c>
      <c r="L822" t="b">
        <f t="shared" si="70"/>
        <v>1</v>
      </c>
      <c r="M822" s="14" t="b">
        <f t="shared" si="71"/>
        <v>1</v>
      </c>
      <c r="N822" s="14" t="b">
        <f t="shared" si="72"/>
        <v>1</v>
      </c>
      <c r="O822"/>
    </row>
    <row r="823" spans="1:15" ht="15.75" hidden="1" x14ac:dyDescent="0.25">
      <c r="A823" s="17" t="s">
        <v>243</v>
      </c>
      <c r="B823" s="17" t="s">
        <v>332</v>
      </c>
      <c r="C823" s="17" t="s">
        <v>22</v>
      </c>
      <c r="D823" s="12">
        <v>42887</v>
      </c>
      <c r="E823" s="12">
        <v>43830</v>
      </c>
      <c r="F823" s="13">
        <v>2000</v>
      </c>
      <c r="G823" s="12">
        <v>42552</v>
      </c>
      <c r="H823" s="12">
        <v>42916</v>
      </c>
      <c r="I823" s="17">
        <f>IF((YEAR(H823)-YEAR(G823))=1, ((MONTH(H823)-MONTH(G823))+1)+12, (IF((YEAR(H823)-YEAR(G823))=2, ((MONTH(H823)-MONTH(G823))+1)+24, (IF((YEAR(H823)-YEAR(G823))=3, ((MONTH(H823)-MONTH(G823))+1)+36, (MONTH(H823)-MONTH(G823))+1)))))</f>
        <v>12</v>
      </c>
      <c r="J823" s="13">
        <f>F823/I823</f>
        <v>166.66666666666666</v>
      </c>
      <c r="L823" t="b">
        <f t="shared" si="70"/>
        <v>1</v>
      </c>
      <c r="M823" s="14" t="b">
        <f t="shared" si="71"/>
        <v>1</v>
      </c>
      <c r="N823" s="14" t="b">
        <f t="shared" si="72"/>
        <v>1</v>
      </c>
      <c r="O823"/>
    </row>
    <row r="824" spans="1:15" ht="15.75" hidden="1" x14ac:dyDescent="0.25">
      <c r="A824" s="17" t="s">
        <v>243</v>
      </c>
      <c r="B824" s="17" t="s">
        <v>332</v>
      </c>
      <c r="C824" s="17" t="s">
        <v>22</v>
      </c>
      <c r="D824" s="12">
        <v>42917</v>
      </c>
      <c r="E824" s="12">
        <v>43830</v>
      </c>
      <c r="F824" s="13">
        <v>1750</v>
      </c>
      <c r="G824" s="12">
        <v>42917</v>
      </c>
      <c r="H824" s="12">
        <v>42947</v>
      </c>
      <c r="I824" s="17">
        <f>IF((YEAR(H824)-YEAR(G824))=1, ((MONTH(H824)-MONTH(G824))+1)+12, (IF((YEAR(H824)-YEAR(G824))=2, ((MONTH(H824)-MONTH(G824))+1)+24, (IF((YEAR(H824)-YEAR(G824))=3, ((MONTH(H824)-MONTH(G824))+1)+36, (MONTH(H824)-MONTH(G824))+1)))))</f>
        <v>1</v>
      </c>
      <c r="J824" s="13">
        <f>F824/I824</f>
        <v>1750</v>
      </c>
      <c r="L824" t="b">
        <f t="shared" si="70"/>
        <v>0</v>
      </c>
      <c r="M824" s="14" t="b">
        <f t="shared" si="71"/>
        <v>1</v>
      </c>
      <c r="N824" s="14" t="b">
        <f t="shared" si="72"/>
        <v>1</v>
      </c>
      <c r="O824"/>
    </row>
    <row r="825" spans="1:15" ht="15.75" hidden="1" x14ac:dyDescent="0.25">
      <c r="A825" s="17" t="s">
        <v>243</v>
      </c>
      <c r="B825" s="17" t="s">
        <v>332</v>
      </c>
      <c r="C825" s="17" t="s">
        <v>22</v>
      </c>
      <c r="D825" s="12">
        <v>42948</v>
      </c>
      <c r="E825" s="12">
        <v>43830</v>
      </c>
      <c r="F825" s="13">
        <v>1750</v>
      </c>
      <c r="G825" s="12">
        <v>42948</v>
      </c>
      <c r="H825" s="12">
        <v>42978</v>
      </c>
      <c r="I825" s="17">
        <f>IF((YEAR(H825)-YEAR(G825))=1, ((MONTH(H825)-MONTH(G825))+1)+12, (IF((YEAR(H825)-YEAR(G825))=2, ((MONTH(H825)-MONTH(G825))+1)+24, (IF((YEAR(H825)-YEAR(G825))=3, ((MONTH(H825)-MONTH(G825))+1)+36, (MONTH(H825)-MONTH(G825))+1)))))</f>
        <v>1</v>
      </c>
      <c r="J825" s="13">
        <f>F825/I825</f>
        <v>1750</v>
      </c>
      <c r="L825" t="b">
        <f t="shared" si="70"/>
        <v>0</v>
      </c>
      <c r="M825" s="14" t="b">
        <f t="shared" si="71"/>
        <v>1</v>
      </c>
      <c r="N825" s="14" t="b">
        <f t="shared" si="72"/>
        <v>1</v>
      </c>
      <c r="O825"/>
    </row>
    <row r="826" spans="1:15" ht="15.75" hidden="1" x14ac:dyDescent="0.25">
      <c r="A826" s="17" t="s">
        <v>243</v>
      </c>
      <c r="B826" s="17" t="s">
        <v>332</v>
      </c>
      <c r="C826" s="17" t="s">
        <v>22</v>
      </c>
      <c r="D826" s="12">
        <v>42979</v>
      </c>
      <c r="E826" s="12">
        <v>43830</v>
      </c>
      <c r="F826" s="13">
        <v>1750</v>
      </c>
      <c r="G826" s="12">
        <v>42979</v>
      </c>
      <c r="H826" s="12">
        <v>43008</v>
      </c>
      <c r="I826" s="17">
        <f>IF((YEAR(H826)-YEAR(G826))=1, ((MONTH(H826)-MONTH(G826))+1)+12, (IF((YEAR(H826)-YEAR(G826))=2, ((MONTH(H826)-MONTH(G826))+1)+24, (IF((YEAR(H826)-YEAR(G826))=3, ((MONTH(H826)-MONTH(G826))+1)+36, (MONTH(H826)-MONTH(G826))+1)))))</f>
        <v>1</v>
      </c>
      <c r="J826" s="13">
        <f>F826/I826</f>
        <v>1750</v>
      </c>
      <c r="L826" t="b">
        <f t="shared" si="70"/>
        <v>0</v>
      </c>
      <c r="M826" s="14" t="b">
        <f t="shared" si="71"/>
        <v>1</v>
      </c>
      <c r="N826" s="14" t="b">
        <f t="shared" si="72"/>
        <v>1</v>
      </c>
      <c r="O826"/>
    </row>
    <row r="827" spans="1:15" ht="15.75" hidden="1" x14ac:dyDescent="0.25">
      <c r="A827" s="17" t="s">
        <v>243</v>
      </c>
      <c r="B827" s="17" t="s">
        <v>332</v>
      </c>
      <c r="C827" s="17" t="s">
        <v>22</v>
      </c>
      <c r="D827" s="12">
        <v>43009</v>
      </c>
      <c r="E827" s="12">
        <v>43830</v>
      </c>
      <c r="F827" s="13">
        <v>1750</v>
      </c>
      <c r="G827" s="12">
        <v>43009</v>
      </c>
      <c r="H827" s="12">
        <v>43039</v>
      </c>
      <c r="I827" s="17">
        <f>IF((YEAR(H827)-YEAR(G827))=1, ((MONTH(H827)-MONTH(G827))+1)+12, (IF((YEAR(H827)-YEAR(G827))=2, ((MONTH(H827)-MONTH(G827))+1)+24, (IF((YEAR(H827)-YEAR(G827))=3, ((MONTH(H827)-MONTH(G827))+1)+36, (MONTH(H827)-MONTH(G827))+1)))))</f>
        <v>1</v>
      </c>
      <c r="J827" s="13">
        <f>F827/I827</f>
        <v>1750</v>
      </c>
      <c r="L827" t="b">
        <f t="shared" si="70"/>
        <v>0</v>
      </c>
      <c r="M827" s="14" t="b">
        <f t="shared" si="71"/>
        <v>1</v>
      </c>
      <c r="N827" s="14" t="b">
        <f t="shared" si="72"/>
        <v>1</v>
      </c>
      <c r="O827"/>
    </row>
    <row r="828" spans="1:15" ht="15.75" hidden="1" x14ac:dyDescent="0.25">
      <c r="A828" s="17" t="s">
        <v>243</v>
      </c>
      <c r="B828" s="17" t="s">
        <v>332</v>
      </c>
      <c r="C828" s="17" t="s">
        <v>22</v>
      </c>
      <c r="D828" s="12">
        <v>43040</v>
      </c>
      <c r="E828" s="12">
        <v>43830</v>
      </c>
      <c r="F828" s="13">
        <v>1750</v>
      </c>
      <c r="G828" s="12">
        <v>43040</v>
      </c>
      <c r="H828" s="12">
        <v>43069</v>
      </c>
      <c r="I828" s="17">
        <f>IF((YEAR(H828)-YEAR(G828))=1, ((MONTH(H828)-MONTH(G828))+1)+12, (IF((YEAR(H828)-YEAR(G828))=2, ((MONTH(H828)-MONTH(G828))+1)+24, (IF((YEAR(H828)-YEAR(G828))=3, ((MONTH(H828)-MONTH(G828))+1)+36, (MONTH(H828)-MONTH(G828))+1)))))</f>
        <v>1</v>
      </c>
      <c r="J828" s="13">
        <f>F828/I828</f>
        <v>1750</v>
      </c>
      <c r="L828" t="b">
        <f t="shared" si="70"/>
        <v>0</v>
      </c>
      <c r="M828" s="14" t="b">
        <f t="shared" si="71"/>
        <v>1</v>
      </c>
      <c r="N828" s="14" t="b">
        <f t="shared" si="72"/>
        <v>1</v>
      </c>
      <c r="O828"/>
    </row>
    <row r="829" spans="1:15" ht="15.75" hidden="1" x14ac:dyDescent="0.25">
      <c r="A829" s="17" t="s">
        <v>243</v>
      </c>
      <c r="B829" s="17" t="s">
        <v>332</v>
      </c>
      <c r="C829" s="17" t="s">
        <v>22</v>
      </c>
      <c r="D829" s="12">
        <v>43070</v>
      </c>
      <c r="E829" s="12">
        <v>43830</v>
      </c>
      <c r="F829" s="13">
        <v>1750</v>
      </c>
      <c r="G829" s="12">
        <v>43070</v>
      </c>
      <c r="H829" s="12">
        <v>43100</v>
      </c>
      <c r="I829" s="17">
        <f>IF((YEAR(H829)-YEAR(G829))=1, ((MONTH(H829)-MONTH(G829))+1)+12, (IF((YEAR(H829)-YEAR(G829))=2, ((MONTH(H829)-MONTH(G829))+1)+24, (IF((YEAR(H829)-YEAR(G829))=3, ((MONTH(H829)-MONTH(G829))+1)+36, (MONTH(H829)-MONTH(G829))+1)))))</f>
        <v>1</v>
      </c>
      <c r="J829" s="13">
        <f>F829/I829</f>
        <v>1750</v>
      </c>
      <c r="L829" t="b">
        <f t="shared" si="70"/>
        <v>0</v>
      </c>
      <c r="M829" s="14" t="b">
        <f t="shared" si="71"/>
        <v>1</v>
      </c>
      <c r="N829" s="14" t="b">
        <f t="shared" si="72"/>
        <v>1</v>
      </c>
      <c r="O829"/>
    </row>
    <row r="830" spans="1:15" ht="15.75" hidden="1" x14ac:dyDescent="0.25">
      <c r="A830" s="17" t="s">
        <v>243</v>
      </c>
      <c r="B830" s="17" t="s">
        <v>332</v>
      </c>
      <c r="C830" s="17" t="s">
        <v>22</v>
      </c>
      <c r="D830" s="12">
        <v>43101</v>
      </c>
      <c r="E830" s="12">
        <v>43830</v>
      </c>
      <c r="F830" s="13">
        <v>1750</v>
      </c>
      <c r="G830" s="12">
        <v>43101</v>
      </c>
      <c r="H830" s="12">
        <v>43131</v>
      </c>
      <c r="I830" s="17">
        <f>IF((YEAR(H830)-YEAR(G830))=1, ((MONTH(H830)-MONTH(G830))+1)+12, (IF((YEAR(H830)-YEAR(G830))=2, ((MONTH(H830)-MONTH(G830))+1)+24, (IF((YEAR(H830)-YEAR(G830))=3, ((MONTH(H830)-MONTH(G830))+1)+36, (MONTH(H830)-MONTH(G830))+1)))))</f>
        <v>1</v>
      </c>
      <c r="J830" s="13">
        <f>F830/I830</f>
        <v>1750</v>
      </c>
      <c r="L830" t="b">
        <f t="shared" si="70"/>
        <v>0</v>
      </c>
      <c r="M830" s="14" t="b">
        <f t="shared" si="71"/>
        <v>1</v>
      </c>
      <c r="N830" s="14" t="b">
        <f t="shared" si="72"/>
        <v>1</v>
      </c>
      <c r="O830"/>
    </row>
    <row r="831" spans="1:15" ht="15.75" hidden="1" x14ac:dyDescent="0.25">
      <c r="A831" s="17" t="s">
        <v>243</v>
      </c>
      <c r="B831" s="17" t="s">
        <v>332</v>
      </c>
      <c r="C831" s="17" t="s">
        <v>22</v>
      </c>
      <c r="D831" s="12">
        <v>43132</v>
      </c>
      <c r="E831" s="12">
        <v>43830</v>
      </c>
      <c r="F831" s="13">
        <v>1750</v>
      </c>
      <c r="G831" s="12">
        <v>43132</v>
      </c>
      <c r="H831" s="12">
        <v>43159</v>
      </c>
      <c r="I831" s="17">
        <f>IF((YEAR(H831)-YEAR(G831))=1, ((MONTH(H831)-MONTH(G831))+1)+12, (IF((YEAR(H831)-YEAR(G831))=2, ((MONTH(H831)-MONTH(G831))+1)+24, (IF((YEAR(H831)-YEAR(G831))=3, ((MONTH(H831)-MONTH(G831))+1)+36, (MONTH(H831)-MONTH(G831))+1)))))</f>
        <v>1</v>
      </c>
      <c r="J831" s="13">
        <f>F831/I831</f>
        <v>1750</v>
      </c>
      <c r="L831" t="b">
        <f t="shared" si="70"/>
        <v>0</v>
      </c>
      <c r="M831" s="14" t="b">
        <f t="shared" si="71"/>
        <v>1</v>
      </c>
      <c r="N831" s="14" t="b">
        <f t="shared" si="72"/>
        <v>1</v>
      </c>
      <c r="O831"/>
    </row>
    <row r="832" spans="1:15" ht="15.75" hidden="1" x14ac:dyDescent="0.25">
      <c r="A832" s="17" t="s">
        <v>243</v>
      </c>
      <c r="B832" s="17" t="s">
        <v>332</v>
      </c>
      <c r="C832" s="17" t="s">
        <v>22</v>
      </c>
      <c r="D832" s="12">
        <v>43160</v>
      </c>
      <c r="E832" s="12">
        <v>43830</v>
      </c>
      <c r="F832" s="13">
        <v>1750</v>
      </c>
      <c r="G832" s="12">
        <v>43160</v>
      </c>
      <c r="H832" s="12">
        <v>43190</v>
      </c>
      <c r="I832" s="17">
        <f>IF((YEAR(H832)-YEAR(G832))=1, ((MONTH(H832)-MONTH(G832))+1)+12, (IF((YEAR(H832)-YEAR(G832))=2, ((MONTH(H832)-MONTH(G832))+1)+24, (IF((YEAR(H832)-YEAR(G832))=3, ((MONTH(H832)-MONTH(G832))+1)+36, (MONTH(H832)-MONTH(G832))+1)))))</f>
        <v>1</v>
      </c>
      <c r="J832" s="13">
        <f>F832/I832</f>
        <v>1750</v>
      </c>
      <c r="L832" t="b">
        <f t="shared" si="70"/>
        <v>0</v>
      </c>
      <c r="M832" s="14" t="b">
        <f t="shared" si="71"/>
        <v>1</v>
      </c>
      <c r="N832" s="14" t="b">
        <f t="shared" si="72"/>
        <v>1</v>
      </c>
      <c r="O832"/>
    </row>
    <row r="833" spans="1:15" ht="15.75" hidden="1" x14ac:dyDescent="0.25">
      <c r="A833" s="17" t="s">
        <v>243</v>
      </c>
      <c r="B833" s="17" t="s">
        <v>332</v>
      </c>
      <c r="C833" s="17" t="s">
        <v>22</v>
      </c>
      <c r="D833" s="12">
        <v>43191</v>
      </c>
      <c r="E833" s="12">
        <v>43830</v>
      </c>
      <c r="F833" s="13">
        <v>1750</v>
      </c>
      <c r="G833" s="12">
        <v>43191</v>
      </c>
      <c r="H833" s="12">
        <v>43220</v>
      </c>
      <c r="I833" s="17">
        <f>IF((YEAR(H833)-YEAR(G833))=1, ((MONTH(H833)-MONTH(G833))+1)+12, (IF((YEAR(H833)-YEAR(G833))=2, ((MONTH(H833)-MONTH(G833))+1)+24, (IF((YEAR(H833)-YEAR(G833))=3, ((MONTH(H833)-MONTH(G833))+1)+36, (MONTH(H833)-MONTH(G833))+1)))))</f>
        <v>1</v>
      </c>
      <c r="J833" s="13">
        <f>F833/I833</f>
        <v>1750</v>
      </c>
      <c r="L833" t="b">
        <f t="shared" si="70"/>
        <v>0</v>
      </c>
      <c r="M833" s="14" t="b">
        <f t="shared" si="71"/>
        <v>1</v>
      </c>
      <c r="N833" s="14" t="b">
        <f t="shared" si="72"/>
        <v>1</v>
      </c>
      <c r="O833"/>
    </row>
    <row r="834" spans="1:15" ht="15.75" hidden="1" x14ac:dyDescent="0.25">
      <c r="A834" s="17" t="s">
        <v>243</v>
      </c>
      <c r="B834" s="17" t="s">
        <v>332</v>
      </c>
      <c r="C834" s="17" t="s">
        <v>22</v>
      </c>
      <c r="D834" s="12">
        <v>43221</v>
      </c>
      <c r="E834" s="12">
        <v>43830</v>
      </c>
      <c r="F834" s="13">
        <v>1750</v>
      </c>
      <c r="G834" s="12">
        <v>43221</v>
      </c>
      <c r="H834" s="12">
        <v>43251</v>
      </c>
      <c r="I834" s="17">
        <f>IF((YEAR(H834)-YEAR(G834))=1, ((MONTH(H834)-MONTH(G834))+1)+12, (IF((YEAR(H834)-YEAR(G834))=2, ((MONTH(H834)-MONTH(G834))+1)+24, (IF((YEAR(H834)-YEAR(G834))=3, ((MONTH(H834)-MONTH(G834))+1)+36, (MONTH(H834)-MONTH(G834))+1)))))</f>
        <v>1</v>
      </c>
      <c r="J834" s="13">
        <f>F834/I834</f>
        <v>1750</v>
      </c>
      <c r="L834" t="b">
        <f t="shared" si="70"/>
        <v>0</v>
      </c>
      <c r="M834" s="14" t="b">
        <f t="shared" si="71"/>
        <v>1</v>
      </c>
      <c r="N834" s="14" t="b">
        <f t="shared" si="72"/>
        <v>1</v>
      </c>
      <c r="O834"/>
    </row>
    <row r="835" spans="1:15" ht="15.75" hidden="1" x14ac:dyDescent="0.25">
      <c r="A835" s="17" t="s">
        <v>243</v>
      </c>
      <c r="B835" s="17" t="s">
        <v>332</v>
      </c>
      <c r="C835" s="17" t="s">
        <v>22</v>
      </c>
      <c r="D835" s="12">
        <v>43252</v>
      </c>
      <c r="E835" s="12">
        <v>43830</v>
      </c>
      <c r="F835" s="13">
        <v>1750</v>
      </c>
      <c r="G835" s="12">
        <v>43252</v>
      </c>
      <c r="H835" s="12">
        <v>43281</v>
      </c>
      <c r="I835" s="17">
        <f>IF((YEAR(H835)-YEAR(G835))=1, ((MONTH(H835)-MONTH(G835))+1)+12, (IF((YEAR(H835)-YEAR(G835))=2, ((MONTH(H835)-MONTH(G835))+1)+24, (IF((YEAR(H835)-YEAR(G835))=3, ((MONTH(H835)-MONTH(G835))+1)+36, (MONTH(H835)-MONTH(G835))+1)))))</f>
        <v>1</v>
      </c>
      <c r="J835" s="13">
        <f>F835/I835</f>
        <v>1750</v>
      </c>
      <c r="L835" t="b">
        <f t="shared" ref="L835:L898" si="73">AND(A835=A834,B835=B834,G835=G834,H835=H834)</f>
        <v>0</v>
      </c>
      <c r="M835" s="14" t="b">
        <f t="shared" si="71"/>
        <v>1</v>
      </c>
      <c r="N835" s="14" t="b">
        <f t="shared" si="72"/>
        <v>1</v>
      </c>
      <c r="O835"/>
    </row>
    <row r="836" spans="1:15" ht="15.75" hidden="1" x14ac:dyDescent="0.25">
      <c r="A836" s="17" t="s">
        <v>244</v>
      </c>
      <c r="B836" s="17" t="s">
        <v>332</v>
      </c>
      <c r="C836" s="17" t="s">
        <v>22</v>
      </c>
      <c r="D836" s="12">
        <v>42668</v>
      </c>
      <c r="E836" s="12">
        <v>42735</v>
      </c>
      <c r="F836" s="13">
        <v>6718.18</v>
      </c>
      <c r="G836" s="12">
        <v>42461</v>
      </c>
      <c r="H836" s="12">
        <v>42825</v>
      </c>
      <c r="I836" s="17">
        <f>IF((YEAR(H836)-YEAR(G836))=1, ((MONTH(H836)-MONTH(G836))+1)+12, (IF((YEAR(H836)-YEAR(G836))=2, ((MONTH(H836)-MONTH(G836))+1)+24, (IF((YEAR(H836)-YEAR(G836))=3, ((MONTH(H836)-MONTH(G836))+1)+36, (MONTH(H836)-MONTH(G836))+1)))))</f>
        <v>12</v>
      </c>
      <c r="J836" s="13">
        <f>F836/I836</f>
        <v>559.84833333333336</v>
      </c>
      <c r="L836" t="b">
        <f t="shared" si="73"/>
        <v>0</v>
      </c>
      <c r="M836" s="14" t="b">
        <f t="shared" si="71"/>
        <v>0</v>
      </c>
      <c r="N836" s="14" t="b">
        <f t="shared" si="72"/>
        <v>1</v>
      </c>
      <c r="O836"/>
    </row>
    <row r="837" spans="1:15" ht="15.75" x14ac:dyDescent="0.25">
      <c r="A837" s="17" t="s">
        <v>245</v>
      </c>
      <c r="B837" s="17" t="s">
        <v>333</v>
      </c>
      <c r="C837" s="17" t="s">
        <v>22</v>
      </c>
      <c r="D837" s="12">
        <v>43770</v>
      </c>
      <c r="E837" s="12">
        <v>43791</v>
      </c>
      <c r="F837" s="13">
        <v>3397.78</v>
      </c>
      <c r="G837" s="12">
        <v>43709</v>
      </c>
      <c r="H837" s="12">
        <v>44135</v>
      </c>
      <c r="I837" s="17">
        <f>IF((YEAR(H837)-YEAR(G837))=1, ((MONTH(H837)-MONTH(G837))+1)+12, (IF((YEAR(H837)-YEAR(G837))=2, ((MONTH(H837)-MONTH(G837))+1)+24, (IF((YEAR(H837)-YEAR(G837))=3, ((MONTH(H837)-MONTH(G837))+1)+36, (MONTH(H837)-MONTH(G837))+1)))))</f>
        <v>14</v>
      </c>
      <c r="J837" s="13">
        <f>F837/I837</f>
        <v>242.69857142857146</v>
      </c>
      <c r="L837" t="b">
        <f t="shared" si="73"/>
        <v>0</v>
      </c>
      <c r="M837" s="14" t="b">
        <f t="shared" si="71"/>
        <v>0</v>
      </c>
      <c r="N837" s="14" t="b">
        <f t="shared" si="72"/>
        <v>0</v>
      </c>
      <c r="O837"/>
    </row>
    <row r="838" spans="1:15" ht="15.75" x14ac:dyDescent="0.25">
      <c r="A838" s="17" t="s">
        <v>245</v>
      </c>
      <c r="B838" s="17" t="s">
        <v>333</v>
      </c>
      <c r="C838" s="17" t="s">
        <v>22</v>
      </c>
      <c r="D838" s="12">
        <v>44227</v>
      </c>
      <c r="E838" s="12"/>
      <c r="F838" s="13">
        <v>3825.34</v>
      </c>
      <c r="G838" s="12">
        <v>44136</v>
      </c>
      <c r="H838" s="12">
        <v>44500</v>
      </c>
      <c r="I838" s="17">
        <f>IF((YEAR(H838)-YEAR(G838))=1, ((MONTH(H838)-MONTH(G838))+1)+12, (IF((YEAR(H838)-YEAR(G838))=2, ((MONTH(H838)-MONTH(G838))+1)+24, (IF((YEAR(H838)-YEAR(G838))=3, ((MONTH(H838)-MONTH(G838))+1)+36, (MONTH(H838)-MONTH(G838))+1)))))</f>
        <v>12</v>
      </c>
      <c r="J838" s="13">
        <f>F838/I838</f>
        <v>318.77833333333336</v>
      </c>
      <c r="L838" t="b">
        <f t="shared" si="73"/>
        <v>0</v>
      </c>
      <c r="M838" s="14" t="b">
        <f t="shared" si="71"/>
        <v>1</v>
      </c>
      <c r="N838" s="14" t="b">
        <f t="shared" si="72"/>
        <v>1</v>
      </c>
      <c r="O838"/>
    </row>
    <row r="839" spans="1:15" ht="15.75" hidden="1" x14ac:dyDescent="0.25">
      <c r="A839" s="17" t="s">
        <v>246</v>
      </c>
      <c r="B839" s="17" t="s">
        <v>334</v>
      </c>
      <c r="C839" s="17" t="s">
        <v>22</v>
      </c>
      <c r="D839" s="12">
        <v>42736</v>
      </c>
      <c r="E839" s="12">
        <v>43100</v>
      </c>
      <c r="F839" s="13">
        <v>57750</v>
      </c>
      <c r="G839" s="12">
        <v>42736</v>
      </c>
      <c r="H839" s="12">
        <v>43100</v>
      </c>
      <c r="I839" s="17">
        <f>IF((YEAR(H839)-YEAR(G839))=1, ((MONTH(H839)-MONTH(G839))+1)+12, (IF((YEAR(H839)-YEAR(G839))=2, ((MONTH(H839)-MONTH(G839))+1)+24, (IF((YEAR(H839)-YEAR(G839))=3, ((MONTH(H839)-MONTH(G839))+1)+36, (MONTH(H839)-MONTH(G839))+1)))))</f>
        <v>12</v>
      </c>
      <c r="J839" s="13">
        <f>F839/I839</f>
        <v>4812.5</v>
      </c>
      <c r="L839" t="b">
        <f t="shared" si="73"/>
        <v>0</v>
      </c>
      <c r="M839" s="14" t="b">
        <f t="shared" si="71"/>
        <v>0</v>
      </c>
      <c r="N839" s="14" t="b">
        <f t="shared" si="72"/>
        <v>0</v>
      </c>
      <c r="O839"/>
    </row>
    <row r="840" spans="1:15" ht="15.75" x14ac:dyDescent="0.25">
      <c r="A840" s="17" t="s">
        <v>247</v>
      </c>
      <c r="B840" s="17" t="s">
        <v>336</v>
      </c>
      <c r="C840" s="17" t="s">
        <v>22</v>
      </c>
      <c r="D840" s="12">
        <v>44211</v>
      </c>
      <c r="E840" s="12">
        <v>44218</v>
      </c>
      <c r="F840" s="13">
        <v>13000</v>
      </c>
      <c r="G840" s="12">
        <v>44197</v>
      </c>
      <c r="H840" s="12">
        <v>44561</v>
      </c>
      <c r="I840" s="17">
        <f>IF((YEAR(H840)-YEAR(G840))=1, ((MONTH(H840)-MONTH(G840))+1)+12, (IF((YEAR(H840)-YEAR(G840))=2, ((MONTH(H840)-MONTH(G840))+1)+24, (MONTH(H840)-MONTH(G840))+1)))</f>
        <v>12</v>
      </c>
      <c r="J840" s="13">
        <f>F840/I840</f>
        <v>1083.3333333333333</v>
      </c>
      <c r="L840" t="b">
        <f t="shared" si="73"/>
        <v>0</v>
      </c>
      <c r="M840" s="14" t="b">
        <f t="shared" si="71"/>
        <v>0</v>
      </c>
      <c r="N840" s="14" t="b">
        <f t="shared" si="72"/>
        <v>0</v>
      </c>
      <c r="O840"/>
    </row>
    <row r="841" spans="1:15" ht="15.75" x14ac:dyDescent="0.25">
      <c r="A841" s="17" t="s">
        <v>248</v>
      </c>
      <c r="B841" s="17" t="s">
        <v>334</v>
      </c>
      <c r="C841" s="17" t="s">
        <v>22</v>
      </c>
      <c r="D841" s="12">
        <v>44253</v>
      </c>
      <c r="E841" s="12"/>
      <c r="F841" s="13">
        <v>6400</v>
      </c>
      <c r="G841" s="12">
        <v>44228</v>
      </c>
      <c r="H841" s="12">
        <v>44592</v>
      </c>
      <c r="I841" s="17">
        <f>IF((YEAR(H841)-YEAR(G841))=1, ((MONTH(H841)-MONTH(G841))+1)+12, (IF((YEAR(H841)-YEAR(G841))=2, ((MONTH(H841)-MONTH(G841))+1)+24, (IF((YEAR(H841)-YEAR(G841))=3, ((MONTH(H841)-MONTH(G841))+1)+36, (MONTH(H841)-MONTH(G841))+1)))))</f>
        <v>12</v>
      </c>
      <c r="J841" s="13">
        <f>F841/I841</f>
        <v>533.33333333333337</v>
      </c>
      <c r="L841" t="b">
        <f t="shared" si="73"/>
        <v>0</v>
      </c>
      <c r="M841" s="14" t="b">
        <f t="shared" si="71"/>
        <v>0</v>
      </c>
      <c r="N841" s="14" t="b">
        <f t="shared" si="72"/>
        <v>0</v>
      </c>
      <c r="O841"/>
    </row>
    <row r="842" spans="1:15" ht="15.75" hidden="1" x14ac:dyDescent="0.25">
      <c r="A842" s="17" t="s">
        <v>249</v>
      </c>
      <c r="B842" s="17" t="s">
        <v>336</v>
      </c>
      <c r="C842" s="17" t="s">
        <v>22</v>
      </c>
      <c r="D842" s="12">
        <v>42736</v>
      </c>
      <c r="E842" s="12">
        <v>43100</v>
      </c>
      <c r="F842" s="13">
        <v>700</v>
      </c>
      <c r="G842" s="12">
        <v>42736</v>
      </c>
      <c r="H842" s="12">
        <v>42766</v>
      </c>
      <c r="I842" s="17">
        <f>IF((YEAR(H842)-YEAR(G842))=1, ((MONTH(H842)-MONTH(G842))+1)+12, (IF((YEAR(H842)-YEAR(G842))=2, ((MONTH(H842)-MONTH(G842))+1)+24, (IF((YEAR(H842)-YEAR(G842))=3, ((MONTH(H842)-MONTH(G842))+1)+36, (MONTH(H842)-MONTH(G842))+1)))))</f>
        <v>1</v>
      </c>
      <c r="J842" s="13">
        <f>F842/I842</f>
        <v>700</v>
      </c>
      <c r="L842" t="b">
        <f t="shared" si="73"/>
        <v>0</v>
      </c>
      <c r="M842" s="14" t="b">
        <f t="shared" si="71"/>
        <v>0</v>
      </c>
      <c r="N842" s="14" t="b">
        <f t="shared" si="72"/>
        <v>0</v>
      </c>
      <c r="O842"/>
    </row>
    <row r="843" spans="1:15" ht="15.75" hidden="1" x14ac:dyDescent="0.25">
      <c r="A843" s="17" t="s">
        <v>249</v>
      </c>
      <c r="B843" s="17" t="s">
        <v>336</v>
      </c>
      <c r="C843" s="17" t="s">
        <v>22</v>
      </c>
      <c r="D843" s="12">
        <v>42767</v>
      </c>
      <c r="E843" s="12">
        <v>43100</v>
      </c>
      <c r="F843" s="13">
        <v>700</v>
      </c>
      <c r="G843" s="12">
        <v>42767</v>
      </c>
      <c r="H843" s="12">
        <v>42794</v>
      </c>
      <c r="I843" s="17">
        <f>IF((YEAR(H843)-YEAR(G843))=1, ((MONTH(H843)-MONTH(G843))+1)+12, (IF((YEAR(H843)-YEAR(G843))=2, ((MONTH(H843)-MONTH(G843))+1)+24, (IF((YEAR(H843)-YEAR(G843))=3, ((MONTH(H843)-MONTH(G843))+1)+36, (MONTH(H843)-MONTH(G843))+1)))))</f>
        <v>1</v>
      </c>
      <c r="J843" s="13">
        <f>F843/I843</f>
        <v>700</v>
      </c>
      <c r="L843" t="b">
        <f t="shared" si="73"/>
        <v>0</v>
      </c>
      <c r="M843" s="14" t="b">
        <f t="shared" si="71"/>
        <v>1</v>
      </c>
      <c r="N843" s="14" t="b">
        <f t="shared" si="72"/>
        <v>1</v>
      </c>
      <c r="O843"/>
    </row>
    <row r="844" spans="1:15" ht="15.75" hidden="1" x14ac:dyDescent="0.25">
      <c r="A844" s="17" t="s">
        <v>249</v>
      </c>
      <c r="B844" s="17" t="s">
        <v>336</v>
      </c>
      <c r="C844" s="17" t="s">
        <v>22</v>
      </c>
      <c r="D844" s="12">
        <v>42795</v>
      </c>
      <c r="E844" s="12">
        <v>43100</v>
      </c>
      <c r="F844" s="13">
        <v>700</v>
      </c>
      <c r="G844" s="12">
        <v>42795</v>
      </c>
      <c r="H844" s="12">
        <v>42825</v>
      </c>
      <c r="I844" s="17">
        <f>IF((YEAR(H844)-YEAR(G844))=1, ((MONTH(H844)-MONTH(G844))+1)+12, (IF((YEAR(H844)-YEAR(G844))=2, ((MONTH(H844)-MONTH(G844))+1)+24, (IF((YEAR(H844)-YEAR(G844))=3, ((MONTH(H844)-MONTH(G844))+1)+36, (MONTH(H844)-MONTH(G844))+1)))))</f>
        <v>1</v>
      </c>
      <c r="J844" s="13">
        <f>F844/I844</f>
        <v>700</v>
      </c>
      <c r="L844" t="b">
        <f t="shared" si="73"/>
        <v>0</v>
      </c>
      <c r="M844" s="14" t="b">
        <f t="shared" si="71"/>
        <v>1</v>
      </c>
      <c r="N844" s="14" t="b">
        <f t="shared" si="72"/>
        <v>1</v>
      </c>
      <c r="O844"/>
    </row>
    <row r="845" spans="1:15" ht="15.75" hidden="1" x14ac:dyDescent="0.25">
      <c r="A845" s="17" t="s">
        <v>249</v>
      </c>
      <c r="B845" s="17" t="s">
        <v>336</v>
      </c>
      <c r="C845" s="17" t="s">
        <v>22</v>
      </c>
      <c r="D845" s="12">
        <v>42826</v>
      </c>
      <c r="E845" s="12">
        <v>43100</v>
      </c>
      <c r="F845" s="13">
        <v>700</v>
      </c>
      <c r="G845" s="12">
        <v>42826</v>
      </c>
      <c r="H845" s="12">
        <v>42855</v>
      </c>
      <c r="I845" s="17">
        <f>IF((YEAR(H845)-YEAR(G845))=1, ((MONTH(H845)-MONTH(G845))+1)+12, (IF((YEAR(H845)-YEAR(G845))=2, ((MONTH(H845)-MONTH(G845))+1)+24, (IF((YEAR(H845)-YEAR(G845))=3, ((MONTH(H845)-MONTH(G845))+1)+36, (MONTH(H845)-MONTH(G845))+1)))))</f>
        <v>1</v>
      </c>
      <c r="J845" s="13">
        <f>F845/I845</f>
        <v>700</v>
      </c>
      <c r="L845" t="b">
        <f t="shared" si="73"/>
        <v>0</v>
      </c>
      <c r="M845" s="14" t="b">
        <f t="shared" si="71"/>
        <v>1</v>
      </c>
      <c r="N845" s="14" t="b">
        <f t="shared" si="72"/>
        <v>1</v>
      </c>
      <c r="O845"/>
    </row>
    <row r="846" spans="1:15" ht="15.75" hidden="1" x14ac:dyDescent="0.25">
      <c r="A846" s="17" t="s">
        <v>249</v>
      </c>
      <c r="B846" s="17" t="s">
        <v>336</v>
      </c>
      <c r="C846" s="17" t="s">
        <v>22</v>
      </c>
      <c r="D846" s="12">
        <v>42856</v>
      </c>
      <c r="E846" s="12">
        <v>43100</v>
      </c>
      <c r="F846" s="13">
        <v>700</v>
      </c>
      <c r="G846" s="12">
        <v>42856</v>
      </c>
      <c r="H846" s="12">
        <v>42886</v>
      </c>
      <c r="I846" s="17">
        <f>IF((YEAR(H846)-YEAR(G846))=1, ((MONTH(H846)-MONTH(G846))+1)+12, (IF((YEAR(H846)-YEAR(G846))=2, ((MONTH(H846)-MONTH(G846))+1)+24, (IF((YEAR(H846)-YEAR(G846))=3, ((MONTH(H846)-MONTH(G846))+1)+36, (MONTH(H846)-MONTH(G846))+1)))))</f>
        <v>1</v>
      </c>
      <c r="J846" s="13">
        <f>F846/I846</f>
        <v>700</v>
      </c>
      <c r="L846" t="b">
        <f t="shared" si="73"/>
        <v>0</v>
      </c>
      <c r="M846" s="14" t="b">
        <f t="shared" si="71"/>
        <v>1</v>
      </c>
      <c r="N846" s="14" t="b">
        <f t="shared" si="72"/>
        <v>1</v>
      </c>
      <c r="O846"/>
    </row>
    <row r="847" spans="1:15" ht="15.75" hidden="1" x14ac:dyDescent="0.25">
      <c r="A847" s="17" t="s">
        <v>249</v>
      </c>
      <c r="B847" s="17" t="s">
        <v>336</v>
      </c>
      <c r="C847" s="17" t="s">
        <v>22</v>
      </c>
      <c r="D847" s="12">
        <v>42887</v>
      </c>
      <c r="E847" s="12">
        <v>43100</v>
      </c>
      <c r="F847" s="13">
        <v>700</v>
      </c>
      <c r="G847" s="12">
        <v>42887</v>
      </c>
      <c r="H847" s="12">
        <v>42916</v>
      </c>
      <c r="I847" s="17">
        <f>IF((YEAR(H847)-YEAR(G847))=1, ((MONTH(H847)-MONTH(G847))+1)+12, (IF((YEAR(H847)-YEAR(G847))=2, ((MONTH(H847)-MONTH(G847))+1)+24, (IF((YEAR(H847)-YEAR(G847))=3, ((MONTH(H847)-MONTH(G847))+1)+36, (MONTH(H847)-MONTH(G847))+1)))))</f>
        <v>1</v>
      </c>
      <c r="J847" s="13">
        <f>F847/I847</f>
        <v>700</v>
      </c>
      <c r="L847" t="b">
        <f t="shared" si="73"/>
        <v>0</v>
      </c>
      <c r="M847" s="14" t="b">
        <f t="shared" si="71"/>
        <v>1</v>
      </c>
      <c r="N847" s="14" t="b">
        <f t="shared" si="72"/>
        <v>1</v>
      </c>
      <c r="O847"/>
    </row>
    <row r="848" spans="1:15" ht="15.75" hidden="1" x14ac:dyDescent="0.25">
      <c r="A848" s="17" t="s">
        <v>249</v>
      </c>
      <c r="B848" s="17" t="s">
        <v>336</v>
      </c>
      <c r="C848" s="17" t="s">
        <v>22</v>
      </c>
      <c r="D848" s="12">
        <v>42917</v>
      </c>
      <c r="E848" s="12">
        <v>43100</v>
      </c>
      <c r="F848" s="13">
        <v>700</v>
      </c>
      <c r="G848" s="12">
        <v>42917</v>
      </c>
      <c r="H848" s="12">
        <v>42947</v>
      </c>
      <c r="I848" s="17">
        <f>IF((YEAR(H848)-YEAR(G848))=1, ((MONTH(H848)-MONTH(G848))+1)+12, (IF((YEAR(H848)-YEAR(G848))=2, ((MONTH(H848)-MONTH(G848))+1)+24, (IF((YEAR(H848)-YEAR(G848))=3, ((MONTH(H848)-MONTH(G848))+1)+36, (MONTH(H848)-MONTH(G848))+1)))))</f>
        <v>1</v>
      </c>
      <c r="J848" s="13">
        <f>F848/I848</f>
        <v>700</v>
      </c>
      <c r="L848" t="b">
        <f t="shared" si="73"/>
        <v>0</v>
      </c>
      <c r="M848" s="14" t="b">
        <f t="shared" si="71"/>
        <v>1</v>
      </c>
      <c r="N848" s="14" t="b">
        <f t="shared" si="72"/>
        <v>1</v>
      </c>
      <c r="O848"/>
    </row>
    <row r="849" spans="1:15" ht="15.75" hidden="1" x14ac:dyDescent="0.25">
      <c r="A849" s="17" t="s">
        <v>249</v>
      </c>
      <c r="B849" s="17" t="s">
        <v>336</v>
      </c>
      <c r="C849" s="17" t="s">
        <v>22</v>
      </c>
      <c r="D849" s="12">
        <v>42948</v>
      </c>
      <c r="E849" s="12">
        <v>43100</v>
      </c>
      <c r="F849" s="13">
        <v>700</v>
      </c>
      <c r="G849" s="12">
        <v>42948</v>
      </c>
      <c r="H849" s="12">
        <v>42978</v>
      </c>
      <c r="I849" s="17">
        <f>IF((YEAR(H849)-YEAR(G849))=1, ((MONTH(H849)-MONTH(G849))+1)+12, (IF((YEAR(H849)-YEAR(G849))=2, ((MONTH(H849)-MONTH(G849))+1)+24, (IF((YEAR(H849)-YEAR(G849))=3, ((MONTH(H849)-MONTH(G849))+1)+36, (MONTH(H849)-MONTH(G849))+1)))))</f>
        <v>1</v>
      </c>
      <c r="J849" s="13">
        <f>F849/I849</f>
        <v>700</v>
      </c>
      <c r="L849" t="b">
        <f t="shared" si="73"/>
        <v>0</v>
      </c>
      <c r="M849" s="14" t="b">
        <f t="shared" si="71"/>
        <v>1</v>
      </c>
      <c r="N849" s="14" t="b">
        <f t="shared" si="72"/>
        <v>1</v>
      </c>
      <c r="O849"/>
    </row>
    <row r="850" spans="1:15" ht="15.75" hidden="1" x14ac:dyDescent="0.25">
      <c r="A850" s="17" t="s">
        <v>249</v>
      </c>
      <c r="B850" s="17" t="s">
        <v>336</v>
      </c>
      <c r="C850" s="17" t="s">
        <v>22</v>
      </c>
      <c r="D850" s="12">
        <v>42979</v>
      </c>
      <c r="E850" s="12">
        <v>43100</v>
      </c>
      <c r="F850" s="13">
        <v>700</v>
      </c>
      <c r="G850" s="12">
        <v>42979</v>
      </c>
      <c r="H850" s="12">
        <v>43008</v>
      </c>
      <c r="I850" s="17">
        <f>IF((YEAR(H850)-YEAR(G850))=1, ((MONTH(H850)-MONTH(G850))+1)+12, (IF((YEAR(H850)-YEAR(G850))=2, ((MONTH(H850)-MONTH(G850))+1)+24, (IF((YEAR(H850)-YEAR(G850))=3, ((MONTH(H850)-MONTH(G850))+1)+36, (MONTH(H850)-MONTH(G850))+1)))))</f>
        <v>1</v>
      </c>
      <c r="J850" s="13">
        <f>F850/I850</f>
        <v>700</v>
      </c>
      <c r="L850" t="b">
        <f t="shared" si="73"/>
        <v>0</v>
      </c>
      <c r="M850" s="14" t="b">
        <f t="shared" si="71"/>
        <v>1</v>
      </c>
      <c r="N850" s="14" t="b">
        <f t="shared" si="72"/>
        <v>1</v>
      </c>
      <c r="O850"/>
    </row>
    <row r="851" spans="1:15" ht="15.75" hidden="1" x14ac:dyDescent="0.25">
      <c r="A851" s="17" t="s">
        <v>249</v>
      </c>
      <c r="B851" s="17" t="s">
        <v>336</v>
      </c>
      <c r="C851" s="17" t="s">
        <v>22</v>
      </c>
      <c r="D851" s="12">
        <v>43009</v>
      </c>
      <c r="E851" s="12">
        <v>43100</v>
      </c>
      <c r="F851" s="13">
        <v>700</v>
      </c>
      <c r="G851" s="12">
        <v>43009</v>
      </c>
      <c r="H851" s="12">
        <v>43039</v>
      </c>
      <c r="I851" s="17">
        <f>IF((YEAR(H851)-YEAR(G851))=1, ((MONTH(H851)-MONTH(G851))+1)+12, (IF((YEAR(H851)-YEAR(G851))=2, ((MONTH(H851)-MONTH(G851))+1)+24, (IF((YEAR(H851)-YEAR(G851))=3, ((MONTH(H851)-MONTH(G851))+1)+36, (MONTH(H851)-MONTH(G851))+1)))))</f>
        <v>1</v>
      </c>
      <c r="J851" s="13">
        <f>F851/I851</f>
        <v>700</v>
      </c>
      <c r="L851" t="b">
        <f t="shared" si="73"/>
        <v>0</v>
      </c>
      <c r="M851" s="14" t="b">
        <f t="shared" si="71"/>
        <v>1</v>
      </c>
      <c r="N851" s="14" t="b">
        <f t="shared" si="72"/>
        <v>1</v>
      </c>
      <c r="O851"/>
    </row>
    <row r="852" spans="1:15" ht="15.75" hidden="1" x14ac:dyDescent="0.25">
      <c r="A852" s="17" t="s">
        <v>249</v>
      </c>
      <c r="B852" s="17" t="s">
        <v>336</v>
      </c>
      <c r="C852" s="17" t="s">
        <v>22</v>
      </c>
      <c r="D852" s="12">
        <v>43040</v>
      </c>
      <c r="E852" s="12">
        <v>43100</v>
      </c>
      <c r="F852" s="13">
        <v>700</v>
      </c>
      <c r="G852" s="12">
        <v>43040</v>
      </c>
      <c r="H852" s="12">
        <v>43069</v>
      </c>
      <c r="I852" s="17">
        <f>IF((YEAR(H852)-YEAR(G852))=1, ((MONTH(H852)-MONTH(G852))+1)+12, (IF((YEAR(H852)-YEAR(G852))=2, ((MONTH(H852)-MONTH(G852))+1)+24, (IF((YEAR(H852)-YEAR(G852))=3, ((MONTH(H852)-MONTH(G852))+1)+36, (MONTH(H852)-MONTH(G852))+1)))))</f>
        <v>1</v>
      </c>
      <c r="J852" s="13">
        <f>F852/I852</f>
        <v>700</v>
      </c>
      <c r="L852" t="b">
        <f t="shared" si="73"/>
        <v>0</v>
      </c>
      <c r="M852" s="14" t="b">
        <f t="shared" si="71"/>
        <v>1</v>
      </c>
      <c r="N852" s="14" t="b">
        <f t="shared" si="72"/>
        <v>1</v>
      </c>
      <c r="O852"/>
    </row>
    <row r="853" spans="1:15" ht="15.75" hidden="1" x14ac:dyDescent="0.25">
      <c r="A853" s="17" t="s">
        <v>249</v>
      </c>
      <c r="B853" s="17" t="s">
        <v>336</v>
      </c>
      <c r="C853" s="17" t="s">
        <v>22</v>
      </c>
      <c r="D853" s="12">
        <v>43070</v>
      </c>
      <c r="E853" s="12">
        <v>43100</v>
      </c>
      <c r="F853" s="13">
        <v>700</v>
      </c>
      <c r="G853" s="12">
        <v>43070</v>
      </c>
      <c r="H853" s="12">
        <v>43100</v>
      </c>
      <c r="I853" s="17">
        <f>IF((YEAR(H853)-YEAR(G853))=1, ((MONTH(H853)-MONTH(G853))+1)+12, (IF((YEAR(H853)-YEAR(G853))=2, ((MONTH(H853)-MONTH(G853))+1)+24, (IF((YEAR(H853)-YEAR(G853))=3, ((MONTH(H853)-MONTH(G853))+1)+36, (MONTH(H853)-MONTH(G853))+1)))))</f>
        <v>1</v>
      </c>
      <c r="J853" s="13">
        <f>F853/I853</f>
        <v>700</v>
      </c>
      <c r="L853" t="b">
        <f t="shared" si="73"/>
        <v>0</v>
      </c>
      <c r="M853" s="14" t="b">
        <f t="shared" si="71"/>
        <v>1</v>
      </c>
      <c r="N853" s="14" t="b">
        <f t="shared" si="72"/>
        <v>1</v>
      </c>
      <c r="O853"/>
    </row>
    <row r="854" spans="1:15" ht="15.75" hidden="1" x14ac:dyDescent="0.25">
      <c r="A854" s="17" t="s">
        <v>249</v>
      </c>
      <c r="B854" s="17" t="s">
        <v>336</v>
      </c>
      <c r="C854" s="17" t="s">
        <v>22</v>
      </c>
      <c r="D854" s="12">
        <v>43101</v>
      </c>
      <c r="E854" s="12">
        <v>43103</v>
      </c>
      <c r="F854" s="13">
        <v>700</v>
      </c>
      <c r="G854" s="12">
        <v>43101</v>
      </c>
      <c r="H854" s="12">
        <v>43131</v>
      </c>
      <c r="I854" s="17">
        <f>IF((YEAR(H854)-YEAR(G854))=1, ((MONTH(H854)-MONTH(G854))+1)+12, (IF((YEAR(H854)-YEAR(G854))=2, ((MONTH(H854)-MONTH(G854))+1)+24, (IF((YEAR(H854)-YEAR(G854))=3, ((MONTH(H854)-MONTH(G854))+1)+36, (MONTH(H854)-MONTH(G854))+1)))))</f>
        <v>1</v>
      </c>
      <c r="J854" s="13">
        <f>F854/I854</f>
        <v>700</v>
      </c>
      <c r="L854" t="b">
        <f t="shared" si="73"/>
        <v>0</v>
      </c>
      <c r="M854" s="14" t="b">
        <f t="shared" si="71"/>
        <v>1</v>
      </c>
      <c r="N854" s="14" t="b">
        <f t="shared" si="72"/>
        <v>1</v>
      </c>
      <c r="O854"/>
    </row>
    <row r="855" spans="1:15" ht="15.75" hidden="1" x14ac:dyDescent="0.25">
      <c r="A855" s="17" t="s">
        <v>249</v>
      </c>
      <c r="B855" s="17" t="s">
        <v>336</v>
      </c>
      <c r="C855" s="17" t="s">
        <v>22</v>
      </c>
      <c r="D855" s="12">
        <v>43132</v>
      </c>
      <c r="E855" s="12">
        <v>43132</v>
      </c>
      <c r="F855" s="13">
        <v>700</v>
      </c>
      <c r="G855" s="12">
        <v>43132</v>
      </c>
      <c r="H855" s="12">
        <v>43159</v>
      </c>
      <c r="I855" s="17">
        <f>IF((YEAR(H855)-YEAR(G855))=1, ((MONTH(H855)-MONTH(G855))+1)+12, (IF((YEAR(H855)-YEAR(G855))=2, ((MONTH(H855)-MONTH(G855))+1)+24, (IF((YEAR(H855)-YEAR(G855))=3, ((MONTH(H855)-MONTH(G855))+1)+36, (MONTH(H855)-MONTH(G855))+1)))))</f>
        <v>1</v>
      </c>
      <c r="J855" s="13">
        <f>F855/I855</f>
        <v>700</v>
      </c>
      <c r="L855" t="b">
        <f t="shared" si="73"/>
        <v>0</v>
      </c>
      <c r="M855" s="14" t="b">
        <f t="shared" si="71"/>
        <v>1</v>
      </c>
      <c r="N855" s="14" t="b">
        <f t="shared" si="72"/>
        <v>1</v>
      </c>
      <c r="O855"/>
    </row>
    <row r="856" spans="1:15" ht="15.75" hidden="1" x14ac:dyDescent="0.25">
      <c r="A856" s="17" t="s">
        <v>249</v>
      </c>
      <c r="B856" s="17" t="s">
        <v>336</v>
      </c>
      <c r="C856" s="17" t="s">
        <v>22</v>
      </c>
      <c r="D856" s="12">
        <v>43160</v>
      </c>
      <c r="E856" s="12">
        <v>43160</v>
      </c>
      <c r="F856" s="13">
        <v>700</v>
      </c>
      <c r="G856" s="12">
        <v>43160</v>
      </c>
      <c r="H856" s="12">
        <v>43190</v>
      </c>
      <c r="I856" s="17">
        <f>IF((YEAR(H856)-YEAR(G856))=1, ((MONTH(H856)-MONTH(G856))+1)+12, (IF((YEAR(H856)-YEAR(G856))=2, ((MONTH(H856)-MONTH(G856))+1)+24, (IF((YEAR(H856)-YEAR(G856))=3, ((MONTH(H856)-MONTH(G856))+1)+36, (MONTH(H856)-MONTH(G856))+1)))))</f>
        <v>1</v>
      </c>
      <c r="J856" s="13">
        <f>F856/I856</f>
        <v>700</v>
      </c>
      <c r="L856" t="b">
        <f t="shared" si="73"/>
        <v>0</v>
      </c>
      <c r="M856" s="14" t="b">
        <f t="shared" si="71"/>
        <v>1</v>
      </c>
      <c r="N856" s="14" t="b">
        <f t="shared" si="72"/>
        <v>1</v>
      </c>
      <c r="O856"/>
    </row>
    <row r="857" spans="1:15" ht="15.75" hidden="1" x14ac:dyDescent="0.25">
      <c r="A857" s="17" t="s">
        <v>249</v>
      </c>
      <c r="B857" s="17" t="s">
        <v>336</v>
      </c>
      <c r="C857" s="17" t="s">
        <v>22</v>
      </c>
      <c r="D857" s="12">
        <v>43191</v>
      </c>
      <c r="E857" s="12">
        <v>43199</v>
      </c>
      <c r="F857" s="13">
        <v>700</v>
      </c>
      <c r="G857" s="12">
        <v>43191</v>
      </c>
      <c r="H857" s="12">
        <v>43220</v>
      </c>
      <c r="I857" s="17">
        <f>IF((YEAR(H857)-YEAR(G857))=1, ((MONTH(H857)-MONTH(G857))+1)+12, (IF((YEAR(H857)-YEAR(G857))=2, ((MONTH(H857)-MONTH(G857))+1)+24, (IF((YEAR(H857)-YEAR(G857))=3, ((MONTH(H857)-MONTH(G857))+1)+36, (MONTH(H857)-MONTH(G857))+1)))))</f>
        <v>1</v>
      </c>
      <c r="J857" s="13">
        <f>F857/I857</f>
        <v>700</v>
      </c>
      <c r="L857" t="b">
        <f t="shared" si="73"/>
        <v>0</v>
      </c>
      <c r="M857" s="14" t="b">
        <f t="shared" si="71"/>
        <v>1</v>
      </c>
      <c r="N857" s="14" t="b">
        <f t="shared" si="72"/>
        <v>1</v>
      </c>
      <c r="O857"/>
    </row>
    <row r="858" spans="1:15" ht="15.75" hidden="1" x14ac:dyDescent="0.25">
      <c r="A858" s="17" t="s">
        <v>249</v>
      </c>
      <c r="B858" s="17" t="s">
        <v>336</v>
      </c>
      <c r="C858" s="17" t="s">
        <v>22</v>
      </c>
      <c r="D858" s="12">
        <v>43221</v>
      </c>
      <c r="E858" s="12">
        <v>43228</v>
      </c>
      <c r="F858" s="13">
        <v>700</v>
      </c>
      <c r="G858" s="12">
        <v>43221</v>
      </c>
      <c r="H858" s="12">
        <v>43251</v>
      </c>
      <c r="I858" s="17">
        <f>IF((YEAR(H858)-YEAR(G858))=1, ((MONTH(H858)-MONTH(G858))+1)+12, (IF((YEAR(H858)-YEAR(G858))=2, ((MONTH(H858)-MONTH(G858))+1)+24, (IF((YEAR(H858)-YEAR(G858))=3, ((MONTH(H858)-MONTH(G858))+1)+36, (MONTH(H858)-MONTH(G858))+1)))))</f>
        <v>1</v>
      </c>
      <c r="J858" s="13">
        <f>F858/I858</f>
        <v>700</v>
      </c>
      <c r="L858" t="b">
        <f t="shared" si="73"/>
        <v>0</v>
      </c>
      <c r="M858" s="14" t="b">
        <f t="shared" si="71"/>
        <v>1</v>
      </c>
      <c r="N858" s="14" t="b">
        <f t="shared" si="72"/>
        <v>1</v>
      </c>
      <c r="O858"/>
    </row>
    <row r="859" spans="1:15" ht="15.75" hidden="1" x14ac:dyDescent="0.25">
      <c r="A859" s="17" t="s">
        <v>249</v>
      </c>
      <c r="B859" s="17" t="s">
        <v>336</v>
      </c>
      <c r="C859" s="17" t="s">
        <v>22</v>
      </c>
      <c r="D859" s="12">
        <v>43252</v>
      </c>
      <c r="E859" s="12">
        <v>43263</v>
      </c>
      <c r="F859" s="13">
        <v>700</v>
      </c>
      <c r="G859" s="12">
        <v>43252</v>
      </c>
      <c r="H859" s="12">
        <v>43281</v>
      </c>
      <c r="I859" s="17">
        <f>IF((YEAR(H859)-YEAR(G859))=1, ((MONTH(H859)-MONTH(G859))+1)+12, (IF((YEAR(H859)-YEAR(G859))=2, ((MONTH(H859)-MONTH(G859))+1)+24, (IF((YEAR(H859)-YEAR(G859))=3, ((MONTH(H859)-MONTH(G859))+1)+36, (MONTH(H859)-MONTH(G859))+1)))))</f>
        <v>1</v>
      </c>
      <c r="J859" s="13">
        <f>F859/I859</f>
        <v>700</v>
      </c>
      <c r="L859" t="b">
        <f t="shared" si="73"/>
        <v>0</v>
      </c>
      <c r="M859" s="14" t="b">
        <f t="shared" si="71"/>
        <v>1</v>
      </c>
      <c r="N859" s="14" t="b">
        <f t="shared" si="72"/>
        <v>1</v>
      </c>
      <c r="O859"/>
    </row>
    <row r="860" spans="1:15" ht="15.75" hidden="1" x14ac:dyDescent="0.25">
      <c r="A860" s="17" t="s">
        <v>249</v>
      </c>
      <c r="B860" s="17" t="s">
        <v>336</v>
      </c>
      <c r="C860" s="17" t="s">
        <v>22</v>
      </c>
      <c r="D860" s="12">
        <v>43282</v>
      </c>
      <c r="E860" s="12">
        <v>43284</v>
      </c>
      <c r="F860" s="13">
        <v>700</v>
      </c>
      <c r="G860" s="12">
        <v>43282</v>
      </c>
      <c r="H860" s="12">
        <v>43312</v>
      </c>
      <c r="I860" s="17">
        <f>IF((YEAR(H860)-YEAR(G860))=1, ((MONTH(H860)-MONTH(G860))+1)+12, (IF((YEAR(H860)-YEAR(G860))=2, ((MONTH(H860)-MONTH(G860))+1)+24, (IF((YEAR(H860)-YEAR(G860))=3, ((MONTH(H860)-MONTH(G860))+1)+36, (MONTH(H860)-MONTH(G860))+1)))))</f>
        <v>1</v>
      </c>
      <c r="J860" s="13">
        <f>F860/I860</f>
        <v>700</v>
      </c>
      <c r="L860" t="b">
        <f t="shared" si="73"/>
        <v>0</v>
      </c>
      <c r="M860" s="14" t="b">
        <f t="shared" si="71"/>
        <v>1</v>
      </c>
      <c r="N860" s="14" t="b">
        <f t="shared" si="72"/>
        <v>1</v>
      </c>
      <c r="O860"/>
    </row>
    <row r="861" spans="1:15" ht="15.75" hidden="1" x14ac:dyDescent="0.25">
      <c r="A861" s="17" t="s">
        <v>249</v>
      </c>
      <c r="B861" s="17" t="s">
        <v>336</v>
      </c>
      <c r="C861" s="17" t="s">
        <v>22</v>
      </c>
      <c r="D861" s="12">
        <v>43313</v>
      </c>
      <c r="E861" s="12">
        <v>43322</v>
      </c>
      <c r="F861" s="13">
        <v>700</v>
      </c>
      <c r="G861" s="12">
        <v>43313</v>
      </c>
      <c r="H861" s="12">
        <v>43343</v>
      </c>
      <c r="I861" s="17">
        <f>IF((YEAR(H861)-YEAR(G861))=1, ((MONTH(H861)-MONTH(G861))+1)+12, (IF((YEAR(H861)-YEAR(G861))=2, ((MONTH(H861)-MONTH(G861))+1)+24, (IF((YEAR(H861)-YEAR(G861))=3, ((MONTH(H861)-MONTH(G861))+1)+36, (MONTH(H861)-MONTH(G861))+1)))))</f>
        <v>1</v>
      </c>
      <c r="J861" s="13">
        <f>F861/I861</f>
        <v>700</v>
      </c>
      <c r="L861" t="b">
        <f t="shared" si="73"/>
        <v>0</v>
      </c>
      <c r="M861" s="14" t="b">
        <f t="shared" ref="M861:M924" si="74">EXACT(A861,A860)</f>
        <v>1</v>
      </c>
      <c r="N861" s="14" t="b">
        <f t="shared" ref="N861:N924" si="75">EXACT(B861,B860)</f>
        <v>1</v>
      </c>
      <c r="O861"/>
    </row>
    <row r="862" spans="1:15" ht="15.75" hidden="1" x14ac:dyDescent="0.25">
      <c r="A862" s="17" t="s">
        <v>249</v>
      </c>
      <c r="B862" s="17" t="s">
        <v>336</v>
      </c>
      <c r="C862" s="17" t="s">
        <v>22</v>
      </c>
      <c r="D862" s="12">
        <v>43344</v>
      </c>
      <c r="E862" s="12">
        <v>43347</v>
      </c>
      <c r="F862" s="13">
        <v>700</v>
      </c>
      <c r="G862" s="12">
        <v>43344</v>
      </c>
      <c r="H862" s="12">
        <v>43373</v>
      </c>
      <c r="I862" s="17">
        <f>IF((YEAR(H862)-YEAR(G862))=1, ((MONTH(H862)-MONTH(G862))+1)+12, (IF((YEAR(H862)-YEAR(G862))=2, ((MONTH(H862)-MONTH(G862))+1)+24, (IF((YEAR(H862)-YEAR(G862))=3, ((MONTH(H862)-MONTH(G862))+1)+36, (MONTH(H862)-MONTH(G862))+1)))))</f>
        <v>1</v>
      </c>
      <c r="J862" s="13">
        <f>F862/I862</f>
        <v>700</v>
      </c>
      <c r="L862" t="b">
        <f t="shared" si="73"/>
        <v>0</v>
      </c>
      <c r="M862" s="14" t="b">
        <f t="shared" si="74"/>
        <v>1</v>
      </c>
      <c r="N862" s="14" t="b">
        <f t="shared" si="75"/>
        <v>1</v>
      </c>
      <c r="O862"/>
    </row>
    <row r="863" spans="1:15" ht="15.75" hidden="1" x14ac:dyDescent="0.25">
      <c r="A863" s="17" t="s">
        <v>249</v>
      </c>
      <c r="B863" s="17" t="s">
        <v>336</v>
      </c>
      <c r="C863" s="17" t="s">
        <v>22</v>
      </c>
      <c r="D863" s="12">
        <v>43374</v>
      </c>
      <c r="E863" s="12">
        <v>43467</v>
      </c>
      <c r="F863" s="13">
        <v>700</v>
      </c>
      <c r="G863" s="12">
        <v>43374</v>
      </c>
      <c r="H863" s="12">
        <v>43404</v>
      </c>
      <c r="I863" s="17">
        <f>IF((YEAR(H863)-YEAR(G863))=1, ((MONTH(H863)-MONTH(G863))+1)+12, (IF((YEAR(H863)-YEAR(G863))=2, ((MONTH(H863)-MONTH(G863))+1)+24, (IF((YEAR(H863)-YEAR(G863))=3, ((MONTH(H863)-MONTH(G863))+1)+36, (MONTH(H863)-MONTH(G863))+1)))))</f>
        <v>1</v>
      </c>
      <c r="J863" s="13">
        <f>F863/I863</f>
        <v>700</v>
      </c>
      <c r="L863" t="b">
        <f t="shared" si="73"/>
        <v>0</v>
      </c>
      <c r="M863" s="14" t="b">
        <f t="shared" si="74"/>
        <v>1</v>
      </c>
      <c r="N863" s="14" t="b">
        <f t="shared" si="75"/>
        <v>1</v>
      </c>
      <c r="O863"/>
    </row>
    <row r="864" spans="1:15" ht="15.75" hidden="1" x14ac:dyDescent="0.25">
      <c r="A864" s="17" t="s">
        <v>249</v>
      </c>
      <c r="B864" s="17" t="s">
        <v>336</v>
      </c>
      <c r="C864" s="17" t="s">
        <v>22</v>
      </c>
      <c r="D864" s="12">
        <v>43405</v>
      </c>
      <c r="E864" s="12">
        <v>43417</v>
      </c>
      <c r="F864" s="13">
        <v>700</v>
      </c>
      <c r="G864" s="12">
        <v>43405</v>
      </c>
      <c r="H864" s="12">
        <v>43434</v>
      </c>
      <c r="I864" s="17">
        <f>IF((YEAR(H864)-YEAR(G864))=1, ((MONTH(H864)-MONTH(G864))+1)+12, (IF((YEAR(H864)-YEAR(G864))=2, ((MONTH(H864)-MONTH(G864))+1)+24, (IF((YEAR(H864)-YEAR(G864))=3, ((MONTH(H864)-MONTH(G864))+1)+36, (MONTH(H864)-MONTH(G864))+1)))))</f>
        <v>1</v>
      </c>
      <c r="J864" s="13">
        <f>F864/I864</f>
        <v>700</v>
      </c>
      <c r="L864" t="b">
        <f t="shared" si="73"/>
        <v>0</v>
      </c>
      <c r="M864" s="14" t="b">
        <f t="shared" si="74"/>
        <v>1</v>
      </c>
      <c r="N864" s="14" t="b">
        <f t="shared" si="75"/>
        <v>1</v>
      </c>
      <c r="O864"/>
    </row>
    <row r="865" spans="1:15" ht="15.75" hidden="1" x14ac:dyDescent="0.25">
      <c r="A865" s="17" t="s">
        <v>249</v>
      </c>
      <c r="B865" s="17" t="s">
        <v>336</v>
      </c>
      <c r="C865" s="17" t="s">
        <v>22</v>
      </c>
      <c r="D865" s="12">
        <v>43435</v>
      </c>
      <c r="E865" s="12">
        <v>43437</v>
      </c>
      <c r="F865" s="13">
        <v>700</v>
      </c>
      <c r="G865" s="12">
        <v>43435</v>
      </c>
      <c r="H865" s="12">
        <v>43465</v>
      </c>
      <c r="I865" s="17">
        <f>IF((YEAR(H865)-YEAR(G865))=1, ((MONTH(H865)-MONTH(G865))+1)+12, (IF((YEAR(H865)-YEAR(G865))=2, ((MONTH(H865)-MONTH(G865))+1)+24, (IF((YEAR(H865)-YEAR(G865))=3, ((MONTH(H865)-MONTH(G865))+1)+36, (MONTH(H865)-MONTH(G865))+1)))))</f>
        <v>1</v>
      </c>
      <c r="J865" s="13">
        <f>F865/I865</f>
        <v>700</v>
      </c>
      <c r="L865" t="b">
        <f t="shared" si="73"/>
        <v>0</v>
      </c>
      <c r="M865" s="14" t="b">
        <f t="shared" si="74"/>
        <v>1</v>
      </c>
      <c r="N865" s="14" t="b">
        <f t="shared" si="75"/>
        <v>1</v>
      </c>
      <c r="O865"/>
    </row>
    <row r="866" spans="1:15" ht="15.75" x14ac:dyDescent="0.25">
      <c r="A866" s="17" t="s">
        <v>249</v>
      </c>
      <c r="B866" s="17" t="s">
        <v>336</v>
      </c>
      <c r="C866" s="17" t="s">
        <v>22</v>
      </c>
      <c r="D866" s="12">
        <v>43466</v>
      </c>
      <c r="E866" s="12">
        <v>43528</v>
      </c>
      <c r="F866" s="13">
        <v>700</v>
      </c>
      <c r="G866" s="12">
        <v>43466</v>
      </c>
      <c r="H866" s="12">
        <v>43496</v>
      </c>
      <c r="I866" s="17">
        <f>IF((YEAR(H866)-YEAR(G866))=1, ((MONTH(H866)-MONTH(G866))+1)+12, (IF((YEAR(H866)-YEAR(G866))=2, ((MONTH(H866)-MONTH(G866))+1)+24, (IF((YEAR(H866)-YEAR(G866))=3, ((MONTH(H866)-MONTH(G866))+1)+36, (MONTH(H866)-MONTH(G866))+1)))))</f>
        <v>1</v>
      </c>
      <c r="J866" s="13">
        <f>F866/I866</f>
        <v>700</v>
      </c>
      <c r="L866" t="b">
        <f t="shared" si="73"/>
        <v>0</v>
      </c>
      <c r="M866" s="14" t="b">
        <f t="shared" si="74"/>
        <v>1</v>
      </c>
      <c r="N866" s="14" t="b">
        <f t="shared" si="75"/>
        <v>1</v>
      </c>
      <c r="O866"/>
    </row>
    <row r="867" spans="1:15" ht="15.75" x14ac:dyDescent="0.25">
      <c r="A867" s="17" t="s">
        <v>249</v>
      </c>
      <c r="B867" s="17" t="s">
        <v>336</v>
      </c>
      <c r="C867" s="17" t="s">
        <v>22</v>
      </c>
      <c r="D867" s="12">
        <v>43497</v>
      </c>
      <c r="E867" s="12">
        <v>43497</v>
      </c>
      <c r="F867" s="13">
        <v>700</v>
      </c>
      <c r="G867" s="12">
        <v>43497</v>
      </c>
      <c r="H867" s="12">
        <v>43524</v>
      </c>
      <c r="I867" s="17">
        <f>IF((YEAR(H867)-YEAR(G867))=1, ((MONTH(H867)-MONTH(G867))+1)+12, (IF((YEAR(H867)-YEAR(G867))=2, ((MONTH(H867)-MONTH(G867))+1)+24, (IF((YEAR(H867)-YEAR(G867))=3, ((MONTH(H867)-MONTH(G867))+1)+36, (MONTH(H867)-MONTH(G867))+1)))))</f>
        <v>1</v>
      </c>
      <c r="J867" s="13">
        <f>F867/I867</f>
        <v>700</v>
      </c>
      <c r="L867" t="b">
        <f t="shared" si="73"/>
        <v>0</v>
      </c>
      <c r="M867" s="14" t="b">
        <f t="shared" si="74"/>
        <v>1</v>
      </c>
      <c r="N867" s="14" t="b">
        <f t="shared" si="75"/>
        <v>1</v>
      </c>
      <c r="O867"/>
    </row>
    <row r="868" spans="1:15" ht="15.75" x14ac:dyDescent="0.25">
      <c r="A868" s="17" t="s">
        <v>249</v>
      </c>
      <c r="B868" s="17" t="s">
        <v>336</v>
      </c>
      <c r="C868" s="17" t="s">
        <v>22</v>
      </c>
      <c r="D868" s="12">
        <v>43525</v>
      </c>
      <c r="E868" s="12">
        <v>43529</v>
      </c>
      <c r="F868" s="13">
        <v>700</v>
      </c>
      <c r="G868" s="12">
        <v>43525</v>
      </c>
      <c r="H868" s="12">
        <v>43555</v>
      </c>
      <c r="I868" s="17">
        <f>IF((YEAR(H868)-YEAR(G868))=1, ((MONTH(H868)-MONTH(G868))+1)+12, (IF((YEAR(H868)-YEAR(G868))=2, ((MONTH(H868)-MONTH(G868))+1)+24, (IF((YEAR(H868)-YEAR(G868))=3, ((MONTH(H868)-MONTH(G868))+1)+36, (MONTH(H868)-MONTH(G868))+1)))))</f>
        <v>1</v>
      </c>
      <c r="J868" s="13">
        <f>F868/I868</f>
        <v>700</v>
      </c>
      <c r="L868" t="b">
        <f t="shared" si="73"/>
        <v>0</v>
      </c>
      <c r="M868" s="14" t="b">
        <f t="shared" si="74"/>
        <v>1</v>
      </c>
      <c r="N868" s="14" t="b">
        <f t="shared" si="75"/>
        <v>1</v>
      </c>
      <c r="O868"/>
    </row>
    <row r="869" spans="1:15" ht="15.75" x14ac:dyDescent="0.25">
      <c r="A869" s="17" t="s">
        <v>249</v>
      </c>
      <c r="B869" s="17" t="s">
        <v>336</v>
      </c>
      <c r="C869" s="17" t="s">
        <v>22</v>
      </c>
      <c r="D869" s="12">
        <v>43556</v>
      </c>
      <c r="E869" s="12">
        <v>43605</v>
      </c>
      <c r="F869" s="13">
        <v>700</v>
      </c>
      <c r="G869" s="12">
        <v>43556</v>
      </c>
      <c r="H869" s="12">
        <v>43585</v>
      </c>
      <c r="I869" s="17">
        <f>IF((YEAR(H869)-YEAR(G869))=1, ((MONTH(H869)-MONTH(G869))+1)+12, (IF((YEAR(H869)-YEAR(G869))=2, ((MONTH(H869)-MONTH(G869))+1)+24, (IF((YEAR(H869)-YEAR(G869))=3, ((MONTH(H869)-MONTH(G869))+1)+36, (MONTH(H869)-MONTH(G869))+1)))))</f>
        <v>1</v>
      </c>
      <c r="J869" s="13">
        <f>F869/I869</f>
        <v>700</v>
      </c>
      <c r="L869" t="b">
        <f t="shared" si="73"/>
        <v>0</v>
      </c>
      <c r="M869" s="14" t="b">
        <f t="shared" si="74"/>
        <v>1</v>
      </c>
      <c r="N869" s="14" t="b">
        <f t="shared" si="75"/>
        <v>1</v>
      </c>
      <c r="O869"/>
    </row>
    <row r="870" spans="1:15" ht="15.75" x14ac:dyDescent="0.25">
      <c r="A870" s="17" t="s">
        <v>249</v>
      </c>
      <c r="B870" s="17" t="s">
        <v>336</v>
      </c>
      <c r="C870" s="17" t="s">
        <v>22</v>
      </c>
      <c r="D870" s="12">
        <v>43586</v>
      </c>
      <c r="E870" s="12">
        <v>43647</v>
      </c>
      <c r="F870" s="13">
        <v>700</v>
      </c>
      <c r="G870" s="12">
        <v>43586</v>
      </c>
      <c r="H870" s="12">
        <v>43616</v>
      </c>
      <c r="I870" s="17">
        <f>IF((YEAR(H870)-YEAR(G870))=1, ((MONTH(H870)-MONTH(G870))+1)+12, (IF((YEAR(H870)-YEAR(G870))=2, ((MONTH(H870)-MONTH(G870))+1)+24, (IF((YEAR(H870)-YEAR(G870))=3, ((MONTH(H870)-MONTH(G870))+1)+36, (MONTH(H870)-MONTH(G870))+1)))))</f>
        <v>1</v>
      </c>
      <c r="J870" s="13">
        <f>F870/I870</f>
        <v>700</v>
      </c>
      <c r="L870" t="b">
        <f t="shared" si="73"/>
        <v>0</v>
      </c>
      <c r="M870" s="14" t="b">
        <f t="shared" si="74"/>
        <v>1</v>
      </c>
      <c r="N870" s="14" t="b">
        <f t="shared" si="75"/>
        <v>1</v>
      </c>
      <c r="O870"/>
    </row>
    <row r="871" spans="1:15" ht="15.75" x14ac:dyDescent="0.25">
      <c r="A871" s="17" t="s">
        <v>249</v>
      </c>
      <c r="B871" s="17" t="s">
        <v>336</v>
      </c>
      <c r="C871" s="17" t="s">
        <v>22</v>
      </c>
      <c r="D871" s="12">
        <v>43617</v>
      </c>
      <c r="E871" s="12">
        <v>43620</v>
      </c>
      <c r="F871" s="13">
        <v>700</v>
      </c>
      <c r="G871" s="12">
        <v>43617</v>
      </c>
      <c r="H871" s="12">
        <v>43646</v>
      </c>
      <c r="I871" s="17">
        <f>IF((YEAR(H871)-YEAR(G871))=1, ((MONTH(H871)-MONTH(G871))+1)+12, (IF((YEAR(H871)-YEAR(G871))=2, ((MONTH(H871)-MONTH(G871))+1)+24, (IF((YEAR(H871)-YEAR(G871))=3, ((MONTH(H871)-MONTH(G871))+1)+36, (MONTH(H871)-MONTH(G871))+1)))))</f>
        <v>1</v>
      </c>
      <c r="J871" s="13">
        <f>F871/I871</f>
        <v>700</v>
      </c>
      <c r="L871" t="b">
        <f t="shared" si="73"/>
        <v>0</v>
      </c>
      <c r="M871" s="14" t="b">
        <f t="shared" si="74"/>
        <v>1</v>
      </c>
      <c r="N871" s="14" t="b">
        <f t="shared" si="75"/>
        <v>1</v>
      </c>
      <c r="O871"/>
    </row>
    <row r="872" spans="1:15" ht="15.75" x14ac:dyDescent="0.25">
      <c r="A872" s="17" t="s">
        <v>249</v>
      </c>
      <c r="B872" s="17" t="s">
        <v>336</v>
      </c>
      <c r="C872" s="17" t="s">
        <v>22</v>
      </c>
      <c r="D872" s="12">
        <v>43647</v>
      </c>
      <c r="E872" s="12">
        <v>43678</v>
      </c>
      <c r="F872" s="13">
        <v>700</v>
      </c>
      <c r="G872" s="12">
        <v>43647</v>
      </c>
      <c r="H872" s="12">
        <v>43677</v>
      </c>
      <c r="I872" s="17">
        <f>IF((YEAR(H872)-YEAR(G872))=1, ((MONTH(H872)-MONTH(G872))+1)+12, (IF((YEAR(H872)-YEAR(G872))=2, ((MONTH(H872)-MONTH(G872))+1)+24, (IF((YEAR(H872)-YEAR(G872))=3, ((MONTH(H872)-MONTH(G872))+1)+36, (MONTH(H872)-MONTH(G872))+1)))))</f>
        <v>1</v>
      </c>
      <c r="J872" s="13">
        <f>F872/I872</f>
        <v>700</v>
      </c>
      <c r="L872" t="b">
        <f t="shared" si="73"/>
        <v>0</v>
      </c>
      <c r="M872" s="14" t="b">
        <f t="shared" si="74"/>
        <v>1</v>
      </c>
      <c r="N872" s="14" t="b">
        <f t="shared" si="75"/>
        <v>1</v>
      </c>
      <c r="O872"/>
    </row>
    <row r="873" spans="1:15" ht="15.75" x14ac:dyDescent="0.25">
      <c r="A873" s="17" t="s">
        <v>249</v>
      </c>
      <c r="B873" s="17" t="s">
        <v>336</v>
      </c>
      <c r="C873" s="17" t="s">
        <v>22</v>
      </c>
      <c r="D873" s="12">
        <v>43678</v>
      </c>
      <c r="E873" s="12">
        <v>43713</v>
      </c>
      <c r="F873" s="13">
        <v>700</v>
      </c>
      <c r="G873" s="12">
        <v>43678</v>
      </c>
      <c r="H873" s="12">
        <v>43708</v>
      </c>
      <c r="I873" s="17">
        <f>IF((YEAR(H873)-YEAR(G873))=1, ((MONTH(H873)-MONTH(G873))+1)+12, (IF((YEAR(H873)-YEAR(G873))=2, ((MONTH(H873)-MONTH(G873))+1)+24, (IF((YEAR(H873)-YEAR(G873))=3, ((MONTH(H873)-MONTH(G873))+1)+36, (MONTH(H873)-MONTH(G873))+1)))))</f>
        <v>1</v>
      </c>
      <c r="J873" s="13">
        <f>F873/I873</f>
        <v>700</v>
      </c>
      <c r="L873" t="b">
        <f t="shared" si="73"/>
        <v>0</v>
      </c>
      <c r="M873" s="14" t="b">
        <f t="shared" si="74"/>
        <v>1</v>
      </c>
      <c r="N873" s="14" t="b">
        <f t="shared" si="75"/>
        <v>1</v>
      </c>
      <c r="O873"/>
    </row>
    <row r="874" spans="1:15" ht="15.75" x14ac:dyDescent="0.25">
      <c r="A874" s="17" t="s">
        <v>249</v>
      </c>
      <c r="B874" s="17" t="s">
        <v>336</v>
      </c>
      <c r="C874" s="17" t="s">
        <v>22</v>
      </c>
      <c r="D874" s="12">
        <v>43709</v>
      </c>
      <c r="E874" s="12">
        <v>43749</v>
      </c>
      <c r="F874" s="13">
        <v>700</v>
      </c>
      <c r="G874" s="12">
        <v>43709</v>
      </c>
      <c r="H874" s="12">
        <v>43738</v>
      </c>
      <c r="I874" s="17">
        <f>IF((YEAR(H874)-YEAR(G874))=1, ((MONTH(H874)-MONTH(G874))+1)+12, (IF((YEAR(H874)-YEAR(G874))=2, ((MONTH(H874)-MONTH(G874))+1)+24, (IF((YEAR(H874)-YEAR(G874))=3, ((MONTH(H874)-MONTH(G874))+1)+36, (MONTH(H874)-MONTH(G874))+1)))))</f>
        <v>1</v>
      </c>
      <c r="J874" s="13">
        <f>F874/I874</f>
        <v>700</v>
      </c>
      <c r="L874" t="b">
        <f t="shared" si="73"/>
        <v>0</v>
      </c>
      <c r="M874" s="14" t="b">
        <f t="shared" si="74"/>
        <v>1</v>
      </c>
      <c r="N874" s="14" t="b">
        <f t="shared" si="75"/>
        <v>1</v>
      </c>
      <c r="O874"/>
    </row>
    <row r="875" spans="1:15" ht="15.75" x14ac:dyDescent="0.25">
      <c r="A875" s="17" t="s">
        <v>249</v>
      </c>
      <c r="B875" s="17" t="s">
        <v>336</v>
      </c>
      <c r="C875" s="17" t="s">
        <v>22</v>
      </c>
      <c r="D875" s="12">
        <v>43739</v>
      </c>
      <c r="E875" s="12">
        <v>43760</v>
      </c>
      <c r="F875" s="13">
        <v>700</v>
      </c>
      <c r="G875" s="12">
        <v>43739</v>
      </c>
      <c r="H875" s="12">
        <v>43769</v>
      </c>
      <c r="I875" s="17">
        <f>IF((YEAR(H875)-YEAR(G875))=1, ((MONTH(H875)-MONTH(G875))+1)+12, (IF((YEAR(H875)-YEAR(G875))=2, ((MONTH(H875)-MONTH(G875))+1)+24, (IF((YEAR(H875)-YEAR(G875))=3, ((MONTH(H875)-MONTH(G875))+1)+36, (MONTH(H875)-MONTH(G875))+1)))))</f>
        <v>1</v>
      </c>
      <c r="J875" s="13">
        <f>F875/I875</f>
        <v>700</v>
      </c>
      <c r="L875" t="b">
        <f t="shared" si="73"/>
        <v>0</v>
      </c>
      <c r="M875" s="14" t="b">
        <f t="shared" si="74"/>
        <v>1</v>
      </c>
      <c r="N875" s="14" t="b">
        <f t="shared" si="75"/>
        <v>1</v>
      </c>
      <c r="O875"/>
    </row>
    <row r="876" spans="1:15" ht="15.75" x14ac:dyDescent="0.25">
      <c r="A876" s="17" t="s">
        <v>249</v>
      </c>
      <c r="B876" s="17" t="s">
        <v>336</v>
      </c>
      <c r="C876" s="17" t="s">
        <v>22</v>
      </c>
      <c r="D876" s="12">
        <v>43770</v>
      </c>
      <c r="E876" s="12">
        <v>43796</v>
      </c>
      <c r="F876" s="13">
        <v>700</v>
      </c>
      <c r="G876" s="12">
        <v>43770</v>
      </c>
      <c r="H876" s="12">
        <v>43799</v>
      </c>
      <c r="I876" s="17">
        <f>IF((YEAR(H876)-YEAR(G876))=1, ((MONTH(H876)-MONTH(G876))+1)+12, (IF((YEAR(H876)-YEAR(G876))=2, ((MONTH(H876)-MONTH(G876))+1)+24, (IF((YEAR(H876)-YEAR(G876))=3, ((MONTH(H876)-MONTH(G876))+1)+36, (MONTH(H876)-MONTH(G876))+1)))))</f>
        <v>1</v>
      </c>
      <c r="J876" s="13">
        <f>F876/I876</f>
        <v>700</v>
      </c>
      <c r="L876" t="b">
        <f t="shared" si="73"/>
        <v>0</v>
      </c>
      <c r="M876" s="14" t="b">
        <f t="shared" si="74"/>
        <v>1</v>
      </c>
      <c r="N876" s="14" t="b">
        <f t="shared" si="75"/>
        <v>1</v>
      </c>
      <c r="O876"/>
    </row>
    <row r="877" spans="1:15" ht="15.75" x14ac:dyDescent="0.25">
      <c r="A877" s="17" t="s">
        <v>249</v>
      </c>
      <c r="B877" s="17" t="s">
        <v>336</v>
      </c>
      <c r="C877" s="17" t="s">
        <v>22</v>
      </c>
      <c r="D877" s="12">
        <v>43800</v>
      </c>
      <c r="E877" s="12">
        <v>43803</v>
      </c>
      <c r="F877" s="13">
        <v>700</v>
      </c>
      <c r="G877" s="12">
        <v>43800</v>
      </c>
      <c r="H877" s="12">
        <v>43830</v>
      </c>
      <c r="I877" s="17">
        <f>IF((YEAR(H877)-YEAR(G877))=1, ((MONTH(H877)-MONTH(G877))+1)+12, (IF((YEAR(H877)-YEAR(G877))=2, ((MONTH(H877)-MONTH(G877))+1)+24, (IF((YEAR(H877)-YEAR(G877))=3, ((MONTH(H877)-MONTH(G877))+1)+36, (MONTH(H877)-MONTH(G877))+1)))))</f>
        <v>1</v>
      </c>
      <c r="J877" s="13">
        <f>F877/I877</f>
        <v>700</v>
      </c>
      <c r="L877" t="b">
        <f t="shared" si="73"/>
        <v>0</v>
      </c>
      <c r="M877" s="14" t="b">
        <f t="shared" si="74"/>
        <v>1</v>
      </c>
      <c r="N877" s="14" t="b">
        <f t="shared" si="75"/>
        <v>1</v>
      </c>
      <c r="O877"/>
    </row>
    <row r="878" spans="1:15" ht="15.75" x14ac:dyDescent="0.25">
      <c r="A878" s="17" t="s">
        <v>249</v>
      </c>
      <c r="B878" s="17" t="s">
        <v>336</v>
      </c>
      <c r="C878" s="17" t="s">
        <v>22</v>
      </c>
      <c r="D878" s="12">
        <v>43831</v>
      </c>
      <c r="E878" s="12">
        <v>43836</v>
      </c>
      <c r="F878" s="13">
        <v>700</v>
      </c>
      <c r="G878" s="12">
        <v>43831</v>
      </c>
      <c r="H878" s="12">
        <v>43861</v>
      </c>
      <c r="I878" s="17">
        <f>IF((YEAR(H878)-YEAR(G878))=1, ((MONTH(H878)-MONTH(G878))+1)+12, (IF((YEAR(H878)-YEAR(G878))=2, ((MONTH(H878)-MONTH(G878))+1)+24, (IF((YEAR(H878)-YEAR(G878))=3, ((MONTH(H878)-MONTH(G878))+1)+36, (MONTH(H878)-MONTH(G878))+1)))))</f>
        <v>1</v>
      </c>
      <c r="J878" s="13">
        <f>F878/I878</f>
        <v>700</v>
      </c>
      <c r="L878" t="b">
        <f t="shared" si="73"/>
        <v>0</v>
      </c>
      <c r="M878" s="14" t="b">
        <f t="shared" si="74"/>
        <v>1</v>
      </c>
      <c r="N878" s="14" t="b">
        <f t="shared" si="75"/>
        <v>1</v>
      </c>
      <c r="O878"/>
    </row>
    <row r="879" spans="1:15" ht="15.75" x14ac:dyDescent="0.25">
      <c r="A879" s="17" t="s">
        <v>249</v>
      </c>
      <c r="B879" s="17" t="s">
        <v>336</v>
      </c>
      <c r="C879" s="17" t="s">
        <v>22</v>
      </c>
      <c r="D879" s="12">
        <v>43862</v>
      </c>
      <c r="E879" s="12">
        <v>43900</v>
      </c>
      <c r="F879" s="13">
        <v>700</v>
      </c>
      <c r="G879" s="12">
        <v>43862</v>
      </c>
      <c r="H879" s="12">
        <v>43890</v>
      </c>
      <c r="I879" s="17">
        <f>IF((YEAR(H879)-YEAR(G879))=1, ((MONTH(H879)-MONTH(G879))+1)+12, (IF((YEAR(H879)-YEAR(G879))=2, ((MONTH(H879)-MONTH(G879))+1)+24, (IF((YEAR(H879)-YEAR(G879))=3, ((MONTH(H879)-MONTH(G879))+1)+36, (MONTH(H879)-MONTH(G879))+1)))))</f>
        <v>1</v>
      </c>
      <c r="J879" s="13">
        <f>F879/I879</f>
        <v>700</v>
      </c>
      <c r="L879" t="b">
        <f t="shared" si="73"/>
        <v>0</v>
      </c>
      <c r="M879" s="14" t="b">
        <f t="shared" si="74"/>
        <v>1</v>
      </c>
      <c r="N879" s="14" t="b">
        <f t="shared" si="75"/>
        <v>1</v>
      </c>
      <c r="O879"/>
    </row>
    <row r="880" spans="1:15" ht="15.75" x14ac:dyDescent="0.25">
      <c r="A880" s="17" t="s">
        <v>249</v>
      </c>
      <c r="B880" s="17" t="s">
        <v>336</v>
      </c>
      <c r="C880" s="17" t="s">
        <v>22</v>
      </c>
      <c r="D880" s="12">
        <v>43891</v>
      </c>
      <c r="E880" s="12">
        <v>43920</v>
      </c>
      <c r="F880" s="13">
        <v>700</v>
      </c>
      <c r="G880" s="12">
        <v>43891</v>
      </c>
      <c r="H880" s="12">
        <v>43921</v>
      </c>
      <c r="I880" s="17">
        <f>IF((YEAR(H880)-YEAR(G880))=1, ((MONTH(H880)-MONTH(G880))+1)+12, (IF((YEAR(H880)-YEAR(G880))=2, ((MONTH(H880)-MONTH(G880))+1)+24, (IF((YEAR(H880)-YEAR(G880))=3, ((MONTH(H880)-MONTH(G880))+1)+36, (MONTH(H880)-MONTH(G880))+1)))))</f>
        <v>1</v>
      </c>
      <c r="J880" s="13">
        <f>F880/I880</f>
        <v>700</v>
      </c>
      <c r="L880" t="b">
        <f t="shared" si="73"/>
        <v>0</v>
      </c>
      <c r="M880" s="14" t="b">
        <f t="shared" si="74"/>
        <v>1</v>
      </c>
      <c r="N880" s="14" t="b">
        <f t="shared" si="75"/>
        <v>1</v>
      </c>
      <c r="O880"/>
    </row>
    <row r="881" spans="1:15" ht="15.75" x14ac:dyDescent="0.25">
      <c r="A881" s="17" t="s">
        <v>249</v>
      </c>
      <c r="B881" s="17" t="s">
        <v>336</v>
      </c>
      <c r="C881" s="17" t="s">
        <v>22</v>
      </c>
      <c r="D881" s="12">
        <v>43922</v>
      </c>
      <c r="E881" s="12">
        <v>43958</v>
      </c>
      <c r="F881" s="13">
        <v>700</v>
      </c>
      <c r="G881" s="12">
        <v>43922</v>
      </c>
      <c r="H881" s="12">
        <v>43951</v>
      </c>
      <c r="I881" s="17">
        <f>IF((YEAR(H881)-YEAR(G881))=1, ((MONTH(H881)-MONTH(G881))+1)+12, (IF((YEAR(H881)-YEAR(G881))=2, ((MONTH(H881)-MONTH(G881))+1)+24, (IF((YEAR(H881)-YEAR(G881))=3, ((MONTH(H881)-MONTH(G881))+1)+36, (MONTH(H881)-MONTH(G881))+1)))))</f>
        <v>1</v>
      </c>
      <c r="J881" s="13">
        <f>F881/I881</f>
        <v>700</v>
      </c>
      <c r="L881" t="b">
        <f t="shared" si="73"/>
        <v>0</v>
      </c>
      <c r="M881" s="14" t="b">
        <f t="shared" si="74"/>
        <v>1</v>
      </c>
      <c r="N881" s="14" t="b">
        <f t="shared" si="75"/>
        <v>1</v>
      </c>
      <c r="O881"/>
    </row>
    <row r="882" spans="1:15" ht="15.75" x14ac:dyDescent="0.25">
      <c r="A882" s="17" t="s">
        <v>249</v>
      </c>
      <c r="B882" s="17" t="s">
        <v>336</v>
      </c>
      <c r="C882" s="17" t="s">
        <v>22</v>
      </c>
      <c r="D882" s="12">
        <v>43952</v>
      </c>
      <c r="E882" s="12">
        <v>43958</v>
      </c>
      <c r="F882" s="13">
        <v>700</v>
      </c>
      <c r="G882" s="12">
        <v>43952</v>
      </c>
      <c r="H882" s="12">
        <v>43982</v>
      </c>
      <c r="I882" s="17">
        <f>IF((YEAR(H882)-YEAR(G882))=1, ((MONTH(H882)-MONTH(G882))+1)+12, (IF((YEAR(H882)-YEAR(G882))=2, ((MONTH(H882)-MONTH(G882))+1)+24, (IF((YEAR(H882)-YEAR(G882))=3, ((MONTH(H882)-MONTH(G882))+1)+36, (MONTH(H882)-MONTH(G882))+1)))))</f>
        <v>1</v>
      </c>
      <c r="J882" s="13">
        <f>F882/I882</f>
        <v>700</v>
      </c>
      <c r="L882" t="b">
        <f t="shared" si="73"/>
        <v>0</v>
      </c>
      <c r="M882" s="14" t="b">
        <f t="shared" si="74"/>
        <v>1</v>
      </c>
      <c r="N882" s="14" t="b">
        <f t="shared" si="75"/>
        <v>1</v>
      </c>
      <c r="O882"/>
    </row>
    <row r="883" spans="1:15" ht="15.75" x14ac:dyDescent="0.25">
      <c r="A883" s="17" t="s">
        <v>249</v>
      </c>
      <c r="B883" s="17" t="s">
        <v>336</v>
      </c>
      <c r="C883" s="17" t="s">
        <v>22</v>
      </c>
      <c r="D883" s="12">
        <v>43983</v>
      </c>
      <c r="E883" s="12">
        <v>44116</v>
      </c>
      <c r="F883" s="13">
        <v>700</v>
      </c>
      <c r="G883" s="12">
        <v>43983</v>
      </c>
      <c r="H883" s="12">
        <v>44012</v>
      </c>
      <c r="I883" s="17">
        <f>IF((YEAR(H883)-YEAR(G883))=1, ((MONTH(H883)-MONTH(G883))+1)+12, (IF((YEAR(H883)-YEAR(G883))=2, ((MONTH(H883)-MONTH(G883))+1)+24, (IF((YEAR(H883)-YEAR(G883))=3, ((MONTH(H883)-MONTH(G883))+1)+36, (MONTH(H883)-MONTH(G883))+1)))))</f>
        <v>1</v>
      </c>
      <c r="J883" s="13">
        <f>F883/I883</f>
        <v>700</v>
      </c>
      <c r="L883" t="b">
        <f t="shared" si="73"/>
        <v>0</v>
      </c>
      <c r="M883" s="14" t="b">
        <f t="shared" si="74"/>
        <v>1</v>
      </c>
      <c r="N883" s="14" t="b">
        <f t="shared" si="75"/>
        <v>1</v>
      </c>
      <c r="O883"/>
    </row>
    <row r="884" spans="1:15" ht="15.75" x14ac:dyDescent="0.25">
      <c r="A884" s="17" t="s">
        <v>249</v>
      </c>
      <c r="B884" s="17" t="s">
        <v>336</v>
      </c>
      <c r="C884" s="17" t="s">
        <v>22</v>
      </c>
      <c r="D884" s="12">
        <v>44013</v>
      </c>
      <c r="E884" s="12">
        <v>44116</v>
      </c>
      <c r="F884" s="13">
        <v>700</v>
      </c>
      <c r="G884" s="12">
        <v>44013</v>
      </c>
      <c r="H884" s="12">
        <v>44043</v>
      </c>
      <c r="I884" s="17">
        <f>IF((YEAR(H884)-YEAR(G884))=1, ((MONTH(H884)-MONTH(G884))+1)+12, (IF((YEAR(H884)-YEAR(G884))=2, ((MONTH(H884)-MONTH(G884))+1)+24, (IF((YEAR(H884)-YEAR(G884))=3, ((MONTH(H884)-MONTH(G884))+1)+36, (MONTH(H884)-MONTH(G884))+1)))))</f>
        <v>1</v>
      </c>
      <c r="J884" s="13">
        <f>F884/I884</f>
        <v>700</v>
      </c>
      <c r="L884" t="b">
        <f t="shared" si="73"/>
        <v>0</v>
      </c>
      <c r="M884" s="14" t="b">
        <f t="shared" si="74"/>
        <v>1</v>
      </c>
      <c r="N884" s="14" t="b">
        <f t="shared" si="75"/>
        <v>1</v>
      </c>
      <c r="O884"/>
    </row>
    <row r="885" spans="1:15" ht="15.75" x14ac:dyDescent="0.25">
      <c r="A885" s="17" t="s">
        <v>249</v>
      </c>
      <c r="B885" s="17" t="s">
        <v>336</v>
      </c>
      <c r="C885" s="17" t="s">
        <v>22</v>
      </c>
      <c r="D885" s="12">
        <v>44044</v>
      </c>
      <c r="E885" s="12">
        <v>44116</v>
      </c>
      <c r="F885" s="13">
        <v>700</v>
      </c>
      <c r="G885" s="12">
        <v>44044</v>
      </c>
      <c r="H885" s="12">
        <v>44074</v>
      </c>
      <c r="I885" s="17">
        <f>IF((YEAR(H885)-YEAR(G885))=1, ((MONTH(H885)-MONTH(G885))+1)+12, (IF((YEAR(H885)-YEAR(G885))=2, ((MONTH(H885)-MONTH(G885))+1)+24, (IF((YEAR(H885)-YEAR(G885))=3, ((MONTH(H885)-MONTH(G885))+1)+36, (MONTH(H885)-MONTH(G885))+1)))))</f>
        <v>1</v>
      </c>
      <c r="J885" s="13">
        <f>F885/I885</f>
        <v>700</v>
      </c>
      <c r="L885" t="b">
        <f t="shared" si="73"/>
        <v>0</v>
      </c>
      <c r="M885" s="14" t="b">
        <f t="shared" si="74"/>
        <v>1</v>
      </c>
      <c r="N885" s="14" t="b">
        <f t="shared" si="75"/>
        <v>1</v>
      </c>
      <c r="O885"/>
    </row>
    <row r="886" spans="1:15" ht="15.75" x14ac:dyDescent="0.25">
      <c r="A886" s="17" t="s">
        <v>249</v>
      </c>
      <c r="B886" s="17" t="s">
        <v>336</v>
      </c>
      <c r="C886" s="17" t="s">
        <v>22</v>
      </c>
      <c r="D886" s="12">
        <v>44075</v>
      </c>
      <c r="E886" s="12">
        <v>44116</v>
      </c>
      <c r="F886" s="13">
        <v>700</v>
      </c>
      <c r="G886" s="12">
        <v>44075</v>
      </c>
      <c r="H886" s="12">
        <v>44104</v>
      </c>
      <c r="I886" s="17">
        <f>IF((YEAR(H886)-YEAR(G886))=1, ((MONTH(H886)-MONTH(G886))+1)+12, (IF((YEAR(H886)-YEAR(G886))=2, ((MONTH(H886)-MONTH(G886))+1)+24, (IF((YEAR(H886)-YEAR(G886))=3, ((MONTH(H886)-MONTH(G886))+1)+36, (MONTH(H886)-MONTH(G886))+1)))))</f>
        <v>1</v>
      </c>
      <c r="J886" s="13">
        <f>F886/I886</f>
        <v>700</v>
      </c>
      <c r="L886" t="b">
        <f t="shared" si="73"/>
        <v>0</v>
      </c>
      <c r="M886" s="14" t="b">
        <f t="shared" si="74"/>
        <v>1</v>
      </c>
      <c r="N886" s="14" t="b">
        <f t="shared" si="75"/>
        <v>1</v>
      </c>
      <c r="O886"/>
    </row>
    <row r="887" spans="1:15" ht="15.75" x14ac:dyDescent="0.25">
      <c r="A887" s="17" t="s">
        <v>249</v>
      </c>
      <c r="B887" s="17" t="s">
        <v>336</v>
      </c>
      <c r="C887" s="17" t="s">
        <v>22</v>
      </c>
      <c r="D887" s="12">
        <v>44105</v>
      </c>
      <c r="E887" s="12">
        <v>44116</v>
      </c>
      <c r="F887" s="13">
        <v>700</v>
      </c>
      <c r="G887" s="12">
        <v>44105</v>
      </c>
      <c r="H887" s="12">
        <v>44135</v>
      </c>
      <c r="I887" s="17">
        <f>IF((YEAR(H887)-YEAR(G887))=1, ((MONTH(H887)-MONTH(G887))+1)+12, (IF((YEAR(H887)-YEAR(G887))=2, ((MONTH(H887)-MONTH(G887))+1)+24, (IF((YEAR(H887)-YEAR(G887))=3, ((MONTH(H887)-MONTH(G887))+1)+36, (MONTH(H887)-MONTH(G887))+1)))))</f>
        <v>1</v>
      </c>
      <c r="J887" s="13">
        <f>F887/I887</f>
        <v>700</v>
      </c>
      <c r="L887" t="b">
        <f t="shared" si="73"/>
        <v>0</v>
      </c>
      <c r="M887" s="14" t="b">
        <f t="shared" si="74"/>
        <v>1</v>
      </c>
      <c r="N887" s="14" t="b">
        <f t="shared" si="75"/>
        <v>1</v>
      </c>
      <c r="O887"/>
    </row>
    <row r="888" spans="1:15" ht="15.75" x14ac:dyDescent="0.25">
      <c r="A888" s="17" t="s">
        <v>249</v>
      </c>
      <c r="B888" s="17" t="s">
        <v>336</v>
      </c>
      <c r="C888" s="17" t="s">
        <v>22</v>
      </c>
      <c r="D888" s="12">
        <v>44136</v>
      </c>
      <c r="E888" s="12">
        <v>44166</v>
      </c>
      <c r="F888" s="13">
        <v>700</v>
      </c>
      <c r="G888" s="12">
        <v>44136</v>
      </c>
      <c r="H888" s="12">
        <v>44165</v>
      </c>
      <c r="I888" s="17">
        <f>IF((YEAR(H888)-YEAR(G888))=1, ((MONTH(H888)-MONTH(G888))+1)+12, (IF((YEAR(H888)-YEAR(G888))=2, ((MONTH(H888)-MONTH(G888))+1)+24, (IF((YEAR(H888)-YEAR(G888))=3, ((MONTH(H888)-MONTH(G888))+1)+36, (MONTH(H888)-MONTH(G888))+1)))))</f>
        <v>1</v>
      </c>
      <c r="J888" s="13">
        <f>F888/I888</f>
        <v>700</v>
      </c>
      <c r="L888" t="b">
        <f t="shared" si="73"/>
        <v>0</v>
      </c>
      <c r="M888" s="14" t="b">
        <f t="shared" si="74"/>
        <v>1</v>
      </c>
      <c r="N888" s="14" t="b">
        <f t="shared" si="75"/>
        <v>1</v>
      </c>
      <c r="O888"/>
    </row>
    <row r="889" spans="1:15" ht="15.75" x14ac:dyDescent="0.25">
      <c r="A889" s="17" t="s">
        <v>249</v>
      </c>
      <c r="B889" s="17" t="s">
        <v>336</v>
      </c>
      <c r="C889" s="17" t="s">
        <v>22</v>
      </c>
      <c r="D889" s="12">
        <v>44166</v>
      </c>
      <c r="E889" s="12">
        <v>44200</v>
      </c>
      <c r="F889" s="13">
        <v>700</v>
      </c>
      <c r="G889" s="12">
        <v>44166</v>
      </c>
      <c r="H889" s="12">
        <v>44196</v>
      </c>
      <c r="I889" s="17">
        <f>IF((YEAR(H889)-YEAR(G889))=1, ((MONTH(H889)-MONTH(G889))+1)+12, (IF((YEAR(H889)-YEAR(G889))=2, ((MONTH(H889)-MONTH(G889))+1)+24, (IF((YEAR(H889)-YEAR(G889))=3, ((MONTH(H889)-MONTH(G889))+1)+36, (MONTH(H889)-MONTH(G889))+1)))))</f>
        <v>1</v>
      </c>
      <c r="J889" s="13">
        <f>F889/I889</f>
        <v>700</v>
      </c>
      <c r="L889" t="b">
        <f t="shared" si="73"/>
        <v>0</v>
      </c>
      <c r="M889" s="14" t="b">
        <f t="shared" si="74"/>
        <v>1</v>
      </c>
      <c r="N889" s="14" t="b">
        <f t="shared" si="75"/>
        <v>1</v>
      </c>
      <c r="O889"/>
    </row>
    <row r="890" spans="1:15" ht="15.75" x14ac:dyDescent="0.25">
      <c r="A890" s="17" t="s">
        <v>249</v>
      </c>
      <c r="B890" s="17" t="s">
        <v>336</v>
      </c>
      <c r="C890" s="17" t="s">
        <v>22</v>
      </c>
      <c r="D890" s="12">
        <v>44197</v>
      </c>
      <c r="E890" s="12">
        <v>44224</v>
      </c>
      <c r="F890" s="13">
        <v>700</v>
      </c>
      <c r="G890" s="12">
        <v>44197</v>
      </c>
      <c r="H890" s="12">
        <v>44227</v>
      </c>
      <c r="I890" s="17">
        <f>IF((YEAR(H890)-YEAR(G890))=1, ((MONTH(H890)-MONTH(G890))+1)+12, (IF((YEAR(H890)-YEAR(G890))=2, ((MONTH(H890)-MONTH(G890))+1)+24, (IF((YEAR(H890)-YEAR(G890))=3, ((MONTH(H890)-MONTH(G890))+1)+36, (MONTH(H890)-MONTH(G890))+1)))))</f>
        <v>1</v>
      </c>
      <c r="J890" s="13">
        <f>F890/I890</f>
        <v>700</v>
      </c>
      <c r="L890" t="b">
        <f t="shared" si="73"/>
        <v>0</v>
      </c>
      <c r="M890" s="14" t="b">
        <f t="shared" si="74"/>
        <v>1</v>
      </c>
      <c r="N890" s="14" t="b">
        <f t="shared" si="75"/>
        <v>1</v>
      </c>
      <c r="O890"/>
    </row>
    <row r="891" spans="1:15" ht="15.75" x14ac:dyDescent="0.25">
      <c r="A891" s="17" t="s">
        <v>249</v>
      </c>
      <c r="B891" s="17" t="s">
        <v>336</v>
      </c>
      <c r="C891" s="17" t="s">
        <v>22</v>
      </c>
      <c r="D891" s="12">
        <v>44228</v>
      </c>
      <c r="E891" s="12">
        <v>44235</v>
      </c>
      <c r="F891" s="13">
        <v>700</v>
      </c>
      <c r="G891" s="12">
        <v>44228</v>
      </c>
      <c r="H891" s="12">
        <v>44255</v>
      </c>
      <c r="I891" s="17">
        <f>IF((YEAR(H891)-YEAR(G891))=1, ((MONTH(H891)-MONTH(G891))+1)+12, (IF((YEAR(H891)-YEAR(G891))=2, ((MONTH(H891)-MONTH(G891))+1)+24, (IF((YEAR(H891)-YEAR(G891))=3, ((MONTH(H891)-MONTH(G891))+1)+36, (MONTH(H891)-MONTH(G891))+1)))))</f>
        <v>1</v>
      </c>
      <c r="J891" s="13">
        <f>F891/I891</f>
        <v>700</v>
      </c>
      <c r="L891" t="b">
        <f t="shared" si="73"/>
        <v>0</v>
      </c>
      <c r="M891" s="14" t="b">
        <f t="shared" si="74"/>
        <v>1</v>
      </c>
      <c r="N891" s="14" t="b">
        <f t="shared" si="75"/>
        <v>1</v>
      </c>
      <c r="O891"/>
    </row>
    <row r="892" spans="1:15" ht="15.75" x14ac:dyDescent="0.25">
      <c r="A892" s="17" t="s">
        <v>249</v>
      </c>
      <c r="B892" s="17" t="s">
        <v>336</v>
      </c>
      <c r="C892" s="17" t="s">
        <v>22</v>
      </c>
      <c r="D892" s="12">
        <v>44256</v>
      </c>
      <c r="E892" s="12"/>
      <c r="F892" s="13">
        <v>700</v>
      </c>
      <c r="G892" s="12">
        <v>44256</v>
      </c>
      <c r="H892" s="12">
        <v>44286</v>
      </c>
      <c r="I892" s="17">
        <f>IF((YEAR(H892)-YEAR(G892))=1, ((MONTH(H892)-MONTH(G892))+1)+12, (IF((YEAR(H892)-YEAR(G892))=2, ((MONTH(H892)-MONTH(G892))+1)+24, (IF((YEAR(H892)-YEAR(G892))=3, ((MONTH(H892)-MONTH(G892))+1)+36, (MONTH(H892)-MONTH(G892))+1)))))</f>
        <v>1</v>
      </c>
      <c r="J892" s="13">
        <f>F892/I892</f>
        <v>700</v>
      </c>
      <c r="L892" t="b">
        <f t="shared" si="73"/>
        <v>0</v>
      </c>
      <c r="M892" s="14" t="b">
        <f t="shared" si="74"/>
        <v>1</v>
      </c>
      <c r="N892" s="14" t="b">
        <f t="shared" si="75"/>
        <v>1</v>
      </c>
      <c r="O892"/>
    </row>
    <row r="893" spans="1:15" ht="15.75" x14ac:dyDescent="0.25">
      <c r="A893" s="17" t="s">
        <v>249</v>
      </c>
      <c r="B893" s="17" t="s">
        <v>336</v>
      </c>
      <c r="C893" s="17" t="s">
        <v>22</v>
      </c>
      <c r="D893" s="12">
        <v>44287</v>
      </c>
      <c r="E893" s="12"/>
      <c r="F893" s="13">
        <v>700</v>
      </c>
      <c r="G893" s="12">
        <v>44287</v>
      </c>
      <c r="H893" s="12">
        <v>44316</v>
      </c>
      <c r="I893" s="17">
        <f>IF((YEAR(H893)-YEAR(G893))=1, ((MONTH(H893)-MONTH(G893))+1)+12, (IF((YEAR(H893)-YEAR(G893))=2, ((MONTH(H893)-MONTH(G893))+1)+24, (IF((YEAR(H893)-YEAR(G893))=3, ((MONTH(H893)-MONTH(G893))+1)+36, (MONTH(H893)-MONTH(G893))+1)))))</f>
        <v>1</v>
      </c>
      <c r="J893" s="13">
        <f>F893/I893</f>
        <v>700</v>
      </c>
      <c r="L893" t="b">
        <f t="shared" si="73"/>
        <v>0</v>
      </c>
      <c r="M893" s="14" t="b">
        <f t="shared" si="74"/>
        <v>1</v>
      </c>
      <c r="N893" s="14" t="b">
        <f t="shared" si="75"/>
        <v>1</v>
      </c>
      <c r="O893"/>
    </row>
    <row r="894" spans="1:15" ht="15.75" x14ac:dyDescent="0.25">
      <c r="A894" s="17" t="s">
        <v>249</v>
      </c>
      <c r="B894" s="17" t="s">
        <v>336</v>
      </c>
      <c r="C894" s="17" t="s">
        <v>22</v>
      </c>
      <c r="D894" s="12">
        <v>44317</v>
      </c>
      <c r="E894" s="12"/>
      <c r="F894" s="13">
        <v>700</v>
      </c>
      <c r="G894" s="12">
        <v>44317</v>
      </c>
      <c r="H894" s="12">
        <v>44347</v>
      </c>
      <c r="I894" s="17">
        <f>IF((YEAR(H894)-YEAR(G894))=1, ((MONTH(H894)-MONTH(G894))+1)+12, (IF((YEAR(H894)-YEAR(G894))=2, ((MONTH(H894)-MONTH(G894))+1)+24, (IF((YEAR(H894)-YEAR(G894))=3, ((MONTH(H894)-MONTH(G894))+1)+36, (MONTH(H894)-MONTH(G894))+1)))))</f>
        <v>1</v>
      </c>
      <c r="J894" s="13">
        <f>F894/I894</f>
        <v>700</v>
      </c>
      <c r="L894" t="b">
        <f t="shared" si="73"/>
        <v>0</v>
      </c>
      <c r="M894" s="14" t="b">
        <f t="shared" si="74"/>
        <v>1</v>
      </c>
      <c r="N894" s="14" t="b">
        <f t="shared" si="75"/>
        <v>1</v>
      </c>
      <c r="O894"/>
    </row>
    <row r="895" spans="1:15" ht="15.75" x14ac:dyDescent="0.25">
      <c r="A895" s="17" t="s">
        <v>249</v>
      </c>
      <c r="B895" s="17" t="s">
        <v>336</v>
      </c>
      <c r="C895" s="17" t="s">
        <v>22</v>
      </c>
      <c r="D895" s="12">
        <v>44348</v>
      </c>
      <c r="E895" s="12"/>
      <c r="F895" s="13">
        <v>700</v>
      </c>
      <c r="G895" s="12">
        <v>44348</v>
      </c>
      <c r="H895" s="12">
        <v>44377</v>
      </c>
      <c r="I895" s="17">
        <f>IF((YEAR(H895)-YEAR(G895))=1, ((MONTH(H895)-MONTH(G895))+1)+12, (IF((YEAR(H895)-YEAR(G895))=2, ((MONTH(H895)-MONTH(G895))+1)+24, (IF((YEAR(H895)-YEAR(G895))=3, ((MONTH(H895)-MONTH(G895))+1)+36, (MONTH(H895)-MONTH(G895))+1)))))</f>
        <v>1</v>
      </c>
      <c r="J895" s="13">
        <f>F895/I895</f>
        <v>700</v>
      </c>
      <c r="L895" t="b">
        <f t="shared" si="73"/>
        <v>0</v>
      </c>
      <c r="M895" s="14" t="b">
        <f t="shared" si="74"/>
        <v>1</v>
      </c>
      <c r="N895" s="14" t="b">
        <f t="shared" si="75"/>
        <v>1</v>
      </c>
      <c r="O895"/>
    </row>
    <row r="896" spans="1:15" ht="15.75" x14ac:dyDescent="0.25">
      <c r="A896" s="17" t="s">
        <v>249</v>
      </c>
      <c r="B896" s="17" t="s">
        <v>336</v>
      </c>
      <c r="C896" s="17" t="s">
        <v>22</v>
      </c>
      <c r="D896" s="12">
        <v>44378</v>
      </c>
      <c r="E896" s="12"/>
      <c r="F896" s="13">
        <v>700</v>
      </c>
      <c r="G896" s="12">
        <v>44378</v>
      </c>
      <c r="H896" s="12">
        <v>44408</v>
      </c>
      <c r="I896" s="17">
        <f>IF((YEAR(H896)-YEAR(G896))=1, ((MONTH(H896)-MONTH(G896))+1)+12, (IF((YEAR(H896)-YEAR(G896))=2, ((MONTH(H896)-MONTH(G896))+1)+24, (IF((YEAR(H896)-YEAR(G896))=3, ((MONTH(H896)-MONTH(G896))+1)+36, (MONTH(H896)-MONTH(G896))+1)))))</f>
        <v>1</v>
      </c>
      <c r="J896" s="13">
        <f>F896/I896</f>
        <v>700</v>
      </c>
      <c r="L896" t="b">
        <f t="shared" si="73"/>
        <v>0</v>
      </c>
      <c r="M896" s="14" t="b">
        <f t="shared" si="74"/>
        <v>1</v>
      </c>
      <c r="N896" s="14" t="b">
        <f t="shared" si="75"/>
        <v>1</v>
      </c>
      <c r="O896"/>
    </row>
    <row r="897" spans="1:15" ht="15.75" x14ac:dyDescent="0.25">
      <c r="A897" s="17" t="s">
        <v>249</v>
      </c>
      <c r="B897" s="17" t="s">
        <v>336</v>
      </c>
      <c r="C897" s="17" t="s">
        <v>22</v>
      </c>
      <c r="D897" s="12">
        <v>44409</v>
      </c>
      <c r="E897" s="12"/>
      <c r="F897" s="13">
        <v>700</v>
      </c>
      <c r="G897" s="12">
        <v>44409</v>
      </c>
      <c r="H897" s="12">
        <v>44439</v>
      </c>
      <c r="I897" s="17">
        <f>IF((YEAR(H897)-YEAR(G897))=1, ((MONTH(H897)-MONTH(G897))+1)+12, (IF((YEAR(H897)-YEAR(G897))=2, ((MONTH(H897)-MONTH(G897))+1)+24, (IF((YEAR(H897)-YEAR(G897))=3, ((MONTH(H897)-MONTH(G897))+1)+36, (MONTH(H897)-MONTH(G897))+1)))))</f>
        <v>1</v>
      </c>
      <c r="J897" s="13">
        <f>F897/I897</f>
        <v>700</v>
      </c>
      <c r="L897" t="b">
        <f t="shared" si="73"/>
        <v>0</v>
      </c>
      <c r="M897" s="14" t="b">
        <f t="shared" si="74"/>
        <v>1</v>
      </c>
      <c r="N897" s="14" t="b">
        <f t="shared" si="75"/>
        <v>1</v>
      </c>
      <c r="O897"/>
    </row>
    <row r="898" spans="1:15" ht="15.75" x14ac:dyDescent="0.25">
      <c r="A898" s="17" t="s">
        <v>249</v>
      </c>
      <c r="B898" s="17" t="s">
        <v>336</v>
      </c>
      <c r="C898" s="17" t="s">
        <v>22</v>
      </c>
      <c r="D898" s="12">
        <v>44440</v>
      </c>
      <c r="E898" s="12"/>
      <c r="F898" s="13">
        <v>700</v>
      </c>
      <c r="G898" s="12">
        <v>44440</v>
      </c>
      <c r="H898" s="12">
        <v>44469</v>
      </c>
      <c r="I898" s="17">
        <f>IF((YEAR(H898)-YEAR(G898))=1, ((MONTH(H898)-MONTH(G898))+1)+12, (IF((YEAR(H898)-YEAR(G898))=2, ((MONTH(H898)-MONTH(G898))+1)+24, (IF((YEAR(H898)-YEAR(G898))=3, ((MONTH(H898)-MONTH(G898))+1)+36, (MONTH(H898)-MONTH(G898))+1)))))</f>
        <v>1</v>
      </c>
      <c r="J898" s="13">
        <f>F898/I898</f>
        <v>700</v>
      </c>
      <c r="L898" t="b">
        <f t="shared" si="73"/>
        <v>0</v>
      </c>
      <c r="M898" s="14" t="b">
        <f t="shared" si="74"/>
        <v>1</v>
      </c>
      <c r="N898" s="14" t="b">
        <f t="shared" si="75"/>
        <v>1</v>
      </c>
      <c r="O898"/>
    </row>
    <row r="899" spans="1:15" ht="15.75" x14ac:dyDescent="0.25">
      <c r="A899" s="17" t="s">
        <v>249</v>
      </c>
      <c r="B899" s="17" t="s">
        <v>336</v>
      </c>
      <c r="C899" s="17" t="s">
        <v>22</v>
      </c>
      <c r="D899" s="12">
        <v>44470</v>
      </c>
      <c r="E899" s="12"/>
      <c r="F899" s="13">
        <v>700</v>
      </c>
      <c r="G899" s="12">
        <v>44470</v>
      </c>
      <c r="H899" s="12">
        <v>44500</v>
      </c>
      <c r="I899" s="17">
        <f>IF((YEAR(H899)-YEAR(G899))=1, ((MONTH(H899)-MONTH(G899))+1)+12, (IF((YEAR(H899)-YEAR(G899))=2, ((MONTH(H899)-MONTH(G899))+1)+24, (IF((YEAR(H899)-YEAR(G899))=3, ((MONTH(H899)-MONTH(G899))+1)+36, (MONTH(H899)-MONTH(G899))+1)))))</f>
        <v>1</v>
      </c>
      <c r="J899" s="13">
        <f>F899/I899</f>
        <v>700</v>
      </c>
      <c r="L899" t="b">
        <f t="shared" ref="L899:L962" si="76">AND(A899=A898,B899=B898,G899=G898,H899=H898)</f>
        <v>0</v>
      </c>
      <c r="M899" s="14" t="b">
        <f t="shared" si="74"/>
        <v>1</v>
      </c>
      <c r="N899" s="14" t="b">
        <f t="shared" si="75"/>
        <v>1</v>
      </c>
      <c r="O899"/>
    </row>
    <row r="900" spans="1:15" ht="15.75" x14ac:dyDescent="0.25">
      <c r="A900" s="17" t="s">
        <v>249</v>
      </c>
      <c r="B900" s="17" t="s">
        <v>336</v>
      </c>
      <c r="C900" s="17" t="s">
        <v>22</v>
      </c>
      <c r="D900" s="12">
        <v>44501</v>
      </c>
      <c r="E900" s="12"/>
      <c r="F900" s="13">
        <v>700</v>
      </c>
      <c r="G900" s="12">
        <v>44501</v>
      </c>
      <c r="H900" s="12">
        <v>44530</v>
      </c>
      <c r="I900" s="17">
        <f>IF((YEAR(H900)-YEAR(G900))=1, ((MONTH(H900)-MONTH(G900))+1)+12, (IF((YEAR(H900)-YEAR(G900))=2, ((MONTH(H900)-MONTH(G900))+1)+24, (IF((YEAR(H900)-YEAR(G900))=3, ((MONTH(H900)-MONTH(G900))+1)+36, (MONTH(H900)-MONTH(G900))+1)))))</f>
        <v>1</v>
      </c>
      <c r="J900" s="13">
        <f>F900/I900</f>
        <v>700</v>
      </c>
      <c r="L900" t="b">
        <f t="shared" si="76"/>
        <v>0</v>
      </c>
      <c r="M900" s="14" t="b">
        <f t="shared" si="74"/>
        <v>1</v>
      </c>
      <c r="N900" s="14" t="b">
        <f t="shared" si="75"/>
        <v>1</v>
      </c>
      <c r="O900"/>
    </row>
    <row r="901" spans="1:15" ht="15.75" x14ac:dyDescent="0.25">
      <c r="A901" s="17" t="s">
        <v>249</v>
      </c>
      <c r="B901" s="17" t="s">
        <v>336</v>
      </c>
      <c r="C901" s="17" t="s">
        <v>22</v>
      </c>
      <c r="D901" s="12">
        <v>44531</v>
      </c>
      <c r="E901" s="12"/>
      <c r="F901" s="13">
        <v>700</v>
      </c>
      <c r="G901" s="12">
        <v>44531</v>
      </c>
      <c r="H901" s="12">
        <v>44561</v>
      </c>
      <c r="I901" s="17">
        <f>IF((YEAR(H901)-YEAR(G901))=1, ((MONTH(H901)-MONTH(G901))+1)+12, (IF((YEAR(H901)-YEAR(G901))=2, ((MONTH(H901)-MONTH(G901))+1)+24, (IF((YEAR(H901)-YEAR(G901))=3, ((MONTH(H901)-MONTH(G901))+1)+36, (MONTH(H901)-MONTH(G901))+1)))))</f>
        <v>1</v>
      </c>
      <c r="J901" s="13">
        <f>F901/I901</f>
        <v>700</v>
      </c>
      <c r="L901" t="b">
        <f t="shared" si="76"/>
        <v>0</v>
      </c>
      <c r="M901" s="14" t="b">
        <f t="shared" si="74"/>
        <v>1</v>
      </c>
      <c r="N901" s="14" t="b">
        <f t="shared" si="75"/>
        <v>1</v>
      </c>
      <c r="O901"/>
    </row>
    <row r="902" spans="1:15" ht="15.75" hidden="1" x14ac:dyDescent="0.25">
      <c r="A902" s="17" t="s">
        <v>250</v>
      </c>
      <c r="B902" s="17" t="s">
        <v>335</v>
      </c>
      <c r="C902" s="17" t="s">
        <v>22</v>
      </c>
      <c r="D902" s="12">
        <v>42736</v>
      </c>
      <c r="E902" s="12">
        <v>43100</v>
      </c>
      <c r="F902" s="13">
        <v>2000</v>
      </c>
      <c r="G902" s="12">
        <v>42736</v>
      </c>
      <c r="H902" s="12">
        <v>42766</v>
      </c>
      <c r="I902" s="17">
        <f>IF((YEAR(H902)-YEAR(G902))=1, ((MONTH(H902)-MONTH(G902))+1)+12, (IF((YEAR(H902)-YEAR(G902))=2, ((MONTH(H902)-MONTH(G902))+1)+24, (IF((YEAR(H902)-YEAR(G902))=3, ((MONTH(H902)-MONTH(G902))+1)+36, (MONTH(H902)-MONTH(G902))+1)))))</f>
        <v>1</v>
      </c>
      <c r="J902" s="13">
        <f>F902/I902</f>
        <v>2000</v>
      </c>
      <c r="L902" t="b">
        <f t="shared" si="76"/>
        <v>0</v>
      </c>
      <c r="M902" s="14" t="b">
        <f t="shared" si="74"/>
        <v>0</v>
      </c>
      <c r="N902" s="14" t="b">
        <f t="shared" si="75"/>
        <v>0</v>
      </c>
      <c r="O902"/>
    </row>
    <row r="903" spans="1:15" ht="15.75" hidden="1" x14ac:dyDescent="0.25">
      <c r="A903" s="17" t="s">
        <v>250</v>
      </c>
      <c r="B903" s="17" t="s">
        <v>335</v>
      </c>
      <c r="C903" s="17" t="s">
        <v>22</v>
      </c>
      <c r="D903" s="12">
        <v>42767</v>
      </c>
      <c r="E903" s="12">
        <v>43100</v>
      </c>
      <c r="F903" s="13">
        <v>2000</v>
      </c>
      <c r="G903" s="12">
        <v>42767</v>
      </c>
      <c r="H903" s="12">
        <v>42794</v>
      </c>
      <c r="I903" s="17">
        <f>IF((YEAR(H903)-YEAR(G903))=1, ((MONTH(H903)-MONTH(G903))+1)+12, (IF((YEAR(H903)-YEAR(G903))=2, ((MONTH(H903)-MONTH(G903))+1)+24, (IF((YEAR(H903)-YEAR(G903))=3, ((MONTH(H903)-MONTH(G903))+1)+36, (MONTH(H903)-MONTH(G903))+1)))))</f>
        <v>1</v>
      </c>
      <c r="J903" s="13">
        <f>F903/I903</f>
        <v>2000</v>
      </c>
      <c r="L903" t="b">
        <f t="shared" si="76"/>
        <v>0</v>
      </c>
      <c r="M903" s="14" t="b">
        <f t="shared" si="74"/>
        <v>1</v>
      </c>
      <c r="N903" s="14" t="b">
        <f t="shared" si="75"/>
        <v>1</v>
      </c>
      <c r="O903"/>
    </row>
    <row r="904" spans="1:15" ht="15.75" hidden="1" x14ac:dyDescent="0.25">
      <c r="A904" s="17" t="s">
        <v>250</v>
      </c>
      <c r="B904" s="17" t="s">
        <v>335</v>
      </c>
      <c r="C904" s="17" t="s">
        <v>22</v>
      </c>
      <c r="D904" s="12">
        <v>42795</v>
      </c>
      <c r="E904" s="12">
        <v>43100</v>
      </c>
      <c r="F904" s="13">
        <v>2000</v>
      </c>
      <c r="G904" s="12">
        <v>42795</v>
      </c>
      <c r="H904" s="12">
        <v>42825</v>
      </c>
      <c r="I904" s="17">
        <f>IF((YEAR(H904)-YEAR(G904))=1, ((MONTH(H904)-MONTH(G904))+1)+12, (IF((YEAR(H904)-YEAR(G904))=2, ((MONTH(H904)-MONTH(G904))+1)+24, (IF((YEAR(H904)-YEAR(G904))=3, ((MONTH(H904)-MONTH(G904))+1)+36, (MONTH(H904)-MONTH(G904))+1)))))</f>
        <v>1</v>
      </c>
      <c r="J904" s="13">
        <f>F904/I904</f>
        <v>2000</v>
      </c>
      <c r="L904" t="b">
        <f t="shared" si="76"/>
        <v>0</v>
      </c>
      <c r="M904" s="14" t="b">
        <f t="shared" si="74"/>
        <v>1</v>
      </c>
      <c r="N904" s="14" t="b">
        <f t="shared" si="75"/>
        <v>1</v>
      </c>
      <c r="O904"/>
    </row>
    <row r="905" spans="1:15" ht="15.75" hidden="1" x14ac:dyDescent="0.25">
      <c r="A905" s="17" t="s">
        <v>250</v>
      </c>
      <c r="B905" s="17" t="s">
        <v>335</v>
      </c>
      <c r="C905" s="17" t="s">
        <v>22</v>
      </c>
      <c r="D905" s="12">
        <v>42826</v>
      </c>
      <c r="E905" s="12">
        <v>43100</v>
      </c>
      <c r="F905" s="13">
        <v>2000</v>
      </c>
      <c r="G905" s="12">
        <v>42826</v>
      </c>
      <c r="H905" s="12">
        <v>42855</v>
      </c>
      <c r="I905" s="17">
        <f>IF((YEAR(H905)-YEAR(G905))=1, ((MONTH(H905)-MONTH(G905))+1)+12, (IF((YEAR(H905)-YEAR(G905))=2, ((MONTH(H905)-MONTH(G905))+1)+24, (IF((YEAR(H905)-YEAR(G905))=3, ((MONTH(H905)-MONTH(G905))+1)+36, (MONTH(H905)-MONTH(G905))+1)))))</f>
        <v>1</v>
      </c>
      <c r="J905" s="13">
        <f>F905/I905</f>
        <v>2000</v>
      </c>
      <c r="L905" t="b">
        <f t="shared" si="76"/>
        <v>0</v>
      </c>
      <c r="M905" s="14" t="b">
        <f t="shared" si="74"/>
        <v>1</v>
      </c>
      <c r="N905" s="14" t="b">
        <f t="shared" si="75"/>
        <v>1</v>
      </c>
      <c r="O905"/>
    </row>
    <row r="906" spans="1:15" ht="15.75" hidden="1" x14ac:dyDescent="0.25">
      <c r="A906" s="17" t="s">
        <v>250</v>
      </c>
      <c r="B906" s="17" t="s">
        <v>335</v>
      </c>
      <c r="C906" s="17" t="s">
        <v>22</v>
      </c>
      <c r="D906" s="12">
        <v>42856</v>
      </c>
      <c r="E906" s="12">
        <v>43100</v>
      </c>
      <c r="F906" s="13">
        <v>2000</v>
      </c>
      <c r="G906" s="12">
        <v>42856</v>
      </c>
      <c r="H906" s="12">
        <v>42886</v>
      </c>
      <c r="I906" s="17">
        <f>IF((YEAR(H906)-YEAR(G906))=1, ((MONTH(H906)-MONTH(G906))+1)+12, (IF((YEAR(H906)-YEAR(G906))=2, ((MONTH(H906)-MONTH(G906))+1)+24, (IF((YEAR(H906)-YEAR(G906))=3, ((MONTH(H906)-MONTH(G906))+1)+36, (MONTH(H906)-MONTH(G906))+1)))))</f>
        <v>1</v>
      </c>
      <c r="J906" s="13">
        <f>F906/I906</f>
        <v>2000</v>
      </c>
      <c r="L906" t="b">
        <f t="shared" si="76"/>
        <v>0</v>
      </c>
      <c r="M906" s="14" t="b">
        <f t="shared" si="74"/>
        <v>1</v>
      </c>
      <c r="N906" s="14" t="b">
        <f t="shared" si="75"/>
        <v>1</v>
      </c>
      <c r="O906"/>
    </row>
    <row r="907" spans="1:15" ht="15.75" hidden="1" x14ac:dyDescent="0.25">
      <c r="A907" s="17" t="s">
        <v>250</v>
      </c>
      <c r="B907" s="17" t="s">
        <v>335</v>
      </c>
      <c r="C907" s="17" t="s">
        <v>22</v>
      </c>
      <c r="D907" s="12">
        <v>42887</v>
      </c>
      <c r="E907" s="12">
        <v>43100</v>
      </c>
      <c r="F907" s="13">
        <v>2000</v>
      </c>
      <c r="G907" s="12">
        <v>42887</v>
      </c>
      <c r="H907" s="12">
        <v>42916</v>
      </c>
      <c r="I907" s="17">
        <f>IF((YEAR(H907)-YEAR(G907))=1, ((MONTH(H907)-MONTH(G907))+1)+12, (IF((YEAR(H907)-YEAR(G907))=2, ((MONTH(H907)-MONTH(G907))+1)+24, (IF((YEAR(H907)-YEAR(G907))=3, ((MONTH(H907)-MONTH(G907))+1)+36, (MONTH(H907)-MONTH(G907))+1)))))</f>
        <v>1</v>
      </c>
      <c r="J907" s="13">
        <f>F907/I907</f>
        <v>2000</v>
      </c>
      <c r="L907" t="b">
        <f t="shared" si="76"/>
        <v>0</v>
      </c>
      <c r="M907" s="14" t="b">
        <f t="shared" si="74"/>
        <v>1</v>
      </c>
      <c r="N907" s="14" t="b">
        <f t="shared" si="75"/>
        <v>1</v>
      </c>
      <c r="O907"/>
    </row>
    <row r="908" spans="1:15" ht="15.75" hidden="1" x14ac:dyDescent="0.25">
      <c r="A908" s="17" t="s">
        <v>250</v>
      </c>
      <c r="B908" s="17" t="s">
        <v>335</v>
      </c>
      <c r="C908" s="17" t="s">
        <v>22</v>
      </c>
      <c r="D908" s="12">
        <v>42917</v>
      </c>
      <c r="E908" s="12">
        <v>43100</v>
      </c>
      <c r="F908" s="13">
        <v>2000</v>
      </c>
      <c r="G908" s="12">
        <v>42917</v>
      </c>
      <c r="H908" s="12">
        <v>42947</v>
      </c>
      <c r="I908" s="17">
        <f>IF((YEAR(H908)-YEAR(G908))=1, ((MONTH(H908)-MONTH(G908))+1)+12, (IF((YEAR(H908)-YEAR(G908))=2, ((MONTH(H908)-MONTH(G908))+1)+24, (IF((YEAR(H908)-YEAR(G908))=3, ((MONTH(H908)-MONTH(G908))+1)+36, (MONTH(H908)-MONTH(G908))+1)))))</f>
        <v>1</v>
      </c>
      <c r="J908" s="13">
        <f>F908/I908</f>
        <v>2000</v>
      </c>
      <c r="L908" t="b">
        <f t="shared" si="76"/>
        <v>0</v>
      </c>
      <c r="M908" s="14" t="b">
        <f t="shared" si="74"/>
        <v>1</v>
      </c>
      <c r="N908" s="14" t="b">
        <f t="shared" si="75"/>
        <v>1</v>
      </c>
      <c r="O908"/>
    </row>
    <row r="909" spans="1:15" ht="15.75" hidden="1" x14ac:dyDescent="0.25">
      <c r="A909" s="17" t="s">
        <v>250</v>
      </c>
      <c r="B909" s="17" t="s">
        <v>335</v>
      </c>
      <c r="C909" s="17" t="s">
        <v>22</v>
      </c>
      <c r="D909" s="12">
        <v>42948</v>
      </c>
      <c r="E909" s="12">
        <v>43100</v>
      </c>
      <c r="F909" s="13">
        <v>2000</v>
      </c>
      <c r="G909" s="12">
        <v>42948</v>
      </c>
      <c r="H909" s="12">
        <v>42978</v>
      </c>
      <c r="I909" s="17">
        <f>IF((YEAR(H909)-YEAR(G909))=1, ((MONTH(H909)-MONTH(G909))+1)+12, (IF((YEAR(H909)-YEAR(G909))=2, ((MONTH(H909)-MONTH(G909))+1)+24, (IF((YEAR(H909)-YEAR(G909))=3, ((MONTH(H909)-MONTH(G909))+1)+36, (MONTH(H909)-MONTH(G909))+1)))))</f>
        <v>1</v>
      </c>
      <c r="J909" s="13">
        <f>F909/I909</f>
        <v>2000</v>
      </c>
      <c r="L909" t="b">
        <f t="shared" si="76"/>
        <v>0</v>
      </c>
      <c r="M909" s="14" t="b">
        <f t="shared" si="74"/>
        <v>1</v>
      </c>
      <c r="N909" s="14" t="b">
        <f t="shared" si="75"/>
        <v>1</v>
      </c>
      <c r="O909"/>
    </row>
    <row r="910" spans="1:15" ht="15.75" hidden="1" x14ac:dyDescent="0.25">
      <c r="A910" s="17" t="s">
        <v>250</v>
      </c>
      <c r="B910" s="17" t="s">
        <v>335</v>
      </c>
      <c r="C910" s="17" t="s">
        <v>22</v>
      </c>
      <c r="D910" s="12">
        <v>42979</v>
      </c>
      <c r="E910" s="12">
        <v>43100</v>
      </c>
      <c r="F910" s="13">
        <v>2000</v>
      </c>
      <c r="G910" s="12">
        <v>42979</v>
      </c>
      <c r="H910" s="12">
        <v>43008</v>
      </c>
      <c r="I910" s="17">
        <f>IF((YEAR(H910)-YEAR(G910))=1, ((MONTH(H910)-MONTH(G910))+1)+12, (IF((YEAR(H910)-YEAR(G910))=2, ((MONTH(H910)-MONTH(G910))+1)+24, (IF((YEAR(H910)-YEAR(G910))=3, ((MONTH(H910)-MONTH(G910))+1)+36, (MONTH(H910)-MONTH(G910))+1)))))</f>
        <v>1</v>
      </c>
      <c r="J910" s="13">
        <f>F910/I910</f>
        <v>2000</v>
      </c>
      <c r="L910" t="b">
        <f t="shared" si="76"/>
        <v>0</v>
      </c>
      <c r="M910" s="14" t="b">
        <f t="shared" si="74"/>
        <v>1</v>
      </c>
      <c r="N910" s="14" t="b">
        <f t="shared" si="75"/>
        <v>1</v>
      </c>
      <c r="O910"/>
    </row>
    <row r="911" spans="1:15" ht="15.75" hidden="1" x14ac:dyDescent="0.25">
      <c r="A911" s="17" t="s">
        <v>250</v>
      </c>
      <c r="B911" s="17" t="s">
        <v>335</v>
      </c>
      <c r="C911" s="17" t="s">
        <v>22</v>
      </c>
      <c r="D911" s="12">
        <v>43009</v>
      </c>
      <c r="E911" s="12">
        <v>43465</v>
      </c>
      <c r="F911" s="13">
        <v>2000</v>
      </c>
      <c r="G911" s="12">
        <v>43009</v>
      </c>
      <c r="H911" s="12">
        <v>43039</v>
      </c>
      <c r="I911" s="17">
        <f>IF((YEAR(H911)-YEAR(G911))=1, ((MONTH(H911)-MONTH(G911))+1)+12, (IF((YEAR(H911)-YEAR(G911))=2, ((MONTH(H911)-MONTH(G911))+1)+24, (IF((YEAR(H911)-YEAR(G911))=3, ((MONTH(H911)-MONTH(G911))+1)+36, (MONTH(H911)-MONTH(G911))+1)))))</f>
        <v>1</v>
      </c>
      <c r="J911" s="13">
        <f>F911/I911</f>
        <v>2000</v>
      </c>
      <c r="L911" t="b">
        <f t="shared" si="76"/>
        <v>0</v>
      </c>
      <c r="M911" s="14" t="b">
        <f t="shared" si="74"/>
        <v>1</v>
      </c>
      <c r="N911" s="14" t="b">
        <f t="shared" si="75"/>
        <v>1</v>
      </c>
      <c r="O911"/>
    </row>
    <row r="912" spans="1:15" ht="15.75" hidden="1" x14ac:dyDescent="0.25">
      <c r="A912" s="17" t="s">
        <v>251</v>
      </c>
      <c r="B912" s="17" t="s">
        <v>336</v>
      </c>
      <c r="C912" s="17" t="s">
        <v>22</v>
      </c>
      <c r="D912" s="12">
        <v>42958</v>
      </c>
      <c r="E912" s="12">
        <v>43100</v>
      </c>
      <c r="F912" s="13">
        <v>39000</v>
      </c>
      <c r="G912" s="12">
        <v>42887</v>
      </c>
      <c r="H912" s="12">
        <v>43251</v>
      </c>
      <c r="I912" s="17">
        <f>IF((YEAR(H912)-YEAR(G912))=1, ((MONTH(H912)-MONTH(G912))+1)+12, (IF((YEAR(H912)-YEAR(G912))=2, ((MONTH(H912)-MONTH(G912))+1)+24, (IF((YEAR(H912)-YEAR(G912))=3, ((MONTH(H912)-MONTH(G912))+1)+36, (MONTH(H912)-MONTH(G912))+1)))))</f>
        <v>12</v>
      </c>
      <c r="J912" s="13">
        <f>F912/I912</f>
        <v>3250</v>
      </c>
      <c r="L912" t="b">
        <f t="shared" si="76"/>
        <v>0</v>
      </c>
      <c r="M912" s="14" t="b">
        <f t="shared" si="74"/>
        <v>0</v>
      </c>
      <c r="N912" s="14" t="b">
        <f t="shared" si="75"/>
        <v>0</v>
      </c>
      <c r="O912"/>
    </row>
    <row r="913" spans="1:15" ht="15.75" hidden="1" x14ac:dyDescent="0.25">
      <c r="A913" s="17" t="s">
        <v>251</v>
      </c>
      <c r="B913" s="17" t="s">
        <v>336</v>
      </c>
      <c r="C913" s="17" t="s">
        <v>22</v>
      </c>
      <c r="D913" s="12">
        <v>43291</v>
      </c>
      <c r="E913" s="12">
        <v>43319</v>
      </c>
      <c r="F913" s="13">
        <v>40170</v>
      </c>
      <c r="G913" s="12">
        <v>43252</v>
      </c>
      <c r="H913" s="12">
        <v>43616</v>
      </c>
      <c r="I913" s="17">
        <f>IF((YEAR(H913)-YEAR(G913))=1, ((MONTH(H913)-MONTH(G913))+1)+12, (IF((YEAR(H913)-YEAR(G913))=2, ((MONTH(H913)-MONTH(G913))+1)+24, (IF((YEAR(H913)-YEAR(G913))=3, ((MONTH(H913)-MONTH(G913))+1)+36, (MONTH(H913)-MONTH(G913))+1)))))</f>
        <v>12</v>
      </c>
      <c r="J913" s="13">
        <f>F913/I913</f>
        <v>3347.5</v>
      </c>
      <c r="L913" t="b">
        <f t="shared" si="76"/>
        <v>0</v>
      </c>
      <c r="M913" s="14" t="b">
        <f t="shared" si="74"/>
        <v>1</v>
      </c>
      <c r="N913" s="14" t="b">
        <f t="shared" si="75"/>
        <v>1</v>
      </c>
      <c r="O913"/>
    </row>
    <row r="914" spans="1:15" ht="15.75" x14ac:dyDescent="0.25">
      <c r="A914" s="17" t="s">
        <v>251</v>
      </c>
      <c r="B914" s="17" t="s">
        <v>336</v>
      </c>
      <c r="C914" s="17" t="s">
        <v>22</v>
      </c>
      <c r="D914" s="12">
        <v>43700</v>
      </c>
      <c r="E914" s="12">
        <v>43746</v>
      </c>
      <c r="F914" s="13">
        <v>40170</v>
      </c>
      <c r="G914" s="12">
        <v>43709</v>
      </c>
      <c r="H914" s="12">
        <v>44104</v>
      </c>
      <c r="I914" s="17">
        <f>IF((YEAR(H914)-YEAR(G914))=1, ((MONTH(H914)-MONTH(G914))+1)+12, (IF((YEAR(H914)-YEAR(G914))=2, ((MONTH(H914)-MONTH(G914))+1)+24, (IF((YEAR(H914)-YEAR(G914))=3, ((MONTH(H914)-MONTH(G914))+1)+36, (MONTH(H914)-MONTH(G914))+1)))))</f>
        <v>13</v>
      </c>
      <c r="J914" s="13">
        <f>F914/I914</f>
        <v>3090</v>
      </c>
      <c r="L914" t="b">
        <f t="shared" si="76"/>
        <v>0</v>
      </c>
      <c r="M914" s="14" t="b">
        <f t="shared" si="74"/>
        <v>1</v>
      </c>
      <c r="N914" s="14" t="b">
        <f t="shared" si="75"/>
        <v>1</v>
      </c>
      <c r="O914"/>
    </row>
    <row r="915" spans="1:15" ht="15.75" hidden="1" x14ac:dyDescent="0.25">
      <c r="A915" s="17" t="s">
        <v>48</v>
      </c>
      <c r="B915" s="17" t="s">
        <v>336</v>
      </c>
      <c r="C915" s="17" t="s">
        <v>22</v>
      </c>
      <c r="D915" s="12">
        <v>43118</v>
      </c>
      <c r="E915" s="12">
        <v>43465</v>
      </c>
      <c r="F915" s="13">
        <v>45000</v>
      </c>
      <c r="G915" s="12">
        <v>42826</v>
      </c>
      <c r="H915" s="12">
        <v>42916</v>
      </c>
      <c r="I915" s="17">
        <f>IF((YEAR(H915)-YEAR(G915))=1, ((MONTH(H915)-MONTH(G915))+1)+12, (IF((YEAR(H915)-YEAR(G915))=2, ((MONTH(H915)-MONTH(G915))+1)+24, (IF((YEAR(H915)-YEAR(G915))=3, ((MONTH(H915)-MONTH(G915))+1)+36, (MONTH(H915)-MONTH(G915))+1)))))</f>
        <v>3</v>
      </c>
      <c r="J915" s="13">
        <f>F915/I915</f>
        <v>15000</v>
      </c>
      <c r="L915" t="b">
        <f t="shared" si="76"/>
        <v>0</v>
      </c>
      <c r="M915" s="14" t="b">
        <f t="shared" si="74"/>
        <v>0</v>
      </c>
      <c r="N915" s="14" t="b">
        <f t="shared" si="75"/>
        <v>1</v>
      </c>
      <c r="O915"/>
    </row>
    <row r="916" spans="1:15" ht="15.75" hidden="1" x14ac:dyDescent="0.25">
      <c r="A916" s="17" t="s">
        <v>252</v>
      </c>
      <c r="B916" s="17" t="s">
        <v>332</v>
      </c>
      <c r="C916" s="17" t="s">
        <v>22</v>
      </c>
      <c r="D916" s="12">
        <v>42658</v>
      </c>
      <c r="E916" s="12">
        <v>42735</v>
      </c>
      <c r="F916" s="13">
        <v>22500</v>
      </c>
      <c r="G916" s="12">
        <v>42644</v>
      </c>
      <c r="H916" s="12">
        <v>42916</v>
      </c>
      <c r="I916" s="17">
        <f>IF((YEAR(H916)-YEAR(G916))=1, ((MONTH(H916)-MONTH(G916))+1)+12, (IF((YEAR(H916)-YEAR(G916))=2, ((MONTH(H916)-MONTH(G916))+1)+24, (IF((YEAR(H916)-YEAR(G916))=3, ((MONTH(H916)-MONTH(G916))+1)+36, (MONTH(H916)-MONTH(G916))+1)))))</f>
        <v>9</v>
      </c>
      <c r="J916" s="13">
        <f>F916/I916</f>
        <v>2500</v>
      </c>
      <c r="L916" t="b">
        <f t="shared" si="76"/>
        <v>0</v>
      </c>
      <c r="M916" s="14" t="b">
        <f t="shared" si="74"/>
        <v>0</v>
      </c>
      <c r="N916" s="14" t="b">
        <f t="shared" si="75"/>
        <v>0</v>
      </c>
      <c r="O916"/>
    </row>
    <row r="917" spans="1:15" ht="15.75" hidden="1" x14ac:dyDescent="0.25">
      <c r="A917" s="17" t="s">
        <v>252</v>
      </c>
      <c r="B917" s="17" t="s">
        <v>332</v>
      </c>
      <c r="C917" s="17" t="s">
        <v>22</v>
      </c>
      <c r="D917" s="12">
        <v>42922</v>
      </c>
      <c r="E917" s="12">
        <v>43100</v>
      </c>
      <c r="F917" s="13">
        <v>30000</v>
      </c>
      <c r="G917" s="12">
        <v>42917</v>
      </c>
      <c r="H917" s="12">
        <v>43281</v>
      </c>
      <c r="I917" s="17">
        <f>IF((YEAR(H917)-YEAR(G917))=1, ((MONTH(H917)-MONTH(G917))+1)+12, (IF((YEAR(H917)-YEAR(G917))=2, ((MONTH(H917)-MONTH(G917))+1)+24, (IF((YEAR(H917)-YEAR(G917))=3, ((MONTH(H917)-MONTH(G917))+1)+36, (MONTH(H917)-MONTH(G917))+1)))))</f>
        <v>12</v>
      </c>
      <c r="J917" s="13">
        <f>F917/I917</f>
        <v>2500</v>
      </c>
      <c r="L917" t="b">
        <f t="shared" si="76"/>
        <v>0</v>
      </c>
      <c r="M917" s="14" t="b">
        <f t="shared" si="74"/>
        <v>1</v>
      </c>
      <c r="N917" s="14" t="b">
        <f t="shared" si="75"/>
        <v>1</v>
      </c>
      <c r="O917"/>
    </row>
    <row r="918" spans="1:15" ht="15.75" hidden="1" x14ac:dyDescent="0.25">
      <c r="A918" s="17" t="s">
        <v>252</v>
      </c>
      <c r="B918" s="17" t="s">
        <v>332</v>
      </c>
      <c r="C918" s="17" t="s">
        <v>22</v>
      </c>
      <c r="D918" s="12">
        <v>43173</v>
      </c>
      <c r="E918" s="12">
        <v>43206</v>
      </c>
      <c r="F918" s="13">
        <v>3000</v>
      </c>
      <c r="G918" s="12">
        <v>43160</v>
      </c>
      <c r="H918" s="12">
        <v>43190</v>
      </c>
      <c r="I918" s="17">
        <f>IF((YEAR(H918)-YEAR(G918))=1, ((MONTH(H918)-MONTH(G918))+1)+12, (IF((YEAR(H918)-YEAR(G918))=2, ((MONTH(H918)-MONTH(G918))+1)+24, (IF((YEAR(H918)-YEAR(G918))=3, ((MONTH(H918)-MONTH(G918))+1)+36, (MONTH(H918)-MONTH(G918))+1)))))</f>
        <v>1</v>
      </c>
      <c r="J918" s="13">
        <f>F918/I918</f>
        <v>3000</v>
      </c>
      <c r="L918" t="b">
        <f t="shared" si="76"/>
        <v>0</v>
      </c>
      <c r="M918" s="14" t="b">
        <f t="shared" si="74"/>
        <v>1</v>
      </c>
      <c r="N918" s="14" t="b">
        <f t="shared" si="75"/>
        <v>1</v>
      </c>
      <c r="O918"/>
    </row>
    <row r="919" spans="1:15" ht="15.75" hidden="1" x14ac:dyDescent="0.25">
      <c r="A919" s="17" t="s">
        <v>252</v>
      </c>
      <c r="B919" s="17" t="s">
        <v>332</v>
      </c>
      <c r="C919" s="17" t="s">
        <v>22</v>
      </c>
      <c r="D919" s="12">
        <v>43227</v>
      </c>
      <c r="E919" s="12">
        <v>43277</v>
      </c>
      <c r="F919" s="13">
        <v>3000</v>
      </c>
      <c r="G919" s="12">
        <v>43221</v>
      </c>
      <c r="H919" s="12">
        <v>43281</v>
      </c>
      <c r="I919" s="17">
        <f>IF((YEAR(H919)-YEAR(G919))=1, ((MONTH(H919)-MONTH(G919))+1)+12, (IF((YEAR(H919)-YEAR(G919))=2, ((MONTH(H919)-MONTH(G919))+1)+24, (IF((YEAR(H919)-YEAR(G919))=3, ((MONTH(H919)-MONTH(G919))+1)+36, (MONTH(H919)-MONTH(G919))+1)))))</f>
        <v>2</v>
      </c>
      <c r="J919" s="13">
        <f>F919/I919</f>
        <v>1500</v>
      </c>
      <c r="L919" t="b">
        <f t="shared" si="76"/>
        <v>0</v>
      </c>
      <c r="M919" s="14" t="b">
        <f t="shared" si="74"/>
        <v>1</v>
      </c>
      <c r="N919" s="14" t="b">
        <f t="shared" si="75"/>
        <v>1</v>
      </c>
      <c r="O919"/>
    </row>
    <row r="920" spans="1:15" ht="15.75" hidden="1" x14ac:dyDescent="0.25">
      <c r="A920" s="17" t="s">
        <v>252</v>
      </c>
      <c r="B920" s="17" t="s">
        <v>332</v>
      </c>
      <c r="C920" s="17" t="s">
        <v>22</v>
      </c>
      <c r="D920" s="12">
        <v>43347</v>
      </c>
      <c r="E920" s="12">
        <v>43388</v>
      </c>
      <c r="F920" s="13">
        <v>3000</v>
      </c>
      <c r="G920" s="12">
        <v>43252</v>
      </c>
      <c r="H920" s="12">
        <v>43343</v>
      </c>
      <c r="I920" s="17">
        <f>IF((YEAR(H920)-YEAR(G920))=1, ((MONTH(H920)-MONTH(G920))+1)+12, (IF((YEAR(H920)-YEAR(G920))=2, ((MONTH(H920)-MONTH(G920))+1)+24, (IF((YEAR(H920)-YEAR(G920))=3, ((MONTH(H920)-MONTH(G920))+1)+36, (MONTH(H920)-MONTH(G920))+1)))))</f>
        <v>3</v>
      </c>
      <c r="J920" s="13">
        <f>F920/I920</f>
        <v>1000</v>
      </c>
      <c r="L920" t="b">
        <f t="shared" si="76"/>
        <v>0</v>
      </c>
      <c r="M920" s="14" t="b">
        <f t="shared" si="74"/>
        <v>1</v>
      </c>
      <c r="N920" s="14" t="b">
        <f t="shared" si="75"/>
        <v>1</v>
      </c>
      <c r="O920"/>
    </row>
    <row r="921" spans="1:15" ht="15.75" hidden="1" x14ac:dyDescent="0.25">
      <c r="A921" s="17" t="s">
        <v>252</v>
      </c>
      <c r="B921" s="17" t="s">
        <v>332</v>
      </c>
      <c r="C921" s="17" t="s">
        <v>22</v>
      </c>
      <c r="D921" s="12">
        <v>43300</v>
      </c>
      <c r="E921" s="12">
        <v>43388</v>
      </c>
      <c r="F921" s="13">
        <v>9000</v>
      </c>
      <c r="G921" s="12">
        <v>43282</v>
      </c>
      <c r="H921" s="12">
        <v>43373</v>
      </c>
      <c r="I921" s="17">
        <f>IF((YEAR(H921)-YEAR(G921))=1, ((MONTH(H921)-MONTH(G921))+1)+12, (IF((YEAR(H921)-YEAR(G921))=2, ((MONTH(H921)-MONTH(G921))+1)+24, (IF((YEAR(H921)-YEAR(G921))=3, ((MONTH(H921)-MONTH(G921))+1)+36, (MONTH(H921)-MONTH(G921))+1)))))</f>
        <v>3</v>
      </c>
      <c r="J921" s="13">
        <f>F921/I921</f>
        <v>3000</v>
      </c>
      <c r="L921" t="b">
        <f t="shared" si="76"/>
        <v>0</v>
      </c>
      <c r="M921" s="14" t="b">
        <f t="shared" si="74"/>
        <v>1</v>
      </c>
      <c r="N921" s="14" t="b">
        <f t="shared" si="75"/>
        <v>1</v>
      </c>
      <c r="O921"/>
    </row>
    <row r="922" spans="1:15" ht="15.75" hidden="1" x14ac:dyDescent="0.25">
      <c r="A922" s="17" t="s">
        <v>252</v>
      </c>
      <c r="B922" s="17" t="s">
        <v>332</v>
      </c>
      <c r="C922" s="17" t="s">
        <v>22</v>
      </c>
      <c r="D922" s="12">
        <v>43313</v>
      </c>
      <c r="E922" s="12">
        <v>43360</v>
      </c>
      <c r="F922" s="13">
        <v>30000</v>
      </c>
      <c r="G922" s="12">
        <v>43282</v>
      </c>
      <c r="H922" s="12">
        <v>43646</v>
      </c>
      <c r="I922" s="17">
        <f>IF((YEAR(H922)-YEAR(G922))=1, ((MONTH(H922)-MONTH(G922))+1)+12, (IF((YEAR(H922)-YEAR(G922))=2, ((MONTH(H922)-MONTH(G922))+1)+24, (IF((YEAR(H922)-YEAR(G922))=3, ((MONTH(H922)-MONTH(G922))+1)+36, (MONTH(H922)-MONTH(G922))+1)))))</f>
        <v>12</v>
      </c>
      <c r="J922" s="13">
        <f>F922/I922</f>
        <v>2500</v>
      </c>
      <c r="L922" t="b">
        <f t="shared" si="76"/>
        <v>0</v>
      </c>
      <c r="M922" s="14" t="b">
        <f t="shared" si="74"/>
        <v>1</v>
      </c>
      <c r="N922" s="14" t="b">
        <f t="shared" si="75"/>
        <v>1</v>
      </c>
      <c r="O922"/>
    </row>
    <row r="923" spans="1:15" ht="15.75" hidden="1" x14ac:dyDescent="0.25">
      <c r="A923" s="17" t="s">
        <v>252</v>
      </c>
      <c r="B923" s="17" t="s">
        <v>332</v>
      </c>
      <c r="C923" s="17" t="s">
        <v>22</v>
      </c>
      <c r="D923" s="12">
        <v>43313</v>
      </c>
      <c r="E923" s="12">
        <v>43388</v>
      </c>
      <c r="F923" s="13">
        <v>3000</v>
      </c>
      <c r="G923" s="12">
        <v>43313</v>
      </c>
      <c r="H923" s="12">
        <v>43343</v>
      </c>
      <c r="I923" s="17">
        <f>IF((YEAR(H923)-YEAR(G923))=1, ((MONTH(H923)-MONTH(G923))+1)+12, (IF((YEAR(H923)-YEAR(G923))=2, ((MONTH(H923)-MONTH(G923))+1)+24, (IF((YEAR(H923)-YEAR(G923))=3, ((MONTH(H923)-MONTH(G923))+1)+36, (MONTH(H923)-MONTH(G923))+1)))))</f>
        <v>1</v>
      </c>
      <c r="J923" s="13">
        <f>F923/I923</f>
        <v>3000</v>
      </c>
      <c r="L923" t="b">
        <f t="shared" si="76"/>
        <v>0</v>
      </c>
      <c r="M923" s="14" t="b">
        <f t="shared" si="74"/>
        <v>1</v>
      </c>
      <c r="N923" s="14" t="b">
        <f t="shared" si="75"/>
        <v>1</v>
      </c>
      <c r="O923"/>
    </row>
    <row r="924" spans="1:15" ht="15.75" hidden="1" x14ac:dyDescent="0.25">
      <c r="A924" s="17" t="s">
        <v>252</v>
      </c>
      <c r="B924" s="17" t="s">
        <v>332</v>
      </c>
      <c r="C924" s="17" t="s">
        <v>22</v>
      </c>
      <c r="D924" s="12">
        <v>43353</v>
      </c>
      <c r="E924" s="12">
        <v>43406</v>
      </c>
      <c r="F924" s="13">
        <v>6000</v>
      </c>
      <c r="G924" s="12">
        <v>43313</v>
      </c>
      <c r="H924" s="12">
        <v>43373</v>
      </c>
      <c r="I924" s="17">
        <f>IF((YEAR(H924)-YEAR(G924))=1, ((MONTH(H924)-MONTH(G924))+1)+12, (IF((YEAR(H924)-YEAR(G924))=2, ((MONTH(H924)-MONTH(G924))+1)+24, (IF((YEAR(H924)-YEAR(G924))=3, ((MONTH(H924)-MONTH(G924))+1)+36, (MONTH(H924)-MONTH(G924))+1)))))</f>
        <v>2</v>
      </c>
      <c r="J924" s="13">
        <f>F924/I924</f>
        <v>3000</v>
      </c>
      <c r="L924" t="b">
        <f t="shared" si="76"/>
        <v>0</v>
      </c>
      <c r="M924" s="14" t="b">
        <f t="shared" si="74"/>
        <v>1</v>
      </c>
      <c r="N924" s="14" t="b">
        <f t="shared" si="75"/>
        <v>1</v>
      </c>
      <c r="O924"/>
    </row>
    <row r="925" spans="1:15" ht="15.75" hidden="1" x14ac:dyDescent="0.25">
      <c r="A925" s="17" t="s">
        <v>252</v>
      </c>
      <c r="B925" s="17" t="s">
        <v>332</v>
      </c>
      <c r="C925" s="17" t="s">
        <v>22</v>
      </c>
      <c r="D925" s="12">
        <v>43455</v>
      </c>
      <c r="E925" s="12">
        <v>43501</v>
      </c>
      <c r="F925" s="13">
        <v>3000</v>
      </c>
      <c r="G925" s="12">
        <v>43435</v>
      </c>
      <c r="H925" s="12">
        <v>43465</v>
      </c>
      <c r="I925" s="17">
        <f>IF((YEAR(H925)-YEAR(G925))=1, ((MONTH(H925)-MONTH(G925))+1)+12, (IF((YEAR(H925)-YEAR(G925))=2, ((MONTH(H925)-MONTH(G925))+1)+24, (IF((YEAR(H925)-YEAR(G925))=3, ((MONTH(H925)-MONTH(G925))+1)+36, (MONTH(H925)-MONTH(G925))+1)))))</f>
        <v>1</v>
      </c>
      <c r="J925" s="13">
        <f>F925/I925</f>
        <v>3000</v>
      </c>
      <c r="L925" t="b">
        <f t="shared" si="76"/>
        <v>0</v>
      </c>
      <c r="M925" s="14" t="b">
        <f t="shared" ref="M925:M986" si="77">EXACT(A925,A924)</f>
        <v>1</v>
      </c>
      <c r="N925" s="14" t="b">
        <f t="shared" ref="N925:N986" si="78">EXACT(B925,B924)</f>
        <v>1</v>
      </c>
      <c r="O925"/>
    </row>
    <row r="926" spans="1:15" ht="15.75" hidden="1" x14ac:dyDescent="0.25">
      <c r="A926" s="17" t="s">
        <v>252</v>
      </c>
      <c r="B926" s="17" t="s">
        <v>332</v>
      </c>
      <c r="C926" s="17" t="s">
        <v>22</v>
      </c>
      <c r="D926" s="12">
        <v>43465</v>
      </c>
      <c r="E926" s="12">
        <v>43521</v>
      </c>
      <c r="F926" s="13">
        <v>3000</v>
      </c>
      <c r="G926" s="12">
        <v>43435</v>
      </c>
      <c r="H926" s="12">
        <v>43465</v>
      </c>
      <c r="I926" s="17">
        <f>IF((YEAR(H926)-YEAR(G926))=1, ((MONTH(H926)-MONTH(G926))+1)+12, (IF((YEAR(H926)-YEAR(G926))=2, ((MONTH(H926)-MONTH(G926))+1)+24, (IF((YEAR(H926)-YEAR(G926))=3, ((MONTH(H926)-MONTH(G926))+1)+36, (MONTH(H926)-MONTH(G926))+1)))))</f>
        <v>1</v>
      </c>
      <c r="J926" s="13">
        <f>F926/I926</f>
        <v>3000</v>
      </c>
      <c r="L926" t="b">
        <f t="shared" si="76"/>
        <v>1</v>
      </c>
      <c r="M926" s="14" t="b">
        <f t="shared" si="77"/>
        <v>1</v>
      </c>
      <c r="N926" s="14" t="b">
        <f t="shared" si="78"/>
        <v>1</v>
      </c>
      <c r="O926"/>
    </row>
    <row r="927" spans="1:15" ht="15.75" x14ac:dyDescent="0.25">
      <c r="A927" s="17" t="s">
        <v>252</v>
      </c>
      <c r="B927" s="17" t="s">
        <v>332</v>
      </c>
      <c r="C927" s="17" t="s">
        <v>22</v>
      </c>
      <c r="D927" s="12">
        <v>43480</v>
      </c>
      <c r="E927" s="12">
        <v>43488</v>
      </c>
      <c r="F927" s="13">
        <v>3000</v>
      </c>
      <c r="G927" s="12">
        <v>43466</v>
      </c>
      <c r="H927" s="12">
        <v>43524</v>
      </c>
      <c r="I927" s="17">
        <f>IF((YEAR(H927)-YEAR(G927))=1, ((MONTH(H927)-MONTH(G927))+1)+12, (IF((YEAR(H927)-YEAR(G927))=2, ((MONTH(H927)-MONTH(G927))+1)+24, (IF((YEAR(H927)-YEAR(G927))=3, ((MONTH(H927)-MONTH(G927))+1)+36, (MONTH(H927)-MONTH(G927))+1)))))</f>
        <v>2</v>
      </c>
      <c r="J927" s="13">
        <f>F927/I927</f>
        <v>1500</v>
      </c>
      <c r="L927" t="b">
        <f t="shared" si="76"/>
        <v>0</v>
      </c>
      <c r="M927" s="14" t="b">
        <f t="shared" si="77"/>
        <v>1</v>
      </c>
      <c r="N927" s="14" t="b">
        <f t="shared" si="78"/>
        <v>1</v>
      </c>
      <c r="O927"/>
    </row>
    <row r="928" spans="1:15" ht="15.75" x14ac:dyDescent="0.25">
      <c r="A928" s="17" t="s">
        <v>252</v>
      </c>
      <c r="B928" s="17" t="s">
        <v>332</v>
      </c>
      <c r="C928" s="17" t="s">
        <v>22</v>
      </c>
      <c r="D928" s="12">
        <v>43652</v>
      </c>
      <c r="E928" s="12">
        <v>43662</v>
      </c>
      <c r="F928" s="13">
        <v>30000</v>
      </c>
      <c r="G928" s="12">
        <v>43647</v>
      </c>
      <c r="H928" s="12">
        <v>44012</v>
      </c>
      <c r="I928" s="17">
        <f>IF((YEAR(H928)-YEAR(G928))=1, ((MONTH(H928)-MONTH(G928))+1)+12, (IF((YEAR(H928)-YEAR(G928))=2, ((MONTH(H928)-MONTH(G928))+1)+24, (IF((YEAR(H928)-YEAR(G928))=3, ((MONTH(H928)-MONTH(G928))+1)+36, (MONTH(H928)-MONTH(G928))+1)))))</f>
        <v>12</v>
      </c>
      <c r="J928" s="13">
        <f>F928/I928</f>
        <v>2500</v>
      </c>
      <c r="L928" t="b">
        <f t="shared" si="76"/>
        <v>0</v>
      </c>
      <c r="M928" s="14" t="b">
        <f t="shared" si="77"/>
        <v>1</v>
      </c>
      <c r="N928" s="14" t="b">
        <f t="shared" si="78"/>
        <v>1</v>
      </c>
      <c r="O928"/>
    </row>
    <row r="929" spans="1:15" ht="15.75" x14ac:dyDescent="0.25">
      <c r="A929" s="17" t="s">
        <v>252</v>
      </c>
      <c r="B929" s="17" t="s">
        <v>332</v>
      </c>
      <c r="C929" s="17" t="s">
        <v>22</v>
      </c>
      <c r="D929" s="12">
        <v>44021</v>
      </c>
      <c r="E929" s="12">
        <v>44054</v>
      </c>
      <c r="F929" s="13">
        <v>30000</v>
      </c>
      <c r="G929" s="12">
        <v>44013</v>
      </c>
      <c r="H929" s="12">
        <v>44377</v>
      </c>
      <c r="I929" s="17">
        <f>IF((YEAR(H929)-YEAR(G929))=1, ((MONTH(H929)-MONTH(G929))+1)+12, (IF((YEAR(H929)-YEAR(G929))=2, ((MONTH(H929)-MONTH(G929))+1)+24, (IF((YEAR(H929)-YEAR(G929))=3, ((MONTH(H929)-MONTH(G929))+1)+36, (MONTH(H929)-MONTH(G929))+1)))))</f>
        <v>12</v>
      </c>
      <c r="J929" s="13">
        <f>F929/I929</f>
        <v>2500</v>
      </c>
      <c r="L929" t="b">
        <f t="shared" si="76"/>
        <v>0</v>
      </c>
      <c r="M929" s="14" t="b">
        <f t="shared" si="77"/>
        <v>1</v>
      </c>
      <c r="N929" s="14" t="b">
        <f t="shared" si="78"/>
        <v>1</v>
      </c>
      <c r="O929"/>
    </row>
    <row r="930" spans="1:15" ht="15.75" hidden="1" x14ac:dyDescent="0.25">
      <c r="A930" s="17" t="s">
        <v>253</v>
      </c>
      <c r="B930" s="17" t="s">
        <v>336</v>
      </c>
      <c r="C930" s="17" t="s">
        <v>22</v>
      </c>
      <c r="D930" s="12">
        <v>43102</v>
      </c>
      <c r="E930" s="12">
        <v>43164</v>
      </c>
      <c r="F930" s="13">
        <v>25000</v>
      </c>
      <c r="G930" s="12">
        <v>43040</v>
      </c>
      <c r="H930" s="12">
        <v>43220</v>
      </c>
      <c r="I930" s="17">
        <f>IF((YEAR(H930)-YEAR(G930))=1, ((MONTH(H930)-MONTH(G930))+1)+12, (IF((YEAR(H930)-YEAR(G930))=2, ((MONTH(H930)-MONTH(G930))+1)+24, (IF((YEAR(H930)-YEAR(G930))=3, ((MONTH(H930)-MONTH(G930))+1)+36, (MONTH(H930)-MONTH(G930))+1)))))</f>
        <v>6</v>
      </c>
      <c r="J930" s="13">
        <f>F930/I930</f>
        <v>4166.666666666667</v>
      </c>
      <c r="L930" t="b">
        <f t="shared" si="76"/>
        <v>0</v>
      </c>
      <c r="M930" s="14" t="b">
        <f t="shared" si="77"/>
        <v>0</v>
      </c>
      <c r="N930" s="14" t="b">
        <f t="shared" si="78"/>
        <v>0</v>
      </c>
      <c r="O930"/>
    </row>
    <row r="931" spans="1:15" ht="15.75" hidden="1" x14ac:dyDescent="0.25">
      <c r="A931" s="17" t="s">
        <v>253</v>
      </c>
      <c r="B931" s="17" t="s">
        <v>336</v>
      </c>
      <c r="C931" s="17" t="s">
        <v>22</v>
      </c>
      <c r="D931" s="12">
        <v>43313</v>
      </c>
      <c r="E931" s="12">
        <v>43348</v>
      </c>
      <c r="F931" s="13">
        <v>25000</v>
      </c>
      <c r="G931" s="12">
        <v>43221</v>
      </c>
      <c r="H931" s="12">
        <v>43404</v>
      </c>
      <c r="I931" s="17">
        <f>IF((YEAR(H931)-YEAR(G931))=1, ((MONTH(H931)-MONTH(G931))+1)+12, (IF((YEAR(H931)-YEAR(G931))=2, ((MONTH(H931)-MONTH(G931))+1)+24, (IF((YEAR(H931)-YEAR(G931))=3, ((MONTH(H931)-MONTH(G931))+1)+36, (MONTH(H931)-MONTH(G931))+1)))))</f>
        <v>6</v>
      </c>
      <c r="J931" s="13">
        <f>F931/I931</f>
        <v>4166.666666666667</v>
      </c>
      <c r="L931" t="b">
        <f t="shared" si="76"/>
        <v>0</v>
      </c>
      <c r="M931" s="14" t="b">
        <f t="shared" si="77"/>
        <v>1</v>
      </c>
      <c r="N931" s="14" t="b">
        <f t="shared" si="78"/>
        <v>1</v>
      </c>
      <c r="O931"/>
    </row>
    <row r="932" spans="1:15" ht="15.75" hidden="1" x14ac:dyDescent="0.25">
      <c r="A932" s="17" t="s">
        <v>254</v>
      </c>
      <c r="B932" s="17" t="s">
        <v>336</v>
      </c>
      <c r="C932" s="17" t="s">
        <v>22</v>
      </c>
      <c r="D932" s="12">
        <v>42963</v>
      </c>
      <c r="E932" s="12">
        <v>43465</v>
      </c>
      <c r="F932" s="13">
        <v>10000</v>
      </c>
      <c r="G932" s="12">
        <v>42917</v>
      </c>
      <c r="H932" s="12">
        <v>42947</v>
      </c>
      <c r="I932" s="17">
        <f>IF((YEAR(H932)-YEAR(G932))=1, ((MONTH(H932)-MONTH(G932))+1)+12, (IF((YEAR(H932)-YEAR(G932))=2, ((MONTH(H932)-MONTH(G932))+1)+24, (IF((YEAR(H932)-YEAR(G932))=3, ((MONTH(H932)-MONTH(G932))+1)+36, (MONTH(H932)-MONTH(G932))+1)))))</f>
        <v>1</v>
      </c>
      <c r="J932" s="13">
        <f>F932/I932</f>
        <v>10000</v>
      </c>
      <c r="L932" t="b">
        <f t="shared" si="76"/>
        <v>0</v>
      </c>
      <c r="M932" s="14" t="b">
        <f t="shared" si="77"/>
        <v>0</v>
      </c>
      <c r="N932" s="14" t="b">
        <f t="shared" si="78"/>
        <v>1</v>
      </c>
      <c r="O932"/>
    </row>
    <row r="933" spans="1:15" ht="15.75" hidden="1" x14ac:dyDescent="0.25">
      <c r="A933" s="17" t="s">
        <v>255</v>
      </c>
      <c r="B933" s="17" t="s">
        <v>335</v>
      </c>
      <c r="C933" s="17" t="s">
        <v>22</v>
      </c>
      <c r="D933" s="12">
        <v>43252</v>
      </c>
      <c r="E933" s="12">
        <v>43465</v>
      </c>
      <c r="F933" s="13">
        <v>18000</v>
      </c>
      <c r="G933" s="12">
        <v>42614</v>
      </c>
      <c r="H933" s="12">
        <v>42978</v>
      </c>
      <c r="I933" s="17">
        <f>IF((YEAR(H933)-YEAR(G933))=1, ((MONTH(H933)-MONTH(G933))+1)+12, (IF((YEAR(H933)-YEAR(G933))=2, ((MONTH(H933)-MONTH(G933))+1)+24, (IF((YEAR(H933)-YEAR(G933))=3, ((MONTH(H933)-MONTH(G933))+1)+36, (MONTH(H933)-MONTH(G933))+1)))))</f>
        <v>12</v>
      </c>
      <c r="J933" s="13">
        <f>F933/I933</f>
        <v>1500</v>
      </c>
      <c r="L933" t="b">
        <f t="shared" si="76"/>
        <v>0</v>
      </c>
      <c r="M933" s="14" t="b">
        <f t="shared" si="77"/>
        <v>0</v>
      </c>
      <c r="N933" s="14" t="b">
        <f t="shared" si="78"/>
        <v>0</v>
      </c>
      <c r="O933"/>
    </row>
    <row r="934" spans="1:15" ht="15.75" hidden="1" x14ac:dyDescent="0.25">
      <c r="A934" s="17" t="s">
        <v>255</v>
      </c>
      <c r="B934" s="17" t="s">
        <v>335</v>
      </c>
      <c r="C934" s="17" t="s">
        <v>22</v>
      </c>
      <c r="D934" s="12">
        <v>43252</v>
      </c>
      <c r="E934" s="12">
        <v>43465</v>
      </c>
      <c r="F934" s="13">
        <v>18000</v>
      </c>
      <c r="G934" s="12">
        <v>42979</v>
      </c>
      <c r="H934" s="12">
        <v>43343</v>
      </c>
      <c r="I934" s="17">
        <f>IF((YEAR(H934)-YEAR(G934))=1, ((MONTH(H934)-MONTH(G934))+1)+12, (IF((YEAR(H934)-YEAR(G934))=2, ((MONTH(H934)-MONTH(G934))+1)+24, (IF((YEAR(H934)-YEAR(G934))=3, ((MONTH(H934)-MONTH(G934))+1)+36, (MONTH(H934)-MONTH(G934))+1)))))</f>
        <v>12</v>
      </c>
      <c r="J934" s="13">
        <f>F934/I934</f>
        <v>1500</v>
      </c>
      <c r="L934" t="b">
        <f t="shared" si="76"/>
        <v>0</v>
      </c>
      <c r="M934" s="14" t="b">
        <f t="shared" si="77"/>
        <v>1</v>
      </c>
      <c r="N934" s="14" t="b">
        <f t="shared" si="78"/>
        <v>1</v>
      </c>
      <c r="O934"/>
    </row>
    <row r="935" spans="1:15" ht="15.75" x14ac:dyDescent="0.25">
      <c r="A935" s="17" t="s">
        <v>256</v>
      </c>
      <c r="B935" s="17" t="s">
        <v>333</v>
      </c>
      <c r="C935" s="17" t="s">
        <v>22</v>
      </c>
      <c r="D935" s="12">
        <v>43542</v>
      </c>
      <c r="E935" s="12">
        <v>43621</v>
      </c>
      <c r="F935" s="13">
        <v>3000</v>
      </c>
      <c r="G935" s="12">
        <v>43525</v>
      </c>
      <c r="H935" s="12">
        <v>43616</v>
      </c>
      <c r="I935" s="17">
        <f>IF((YEAR(H935)-YEAR(G935))=1, ((MONTH(H935)-MONTH(G935))+1)+12, (IF((YEAR(H935)-YEAR(G935))=2, ((MONTH(H935)-MONTH(G935))+1)+24, (IF((YEAR(H935)-YEAR(G935))=3, ((MONTH(H935)-MONTH(G935))+1)+36, (MONTH(H935)-MONTH(G935))+1)))))</f>
        <v>3</v>
      </c>
      <c r="J935" s="13">
        <f>F935/I935</f>
        <v>1000</v>
      </c>
      <c r="L935" t="b">
        <f t="shared" si="76"/>
        <v>0</v>
      </c>
      <c r="M935" s="14" t="b">
        <f t="shared" si="77"/>
        <v>0</v>
      </c>
      <c r="N935" s="14" t="b">
        <f t="shared" si="78"/>
        <v>0</v>
      </c>
      <c r="O935"/>
    </row>
    <row r="936" spans="1:15" ht="15.75" hidden="1" x14ac:dyDescent="0.25">
      <c r="A936" s="17" t="s">
        <v>257</v>
      </c>
      <c r="B936" s="17" t="s">
        <v>334</v>
      </c>
      <c r="C936" s="17" t="s">
        <v>22</v>
      </c>
      <c r="D936" s="12">
        <v>43468</v>
      </c>
      <c r="E936" s="12">
        <v>43500</v>
      </c>
      <c r="F936" s="13">
        <v>12150</v>
      </c>
      <c r="G936" s="12">
        <v>43435</v>
      </c>
      <c r="H936" s="12">
        <v>43465</v>
      </c>
      <c r="I936" s="17">
        <f>IF((YEAR(H936)-YEAR(G936))=1, ((MONTH(H936)-MONTH(G936))+1)+12, (IF((YEAR(H936)-YEAR(G936))=2, ((MONTH(H936)-MONTH(G936))+1)+24, (IF((YEAR(H936)-YEAR(G936))=3, ((MONTH(H936)-MONTH(G936))+1)+36, (MONTH(H936)-MONTH(G936))+1)))))</f>
        <v>1</v>
      </c>
      <c r="J936" s="13">
        <f>F936/I936</f>
        <v>12150</v>
      </c>
      <c r="L936" t="b">
        <f t="shared" si="76"/>
        <v>0</v>
      </c>
      <c r="M936" s="14" t="b">
        <f t="shared" si="77"/>
        <v>0</v>
      </c>
      <c r="N936" s="14" t="b">
        <f t="shared" si="78"/>
        <v>0</v>
      </c>
      <c r="O936"/>
    </row>
    <row r="937" spans="1:15" ht="15.75" hidden="1" x14ac:dyDescent="0.25">
      <c r="A937" s="17" t="s">
        <v>258</v>
      </c>
      <c r="B937" s="17" t="s">
        <v>334</v>
      </c>
      <c r="C937" s="17" t="s">
        <v>22</v>
      </c>
      <c r="D937" s="12">
        <v>43136</v>
      </c>
      <c r="E937" s="12">
        <v>43178</v>
      </c>
      <c r="F937" s="13">
        <v>5000</v>
      </c>
      <c r="G937" s="12">
        <v>43132</v>
      </c>
      <c r="H937" s="12">
        <v>43190</v>
      </c>
      <c r="I937" s="17">
        <f>IF((YEAR(H937)-YEAR(G937))=1, ((MONTH(H937)-MONTH(G937))+1)+12, (IF((YEAR(H937)-YEAR(G937))=2, ((MONTH(H937)-MONTH(G937))+1)+24, (IF((YEAR(H937)-YEAR(G937))=3, ((MONTH(H937)-MONTH(G937))+1)+36, (MONTH(H937)-MONTH(G937))+1)))))</f>
        <v>2</v>
      </c>
      <c r="J937" s="13">
        <f>F937/I937</f>
        <v>2500</v>
      </c>
      <c r="L937" t="b">
        <f t="shared" si="76"/>
        <v>0</v>
      </c>
      <c r="M937" s="14" t="b">
        <f t="shared" si="77"/>
        <v>0</v>
      </c>
      <c r="N937" s="14" t="b">
        <f t="shared" si="78"/>
        <v>1</v>
      </c>
      <c r="O937"/>
    </row>
    <row r="938" spans="1:15" ht="15.75" x14ac:dyDescent="0.25">
      <c r="A938" s="17" t="s">
        <v>259</v>
      </c>
      <c r="B938" s="17" t="s">
        <v>334</v>
      </c>
      <c r="C938" s="17" t="s">
        <v>22</v>
      </c>
      <c r="D938" s="12">
        <v>44167</v>
      </c>
      <c r="E938" s="12">
        <v>44207</v>
      </c>
      <c r="F938" s="13">
        <v>4500</v>
      </c>
      <c r="G938" s="12">
        <v>44136</v>
      </c>
      <c r="H938" s="12">
        <v>44255</v>
      </c>
      <c r="I938" s="17">
        <f>IF((YEAR(H938)-YEAR(G938))=1, ((MONTH(H938)-MONTH(G938))+1)+12, (IF((YEAR(H938)-YEAR(G938))=2, ((MONTH(H938)-MONTH(G938))+1)+24, (IF((YEAR(H938)-YEAR(G938))=3, ((MONTH(H938)-MONTH(G938))+1)+36, (MONTH(H938)-MONTH(G938))+1)))))</f>
        <v>4</v>
      </c>
      <c r="J938" s="13">
        <f>F938/I938</f>
        <v>1125</v>
      </c>
      <c r="L938" t="b">
        <f t="shared" si="76"/>
        <v>0</v>
      </c>
      <c r="M938" s="14" t="b">
        <f t="shared" si="77"/>
        <v>0</v>
      </c>
      <c r="N938" s="14" t="b">
        <f t="shared" si="78"/>
        <v>1</v>
      </c>
      <c r="O938"/>
    </row>
    <row r="939" spans="1:15" ht="15.75" hidden="1" x14ac:dyDescent="0.25">
      <c r="A939" s="17" t="s">
        <v>260</v>
      </c>
      <c r="B939" s="17" t="s">
        <v>332</v>
      </c>
      <c r="C939" s="17" t="s">
        <v>22</v>
      </c>
      <c r="D939" s="12">
        <v>42800</v>
      </c>
      <c r="E939" s="12">
        <v>43100</v>
      </c>
      <c r="F939" s="13">
        <v>4000</v>
      </c>
      <c r="G939" s="12">
        <v>42736</v>
      </c>
      <c r="H939" s="12">
        <v>42794</v>
      </c>
      <c r="I939" s="17">
        <f>IF((YEAR(H939)-YEAR(G939))=1, ((MONTH(H939)-MONTH(G939))+1)+12, (IF((YEAR(H939)-YEAR(G939))=2, ((MONTH(H939)-MONTH(G939))+1)+24, (IF((YEAR(H939)-YEAR(G939))=3, ((MONTH(H939)-MONTH(G939))+1)+36, (MONTH(H939)-MONTH(G939))+1)))))</f>
        <v>2</v>
      </c>
      <c r="J939" s="13">
        <f>F939/I939</f>
        <v>2000</v>
      </c>
      <c r="L939" t="b">
        <f t="shared" si="76"/>
        <v>0</v>
      </c>
      <c r="M939" s="14" t="b">
        <f t="shared" si="77"/>
        <v>0</v>
      </c>
      <c r="N939" s="14" t="b">
        <f t="shared" si="78"/>
        <v>0</v>
      </c>
      <c r="O939"/>
    </row>
    <row r="940" spans="1:15" ht="15.75" hidden="1" x14ac:dyDescent="0.25">
      <c r="A940" s="17" t="s">
        <v>260</v>
      </c>
      <c r="B940" s="17" t="s">
        <v>332</v>
      </c>
      <c r="C940" s="17" t="s">
        <v>22</v>
      </c>
      <c r="D940" s="12">
        <v>43025</v>
      </c>
      <c r="E940" s="12">
        <v>43465</v>
      </c>
      <c r="F940" s="13">
        <v>14000</v>
      </c>
      <c r="G940" s="12">
        <v>42795</v>
      </c>
      <c r="H940" s="12">
        <v>43008</v>
      </c>
      <c r="I940" s="17">
        <f>IF((YEAR(H940)-YEAR(G940))=1, ((MONTH(H940)-MONTH(G940))+1)+12, (IF((YEAR(H940)-YEAR(G940))=2, ((MONTH(H940)-MONTH(G940))+1)+24, (IF((YEAR(H940)-YEAR(G940))=3, ((MONTH(H940)-MONTH(G940))+1)+36, (MONTH(H940)-MONTH(G940))+1)))))</f>
        <v>7</v>
      </c>
      <c r="J940" s="13">
        <f>F940/I940</f>
        <v>2000</v>
      </c>
      <c r="L940" t="b">
        <f t="shared" si="76"/>
        <v>0</v>
      </c>
      <c r="M940" s="14" t="b">
        <f t="shared" si="77"/>
        <v>1</v>
      </c>
      <c r="N940" s="14" t="b">
        <f t="shared" si="78"/>
        <v>1</v>
      </c>
      <c r="O940"/>
    </row>
    <row r="941" spans="1:15" ht="15.75" hidden="1" x14ac:dyDescent="0.25">
      <c r="A941" s="17" t="s">
        <v>261</v>
      </c>
      <c r="B941" s="17" t="s">
        <v>333</v>
      </c>
      <c r="C941" s="17" t="s">
        <v>22</v>
      </c>
      <c r="D941" s="12">
        <v>43294</v>
      </c>
      <c r="E941" s="12">
        <v>43308</v>
      </c>
      <c r="F941" s="13">
        <v>39000</v>
      </c>
      <c r="G941" s="12">
        <v>43252</v>
      </c>
      <c r="H941" s="12">
        <v>43616</v>
      </c>
      <c r="I941" s="17">
        <f>IF((YEAR(H941)-YEAR(G941))=1, ((MONTH(H941)-MONTH(G941))+1)+12, (IF((YEAR(H941)-YEAR(G941))=2, ((MONTH(H941)-MONTH(G941))+1)+24, (IF((YEAR(H941)-YEAR(G941))=3, ((MONTH(H941)-MONTH(G941))+1)+36, (MONTH(H941)-MONTH(G941))+1)))))</f>
        <v>12</v>
      </c>
      <c r="J941" s="13">
        <f>F941/I941</f>
        <v>3250</v>
      </c>
      <c r="L941" t="b">
        <f t="shared" si="76"/>
        <v>0</v>
      </c>
      <c r="M941" s="14" t="b">
        <f t="shared" si="77"/>
        <v>0</v>
      </c>
      <c r="N941" s="14" t="b">
        <f t="shared" si="78"/>
        <v>0</v>
      </c>
      <c r="O941"/>
    </row>
    <row r="942" spans="1:15" ht="15.75" hidden="1" x14ac:dyDescent="0.25">
      <c r="A942" s="17" t="s">
        <v>261</v>
      </c>
      <c r="B942" s="17" t="s">
        <v>333</v>
      </c>
      <c r="C942" s="17" t="s">
        <v>22</v>
      </c>
      <c r="D942" s="12">
        <v>43355</v>
      </c>
      <c r="E942" s="12">
        <v>43369</v>
      </c>
      <c r="F942" s="13">
        <v>16666</v>
      </c>
      <c r="G942" s="12">
        <v>43344</v>
      </c>
      <c r="H942" s="12">
        <v>43616</v>
      </c>
      <c r="I942" s="17">
        <f>IF((YEAR(H942)-YEAR(G942))=1, ((MONTH(H942)-MONTH(G942))+1)+12, (IF((YEAR(H942)-YEAR(G942))=2, ((MONTH(H942)-MONTH(G942))+1)+24, (IF((YEAR(H942)-YEAR(G942))=3, ((MONTH(H942)-MONTH(G942))+1)+36, (MONTH(H942)-MONTH(G942))+1)))))</f>
        <v>9</v>
      </c>
      <c r="J942" s="13">
        <f>F942/I942</f>
        <v>1851.7777777777778</v>
      </c>
      <c r="L942" t="b">
        <f t="shared" si="76"/>
        <v>0</v>
      </c>
      <c r="M942" s="14" t="b">
        <f t="shared" si="77"/>
        <v>1</v>
      </c>
      <c r="N942" s="14" t="b">
        <f t="shared" si="78"/>
        <v>1</v>
      </c>
      <c r="O942"/>
    </row>
    <row r="943" spans="1:15" ht="15.75" x14ac:dyDescent="0.25">
      <c r="A943" s="17" t="s">
        <v>261</v>
      </c>
      <c r="B943" s="17" t="s">
        <v>333</v>
      </c>
      <c r="C943" s="17" t="s">
        <v>22</v>
      </c>
      <c r="D943" s="12">
        <v>43587</v>
      </c>
      <c r="E943" s="12">
        <v>43606</v>
      </c>
      <c r="F943" s="13">
        <v>60180</v>
      </c>
      <c r="G943" s="12">
        <v>43617</v>
      </c>
      <c r="H943" s="12">
        <v>43982</v>
      </c>
      <c r="I943" s="17">
        <f>IF((YEAR(H943)-YEAR(G943))=1, ((MONTH(H943)-MONTH(G943))+1)+12, (IF((YEAR(H943)-YEAR(G943))=2, ((MONTH(H943)-MONTH(G943))+1)+24, (IF((YEAR(H943)-YEAR(G943))=3, ((MONTH(H943)-MONTH(G943))+1)+36, (MONTH(H943)-MONTH(G943))+1)))))</f>
        <v>12</v>
      </c>
      <c r="J943" s="13">
        <f>F943/I943</f>
        <v>5015</v>
      </c>
      <c r="L943" t="b">
        <f t="shared" si="76"/>
        <v>0</v>
      </c>
      <c r="M943" s="14" t="b">
        <f t="shared" si="77"/>
        <v>1</v>
      </c>
      <c r="N943" s="14" t="b">
        <f t="shared" si="78"/>
        <v>1</v>
      </c>
      <c r="O943"/>
    </row>
    <row r="944" spans="1:15" ht="15.75" x14ac:dyDescent="0.25">
      <c r="A944" s="17" t="s">
        <v>261</v>
      </c>
      <c r="B944" s="17" t="s">
        <v>333</v>
      </c>
      <c r="C944" s="17" t="s">
        <v>22</v>
      </c>
      <c r="D944" s="12">
        <v>43917</v>
      </c>
      <c r="E944" s="12">
        <v>43941</v>
      </c>
      <c r="F944" s="13">
        <v>61383.6</v>
      </c>
      <c r="G944" s="12">
        <v>43983</v>
      </c>
      <c r="H944" s="12">
        <v>44347</v>
      </c>
      <c r="I944" s="17">
        <f>IF((YEAR(H944)-YEAR(G944))=1, ((MONTH(H944)-MONTH(G944))+1)+12, (IF((YEAR(H944)-YEAR(G944))=2, ((MONTH(H944)-MONTH(G944))+1)+24, (IF((YEAR(H944)-YEAR(G944))=3, ((MONTH(H944)-MONTH(G944))+1)+36, (MONTH(H944)-MONTH(G944))+1)))))</f>
        <v>12</v>
      </c>
      <c r="J944" s="13">
        <f>F944/I944</f>
        <v>5115.3</v>
      </c>
      <c r="L944" t="b">
        <f t="shared" si="76"/>
        <v>0</v>
      </c>
      <c r="M944" s="14" t="b">
        <f t="shared" si="77"/>
        <v>1</v>
      </c>
      <c r="N944" s="14" t="b">
        <f t="shared" si="78"/>
        <v>1</v>
      </c>
      <c r="O944"/>
    </row>
    <row r="945" spans="1:15" ht="15.75" hidden="1" x14ac:dyDescent="0.25">
      <c r="A945" s="17" t="s">
        <v>49</v>
      </c>
      <c r="B945" s="17" t="s">
        <v>333</v>
      </c>
      <c r="C945" s="17" t="s">
        <v>22</v>
      </c>
      <c r="D945" s="12">
        <v>43375</v>
      </c>
      <c r="E945" s="12">
        <v>43395</v>
      </c>
      <c r="F945" s="13">
        <v>8000</v>
      </c>
      <c r="G945" s="12">
        <v>43374</v>
      </c>
      <c r="H945" s="12">
        <v>43434</v>
      </c>
      <c r="I945" s="17">
        <f>IF((YEAR(H945)-YEAR(G945))=1, ((MONTH(H945)-MONTH(G945))+1)+12, (IF((YEAR(H945)-YEAR(G945))=2, ((MONTH(H945)-MONTH(G945))+1)+24, (IF((YEAR(H945)-YEAR(G945))=3, ((MONTH(H945)-MONTH(G945))+1)+36, (MONTH(H945)-MONTH(G945))+1)))))</f>
        <v>2</v>
      </c>
      <c r="J945" s="13">
        <f>F945/I945</f>
        <v>4000</v>
      </c>
      <c r="L945" t="b">
        <f t="shared" si="76"/>
        <v>0</v>
      </c>
      <c r="M945" s="14" t="b">
        <f t="shared" si="77"/>
        <v>0</v>
      </c>
      <c r="N945" s="14" t="b">
        <f t="shared" si="78"/>
        <v>1</v>
      </c>
      <c r="O945"/>
    </row>
    <row r="946" spans="1:15" ht="15.75" hidden="1" x14ac:dyDescent="0.25">
      <c r="A946" s="17" t="s">
        <v>262</v>
      </c>
      <c r="B946" s="17" t="s">
        <v>332</v>
      </c>
      <c r="C946" s="17" t="s">
        <v>22</v>
      </c>
      <c r="D946" s="12">
        <v>42753</v>
      </c>
      <c r="E946" s="12">
        <v>43100</v>
      </c>
      <c r="F946" s="13">
        <v>4000</v>
      </c>
      <c r="G946" s="12">
        <v>42736</v>
      </c>
      <c r="H946" s="12">
        <v>42766</v>
      </c>
      <c r="I946" s="17">
        <f>IF((YEAR(H946)-YEAR(G946))=1, ((MONTH(H946)-MONTH(G946))+1)+12, (IF((YEAR(H946)-YEAR(G946))=2, ((MONTH(H946)-MONTH(G946))+1)+24, (IF((YEAR(H946)-YEAR(G946))=3, ((MONTH(H946)-MONTH(G946))+1)+36, (MONTH(H946)-MONTH(G946))+1)))))</f>
        <v>1</v>
      </c>
      <c r="J946" s="13">
        <f>F946/I946</f>
        <v>4000</v>
      </c>
      <c r="L946" t="b">
        <f t="shared" si="76"/>
        <v>0</v>
      </c>
      <c r="M946" s="14" t="b">
        <f t="shared" si="77"/>
        <v>0</v>
      </c>
      <c r="N946" s="14" t="b">
        <f t="shared" si="78"/>
        <v>0</v>
      </c>
      <c r="O946"/>
    </row>
    <row r="947" spans="1:15" ht="15.75" hidden="1" x14ac:dyDescent="0.25">
      <c r="A947" s="17" t="s">
        <v>263</v>
      </c>
      <c r="B947" s="17" t="s">
        <v>336</v>
      </c>
      <c r="C947" s="17" t="s">
        <v>22</v>
      </c>
      <c r="D947" s="12">
        <v>42744</v>
      </c>
      <c r="E947" s="12">
        <v>43100</v>
      </c>
      <c r="F947" s="13">
        <v>73500</v>
      </c>
      <c r="G947" s="12">
        <v>42736</v>
      </c>
      <c r="H947" s="12">
        <v>42825</v>
      </c>
      <c r="I947" s="17">
        <f>IF((YEAR(H947)-YEAR(G947))=1, ((MONTH(H947)-MONTH(G947))+1)+12, (IF((YEAR(H947)-YEAR(G947))=2, ((MONTH(H947)-MONTH(G947))+1)+24, (IF((YEAR(H947)-YEAR(G947))=3, ((MONTH(H947)-MONTH(G947))+1)+36, (MONTH(H947)-MONTH(G947))+1)))))</f>
        <v>3</v>
      </c>
      <c r="J947" s="13">
        <f>F947/I947</f>
        <v>24500</v>
      </c>
      <c r="L947" t="b">
        <f t="shared" si="76"/>
        <v>0</v>
      </c>
      <c r="M947" s="14" t="b">
        <f t="shared" si="77"/>
        <v>0</v>
      </c>
      <c r="N947" s="14" t="b">
        <f t="shared" si="78"/>
        <v>0</v>
      </c>
      <c r="O947"/>
    </row>
    <row r="948" spans="1:15" ht="15.75" hidden="1" x14ac:dyDescent="0.25">
      <c r="A948" s="17" t="s">
        <v>263</v>
      </c>
      <c r="B948" s="17" t="s">
        <v>336</v>
      </c>
      <c r="C948" s="17" t="s">
        <v>22</v>
      </c>
      <c r="D948" s="12">
        <v>42839</v>
      </c>
      <c r="E948" s="12">
        <v>43100</v>
      </c>
      <c r="F948" s="13">
        <v>33750</v>
      </c>
      <c r="G948" s="12">
        <v>42826</v>
      </c>
      <c r="H948" s="12">
        <v>42916</v>
      </c>
      <c r="I948" s="17">
        <f>IF((YEAR(H948)-YEAR(G948))=1, ((MONTH(H948)-MONTH(G948))+1)+12, (IF((YEAR(H948)-YEAR(G948))=2, ((MONTH(H948)-MONTH(G948))+1)+24, (IF((YEAR(H948)-YEAR(G948))=3, ((MONTH(H948)-MONTH(G948))+1)+36, (MONTH(H948)-MONTH(G948))+1)))))</f>
        <v>3</v>
      </c>
      <c r="J948" s="13">
        <f>F948/I948</f>
        <v>11250</v>
      </c>
      <c r="L948" t="b">
        <f t="shared" si="76"/>
        <v>0</v>
      </c>
      <c r="M948" s="14" t="b">
        <f t="shared" si="77"/>
        <v>1</v>
      </c>
      <c r="N948" s="14" t="b">
        <f t="shared" si="78"/>
        <v>1</v>
      </c>
      <c r="O948"/>
    </row>
    <row r="949" spans="1:15" ht="15.75" hidden="1" x14ac:dyDescent="0.25">
      <c r="A949" s="17" t="s">
        <v>263</v>
      </c>
      <c r="B949" s="17" t="s">
        <v>336</v>
      </c>
      <c r="C949" s="17" t="s">
        <v>22</v>
      </c>
      <c r="D949" s="12">
        <v>42928</v>
      </c>
      <c r="E949" s="12">
        <v>43100</v>
      </c>
      <c r="F949" s="13">
        <v>33750</v>
      </c>
      <c r="G949" s="12">
        <v>42917</v>
      </c>
      <c r="H949" s="12">
        <v>43008</v>
      </c>
      <c r="I949" s="17">
        <f>IF((YEAR(H949)-YEAR(G949))=1, ((MONTH(H949)-MONTH(G949))+1)+12, (IF((YEAR(H949)-YEAR(G949))=2, ((MONTH(H949)-MONTH(G949))+1)+24, (IF((YEAR(H949)-YEAR(G949))=3, ((MONTH(H949)-MONTH(G949))+1)+36, (MONTH(H949)-MONTH(G949))+1)))))</f>
        <v>3</v>
      </c>
      <c r="J949" s="13">
        <f>F949/I949</f>
        <v>11250</v>
      </c>
      <c r="L949" t="b">
        <f t="shared" si="76"/>
        <v>0</v>
      </c>
      <c r="M949" s="14" t="b">
        <f t="shared" si="77"/>
        <v>1</v>
      </c>
      <c r="N949" s="14" t="b">
        <f t="shared" si="78"/>
        <v>1</v>
      </c>
      <c r="O949"/>
    </row>
    <row r="950" spans="1:15" ht="15.75" hidden="1" x14ac:dyDescent="0.25">
      <c r="A950" s="17" t="s">
        <v>263</v>
      </c>
      <c r="B950" s="17" t="s">
        <v>336</v>
      </c>
      <c r="C950" s="17" t="s">
        <v>22</v>
      </c>
      <c r="D950" s="12">
        <v>43020</v>
      </c>
      <c r="E950" s="12">
        <v>43465</v>
      </c>
      <c r="F950" s="13">
        <v>33750</v>
      </c>
      <c r="G950" s="12">
        <v>43009</v>
      </c>
      <c r="H950" s="12">
        <v>43100</v>
      </c>
      <c r="I950" s="17">
        <f>IF((YEAR(H950)-YEAR(G950))=1, ((MONTH(H950)-MONTH(G950))+1)+12, (IF((YEAR(H950)-YEAR(G950))=2, ((MONTH(H950)-MONTH(G950))+1)+24, (IF((YEAR(H950)-YEAR(G950))=3, ((MONTH(H950)-MONTH(G950))+1)+36, (MONTH(H950)-MONTH(G950))+1)))))</f>
        <v>3</v>
      </c>
      <c r="J950" s="13">
        <f>F950/I950</f>
        <v>11250</v>
      </c>
      <c r="L950" t="b">
        <f t="shared" si="76"/>
        <v>0</v>
      </c>
      <c r="M950" s="14" t="b">
        <f t="shared" si="77"/>
        <v>1</v>
      </c>
      <c r="N950" s="14" t="b">
        <f t="shared" si="78"/>
        <v>1</v>
      </c>
      <c r="O950"/>
    </row>
    <row r="951" spans="1:15" ht="15.75" hidden="1" x14ac:dyDescent="0.25">
      <c r="A951" s="17" t="s">
        <v>263</v>
      </c>
      <c r="B951" s="17" t="s">
        <v>336</v>
      </c>
      <c r="C951" s="17" t="s">
        <v>22</v>
      </c>
      <c r="D951" s="12">
        <v>43112</v>
      </c>
      <c r="E951" s="12">
        <v>43206</v>
      </c>
      <c r="F951" s="13">
        <v>33750</v>
      </c>
      <c r="G951" s="12">
        <v>43101</v>
      </c>
      <c r="H951" s="12">
        <v>43190</v>
      </c>
      <c r="I951" s="17">
        <f>IF((YEAR(H951)-YEAR(G951))=1, ((MONTH(H951)-MONTH(G951))+1)+12, (IF((YEAR(H951)-YEAR(G951))=2, ((MONTH(H951)-MONTH(G951))+1)+24, (IF((YEAR(H951)-YEAR(G951))=3, ((MONTH(H951)-MONTH(G951))+1)+36, (MONTH(H951)-MONTH(G951))+1)))))</f>
        <v>3</v>
      </c>
      <c r="J951" s="13">
        <f>F951/I951</f>
        <v>11250</v>
      </c>
      <c r="L951" t="b">
        <f t="shared" si="76"/>
        <v>0</v>
      </c>
      <c r="M951" s="14" t="b">
        <f t="shared" si="77"/>
        <v>1</v>
      </c>
      <c r="N951" s="14" t="b">
        <f t="shared" si="78"/>
        <v>1</v>
      </c>
      <c r="O951"/>
    </row>
    <row r="952" spans="1:15" ht="15.75" hidden="1" x14ac:dyDescent="0.25">
      <c r="A952" s="17" t="s">
        <v>263</v>
      </c>
      <c r="B952" s="17" t="s">
        <v>336</v>
      </c>
      <c r="C952" s="17" t="s">
        <v>22</v>
      </c>
      <c r="D952" s="12">
        <v>43202</v>
      </c>
      <c r="E952" s="12">
        <v>43292</v>
      </c>
      <c r="F952" s="13">
        <v>33750</v>
      </c>
      <c r="G952" s="12">
        <v>43191</v>
      </c>
      <c r="H952" s="12">
        <v>43281</v>
      </c>
      <c r="I952" s="17">
        <f>IF((YEAR(H952)-YEAR(G952))=1, ((MONTH(H952)-MONTH(G952))+1)+12, (IF((YEAR(H952)-YEAR(G952))=2, ((MONTH(H952)-MONTH(G952))+1)+24, (IF((YEAR(H952)-YEAR(G952))=3, ((MONTH(H952)-MONTH(G952))+1)+36, (MONTH(H952)-MONTH(G952))+1)))))</f>
        <v>3</v>
      </c>
      <c r="J952" s="13">
        <f>F952/I952</f>
        <v>11250</v>
      </c>
      <c r="L952" t="b">
        <f t="shared" si="76"/>
        <v>0</v>
      </c>
      <c r="M952" s="14" t="b">
        <f t="shared" si="77"/>
        <v>1</v>
      </c>
      <c r="N952" s="14" t="b">
        <f t="shared" si="78"/>
        <v>1</v>
      </c>
      <c r="O952"/>
    </row>
    <row r="953" spans="1:15" ht="15.75" hidden="1" x14ac:dyDescent="0.25">
      <c r="A953" s="17" t="s">
        <v>263</v>
      </c>
      <c r="B953" s="17" t="s">
        <v>336</v>
      </c>
      <c r="C953" s="17" t="s">
        <v>22</v>
      </c>
      <c r="D953" s="12">
        <v>43220</v>
      </c>
      <c r="E953" s="12">
        <v>43465</v>
      </c>
      <c r="F953" s="13">
        <v>16500</v>
      </c>
      <c r="G953" s="12">
        <v>43191</v>
      </c>
      <c r="H953" s="12">
        <v>43220</v>
      </c>
      <c r="I953" s="17">
        <f>IF((YEAR(H953)-YEAR(G953))=1, ((MONTH(H953)-MONTH(G953))+1)+12, (IF((YEAR(H953)-YEAR(G953))=2, ((MONTH(H953)-MONTH(G953))+1)+24, (IF((YEAR(H953)-YEAR(G953))=3, ((MONTH(H953)-MONTH(G953))+1)+36, (MONTH(H953)-MONTH(G953))+1)))))</f>
        <v>1</v>
      </c>
      <c r="J953" s="13">
        <f>F953/I953</f>
        <v>16500</v>
      </c>
      <c r="L953" t="b">
        <f t="shared" si="76"/>
        <v>0</v>
      </c>
      <c r="M953" s="14" t="b">
        <f t="shared" si="77"/>
        <v>1</v>
      </c>
      <c r="N953" s="14" t="b">
        <f t="shared" si="78"/>
        <v>1</v>
      </c>
      <c r="O953"/>
    </row>
    <row r="954" spans="1:15" ht="15.75" hidden="1" x14ac:dyDescent="0.25">
      <c r="A954" s="17" t="s">
        <v>264</v>
      </c>
      <c r="B954" s="17" t="s">
        <v>334</v>
      </c>
      <c r="C954" s="17" t="s">
        <v>22</v>
      </c>
      <c r="D954" s="12">
        <v>42729</v>
      </c>
      <c r="E954" s="12">
        <v>43100</v>
      </c>
      <c r="F954" s="13">
        <v>1000</v>
      </c>
      <c r="G954" s="12">
        <v>42705</v>
      </c>
      <c r="H954" s="12">
        <v>42735</v>
      </c>
      <c r="I954" s="17">
        <f>IF((YEAR(H954)-YEAR(G954))=1, ((MONTH(H954)-MONTH(G954))+1)+12, (IF((YEAR(H954)-YEAR(G954))=2, ((MONTH(H954)-MONTH(G954))+1)+24, (IF((YEAR(H954)-YEAR(G954))=3, ((MONTH(H954)-MONTH(G954))+1)+36, (MONTH(H954)-MONTH(G954))+1)))))</f>
        <v>1</v>
      </c>
      <c r="J954" s="13">
        <f>F954/I954</f>
        <v>1000</v>
      </c>
      <c r="L954" t="b">
        <f t="shared" si="76"/>
        <v>0</v>
      </c>
      <c r="M954" s="14" t="b">
        <f t="shared" si="77"/>
        <v>0</v>
      </c>
      <c r="N954" s="14" t="b">
        <f t="shared" si="78"/>
        <v>0</v>
      </c>
      <c r="O954"/>
    </row>
    <row r="955" spans="1:15" ht="15.75" hidden="1" x14ac:dyDescent="0.25">
      <c r="A955" s="17" t="s">
        <v>264</v>
      </c>
      <c r="B955" s="17" t="s">
        <v>334</v>
      </c>
      <c r="C955" s="17" t="s">
        <v>22</v>
      </c>
      <c r="D955" s="12">
        <v>42760</v>
      </c>
      <c r="E955" s="12">
        <v>43100</v>
      </c>
      <c r="F955" s="13">
        <v>1000</v>
      </c>
      <c r="G955" s="12">
        <v>42736</v>
      </c>
      <c r="H955" s="12">
        <v>42766</v>
      </c>
      <c r="I955" s="17">
        <f>IF((YEAR(H955)-YEAR(G955))=1, ((MONTH(H955)-MONTH(G955))+1)+12, (IF((YEAR(H955)-YEAR(G955))=2, ((MONTH(H955)-MONTH(G955))+1)+24, (IF((YEAR(H955)-YEAR(G955))=3, ((MONTH(H955)-MONTH(G955))+1)+36, (MONTH(H955)-MONTH(G955))+1)))))</f>
        <v>1</v>
      </c>
      <c r="J955" s="13">
        <f>F955/I955</f>
        <v>1000</v>
      </c>
      <c r="L955" t="b">
        <f t="shared" si="76"/>
        <v>0</v>
      </c>
      <c r="M955" s="14" t="b">
        <f t="shared" si="77"/>
        <v>1</v>
      </c>
      <c r="N955" s="14" t="b">
        <f t="shared" si="78"/>
        <v>1</v>
      </c>
      <c r="O955"/>
    </row>
    <row r="956" spans="1:15" ht="15.75" hidden="1" x14ac:dyDescent="0.25">
      <c r="A956" s="17" t="s">
        <v>264</v>
      </c>
      <c r="B956" s="17" t="s">
        <v>334</v>
      </c>
      <c r="C956" s="17" t="s">
        <v>22</v>
      </c>
      <c r="D956" s="12">
        <v>42791</v>
      </c>
      <c r="E956" s="12">
        <v>43100</v>
      </c>
      <c r="F956" s="13">
        <v>1000</v>
      </c>
      <c r="G956" s="12">
        <v>42767</v>
      </c>
      <c r="H956" s="12">
        <v>42794</v>
      </c>
      <c r="I956" s="17">
        <f>IF((YEAR(H956)-YEAR(G956))=1, ((MONTH(H956)-MONTH(G956))+1)+12, (IF((YEAR(H956)-YEAR(G956))=2, ((MONTH(H956)-MONTH(G956))+1)+24, (IF((YEAR(H956)-YEAR(G956))=3, ((MONTH(H956)-MONTH(G956))+1)+36, (MONTH(H956)-MONTH(G956))+1)))))</f>
        <v>1</v>
      </c>
      <c r="J956" s="13">
        <f>F956/I956</f>
        <v>1000</v>
      </c>
      <c r="L956" t="b">
        <f t="shared" si="76"/>
        <v>0</v>
      </c>
      <c r="M956" s="14" t="b">
        <f t="shared" si="77"/>
        <v>1</v>
      </c>
      <c r="N956" s="14" t="b">
        <f t="shared" si="78"/>
        <v>1</v>
      </c>
      <c r="O956"/>
    </row>
    <row r="957" spans="1:15" ht="15.75" hidden="1" x14ac:dyDescent="0.25">
      <c r="A957" s="17" t="s">
        <v>264</v>
      </c>
      <c r="B957" s="17" t="s">
        <v>334</v>
      </c>
      <c r="C957" s="17" t="s">
        <v>22</v>
      </c>
      <c r="D957" s="12">
        <v>42819</v>
      </c>
      <c r="E957" s="12">
        <v>43100</v>
      </c>
      <c r="F957" s="13">
        <v>1000</v>
      </c>
      <c r="G957" s="12">
        <v>42795</v>
      </c>
      <c r="H957" s="12">
        <v>42825</v>
      </c>
      <c r="I957" s="17">
        <f>IF((YEAR(H957)-YEAR(G957))=1, ((MONTH(H957)-MONTH(G957))+1)+12, (IF((YEAR(H957)-YEAR(G957))=2, ((MONTH(H957)-MONTH(G957))+1)+24, (IF((YEAR(H957)-YEAR(G957))=3, ((MONTH(H957)-MONTH(G957))+1)+36, (MONTH(H957)-MONTH(G957))+1)))))</f>
        <v>1</v>
      </c>
      <c r="J957" s="13">
        <f>F957/I957</f>
        <v>1000</v>
      </c>
      <c r="L957" t="b">
        <f t="shared" si="76"/>
        <v>0</v>
      </c>
      <c r="M957" s="14" t="b">
        <f t="shared" si="77"/>
        <v>1</v>
      </c>
      <c r="N957" s="14" t="b">
        <f t="shared" si="78"/>
        <v>1</v>
      </c>
      <c r="O957"/>
    </row>
    <row r="958" spans="1:15" ht="15.75" hidden="1" x14ac:dyDescent="0.25">
      <c r="A958" s="17" t="s">
        <v>264</v>
      </c>
      <c r="B958" s="17" t="s">
        <v>334</v>
      </c>
      <c r="C958" s="17" t="s">
        <v>22</v>
      </c>
      <c r="D958" s="12">
        <v>42850</v>
      </c>
      <c r="E958" s="12">
        <v>43100</v>
      </c>
      <c r="F958" s="13">
        <v>1000</v>
      </c>
      <c r="G958" s="12">
        <v>42826</v>
      </c>
      <c r="H958" s="12">
        <v>42855</v>
      </c>
      <c r="I958" s="17">
        <f>IF((YEAR(H958)-YEAR(G958))=1, ((MONTH(H958)-MONTH(G958))+1)+12, (IF((YEAR(H958)-YEAR(G958))=2, ((MONTH(H958)-MONTH(G958))+1)+24, (IF((YEAR(H958)-YEAR(G958))=3, ((MONTH(H958)-MONTH(G958))+1)+36, (MONTH(H958)-MONTH(G958))+1)))))</f>
        <v>1</v>
      </c>
      <c r="J958" s="13">
        <f>F958/I958</f>
        <v>1000</v>
      </c>
      <c r="L958" t="b">
        <f t="shared" si="76"/>
        <v>0</v>
      </c>
      <c r="M958" s="14" t="b">
        <f t="shared" si="77"/>
        <v>1</v>
      </c>
      <c r="N958" s="14" t="b">
        <f t="shared" si="78"/>
        <v>1</v>
      </c>
      <c r="O958"/>
    </row>
    <row r="959" spans="1:15" ht="15.75" hidden="1" x14ac:dyDescent="0.25">
      <c r="A959" s="17" t="s">
        <v>264</v>
      </c>
      <c r="B959" s="17" t="s">
        <v>334</v>
      </c>
      <c r="C959" s="17" t="s">
        <v>22</v>
      </c>
      <c r="D959" s="12">
        <v>42880</v>
      </c>
      <c r="E959" s="12">
        <v>43100</v>
      </c>
      <c r="F959" s="13">
        <v>1000</v>
      </c>
      <c r="G959" s="12">
        <v>42856</v>
      </c>
      <c r="H959" s="12">
        <v>42886</v>
      </c>
      <c r="I959" s="17">
        <f>IF((YEAR(H959)-YEAR(G959))=1, ((MONTH(H959)-MONTH(G959))+1)+12, (IF((YEAR(H959)-YEAR(G959))=2, ((MONTH(H959)-MONTH(G959))+1)+24, (IF((YEAR(H959)-YEAR(G959))=3, ((MONTH(H959)-MONTH(G959))+1)+36, (MONTH(H959)-MONTH(G959))+1)))))</f>
        <v>1</v>
      </c>
      <c r="J959" s="13">
        <f>F959/I959</f>
        <v>1000</v>
      </c>
      <c r="L959" t="b">
        <f t="shared" si="76"/>
        <v>0</v>
      </c>
      <c r="M959" s="14" t="b">
        <f t="shared" si="77"/>
        <v>1</v>
      </c>
      <c r="N959" s="14" t="b">
        <f t="shared" si="78"/>
        <v>1</v>
      </c>
      <c r="O959"/>
    </row>
    <row r="960" spans="1:15" ht="15.75" hidden="1" x14ac:dyDescent="0.25">
      <c r="A960" s="17" t="s">
        <v>264</v>
      </c>
      <c r="B960" s="17" t="s">
        <v>334</v>
      </c>
      <c r="C960" s="17" t="s">
        <v>22</v>
      </c>
      <c r="D960" s="12">
        <v>42911</v>
      </c>
      <c r="E960" s="12">
        <v>43100</v>
      </c>
      <c r="F960" s="13">
        <v>1000</v>
      </c>
      <c r="G960" s="12">
        <v>42887</v>
      </c>
      <c r="H960" s="12">
        <v>42916</v>
      </c>
      <c r="I960" s="17">
        <f>IF((YEAR(H960)-YEAR(G960))=1, ((MONTH(H960)-MONTH(G960))+1)+12, (IF((YEAR(H960)-YEAR(G960))=2, ((MONTH(H960)-MONTH(G960))+1)+24, (IF((YEAR(H960)-YEAR(G960))=3, ((MONTH(H960)-MONTH(G960))+1)+36, (MONTH(H960)-MONTH(G960))+1)))))</f>
        <v>1</v>
      </c>
      <c r="J960" s="13">
        <f>F960/I960</f>
        <v>1000</v>
      </c>
      <c r="L960" t="b">
        <f t="shared" si="76"/>
        <v>0</v>
      </c>
      <c r="M960" s="14" t="b">
        <f t="shared" si="77"/>
        <v>1</v>
      </c>
      <c r="N960" s="14" t="b">
        <f t="shared" si="78"/>
        <v>1</v>
      </c>
      <c r="O960"/>
    </row>
    <row r="961" spans="1:15" ht="15.75" hidden="1" x14ac:dyDescent="0.25">
      <c r="A961" s="17" t="s">
        <v>264</v>
      </c>
      <c r="B961" s="17" t="s">
        <v>334</v>
      </c>
      <c r="C961" s="17" t="s">
        <v>22</v>
      </c>
      <c r="D961" s="12">
        <v>42941</v>
      </c>
      <c r="E961" s="12">
        <v>43100</v>
      </c>
      <c r="F961" s="13">
        <v>1000</v>
      </c>
      <c r="G961" s="12">
        <v>42917</v>
      </c>
      <c r="H961" s="12">
        <v>42947</v>
      </c>
      <c r="I961" s="17">
        <f>IF((YEAR(H961)-YEAR(G961))=1, ((MONTH(H961)-MONTH(G961))+1)+12, (IF((YEAR(H961)-YEAR(G961))=2, ((MONTH(H961)-MONTH(G961))+1)+24, (IF((YEAR(H961)-YEAR(G961))=3, ((MONTH(H961)-MONTH(G961))+1)+36, (MONTH(H961)-MONTH(G961))+1)))))</f>
        <v>1</v>
      </c>
      <c r="J961" s="13">
        <f>F961/I961</f>
        <v>1000</v>
      </c>
      <c r="L961" t="b">
        <f t="shared" si="76"/>
        <v>0</v>
      </c>
      <c r="M961" s="14" t="b">
        <f t="shared" si="77"/>
        <v>1</v>
      </c>
      <c r="N961" s="14" t="b">
        <f t="shared" si="78"/>
        <v>1</v>
      </c>
      <c r="O961"/>
    </row>
    <row r="962" spans="1:15" ht="15.75" hidden="1" x14ac:dyDescent="0.25">
      <c r="A962" s="17" t="s">
        <v>264</v>
      </c>
      <c r="B962" s="17" t="s">
        <v>334</v>
      </c>
      <c r="C962" s="17" t="s">
        <v>22</v>
      </c>
      <c r="D962" s="12">
        <v>42972</v>
      </c>
      <c r="E962" s="12">
        <v>43100</v>
      </c>
      <c r="F962" s="13">
        <v>1000</v>
      </c>
      <c r="G962" s="12">
        <v>42948</v>
      </c>
      <c r="H962" s="12">
        <v>42978</v>
      </c>
      <c r="I962" s="17">
        <f>IF((YEAR(H962)-YEAR(G962))=1, ((MONTH(H962)-MONTH(G962))+1)+12, (IF((YEAR(H962)-YEAR(G962))=2, ((MONTH(H962)-MONTH(G962))+1)+24, (IF((YEAR(H962)-YEAR(G962))=3, ((MONTH(H962)-MONTH(G962))+1)+36, (MONTH(H962)-MONTH(G962))+1)))))</f>
        <v>1</v>
      </c>
      <c r="J962" s="13">
        <f>F962/I962</f>
        <v>1000</v>
      </c>
      <c r="L962" t="b">
        <f t="shared" si="76"/>
        <v>0</v>
      </c>
      <c r="M962" s="14" t="b">
        <f t="shared" si="77"/>
        <v>1</v>
      </c>
      <c r="N962" s="14" t="b">
        <f t="shared" si="78"/>
        <v>1</v>
      </c>
      <c r="O962"/>
    </row>
    <row r="963" spans="1:15" ht="15.75" hidden="1" x14ac:dyDescent="0.25">
      <c r="A963" s="17" t="s">
        <v>264</v>
      </c>
      <c r="B963" s="17" t="s">
        <v>334</v>
      </c>
      <c r="C963" s="17" t="s">
        <v>22</v>
      </c>
      <c r="D963" s="12">
        <v>43003</v>
      </c>
      <c r="E963" s="12">
        <v>43100</v>
      </c>
      <c r="F963" s="13">
        <v>1000</v>
      </c>
      <c r="G963" s="12">
        <v>42979</v>
      </c>
      <c r="H963" s="12">
        <v>43008</v>
      </c>
      <c r="I963" s="17">
        <f>IF((YEAR(H963)-YEAR(G963))=1, ((MONTH(H963)-MONTH(G963))+1)+12, (IF((YEAR(H963)-YEAR(G963))=2, ((MONTH(H963)-MONTH(G963))+1)+24, (IF((YEAR(H963)-YEAR(G963))=3, ((MONTH(H963)-MONTH(G963))+1)+36, (MONTH(H963)-MONTH(G963))+1)))))</f>
        <v>1</v>
      </c>
      <c r="J963" s="13">
        <f>F963/I963</f>
        <v>1000</v>
      </c>
      <c r="L963" t="b">
        <f t="shared" ref="L963:L1026" si="79">AND(A963=A962,B963=B962,G963=G962,H963=H962)</f>
        <v>0</v>
      </c>
      <c r="M963" s="14" t="b">
        <f t="shared" si="77"/>
        <v>1</v>
      </c>
      <c r="N963" s="14" t="b">
        <f t="shared" si="78"/>
        <v>1</v>
      </c>
      <c r="O963"/>
    </row>
    <row r="964" spans="1:15" ht="15.75" hidden="1" x14ac:dyDescent="0.25">
      <c r="A964" s="17" t="s">
        <v>264</v>
      </c>
      <c r="B964" s="17" t="s">
        <v>334</v>
      </c>
      <c r="C964" s="17" t="s">
        <v>22</v>
      </c>
      <c r="D964" s="12">
        <v>43033</v>
      </c>
      <c r="E964" s="12">
        <v>43100</v>
      </c>
      <c r="F964" s="13">
        <v>1000</v>
      </c>
      <c r="G964" s="12">
        <v>43009</v>
      </c>
      <c r="H964" s="12">
        <v>43039</v>
      </c>
      <c r="I964" s="17">
        <f>IF((YEAR(H964)-YEAR(G964))=1, ((MONTH(H964)-MONTH(G964))+1)+12, (IF((YEAR(H964)-YEAR(G964))=2, ((MONTH(H964)-MONTH(G964))+1)+24, (IF((YEAR(H964)-YEAR(G964))=3, ((MONTH(H964)-MONTH(G964))+1)+36, (MONTH(H964)-MONTH(G964))+1)))))</f>
        <v>1</v>
      </c>
      <c r="J964" s="13">
        <f>F964/I964</f>
        <v>1000</v>
      </c>
      <c r="L964" t="b">
        <f t="shared" si="79"/>
        <v>0</v>
      </c>
      <c r="M964" s="14" t="b">
        <f t="shared" si="77"/>
        <v>1</v>
      </c>
      <c r="N964" s="14" t="b">
        <f t="shared" si="78"/>
        <v>1</v>
      </c>
      <c r="O964"/>
    </row>
    <row r="965" spans="1:15" ht="15.75" hidden="1" x14ac:dyDescent="0.25">
      <c r="A965" s="17" t="s">
        <v>264</v>
      </c>
      <c r="B965" s="17" t="s">
        <v>334</v>
      </c>
      <c r="C965" s="17" t="s">
        <v>22</v>
      </c>
      <c r="D965" s="12">
        <v>43064</v>
      </c>
      <c r="E965" s="12">
        <v>43100</v>
      </c>
      <c r="F965" s="13">
        <v>1000</v>
      </c>
      <c r="G965" s="12">
        <v>43040</v>
      </c>
      <c r="H965" s="12">
        <v>43069</v>
      </c>
      <c r="I965" s="17">
        <f>IF((YEAR(H965)-YEAR(G965))=1, ((MONTH(H965)-MONTH(G965))+1)+12, (IF((YEAR(H965)-YEAR(G965))=2, ((MONTH(H965)-MONTH(G965))+1)+24, (IF((YEAR(H965)-YEAR(G965))=3, ((MONTH(H965)-MONTH(G965))+1)+36, (MONTH(H965)-MONTH(G965))+1)))))</f>
        <v>1</v>
      </c>
      <c r="J965" s="13">
        <f>F965/I965</f>
        <v>1000</v>
      </c>
      <c r="L965" t="b">
        <f t="shared" si="79"/>
        <v>0</v>
      </c>
      <c r="M965" s="14" t="b">
        <f t="shared" si="77"/>
        <v>1</v>
      </c>
      <c r="N965" s="14" t="b">
        <f t="shared" si="78"/>
        <v>1</v>
      </c>
      <c r="O965"/>
    </row>
    <row r="966" spans="1:15" ht="15.75" hidden="1" x14ac:dyDescent="0.25">
      <c r="A966" s="17" t="s">
        <v>264</v>
      </c>
      <c r="B966" s="17" t="s">
        <v>334</v>
      </c>
      <c r="C966" s="17" t="s">
        <v>22</v>
      </c>
      <c r="D966" s="12">
        <v>43094</v>
      </c>
      <c r="E966" s="12">
        <v>43465</v>
      </c>
      <c r="F966" s="13">
        <v>1000</v>
      </c>
      <c r="G966" s="12">
        <v>43070</v>
      </c>
      <c r="H966" s="12">
        <v>43100</v>
      </c>
      <c r="I966" s="17">
        <f>IF((YEAR(H966)-YEAR(G966))=1, ((MONTH(H966)-MONTH(G966))+1)+12, (IF((YEAR(H966)-YEAR(G966))=2, ((MONTH(H966)-MONTH(G966))+1)+24, (IF((YEAR(H966)-YEAR(G966))=3, ((MONTH(H966)-MONTH(G966))+1)+36, (MONTH(H966)-MONTH(G966))+1)))))</f>
        <v>1</v>
      </c>
      <c r="J966" s="13">
        <f>F966/I966</f>
        <v>1000</v>
      </c>
      <c r="L966" t="b">
        <f t="shared" si="79"/>
        <v>0</v>
      </c>
      <c r="M966" s="14" t="b">
        <f t="shared" si="77"/>
        <v>1</v>
      </c>
      <c r="N966" s="14" t="b">
        <f t="shared" si="78"/>
        <v>1</v>
      </c>
      <c r="O966"/>
    </row>
    <row r="967" spans="1:15" ht="15.75" hidden="1" x14ac:dyDescent="0.25">
      <c r="A967" s="17" t="s">
        <v>264</v>
      </c>
      <c r="B967" s="17" t="s">
        <v>334</v>
      </c>
      <c r="C967" s="17" t="s">
        <v>22</v>
      </c>
      <c r="D967" s="12">
        <v>43122</v>
      </c>
      <c r="E967" s="12">
        <v>43187</v>
      </c>
      <c r="F967" s="13">
        <v>1000</v>
      </c>
      <c r="G967" s="12">
        <v>43101</v>
      </c>
      <c r="H967" s="12">
        <v>43131</v>
      </c>
      <c r="I967" s="17">
        <f>IF((YEAR(H967)-YEAR(G967))=1, ((MONTH(H967)-MONTH(G967))+1)+12, (IF((YEAR(H967)-YEAR(G967))=2, ((MONTH(H967)-MONTH(G967))+1)+24, (IF((YEAR(H967)-YEAR(G967))=3, ((MONTH(H967)-MONTH(G967))+1)+36, (MONTH(H967)-MONTH(G967))+1)))))</f>
        <v>1</v>
      </c>
      <c r="J967" s="13">
        <f>F967/I967</f>
        <v>1000</v>
      </c>
      <c r="L967" t="b">
        <f t="shared" si="79"/>
        <v>0</v>
      </c>
      <c r="M967" s="14" t="b">
        <f t="shared" si="77"/>
        <v>1</v>
      </c>
      <c r="N967" s="14" t="b">
        <f t="shared" si="78"/>
        <v>1</v>
      </c>
      <c r="O967"/>
    </row>
    <row r="968" spans="1:15" ht="15.75" hidden="1" x14ac:dyDescent="0.25">
      <c r="A968" s="17" t="s">
        <v>264</v>
      </c>
      <c r="B968" s="17" t="s">
        <v>334</v>
      </c>
      <c r="C968" s="17" t="s">
        <v>22</v>
      </c>
      <c r="D968" s="12">
        <v>43132</v>
      </c>
      <c r="E968" s="12">
        <v>43187</v>
      </c>
      <c r="F968" s="13">
        <v>1000</v>
      </c>
      <c r="G968" s="12">
        <v>43132</v>
      </c>
      <c r="H968" s="12">
        <v>43159</v>
      </c>
      <c r="I968" s="17">
        <f>IF((YEAR(H968)-YEAR(G968))=1, ((MONTH(H968)-MONTH(G968))+1)+12, (IF((YEAR(H968)-YEAR(G968))=2, ((MONTH(H968)-MONTH(G968))+1)+24, (IF((YEAR(H968)-YEAR(G968))=3, ((MONTH(H968)-MONTH(G968))+1)+36, (MONTH(H968)-MONTH(G968))+1)))))</f>
        <v>1</v>
      </c>
      <c r="J968" s="13">
        <f>F968/I968</f>
        <v>1000</v>
      </c>
      <c r="L968" t="b">
        <f t="shared" si="79"/>
        <v>0</v>
      </c>
      <c r="M968" s="14" t="b">
        <f t="shared" si="77"/>
        <v>1</v>
      </c>
      <c r="N968" s="14" t="b">
        <f t="shared" si="78"/>
        <v>1</v>
      </c>
      <c r="O968"/>
    </row>
    <row r="969" spans="1:15" ht="15.75" hidden="1" x14ac:dyDescent="0.25">
      <c r="A969" s="17" t="s">
        <v>264</v>
      </c>
      <c r="B969" s="17" t="s">
        <v>334</v>
      </c>
      <c r="C969" s="17" t="s">
        <v>22</v>
      </c>
      <c r="D969" s="12">
        <v>43160</v>
      </c>
      <c r="E969" s="12">
        <v>43243</v>
      </c>
      <c r="F969" s="13">
        <v>1000</v>
      </c>
      <c r="G969" s="12">
        <v>43160</v>
      </c>
      <c r="H969" s="12">
        <v>43190</v>
      </c>
      <c r="I969" s="17">
        <f>IF((YEAR(H969)-YEAR(G969))=1, ((MONTH(H969)-MONTH(G969))+1)+12, (IF((YEAR(H969)-YEAR(G969))=2, ((MONTH(H969)-MONTH(G969))+1)+24, (IF((YEAR(H969)-YEAR(G969))=3, ((MONTH(H969)-MONTH(G969))+1)+36, (MONTH(H969)-MONTH(G969))+1)))))</f>
        <v>1</v>
      </c>
      <c r="J969" s="13">
        <f>F969/I969</f>
        <v>1000</v>
      </c>
      <c r="L969" t="b">
        <f t="shared" si="79"/>
        <v>0</v>
      </c>
      <c r="M969" s="14" t="b">
        <f t="shared" si="77"/>
        <v>1</v>
      </c>
      <c r="N969" s="14" t="b">
        <f t="shared" si="78"/>
        <v>1</v>
      </c>
      <c r="O969"/>
    </row>
    <row r="970" spans="1:15" ht="15.75" x14ac:dyDescent="0.25">
      <c r="A970" s="17" t="s">
        <v>265</v>
      </c>
      <c r="B970" s="17" t="s">
        <v>335</v>
      </c>
      <c r="C970" s="17" t="s">
        <v>22</v>
      </c>
      <c r="D970" s="12">
        <v>43620</v>
      </c>
      <c r="E970" s="12">
        <v>43662</v>
      </c>
      <c r="F970" s="13">
        <v>35000</v>
      </c>
      <c r="G970" s="12">
        <v>43620</v>
      </c>
      <c r="H970" s="12">
        <v>44347</v>
      </c>
      <c r="I970" s="17">
        <f>IF((YEAR(H970)-YEAR(G970))=1, ((MONTH(H970)-MONTH(G970))+1)+12, (IF((YEAR(H970)-YEAR(G970))=2, ((MONTH(H970)-MONTH(G970))+1)+24, (IF((YEAR(H970)-YEAR(G970))=3, ((MONTH(H970)-MONTH(G970))+1)+36, (MONTH(H970)-MONTH(G970))+1)))))</f>
        <v>24</v>
      </c>
      <c r="J970" s="13">
        <f>F970/I970</f>
        <v>1458.3333333333333</v>
      </c>
      <c r="L970" t="b">
        <f t="shared" si="79"/>
        <v>0</v>
      </c>
      <c r="M970" s="14" t="b">
        <f t="shared" si="77"/>
        <v>0</v>
      </c>
      <c r="N970" s="14" t="b">
        <f t="shared" si="78"/>
        <v>0</v>
      </c>
      <c r="O970"/>
    </row>
    <row r="971" spans="1:15" ht="15.75" hidden="1" x14ac:dyDescent="0.25">
      <c r="A971" s="17" t="s">
        <v>266</v>
      </c>
      <c r="B971" s="17" t="s">
        <v>336</v>
      </c>
      <c r="C971" s="17" t="s">
        <v>22</v>
      </c>
      <c r="D971" s="12">
        <v>43430</v>
      </c>
      <c r="E971" s="12">
        <v>43455</v>
      </c>
      <c r="F971" s="13">
        <v>20563.169999999998</v>
      </c>
      <c r="G971" s="12">
        <v>43435</v>
      </c>
      <c r="H971" s="12">
        <v>43799</v>
      </c>
      <c r="I971" s="17">
        <f>IF((YEAR(H971)-YEAR(G971))=1, ((MONTH(H971)-MONTH(G971))+1)+12, (IF((YEAR(H971)-YEAR(G971))=2, ((MONTH(H971)-MONTH(G971))+1)+24, (IF((YEAR(H971)-YEAR(G971))=3, ((MONTH(H971)-MONTH(G971))+1)+36, (MONTH(H971)-MONTH(G971))+1)))))</f>
        <v>12</v>
      </c>
      <c r="J971" s="13">
        <f>F971/I971</f>
        <v>1713.5974999999999</v>
      </c>
      <c r="L971" t="b">
        <f t="shared" si="79"/>
        <v>0</v>
      </c>
      <c r="M971" s="14" t="b">
        <f t="shared" si="77"/>
        <v>0</v>
      </c>
      <c r="N971" s="14" t="b">
        <f t="shared" si="78"/>
        <v>0</v>
      </c>
      <c r="O971"/>
    </row>
    <row r="972" spans="1:15" ht="15.75" x14ac:dyDescent="0.25">
      <c r="A972" s="17" t="s">
        <v>266</v>
      </c>
      <c r="B972" s="17" t="s">
        <v>336</v>
      </c>
      <c r="C972" s="17" t="s">
        <v>22</v>
      </c>
      <c r="D972" s="12">
        <v>43801</v>
      </c>
      <c r="E972" s="12">
        <v>43815</v>
      </c>
      <c r="F972" s="13">
        <v>20705.41</v>
      </c>
      <c r="G972" s="12">
        <v>43800</v>
      </c>
      <c r="H972" s="12">
        <v>44165</v>
      </c>
      <c r="I972" s="17">
        <f>IF((YEAR(H972)-YEAR(G972))=1, ((MONTH(H972)-MONTH(G972))+1)+12, (IF((YEAR(H972)-YEAR(G972))=2, ((MONTH(H972)-MONTH(G972))+1)+24, (IF((YEAR(H972)-YEAR(G972))=3, ((MONTH(H972)-MONTH(G972))+1)+36, (MONTH(H972)-MONTH(G972))+1)))))</f>
        <v>12</v>
      </c>
      <c r="J972" s="13">
        <f>F972/I972</f>
        <v>1725.4508333333333</v>
      </c>
      <c r="L972" t="b">
        <f t="shared" si="79"/>
        <v>0</v>
      </c>
      <c r="M972" s="14" t="b">
        <f t="shared" si="77"/>
        <v>1</v>
      </c>
      <c r="N972" s="14" t="b">
        <f t="shared" si="78"/>
        <v>1</v>
      </c>
      <c r="O972"/>
    </row>
    <row r="973" spans="1:15" ht="15.75" x14ac:dyDescent="0.25">
      <c r="A973" s="17" t="s">
        <v>266</v>
      </c>
      <c r="B973" s="17" t="s">
        <v>336</v>
      </c>
      <c r="C973" s="17" t="s">
        <v>22</v>
      </c>
      <c r="D973" s="12">
        <v>44166</v>
      </c>
      <c r="E973" s="12"/>
      <c r="F973" s="13">
        <v>21418</v>
      </c>
      <c r="G973" s="12">
        <v>44166</v>
      </c>
      <c r="H973" s="12">
        <v>44530</v>
      </c>
      <c r="I973" s="17">
        <f>IF((YEAR(H973)-YEAR(G973))=1, ((MONTH(H973)-MONTH(G973))+1)+12, (IF((YEAR(H973)-YEAR(G973))=2, ((MONTH(H973)-MONTH(G973))+1)+24, (IF((YEAR(H973)-YEAR(G973))=3, ((MONTH(H973)-MONTH(G973))+1)+36, (MONTH(H973)-MONTH(G973))+1)))))</f>
        <v>12</v>
      </c>
      <c r="J973" s="13">
        <f>F973/I973</f>
        <v>1784.8333333333333</v>
      </c>
      <c r="L973" t="b">
        <f t="shared" si="79"/>
        <v>0</v>
      </c>
      <c r="M973" s="14" t="b">
        <f t="shared" si="77"/>
        <v>1</v>
      </c>
      <c r="N973" s="14" t="b">
        <f t="shared" si="78"/>
        <v>1</v>
      </c>
      <c r="O973"/>
    </row>
    <row r="974" spans="1:15" ht="15.75" hidden="1" x14ac:dyDescent="0.25">
      <c r="A974" s="17" t="s">
        <v>267</v>
      </c>
      <c r="B974" s="17" t="s">
        <v>332</v>
      </c>
      <c r="C974" s="17" t="s">
        <v>22</v>
      </c>
      <c r="D974" s="12">
        <v>42695</v>
      </c>
      <c r="E974" s="12">
        <v>42735</v>
      </c>
      <c r="F974" s="13">
        <v>30000</v>
      </c>
      <c r="G974" s="12">
        <v>42705</v>
      </c>
      <c r="H974" s="12">
        <v>43069</v>
      </c>
      <c r="I974" s="17">
        <f>IF((YEAR(H974)-YEAR(G974))=1, ((MONTH(H974)-MONTH(G974))+1)+12, (IF((YEAR(H974)-YEAR(G974))=2, ((MONTH(H974)-MONTH(G974))+1)+24, (IF((YEAR(H974)-YEAR(G974))=3, ((MONTH(H974)-MONTH(G974))+1)+36, (MONTH(H974)-MONTH(G974))+1)))))</f>
        <v>12</v>
      </c>
      <c r="J974" s="13">
        <f>F974/I974</f>
        <v>2500</v>
      </c>
      <c r="L974" t="b">
        <f t="shared" si="79"/>
        <v>0</v>
      </c>
      <c r="M974" s="14" t="b">
        <f t="shared" si="77"/>
        <v>0</v>
      </c>
      <c r="N974" s="14" t="b">
        <f t="shared" si="78"/>
        <v>0</v>
      </c>
      <c r="O974"/>
    </row>
    <row r="975" spans="1:15" ht="15.75" hidden="1" x14ac:dyDescent="0.25">
      <c r="A975" s="17" t="s">
        <v>267</v>
      </c>
      <c r="B975" s="17" t="s">
        <v>332</v>
      </c>
      <c r="C975" s="17" t="s">
        <v>22</v>
      </c>
      <c r="D975" s="12">
        <v>42758</v>
      </c>
      <c r="E975" s="12">
        <v>43100</v>
      </c>
      <c r="F975" s="13">
        <v>1500</v>
      </c>
      <c r="G975" s="12">
        <v>42736</v>
      </c>
      <c r="H975" s="12">
        <v>42766</v>
      </c>
      <c r="I975" s="17">
        <f>IF((YEAR(H975)-YEAR(G975))=1, ((MONTH(H975)-MONTH(G975))+1)+12, (IF((YEAR(H975)-YEAR(G975))=2, ((MONTH(H975)-MONTH(G975))+1)+24, (IF((YEAR(H975)-YEAR(G975))=3, ((MONTH(H975)-MONTH(G975))+1)+36, (MONTH(H975)-MONTH(G975))+1)))))</f>
        <v>1</v>
      </c>
      <c r="J975" s="13">
        <f>F975/I975</f>
        <v>1500</v>
      </c>
      <c r="L975" t="b">
        <f t="shared" si="79"/>
        <v>0</v>
      </c>
      <c r="M975" s="14" t="b">
        <f t="shared" si="77"/>
        <v>1</v>
      </c>
      <c r="N975" s="14" t="b">
        <f t="shared" si="78"/>
        <v>1</v>
      </c>
      <c r="O975"/>
    </row>
    <row r="976" spans="1:15" ht="15.75" hidden="1" x14ac:dyDescent="0.25">
      <c r="A976" s="17" t="s">
        <v>267</v>
      </c>
      <c r="B976" s="17" t="s">
        <v>332</v>
      </c>
      <c r="C976" s="17" t="s">
        <v>22</v>
      </c>
      <c r="D976" s="12">
        <v>42793</v>
      </c>
      <c r="E976" s="12">
        <v>43100</v>
      </c>
      <c r="F976" s="13">
        <v>1500</v>
      </c>
      <c r="G976" s="12">
        <v>42767</v>
      </c>
      <c r="H976" s="12">
        <v>42794</v>
      </c>
      <c r="I976" s="17">
        <f>IF((YEAR(H976)-YEAR(G976))=1, ((MONTH(H976)-MONTH(G976))+1)+12, (IF((YEAR(H976)-YEAR(G976))=2, ((MONTH(H976)-MONTH(G976))+1)+24, (IF((YEAR(H976)-YEAR(G976))=3, ((MONTH(H976)-MONTH(G976))+1)+36, (MONTH(H976)-MONTH(G976))+1)))))</f>
        <v>1</v>
      </c>
      <c r="J976" s="13">
        <f>F976/I976</f>
        <v>1500</v>
      </c>
      <c r="L976" t="b">
        <f t="shared" si="79"/>
        <v>0</v>
      </c>
      <c r="M976" s="14" t="b">
        <f t="shared" si="77"/>
        <v>1</v>
      </c>
      <c r="N976" s="14" t="b">
        <f t="shared" si="78"/>
        <v>1</v>
      </c>
      <c r="O976"/>
    </row>
    <row r="977" spans="1:15" ht="15.75" hidden="1" x14ac:dyDescent="0.25">
      <c r="A977" s="17" t="s">
        <v>267</v>
      </c>
      <c r="B977" s="17" t="s">
        <v>332</v>
      </c>
      <c r="C977" s="17" t="s">
        <v>22</v>
      </c>
      <c r="D977" s="12">
        <v>42862</v>
      </c>
      <c r="E977" s="12">
        <v>43100</v>
      </c>
      <c r="F977" s="13">
        <v>1500</v>
      </c>
      <c r="G977" s="12">
        <v>42795</v>
      </c>
      <c r="H977" s="12">
        <v>42825</v>
      </c>
      <c r="I977" s="17">
        <f>IF((YEAR(H977)-YEAR(G977))=1, ((MONTH(H977)-MONTH(G977))+1)+12, (IF((YEAR(H977)-YEAR(G977))=2, ((MONTH(H977)-MONTH(G977))+1)+24, (IF((YEAR(H977)-YEAR(G977))=3, ((MONTH(H977)-MONTH(G977))+1)+36, (MONTH(H977)-MONTH(G977))+1)))))</f>
        <v>1</v>
      </c>
      <c r="J977" s="13">
        <f>F977/I977</f>
        <v>1500</v>
      </c>
      <c r="L977" t="b">
        <f t="shared" si="79"/>
        <v>0</v>
      </c>
      <c r="M977" s="14" t="b">
        <f t="shared" si="77"/>
        <v>1</v>
      </c>
      <c r="N977" s="14" t="b">
        <f t="shared" si="78"/>
        <v>1</v>
      </c>
      <c r="O977"/>
    </row>
    <row r="978" spans="1:15" ht="15.75" hidden="1" x14ac:dyDescent="0.25">
      <c r="A978" s="17" t="s">
        <v>267</v>
      </c>
      <c r="B978" s="17" t="s">
        <v>332</v>
      </c>
      <c r="C978" s="17" t="s">
        <v>22</v>
      </c>
      <c r="D978" s="12">
        <v>43062</v>
      </c>
      <c r="E978" s="12">
        <v>43100</v>
      </c>
      <c r="F978" s="13">
        <v>30000</v>
      </c>
      <c r="G978" s="12">
        <v>43070</v>
      </c>
      <c r="H978" s="12">
        <v>43434</v>
      </c>
      <c r="I978" s="17">
        <f>IF((YEAR(H978)-YEAR(G978))=1, ((MONTH(H978)-MONTH(G978))+1)+12, (IF((YEAR(H978)-YEAR(G978))=2, ((MONTH(H978)-MONTH(G978))+1)+24, (IF((YEAR(H978)-YEAR(G978))=3, ((MONTH(H978)-MONTH(G978))+1)+36, (MONTH(H978)-MONTH(G978))+1)))))</f>
        <v>12</v>
      </c>
      <c r="J978" s="13">
        <f>F978/I978</f>
        <v>2500</v>
      </c>
      <c r="L978" t="b">
        <f t="shared" si="79"/>
        <v>0</v>
      </c>
      <c r="M978" s="14" t="b">
        <f t="shared" si="77"/>
        <v>1</v>
      </c>
      <c r="N978" s="14" t="b">
        <f t="shared" si="78"/>
        <v>1</v>
      </c>
      <c r="O978"/>
    </row>
    <row r="979" spans="1:15" ht="15.75" hidden="1" x14ac:dyDescent="0.25">
      <c r="A979" s="17" t="s">
        <v>267</v>
      </c>
      <c r="B979" s="17" t="s">
        <v>332</v>
      </c>
      <c r="C979" s="17" t="s">
        <v>22</v>
      </c>
      <c r="D979" s="12">
        <v>43425</v>
      </c>
      <c r="E979" s="12">
        <v>43453</v>
      </c>
      <c r="F979" s="13">
        <v>30000</v>
      </c>
      <c r="G979" s="12">
        <v>43435</v>
      </c>
      <c r="H979" s="12">
        <v>43799</v>
      </c>
      <c r="I979" s="17">
        <f>IF((YEAR(H979)-YEAR(G979))=1, ((MONTH(H979)-MONTH(G979))+1)+12, (IF((YEAR(H979)-YEAR(G979))=2, ((MONTH(H979)-MONTH(G979))+1)+24, (IF((YEAR(H979)-YEAR(G979))=3, ((MONTH(H979)-MONTH(G979))+1)+36, (MONTH(H979)-MONTH(G979))+1)))))</f>
        <v>12</v>
      </c>
      <c r="J979" s="13">
        <f>F979/I979</f>
        <v>2500</v>
      </c>
      <c r="L979" t="b">
        <f t="shared" si="79"/>
        <v>0</v>
      </c>
      <c r="M979" s="14" t="b">
        <f t="shared" si="77"/>
        <v>1</v>
      </c>
      <c r="N979" s="14" t="b">
        <f t="shared" si="78"/>
        <v>1</v>
      </c>
      <c r="O979"/>
    </row>
    <row r="980" spans="1:15" ht="15.75" x14ac:dyDescent="0.25">
      <c r="A980" s="17" t="s">
        <v>267</v>
      </c>
      <c r="B980" s="17" t="s">
        <v>332</v>
      </c>
      <c r="C980" s="17" t="s">
        <v>22</v>
      </c>
      <c r="D980" s="12">
        <v>43487</v>
      </c>
      <c r="E980" s="12">
        <v>43502</v>
      </c>
      <c r="F980" s="13">
        <v>5000</v>
      </c>
      <c r="G980" s="12">
        <v>43497</v>
      </c>
      <c r="H980" s="12">
        <v>43799</v>
      </c>
      <c r="I980" s="17">
        <f>IF((YEAR(H980)-YEAR(G980))=1, ((MONTH(H980)-MONTH(G980))+1)+12, (IF((YEAR(H980)-YEAR(G980))=2, ((MONTH(H980)-MONTH(G980))+1)+24, (IF((YEAR(H980)-YEAR(G980))=3, ((MONTH(H980)-MONTH(G980))+1)+36, (MONTH(H980)-MONTH(G980))+1)))))</f>
        <v>10</v>
      </c>
      <c r="J980" s="13">
        <f>F980/I980</f>
        <v>500</v>
      </c>
      <c r="L980" t="b">
        <f t="shared" si="79"/>
        <v>0</v>
      </c>
      <c r="M980" s="14" t="b">
        <f t="shared" si="77"/>
        <v>1</v>
      </c>
      <c r="N980" s="14" t="b">
        <f t="shared" si="78"/>
        <v>1</v>
      </c>
      <c r="O980"/>
    </row>
    <row r="981" spans="1:15" ht="15.75" x14ac:dyDescent="0.25">
      <c r="A981" s="17" t="s">
        <v>267</v>
      </c>
      <c r="B981" s="17" t="s">
        <v>332</v>
      </c>
      <c r="C981" s="17" t="s">
        <v>22</v>
      </c>
      <c r="D981" s="12">
        <v>43799</v>
      </c>
      <c r="E981" s="12">
        <v>43823</v>
      </c>
      <c r="F981" s="13">
        <v>30000</v>
      </c>
      <c r="G981" s="12">
        <v>43800</v>
      </c>
      <c r="H981" s="12">
        <v>44165</v>
      </c>
      <c r="I981" s="17">
        <f>IF((YEAR(H981)-YEAR(G981))=1, ((MONTH(H981)-MONTH(G981))+1)+12, (IF((YEAR(H981)-YEAR(G981))=2, ((MONTH(H981)-MONTH(G981))+1)+24, (IF((YEAR(H981)-YEAR(G981))=3, ((MONTH(H981)-MONTH(G981))+1)+36, (MONTH(H981)-MONTH(G981))+1)))))</f>
        <v>12</v>
      </c>
      <c r="J981" s="13">
        <f>F981/I981</f>
        <v>2500</v>
      </c>
      <c r="L981" t="b">
        <f t="shared" si="79"/>
        <v>0</v>
      </c>
      <c r="M981" s="14" t="b">
        <f t="shared" ref="M981:M983" si="80">EXACT(A981,A980)</f>
        <v>1</v>
      </c>
      <c r="N981" s="14" t="b">
        <f t="shared" ref="N981:N983" si="81">EXACT(B981,B980)</f>
        <v>1</v>
      </c>
      <c r="O981"/>
    </row>
    <row r="982" spans="1:15" ht="15.75" x14ac:dyDescent="0.25">
      <c r="A982" s="17" t="s">
        <v>268</v>
      </c>
      <c r="B982" s="17" t="s">
        <v>336</v>
      </c>
      <c r="C982" s="17" t="s">
        <v>22</v>
      </c>
      <c r="D982" s="12">
        <v>43570</v>
      </c>
      <c r="E982" s="12">
        <v>43633</v>
      </c>
      <c r="F982" s="13">
        <v>11400</v>
      </c>
      <c r="G982" s="12">
        <v>43556</v>
      </c>
      <c r="H982" s="12">
        <v>43921</v>
      </c>
      <c r="I982" s="17">
        <f>IF((YEAR(H982)-YEAR(G982))=1, ((MONTH(H982)-MONTH(G982))+1)+12, (IF((YEAR(H982)-YEAR(G982))=2, ((MONTH(H982)-MONTH(G982))+1)+24, (IF((YEAR(H982)-YEAR(G982))=3, ((MONTH(H982)-MONTH(G982))+1)+36, (MONTH(H982)-MONTH(G982))+1)))))</f>
        <v>12</v>
      </c>
      <c r="J982" s="13">
        <f>F982/I982</f>
        <v>950</v>
      </c>
      <c r="L982" t="b">
        <f t="shared" si="79"/>
        <v>0</v>
      </c>
      <c r="M982" s="14" t="b">
        <f t="shared" si="80"/>
        <v>0</v>
      </c>
      <c r="N982" s="14" t="b">
        <f t="shared" si="81"/>
        <v>0</v>
      </c>
      <c r="O982"/>
    </row>
    <row r="983" spans="1:15" ht="15.75" x14ac:dyDescent="0.25">
      <c r="A983" s="17" t="s">
        <v>268</v>
      </c>
      <c r="B983" s="17" t="s">
        <v>336</v>
      </c>
      <c r="C983" s="17" t="s">
        <v>22</v>
      </c>
      <c r="D983" s="12">
        <v>43936</v>
      </c>
      <c r="E983" s="12">
        <v>44025</v>
      </c>
      <c r="F983" s="13">
        <v>20000</v>
      </c>
      <c r="G983" s="12">
        <v>43922</v>
      </c>
      <c r="H983" s="12">
        <v>44286</v>
      </c>
      <c r="I983" s="17">
        <f>IF((YEAR(H983)-YEAR(G983))=1, ((MONTH(H983)-MONTH(G983))+1)+12, (IF((YEAR(H983)-YEAR(G983))=2, ((MONTH(H983)-MONTH(G983))+1)+24, (IF((YEAR(H983)-YEAR(G983))=3, ((MONTH(H983)-MONTH(G983))+1)+36, (MONTH(H983)-MONTH(G983))+1)))))</f>
        <v>12</v>
      </c>
      <c r="J983" s="13">
        <f>F983/I983</f>
        <v>1666.6666666666667</v>
      </c>
      <c r="L983" t="b">
        <f t="shared" si="79"/>
        <v>0</v>
      </c>
      <c r="M983" s="14" t="b">
        <f t="shared" si="80"/>
        <v>1</v>
      </c>
      <c r="N983" s="14" t="b">
        <f t="shared" si="81"/>
        <v>1</v>
      </c>
      <c r="O983"/>
    </row>
    <row r="984" spans="1:15" ht="15.75" x14ac:dyDescent="0.25">
      <c r="A984" s="17" t="s">
        <v>269</v>
      </c>
      <c r="B984" s="17" t="s">
        <v>336</v>
      </c>
      <c r="C984" s="17" t="s">
        <v>22</v>
      </c>
      <c r="D984" s="12">
        <v>43570</v>
      </c>
      <c r="E984" s="12">
        <v>43633</v>
      </c>
      <c r="F984" s="13">
        <v>33250</v>
      </c>
      <c r="G984" s="12">
        <v>43556</v>
      </c>
      <c r="H984" s="12">
        <v>43921</v>
      </c>
      <c r="I984" s="17">
        <f>IF((YEAR(H984)-YEAR(G984))=1, ((MONTH(H984)-MONTH(G984))+1)+12, (IF((YEAR(H984)-YEAR(G984))=2, ((MONTH(H984)-MONTH(G984))+1)+24, (IF((YEAR(H984)-YEAR(G984))=3, ((MONTH(H984)-MONTH(G984))+1)+36, (MONTH(H984)-MONTH(G984))+1)))))</f>
        <v>12</v>
      </c>
      <c r="J984" s="13">
        <f>F984/I984</f>
        <v>2770.8333333333335</v>
      </c>
      <c r="L984" t="b">
        <f t="shared" si="79"/>
        <v>0</v>
      </c>
      <c r="M984" s="14" t="b">
        <f t="shared" si="77"/>
        <v>0</v>
      </c>
      <c r="N984" s="14" t="b">
        <f t="shared" si="78"/>
        <v>1</v>
      </c>
      <c r="O984"/>
    </row>
    <row r="985" spans="1:15" ht="15.75" hidden="1" x14ac:dyDescent="0.25">
      <c r="A985" s="17" t="s">
        <v>270</v>
      </c>
      <c r="B985" s="17" t="s">
        <v>334</v>
      </c>
      <c r="C985" s="17" t="s">
        <v>22</v>
      </c>
      <c r="D985" s="12">
        <v>42736</v>
      </c>
      <c r="E985" s="12">
        <v>43100</v>
      </c>
      <c r="F985" s="13">
        <v>1662.5</v>
      </c>
      <c r="G985" s="12">
        <v>42736</v>
      </c>
      <c r="H985" s="12">
        <v>42766</v>
      </c>
      <c r="I985" s="17">
        <f>IF((YEAR(H985)-YEAR(G985))=1, ((MONTH(H985)-MONTH(G985))+1)+12, (IF((YEAR(H985)-YEAR(G985))=2, ((MONTH(H985)-MONTH(G985))+1)+24, (IF((YEAR(H985)-YEAR(G985))=3, ((MONTH(H985)-MONTH(G985))+1)+36, (MONTH(H985)-MONTH(G985))+1)))))</f>
        <v>1</v>
      </c>
      <c r="J985" s="13">
        <f>F985/I985</f>
        <v>1662.5</v>
      </c>
      <c r="L985" t="b">
        <f t="shared" si="79"/>
        <v>0</v>
      </c>
      <c r="M985" s="14" t="b">
        <f t="shared" si="77"/>
        <v>0</v>
      </c>
      <c r="N985" s="14" t="b">
        <f t="shared" si="78"/>
        <v>0</v>
      </c>
      <c r="O985"/>
    </row>
    <row r="986" spans="1:15" ht="15.75" hidden="1" x14ac:dyDescent="0.25">
      <c r="A986" s="17" t="s">
        <v>270</v>
      </c>
      <c r="B986" s="17" t="s">
        <v>334</v>
      </c>
      <c r="C986" s="17" t="s">
        <v>22</v>
      </c>
      <c r="D986" s="12">
        <v>43082</v>
      </c>
      <c r="E986" s="12">
        <v>43465</v>
      </c>
      <c r="F986" s="13">
        <v>10000</v>
      </c>
      <c r="G986" s="12">
        <v>43070</v>
      </c>
      <c r="H986" s="12">
        <v>43434</v>
      </c>
      <c r="I986" s="17">
        <f>IF((YEAR(H986)-YEAR(G986))=1, ((MONTH(H986)-MONTH(G986))+1)+12, (IF((YEAR(H986)-YEAR(G986))=2, ((MONTH(H986)-MONTH(G986))+1)+24, (IF((YEAR(H986)-YEAR(G986))=3, ((MONTH(H986)-MONTH(G986))+1)+36, (MONTH(H986)-MONTH(G986))+1)))))</f>
        <v>12</v>
      </c>
      <c r="J986" s="13">
        <f>F986/I986</f>
        <v>833.33333333333337</v>
      </c>
      <c r="L986" t="b">
        <f t="shared" si="79"/>
        <v>0</v>
      </c>
      <c r="M986" s="14" t="b">
        <f t="shared" si="77"/>
        <v>1</v>
      </c>
      <c r="N986" s="14" t="b">
        <f t="shared" si="78"/>
        <v>1</v>
      </c>
      <c r="O986"/>
    </row>
    <row r="987" spans="1:15" ht="15.75" hidden="1" x14ac:dyDescent="0.25">
      <c r="A987" s="17" t="s">
        <v>270</v>
      </c>
      <c r="B987" s="17" t="s">
        <v>334</v>
      </c>
      <c r="C987" s="17" t="s">
        <v>22</v>
      </c>
      <c r="D987" s="12">
        <v>43473</v>
      </c>
      <c r="E987" s="12">
        <v>43542</v>
      </c>
      <c r="F987" s="13">
        <v>12000</v>
      </c>
      <c r="G987" s="12">
        <v>43435</v>
      </c>
      <c r="H987" s="12">
        <v>43799</v>
      </c>
      <c r="I987" s="17">
        <f>IF((YEAR(H987)-YEAR(G987))=1, ((MONTH(H987)-MONTH(G987))+1)+12, (IF((YEAR(H987)-YEAR(G987))=2, ((MONTH(H987)-MONTH(G987))+1)+24, (IF((YEAR(H987)-YEAR(G987))=3, ((MONTH(H987)-MONTH(G987))+1)+36, (MONTH(H987)-MONTH(G987))+1)))))</f>
        <v>12</v>
      </c>
      <c r="J987" s="13">
        <f>F987/I987</f>
        <v>1000</v>
      </c>
      <c r="L987" t="b">
        <f t="shared" si="79"/>
        <v>0</v>
      </c>
      <c r="M987" s="14" t="b">
        <f t="shared" ref="M987:M989" si="82">EXACT(A987,A986)</f>
        <v>1</v>
      </c>
      <c r="N987" s="14" t="b">
        <f t="shared" ref="N987:N1050" si="83">EXACT(B987,B986)</f>
        <v>1</v>
      </c>
      <c r="O987"/>
    </row>
    <row r="988" spans="1:15" ht="15.75" x14ac:dyDescent="0.25">
      <c r="A988" s="17" t="s">
        <v>270</v>
      </c>
      <c r="B988" s="17" t="s">
        <v>334</v>
      </c>
      <c r="C988" s="17" t="s">
        <v>22</v>
      </c>
      <c r="D988" s="12">
        <v>43814</v>
      </c>
      <c r="E988" s="12">
        <v>43878</v>
      </c>
      <c r="F988" s="13">
        <v>3800</v>
      </c>
      <c r="G988" s="12">
        <v>43800</v>
      </c>
      <c r="H988" s="12">
        <v>43921</v>
      </c>
      <c r="I988" s="17">
        <f>IF((YEAR(H988)-YEAR(G988))=1, ((MONTH(H988)-MONTH(G988))+1)+12, (IF((YEAR(H988)-YEAR(G988))=2, ((MONTH(H988)-MONTH(G988))+1)+24, (IF((YEAR(H988)-YEAR(G988))=3, ((MONTH(H988)-MONTH(G988))+1)+36, (MONTH(H988)-MONTH(G988))+1)))))</f>
        <v>4</v>
      </c>
      <c r="J988" s="13">
        <f>F988/I988</f>
        <v>950</v>
      </c>
      <c r="L988" t="b">
        <f t="shared" si="79"/>
        <v>0</v>
      </c>
      <c r="M988" s="14" t="b">
        <f t="shared" si="82"/>
        <v>1</v>
      </c>
      <c r="N988" s="14" t="b">
        <f t="shared" si="83"/>
        <v>1</v>
      </c>
      <c r="O988"/>
    </row>
    <row r="989" spans="1:15" ht="15.75" x14ac:dyDescent="0.25">
      <c r="A989" s="17" t="s">
        <v>270</v>
      </c>
      <c r="B989" s="17" t="s">
        <v>334</v>
      </c>
      <c r="C989" s="17" t="s">
        <v>22</v>
      </c>
      <c r="D989" s="12">
        <v>43936</v>
      </c>
      <c r="E989" s="12">
        <v>44021</v>
      </c>
      <c r="F989" s="13">
        <v>11400</v>
      </c>
      <c r="G989" s="12">
        <v>43922</v>
      </c>
      <c r="H989" s="12">
        <v>44286</v>
      </c>
      <c r="I989" s="17">
        <f>IF((YEAR(H989)-YEAR(G989))=1, ((MONTH(H989)-MONTH(G989))+1)+12, (IF((YEAR(H989)-YEAR(G989))=2, ((MONTH(H989)-MONTH(G989))+1)+24, (IF((YEAR(H989)-YEAR(G989))=3, ((MONTH(H989)-MONTH(G989))+1)+36, (MONTH(H989)-MONTH(G989))+1)))))</f>
        <v>12</v>
      </c>
      <c r="J989" s="13">
        <f>F989/I989</f>
        <v>950</v>
      </c>
      <c r="L989" t="b">
        <f t="shared" si="79"/>
        <v>0</v>
      </c>
      <c r="M989" s="14" t="b">
        <f t="shared" si="82"/>
        <v>1</v>
      </c>
      <c r="N989" s="14" t="b">
        <f t="shared" si="83"/>
        <v>1</v>
      </c>
      <c r="O989"/>
    </row>
    <row r="990" spans="1:15" ht="15.75" hidden="1" x14ac:dyDescent="0.25">
      <c r="A990" s="17" t="s">
        <v>271</v>
      </c>
      <c r="B990" s="17" t="s">
        <v>333</v>
      </c>
      <c r="C990" s="17" t="s">
        <v>22</v>
      </c>
      <c r="D990" s="12">
        <v>42736</v>
      </c>
      <c r="E990" s="12">
        <v>43100</v>
      </c>
      <c r="F990" s="13">
        <v>3500</v>
      </c>
      <c r="G990" s="12">
        <v>42736</v>
      </c>
      <c r="H990" s="12">
        <v>42766</v>
      </c>
      <c r="I990" s="17">
        <f>IF((YEAR(H990)-YEAR(G990))=1, ((MONTH(H990)-MONTH(G990))+1)+12, (IF((YEAR(H990)-YEAR(G990))=2, ((MONTH(H990)-MONTH(G990))+1)+24, (IF((YEAR(H990)-YEAR(G990))=3, ((MONTH(H990)-MONTH(G990))+1)+36, (MONTH(H990)-MONTH(G990))+1)))))</f>
        <v>1</v>
      </c>
      <c r="J990" s="13">
        <f>F990/I990</f>
        <v>3500</v>
      </c>
      <c r="L990" t="b">
        <f t="shared" si="79"/>
        <v>0</v>
      </c>
      <c r="M990" s="14" t="b">
        <f t="shared" ref="M990:M1050" si="84">EXACT(A990,A989)</f>
        <v>0</v>
      </c>
      <c r="N990" s="14" t="b">
        <f t="shared" si="83"/>
        <v>0</v>
      </c>
      <c r="O990"/>
    </row>
    <row r="991" spans="1:15" ht="15.75" hidden="1" x14ac:dyDescent="0.25">
      <c r="A991" s="17" t="s">
        <v>271</v>
      </c>
      <c r="B991" s="17" t="s">
        <v>333</v>
      </c>
      <c r="C991" s="17" t="s">
        <v>22</v>
      </c>
      <c r="D991" s="12">
        <v>42767</v>
      </c>
      <c r="E991" s="12">
        <v>43100</v>
      </c>
      <c r="F991" s="13">
        <v>3500</v>
      </c>
      <c r="G991" s="12">
        <v>42767</v>
      </c>
      <c r="H991" s="12">
        <v>42794</v>
      </c>
      <c r="I991" s="17">
        <f>IF((YEAR(H991)-YEAR(G991))=1, ((MONTH(H991)-MONTH(G991))+1)+12, (IF((YEAR(H991)-YEAR(G991))=2, ((MONTH(H991)-MONTH(G991))+1)+24, (IF((YEAR(H991)-YEAR(G991))=3, ((MONTH(H991)-MONTH(G991))+1)+36, (MONTH(H991)-MONTH(G991))+1)))))</f>
        <v>1</v>
      </c>
      <c r="J991" s="13">
        <f>F991/I991</f>
        <v>3500</v>
      </c>
      <c r="L991" t="b">
        <f t="shared" si="79"/>
        <v>0</v>
      </c>
      <c r="M991" s="14" t="b">
        <f t="shared" si="84"/>
        <v>1</v>
      </c>
      <c r="N991" s="14" t="b">
        <f t="shared" si="83"/>
        <v>1</v>
      </c>
      <c r="O991"/>
    </row>
    <row r="992" spans="1:15" ht="15.75" hidden="1" x14ac:dyDescent="0.25">
      <c r="A992" s="17" t="s">
        <v>271</v>
      </c>
      <c r="B992" s="17" t="s">
        <v>333</v>
      </c>
      <c r="C992" s="17" t="s">
        <v>22</v>
      </c>
      <c r="D992" s="12">
        <v>42795</v>
      </c>
      <c r="E992" s="12">
        <v>43100</v>
      </c>
      <c r="F992" s="13">
        <v>3500</v>
      </c>
      <c r="G992" s="12">
        <v>42795</v>
      </c>
      <c r="H992" s="12">
        <v>42825</v>
      </c>
      <c r="I992" s="17">
        <f>IF((YEAR(H992)-YEAR(G992))=1, ((MONTH(H992)-MONTH(G992))+1)+12, (IF((YEAR(H992)-YEAR(G992))=2, ((MONTH(H992)-MONTH(G992))+1)+24, (IF((YEAR(H992)-YEAR(G992))=3, ((MONTH(H992)-MONTH(G992))+1)+36, (MONTH(H992)-MONTH(G992))+1)))))</f>
        <v>1</v>
      </c>
      <c r="J992" s="13">
        <f>F992/I992</f>
        <v>3500</v>
      </c>
      <c r="L992" t="b">
        <f t="shared" si="79"/>
        <v>0</v>
      </c>
      <c r="M992" s="14" t="b">
        <f t="shared" si="84"/>
        <v>1</v>
      </c>
      <c r="N992" s="14" t="b">
        <f t="shared" si="83"/>
        <v>1</v>
      </c>
      <c r="O992"/>
    </row>
    <row r="993" spans="1:15" ht="15.75" hidden="1" x14ac:dyDescent="0.25">
      <c r="A993" s="17" t="s">
        <v>271</v>
      </c>
      <c r="B993" s="17" t="s">
        <v>333</v>
      </c>
      <c r="C993" s="17" t="s">
        <v>22</v>
      </c>
      <c r="D993" s="12">
        <v>42826</v>
      </c>
      <c r="E993" s="12">
        <v>43100</v>
      </c>
      <c r="F993" s="13">
        <v>3500</v>
      </c>
      <c r="G993" s="12">
        <v>42826</v>
      </c>
      <c r="H993" s="12">
        <v>42855</v>
      </c>
      <c r="I993" s="17">
        <f>IF((YEAR(H993)-YEAR(G993))=1, ((MONTH(H993)-MONTH(G993))+1)+12, (IF((YEAR(H993)-YEAR(G993))=2, ((MONTH(H993)-MONTH(G993))+1)+24, (IF((YEAR(H993)-YEAR(G993))=3, ((MONTH(H993)-MONTH(G993))+1)+36, (MONTH(H993)-MONTH(G993))+1)))))</f>
        <v>1</v>
      </c>
      <c r="J993" s="13">
        <f>F993/I993</f>
        <v>3500</v>
      </c>
      <c r="L993" t="b">
        <f t="shared" si="79"/>
        <v>0</v>
      </c>
      <c r="M993" s="14" t="b">
        <f t="shared" si="84"/>
        <v>1</v>
      </c>
      <c r="N993" s="14" t="b">
        <f t="shared" si="83"/>
        <v>1</v>
      </c>
      <c r="O993"/>
    </row>
    <row r="994" spans="1:15" ht="15.75" hidden="1" x14ac:dyDescent="0.25">
      <c r="A994" s="17" t="s">
        <v>271</v>
      </c>
      <c r="B994" s="17" t="s">
        <v>333</v>
      </c>
      <c r="C994" s="17" t="s">
        <v>22</v>
      </c>
      <c r="D994" s="12">
        <v>42856</v>
      </c>
      <c r="E994" s="12">
        <v>43100</v>
      </c>
      <c r="F994" s="13">
        <v>3500</v>
      </c>
      <c r="G994" s="12">
        <v>42856</v>
      </c>
      <c r="H994" s="12">
        <v>42886</v>
      </c>
      <c r="I994" s="17">
        <f>IF((YEAR(H994)-YEAR(G994))=1, ((MONTH(H994)-MONTH(G994))+1)+12, (IF((YEAR(H994)-YEAR(G994))=2, ((MONTH(H994)-MONTH(G994))+1)+24, (IF((YEAR(H994)-YEAR(G994))=3, ((MONTH(H994)-MONTH(G994))+1)+36, (MONTH(H994)-MONTH(G994))+1)))))</f>
        <v>1</v>
      </c>
      <c r="J994" s="13">
        <f>F994/I994</f>
        <v>3500</v>
      </c>
      <c r="L994" t="b">
        <f t="shared" si="79"/>
        <v>0</v>
      </c>
      <c r="M994" s="14" t="b">
        <f t="shared" si="84"/>
        <v>1</v>
      </c>
      <c r="N994" s="14" t="b">
        <f t="shared" si="83"/>
        <v>1</v>
      </c>
      <c r="O994"/>
    </row>
    <row r="995" spans="1:15" ht="15.75" hidden="1" x14ac:dyDescent="0.25">
      <c r="A995" s="17" t="s">
        <v>271</v>
      </c>
      <c r="B995" s="17" t="s">
        <v>333</v>
      </c>
      <c r="C995" s="17" t="s">
        <v>22</v>
      </c>
      <c r="D995" s="12">
        <v>42887</v>
      </c>
      <c r="E995" s="12">
        <v>43100</v>
      </c>
      <c r="F995" s="13">
        <v>3500</v>
      </c>
      <c r="G995" s="12">
        <v>42887</v>
      </c>
      <c r="H995" s="12">
        <v>42916</v>
      </c>
      <c r="I995" s="17">
        <f>IF((YEAR(H995)-YEAR(G995))=1, ((MONTH(H995)-MONTH(G995))+1)+12, (IF((YEAR(H995)-YEAR(G995))=2, ((MONTH(H995)-MONTH(G995))+1)+24, (IF((YEAR(H995)-YEAR(G995))=3, ((MONTH(H995)-MONTH(G995))+1)+36, (MONTH(H995)-MONTH(G995))+1)))))</f>
        <v>1</v>
      </c>
      <c r="J995" s="13">
        <f>F995/I995</f>
        <v>3500</v>
      </c>
      <c r="L995" t="b">
        <f t="shared" si="79"/>
        <v>0</v>
      </c>
      <c r="M995" s="14" t="b">
        <f t="shared" si="84"/>
        <v>1</v>
      </c>
      <c r="N995" s="14" t="b">
        <f t="shared" si="83"/>
        <v>1</v>
      </c>
      <c r="O995"/>
    </row>
    <row r="996" spans="1:15" ht="15.75" hidden="1" x14ac:dyDescent="0.25">
      <c r="A996" s="17" t="s">
        <v>271</v>
      </c>
      <c r="B996" s="17" t="s">
        <v>333</v>
      </c>
      <c r="C996" s="17" t="s">
        <v>22</v>
      </c>
      <c r="D996" s="12">
        <v>42917</v>
      </c>
      <c r="E996" s="12">
        <v>43100</v>
      </c>
      <c r="F996" s="13">
        <v>3500</v>
      </c>
      <c r="G996" s="12">
        <v>42917</v>
      </c>
      <c r="H996" s="12">
        <v>42947</v>
      </c>
      <c r="I996" s="17">
        <f>IF((YEAR(H996)-YEAR(G996))=1, ((MONTH(H996)-MONTH(G996))+1)+12, (IF((YEAR(H996)-YEAR(G996))=2, ((MONTH(H996)-MONTH(G996))+1)+24, (IF((YEAR(H996)-YEAR(G996))=3, ((MONTH(H996)-MONTH(G996))+1)+36, (MONTH(H996)-MONTH(G996))+1)))))</f>
        <v>1</v>
      </c>
      <c r="J996" s="13">
        <f>F996/I996</f>
        <v>3500</v>
      </c>
      <c r="L996" t="b">
        <f t="shared" si="79"/>
        <v>0</v>
      </c>
      <c r="M996" s="14" t="b">
        <f t="shared" si="84"/>
        <v>1</v>
      </c>
      <c r="N996" s="14" t="b">
        <f t="shared" si="83"/>
        <v>1</v>
      </c>
      <c r="O996"/>
    </row>
    <row r="997" spans="1:15" ht="15.75" hidden="1" x14ac:dyDescent="0.25">
      <c r="A997" s="17" t="s">
        <v>271</v>
      </c>
      <c r="B997" s="17" t="s">
        <v>333</v>
      </c>
      <c r="C997" s="17" t="s">
        <v>22</v>
      </c>
      <c r="D997" s="12">
        <v>42948</v>
      </c>
      <c r="E997" s="12">
        <v>43100</v>
      </c>
      <c r="F997" s="13">
        <v>3500</v>
      </c>
      <c r="G997" s="12">
        <v>42948</v>
      </c>
      <c r="H997" s="12">
        <v>42978</v>
      </c>
      <c r="I997" s="17">
        <f>IF((YEAR(H997)-YEAR(G997))=1, ((MONTH(H997)-MONTH(G997))+1)+12, (IF((YEAR(H997)-YEAR(G997))=2, ((MONTH(H997)-MONTH(G997))+1)+24, (IF((YEAR(H997)-YEAR(G997))=3, ((MONTH(H997)-MONTH(G997))+1)+36, (MONTH(H997)-MONTH(G997))+1)))))</f>
        <v>1</v>
      </c>
      <c r="J997" s="13">
        <f>F997/I997</f>
        <v>3500</v>
      </c>
      <c r="L997" t="b">
        <f t="shared" si="79"/>
        <v>0</v>
      </c>
      <c r="M997" s="14" t="b">
        <f t="shared" si="84"/>
        <v>1</v>
      </c>
      <c r="N997" s="14" t="b">
        <f t="shared" si="83"/>
        <v>1</v>
      </c>
      <c r="O997"/>
    </row>
    <row r="998" spans="1:15" ht="15.75" hidden="1" x14ac:dyDescent="0.25">
      <c r="A998" s="17" t="s">
        <v>271</v>
      </c>
      <c r="B998" s="17" t="s">
        <v>333</v>
      </c>
      <c r="C998" s="17" t="s">
        <v>22</v>
      </c>
      <c r="D998" s="12">
        <v>42979</v>
      </c>
      <c r="E998" s="12">
        <v>43100</v>
      </c>
      <c r="F998" s="13">
        <v>3500</v>
      </c>
      <c r="G998" s="12">
        <v>42979</v>
      </c>
      <c r="H998" s="12">
        <v>43008</v>
      </c>
      <c r="I998" s="17">
        <f>IF((YEAR(H998)-YEAR(G998))=1, ((MONTH(H998)-MONTH(G998))+1)+12, (IF((YEAR(H998)-YEAR(G998))=2, ((MONTH(H998)-MONTH(G998))+1)+24, (IF((YEAR(H998)-YEAR(G998))=3, ((MONTH(H998)-MONTH(G998))+1)+36, (MONTH(H998)-MONTH(G998))+1)))))</f>
        <v>1</v>
      </c>
      <c r="J998" s="13">
        <f>F998/I998</f>
        <v>3500</v>
      </c>
      <c r="L998" t="b">
        <f t="shared" si="79"/>
        <v>0</v>
      </c>
      <c r="M998" s="14" t="b">
        <f t="shared" si="84"/>
        <v>1</v>
      </c>
      <c r="N998" s="14" t="b">
        <f t="shared" si="83"/>
        <v>1</v>
      </c>
      <c r="O998"/>
    </row>
    <row r="999" spans="1:15" ht="15.75" hidden="1" x14ac:dyDescent="0.25">
      <c r="A999" s="17" t="s">
        <v>271</v>
      </c>
      <c r="B999" s="17" t="s">
        <v>333</v>
      </c>
      <c r="C999" s="17" t="s">
        <v>22</v>
      </c>
      <c r="D999" s="12">
        <v>43009</v>
      </c>
      <c r="E999" s="12">
        <v>43100</v>
      </c>
      <c r="F999" s="13">
        <v>3500</v>
      </c>
      <c r="G999" s="12">
        <v>43009</v>
      </c>
      <c r="H999" s="12">
        <v>43039</v>
      </c>
      <c r="I999" s="17">
        <f>IF((YEAR(H999)-YEAR(G999))=1, ((MONTH(H999)-MONTH(G999))+1)+12, (IF((YEAR(H999)-YEAR(G999))=2, ((MONTH(H999)-MONTH(G999))+1)+24, (IF((YEAR(H999)-YEAR(G999))=3, ((MONTH(H999)-MONTH(G999))+1)+36, (MONTH(H999)-MONTH(G999))+1)))))</f>
        <v>1</v>
      </c>
      <c r="J999" s="13">
        <f>F999/I999</f>
        <v>3500</v>
      </c>
      <c r="L999" t="b">
        <f t="shared" si="79"/>
        <v>0</v>
      </c>
      <c r="M999" s="14" t="b">
        <f t="shared" si="84"/>
        <v>1</v>
      </c>
      <c r="N999" s="14" t="b">
        <f t="shared" si="83"/>
        <v>1</v>
      </c>
      <c r="O999"/>
    </row>
    <row r="1000" spans="1:15" ht="15.75" hidden="1" x14ac:dyDescent="0.25">
      <c r="A1000" s="17" t="s">
        <v>271</v>
      </c>
      <c r="B1000" s="17" t="s">
        <v>333</v>
      </c>
      <c r="C1000" s="17" t="s">
        <v>22</v>
      </c>
      <c r="D1000" s="12">
        <v>43040</v>
      </c>
      <c r="E1000" s="12">
        <v>43465</v>
      </c>
      <c r="F1000" s="13">
        <v>3500</v>
      </c>
      <c r="G1000" s="12">
        <v>43040</v>
      </c>
      <c r="H1000" s="12">
        <v>43069</v>
      </c>
      <c r="I1000" s="17">
        <f>IF((YEAR(H1000)-YEAR(G1000))=1, ((MONTH(H1000)-MONTH(G1000))+1)+12, (IF((YEAR(H1000)-YEAR(G1000))=2, ((MONTH(H1000)-MONTH(G1000))+1)+24, (IF((YEAR(H1000)-YEAR(G1000))=3, ((MONTH(H1000)-MONTH(G1000))+1)+36, (MONTH(H1000)-MONTH(G1000))+1)))))</f>
        <v>1</v>
      </c>
      <c r="J1000" s="13">
        <f>F1000/I1000</f>
        <v>3500</v>
      </c>
      <c r="L1000" t="b">
        <f t="shared" si="79"/>
        <v>0</v>
      </c>
      <c r="M1000" s="14" t="b">
        <f t="shared" si="84"/>
        <v>1</v>
      </c>
      <c r="N1000" s="14" t="b">
        <f t="shared" si="83"/>
        <v>1</v>
      </c>
      <c r="O1000"/>
    </row>
    <row r="1001" spans="1:15" ht="15.75" hidden="1" x14ac:dyDescent="0.25">
      <c r="A1001" s="17" t="s">
        <v>271</v>
      </c>
      <c r="B1001" s="17" t="s">
        <v>333</v>
      </c>
      <c r="C1001" s="17" t="s">
        <v>22</v>
      </c>
      <c r="D1001" s="12">
        <v>43070</v>
      </c>
      <c r="E1001" s="12">
        <v>43465</v>
      </c>
      <c r="F1001" s="13">
        <v>3500</v>
      </c>
      <c r="G1001" s="12">
        <v>43070</v>
      </c>
      <c r="H1001" s="12">
        <v>43100</v>
      </c>
      <c r="I1001" s="17">
        <f>IF((YEAR(H1001)-YEAR(G1001))=1, ((MONTH(H1001)-MONTH(G1001))+1)+12, (IF((YEAR(H1001)-YEAR(G1001))=2, ((MONTH(H1001)-MONTH(G1001))+1)+24, (IF((YEAR(H1001)-YEAR(G1001))=3, ((MONTH(H1001)-MONTH(G1001))+1)+36, (MONTH(H1001)-MONTH(G1001))+1)))))</f>
        <v>1</v>
      </c>
      <c r="J1001" s="13">
        <f>F1001/I1001</f>
        <v>3500</v>
      </c>
      <c r="L1001" t="b">
        <f t="shared" si="79"/>
        <v>0</v>
      </c>
      <c r="M1001" s="14" t="b">
        <f t="shared" si="84"/>
        <v>1</v>
      </c>
      <c r="N1001" s="14" t="b">
        <f t="shared" si="83"/>
        <v>1</v>
      </c>
      <c r="O1001"/>
    </row>
    <row r="1002" spans="1:15" ht="15.75" hidden="1" x14ac:dyDescent="0.25">
      <c r="A1002" s="17" t="s">
        <v>271</v>
      </c>
      <c r="B1002" s="17" t="s">
        <v>333</v>
      </c>
      <c r="C1002" s="17" t="s">
        <v>22</v>
      </c>
      <c r="D1002" s="12">
        <v>43101</v>
      </c>
      <c r="E1002" s="12">
        <v>43164</v>
      </c>
      <c r="F1002" s="13">
        <v>3500</v>
      </c>
      <c r="G1002" s="12">
        <v>43101</v>
      </c>
      <c r="H1002" s="12">
        <v>43131</v>
      </c>
      <c r="I1002" s="17">
        <f>IF((YEAR(H1002)-YEAR(G1002))=1, ((MONTH(H1002)-MONTH(G1002))+1)+12, (IF((YEAR(H1002)-YEAR(G1002))=2, ((MONTH(H1002)-MONTH(G1002))+1)+24, (IF((YEAR(H1002)-YEAR(G1002))=3, ((MONTH(H1002)-MONTH(G1002))+1)+36, (MONTH(H1002)-MONTH(G1002))+1)))))</f>
        <v>1</v>
      </c>
      <c r="J1002" s="13">
        <f>F1002/I1002</f>
        <v>3500</v>
      </c>
      <c r="L1002" t="b">
        <f t="shared" si="79"/>
        <v>0</v>
      </c>
      <c r="M1002" s="14" t="b">
        <f t="shared" si="84"/>
        <v>1</v>
      </c>
      <c r="N1002" s="14" t="b">
        <f t="shared" si="83"/>
        <v>1</v>
      </c>
      <c r="O1002"/>
    </row>
    <row r="1003" spans="1:15" ht="15.75" hidden="1" x14ac:dyDescent="0.25">
      <c r="A1003" s="17" t="s">
        <v>271</v>
      </c>
      <c r="B1003" s="17" t="s">
        <v>333</v>
      </c>
      <c r="C1003" s="17" t="s">
        <v>22</v>
      </c>
      <c r="D1003" s="12">
        <v>43132</v>
      </c>
      <c r="E1003" s="12">
        <v>43192</v>
      </c>
      <c r="F1003" s="13">
        <v>3500</v>
      </c>
      <c r="G1003" s="12">
        <v>43132</v>
      </c>
      <c r="H1003" s="12">
        <v>43159</v>
      </c>
      <c r="I1003" s="17">
        <f>IF((YEAR(H1003)-YEAR(G1003))=1, ((MONTH(H1003)-MONTH(G1003))+1)+12, (IF((YEAR(H1003)-YEAR(G1003))=2, ((MONTH(H1003)-MONTH(G1003))+1)+24, (IF((YEAR(H1003)-YEAR(G1003))=3, ((MONTH(H1003)-MONTH(G1003))+1)+36, (MONTH(H1003)-MONTH(G1003))+1)))))</f>
        <v>1</v>
      </c>
      <c r="J1003" s="13">
        <f>F1003/I1003</f>
        <v>3500</v>
      </c>
      <c r="L1003" t="b">
        <f t="shared" si="79"/>
        <v>0</v>
      </c>
      <c r="M1003" s="14" t="b">
        <f t="shared" si="84"/>
        <v>1</v>
      </c>
      <c r="N1003" s="14" t="b">
        <f t="shared" si="83"/>
        <v>1</v>
      </c>
      <c r="O1003"/>
    </row>
    <row r="1004" spans="1:15" ht="15.75" hidden="1" x14ac:dyDescent="0.25">
      <c r="A1004" s="17" t="s">
        <v>271</v>
      </c>
      <c r="B1004" s="17" t="s">
        <v>333</v>
      </c>
      <c r="C1004" s="17" t="s">
        <v>22</v>
      </c>
      <c r="D1004" s="12">
        <v>43160</v>
      </c>
      <c r="E1004" s="12">
        <v>43220</v>
      </c>
      <c r="F1004" s="13">
        <v>3500</v>
      </c>
      <c r="G1004" s="12">
        <v>43160</v>
      </c>
      <c r="H1004" s="12">
        <v>43190</v>
      </c>
      <c r="I1004" s="17">
        <f>IF((YEAR(H1004)-YEAR(G1004))=1, ((MONTH(H1004)-MONTH(G1004))+1)+12, (IF((YEAR(H1004)-YEAR(G1004))=2, ((MONTH(H1004)-MONTH(G1004))+1)+24, (IF((YEAR(H1004)-YEAR(G1004))=3, ((MONTH(H1004)-MONTH(G1004))+1)+36, (MONTH(H1004)-MONTH(G1004))+1)))))</f>
        <v>1</v>
      </c>
      <c r="J1004" s="13">
        <f>F1004/I1004</f>
        <v>3500</v>
      </c>
      <c r="L1004" t="b">
        <f t="shared" si="79"/>
        <v>0</v>
      </c>
      <c r="M1004" s="14" t="b">
        <f t="shared" si="84"/>
        <v>1</v>
      </c>
      <c r="N1004" s="14" t="b">
        <f t="shared" si="83"/>
        <v>1</v>
      </c>
      <c r="O1004"/>
    </row>
    <row r="1005" spans="1:15" ht="15.75" hidden="1" x14ac:dyDescent="0.25">
      <c r="A1005" s="17" t="s">
        <v>271</v>
      </c>
      <c r="B1005" s="17" t="s">
        <v>333</v>
      </c>
      <c r="C1005" s="17" t="s">
        <v>22</v>
      </c>
      <c r="D1005" s="12">
        <v>43191</v>
      </c>
      <c r="E1005" s="12">
        <v>43251</v>
      </c>
      <c r="F1005" s="13">
        <v>3500</v>
      </c>
      <c r="G1005" s="12">
        <v>43191</v>
      </c>
      <c r="H1005" s="12">
        <v>43220</v>
      </c>
      <c r="I1005" s="17">
        <f>IF((YEAR(H1005)-YEAR(G1005))=1, ((MONTH(H1005)-MONTH(G1005))+1)+12, (IF((YEAR(H1005)-YEAR(G1005))=2, ((MONTH(H1005)-MONTH(G1005))+1)+24, (IF((YEAR(H1005)-YEAR(G1005))=3, ((MONTH(H1005)-MONTH(G1005))+1)+36, (MONTH(H1005)-MONTH(G1005))+1)))))</f>
        <v>1</v>
      </c>
      <c r="J1005" s="13">
        <f>F1005/I1005</f>
        <v>3500</v>
      </c>
      <c r="L1005" t="b">
        <f t="shared" si="79"/>
        <v>0</v>
      </c>
      <c r="M1005" s="14" t="b">
        <f t="shared" si="84"/>
        <v>1</v>
      </c>
      <c r="N1005" s="14" t="b">
        <f t="shared" si="83"/>
        <v>1</v>
      </c>
      <c r="O1005"/>
    </row>
    <row r="1006" spans="1:15" ht="15.75" hidden="1" x14ac:dyDescent="0.25">
      <c r="A1006" s="17" t="s">
        <v>271</v>
      </c>
      <c r="B1006" s="17" t="s">
        <v>333</v>
      </c>
      <c r="C1006" s="17" t="s">
        <v>22</v>
      </c>
      <c r="D1006" s="12">
        <v>43221</v>
      </c>
      <c r="E1006" s="12">
        <v>43283</v>
      </c>
      <c r="F1006" s="13">
        <v>3500</v>
      </c>
      <c r="G1006" s="12">
        <v>43221</v>
      </c>
      <c r="H1006" s="12">
        <v>43251</v>
      </c>
      <c r="I1006" s="17">
        <f>IF((YEAR(H1006)-YEAR(G1006))=1, ((MONTH(H1006)-MONTH(G1006))+1)+12, (IF((YEAR(H1006)-YEAR(G1006))=2, ((MONTH(H1006)-MONTH(G1006))+1)+24, (IF((YEAR(H1006)-YEAR(G1006))=3, ((MONTH(H1006)-MONTH(G1006))+1)+36, (MONTH(H1006)-MONTH(G1006))+1)))))</f>
        <v>1</v>
      </c>
      <c r="J1006" s="13">
        <f>F1006/I1006</f>
        <v>3500</v>
      </c>
      <c r="L1006" t="b">
        <f t="shared" si="79"/>
        <v>0</v>
      </c>
      <c r="M1006" s="14" t="b">
        <f t="shared" si="84"/>
        <v>1</v>
      </c>
      <c r="N1006" s="14" t="b">
        <f t="shared" si="83"/>
        <v>1</v>
      </c>
      <c r="O1006"/>
    </row>
    <row r="1007" spans="1:15" ht="15.75" hidden="1" x14ac:dyDescent="0.25">
      <c r="A1007" s="17" t="s">
        <v>271</v>
      </c>
      <c r="B1007" s="17" t="s">
        <v>333</v>
      </c>
      <c r="C1007" s="17" t="s">
        <v>22</v>
      </c>
      <c r="D1007" s="12">
        <v>43252</v>
      </c>
      <c r="E1007" s="12">
        <v>43314</v>
      </c>
      <c r="F1007" s="13">
        <v>3500</v>
      </c>
      <c r="G1007" s="12">
        <v>43252</v>
      </c>
      <c r="H1007" s="12">
        <v>43281</v>
      </c>
      <c r="I1007" s="17">
        <f>IF((YEAR(H1007)-YEAR(G1007))=1, ((MONTH(H1007)-MONTH(G1007))+1)+12, (IF((YEAR(H1007)-YEAR(G1007))=2, ((MONTH(H1007)-MONTH(G1007))+1)+24, (IF((YEAR(H1007)-YEAR(G1007))=3, ((MONTH(H1007)-MONTH(G1007))+1)+36, (MONTH(H1007)-MONTH(G1007))+1)))))</f>
        <v>1</v>
      </c>
      <c r="J1007" s="13">
        <f>F1007/I1007</f>
        <v>3500</v>
      </c>
      <c r="L1007" t="b">
        <f t="shared" si="79"/>
        <v>0</v>
      </c>
      <c r="M1007" s="14" t="b">
        <f t="shared" si="84"/>
        <v>1</v>
      </c>
      <c r="N1007" s="14" t="b">
        <f t="shared" si="83"/>
        <v>1</v>
      </c>
      <c r="O1007"/>
    </row>
    <row r="1008" spans="1:15" ht="15.75" hidden="1" x14ac:dyDescent="0.25">
      <c r="A1008" s="17" t="s">
        <v>271</v>
      </c>
      <c r="B1008" s="17" t="s">
        <v>333</v>
      </c>
      <c r="C1008" s="17" t="s">
        <v>22</v>
      </c>
      <c r="D1008" s="12">
        <v>43282</v>
      </c>
      <c r="E1008" s="12">
        <v>43342</v>
      </c>
      <c r="F1008" s="13">
        <v>3500</v>
      </c>
      <c r="G1008" s="12">
        <v>43282</v>
      </c>
      <c r="H1008" s="12">
        <v>43312</v>
      </c>
      <c r="I1008" s="17">
        <f>IF((YEAR(H1008)-YEAR(G1008))=1, ((MONTH(H1008)-MONTH(G1008))+1)+12, (IF((YEAR(H1008)-YEAR(G1008))=2, ((MONTH(H1008)-MONTH(G1008))+1)+24, (IF((YEAR(H1008)-YEAR(G1008))=3, ((MONTH(H1008)-MONTH(G1008))+1)+36, (MONTH(H1008)-MONTH(G1008))+1)))))</f>
        <v>1</v>
      </c>
      <c r="J1008" s="13">
        <f>F1008/I1008</f>
        <v>3500</v>
      </c>
      <c r="L1008" t="b">
        <f t="shared" si="79"/>
        <v>0</v>
      </c>
      <c r="M1008" s="14" t="b">
        <f t="shared" si="84"/>
        <v>1</v>
      </c>
      <c r="N1008" s="14" t="b">
        <f t="shared" si="83"/>
        <v>1</v>
      </c>
      <c r="O1008"/>
    </row>
    <row r="1009" spans="1:15" ht="15.75" hidden="1" x14ac:dyDescent="0.25">
      <c r="A1009" s="17" t="s">
        <v>271</v>
      </c>
      <c r="B1009" s="17" t="s">
        <v>333</v>
      </c>
      <c r="C1009" s="17" t="s">
        <v>22</v>
      </c>
      <c r="D1009" s="12">
        <v>43313</v>
      </c>
      <c r="E1009" s="12">
        <v>43376</v>
      </c>
      <c r="F1009" s="13">
        <v>3500</v>
      </c>
      <c r="G1009" s="12">
        <v>43313</v>
      </c>
      <c r="H1009" s="12">
        <v>43343</v>
      </c>
      <c r="I1009" s="17">
        <f>IF((YEAR(H1009)-YEAR(G1009))=1, ((MONTH(H1009)-MONTH(G1009))+1)+12, (IF((YEAR(H1009)-YEAR(G1009))=2, ((MONTH(H1009)-MONTH(G1009))+1)+24, (IF((YEAR(H1009)-YEAR(G1009))=3, ((MONTH(H1009)-MONTH(G1009))+1)+36, (MONTH(H1009)-MONTH(G1009))+1)))))</f>
        <v>1</v>
      </c>
      <c r="J1009" s="13">
        <f>F1009/I1009</f>
        <v>3500</v>
      </c>
      <c r="L1009" t="b">
        <f t="shared" si="79"/>
        <v>0</v>
      </c>
      <c r="M1009" s="14" t="b">
        <f t="shared" si="84"/>
        <v>1</v>
      </c>
      <c r="N1009" s="14" t="b">
        <f t="shared" si="83"/>
        <v>1</v>
      </c>
      <c r="O1009"/>
    </row>
    <row r="1010" spans="1:15" ht="15.75" hidden="1" x14ac:dyDescent="0.25">
      <c r="A1010" s="17" t="s">
        <v>271</v>
      </c>
      <c r="B1010" s="17" t="s">
        <v>333</v>
      </c>
      <c r="C1010" s="17" t="s">
        <v>22</v>
      </c>
      <c r="D1010" s="12">
        <v>43344</v>
      </c>
      <c r="E1010" s="12">
        <v>43405</v>
      </c>
      <c r="F1010" s="13">
        <v>3500</v>
      </c>
      <c r="G1010" s="12">
        <v>43344</v>
      </c>
      <c r="H1010" s="12">
        <v>43373</v>
      </c>
      <c r="I1010" s="17">
        <f>IF((YEAR(H1010)-YEAR(G1010))=1, ((MONTH(H1010)-MONTH(G1010))+1)+12, (IF((YEAR(H1010)-YEAR(G1010))=2, ((MONTH(H1010)-MONTH(G1010))+1)+24, (IF((YEAR(H1010)-YEAR(G1010))=3, ((MONTH(H1010)-MONTH(G1010))+1)+36, (MONTH(H1010)-MONTH(G1010))+1)))))</f>
        <v>1</v>
      </c>
      <c r="J1010" s="13">
        <f>F1010/I1010</f>
        <v>3500</v>
      </c>
      <c r="L1010" t="b">
        <f t="shared" si="79"/>
        <v>0</v>
      </c>
      <c r="M1010" s="14" t="b">
        <f t="shared" si="84"/>
        <v>1</v>
      </c>
      <c r="N1010" s="14" t="b">
        <f t="shared" si="83"/>
        <v>1</v>
      </c>
      <c r="O1010"/>
    </row>
    <row r="1011" spans="1:15" ht="15.75" hidden="1" x14ac:dyDescent="0.25">
      <c r="A1011" s="17" t="s">
        <v>271</v>
      </c>
      <c r="B1011" s="17" t="s">
        <v>333</v>
      </c>
      <c r="C1011" s="17" t="s">
        <v>22</v>
      </c>
      <c r="D1011" s="12">
        <v>43405</v>
      </c>
      <c r="E1011" s="12">
        <v>43437</v>
      </c>
      <c r="F1011" s="13">
        <v>3500</v>
      </c>
      <c r="G1011" s="12">
        <v>43405</v>
      </c>
      <c r="H1011" s="12">
        <v>43434</v>
      </c>
      <c r="I1011" s="17">
        <f>IF((YEAR(H1011)-YEAR(G1011))=1, ((MONTH(H1011)-MONTH(G1011))+1)+12, (IF((YEAR(H1011)-YEAR(G1011))=2, ((MONTH(H1011)-MONTH(G1011))+1)+24, (IF((YEAR(H1011)-YEAR(G1011))=3, ((MONTH(H1011)-MONTH(G1011))+1)+36, (MONTH(H1011)-MONTH(G1011))+1)))))</f>
        <v>1</v>
      </c>
      <c r="J1011" s="13">
        <f>F1011/I1011</f>
        <v>3500</v>
      </c>
      <c r="L1011" t="b">
        <f t="shared" si="79"/>
        <v>0</v>
      </c>
      <c r="M1011" s="14" t="b">
        <f t="shared" si="84"/>
        <v>1</v>
      </c>
      <c r="N1011" s="14" t="b">
        <f t="shared" si="83"/>
        <v>1</v>
      </c>
      <c r="O1011"/>
    </row>
    <row r="1012" spans="1:15" ht="15.75" hidden="1" x14ac:dyDescent="0.25">
      <c r="A1012" s="17" t="s">
        <v>50</v>
      </c>
      <c r="B1012" s="17" t="s">
        <v>336</v>
      </c>
      <c r="C1012" s="17" t="s">
        <v>22</v>
      </c>
      <c r="D1012" s="12">
        <v>42487</v>
      </c>
      <c r="E1012" s="12">
        <v>42735</v>
      </c>
      <c r="F1012" s="13">
        <v>30000</v>
      </c>
      <c r="G1012" s="12">
        <v>42461</v>
      </c>
      <c r="H1012" s="12">
        <v>42825</v>
      </c>
      <c r="I1012" s="17">
        <f>IF((YEAR(H1012)-YEAR(G1012))=1, ((MONTH(H1012)-MONTH(G1012))+1)+12, (IF((YEAR(H1012)-YEAR(G1012))=2, ((MONTH(H1012)-MONTH(G1012))+1)+24, (IF((YEAR(H1012)-YEAR(G1012))=3, ((MONTH(H1012)-MONTH(G1012))+1)+36, (MONTH(H1012)-MONTH(G1012))+1)))))</f>
        <v>12</v>
      </c>
      <c r="J1012" s="13">
        <f>F1012/I1012</f>
        <v>2500</v>
      </c>
      <c r="L1012" t="b">
        <f t="shared" si="79"/>
        <v>0</v>
      </c>
      <c r="M1012" s="14" t="b">
        <f t="shared" si="84"/>
        <v>0</v>
      </c>
      <c r="N1012" s="14" t="b">
        <f t="shared" si="83"/>
        <v>0</v>
      </c>
      <c r="O1012"/>
    </row>
    <row r="1013" spans="1:15" ht="15.75" hidden="1" x14ac:dyDescent="0.25">
      <c r="A1013" s="17" t="s">
        <v>50</v>
      </c>
      <c r="B1013" s="17" t="s">
        <v>336</v>
      </c>
      <c r="C1013" s="17" t="s">
        <v>22</v>
      </c>
      <c r="D1013" s="12">
        <v>42606</v>
      </c>
      <c r="E1013" s="12">
        <v>42735</v>
      </c>
      <c r="F1013" s="13">
        <v>2800</v>
      </c>
      <c r="G1013" s="12">
        <v>42583</v>
      </c>
      <c r="H1013" s="12">
        <v>42825</v>
      </c>
      <c r="I1013" s="17">
        <f>IF((YEAR(H1013)-YEAR(G1013))=1, ((MONTH(H1013)-MONTH(G1013))+1)+12, (IF((YEAR(H1013)-YEAR(G1013))=2, ((MONTH(H1013)-MONTH(G1013))+1)+24, (IF((YEAR(H1013)-YEAR(G1013))=3, ((MONTH(H1013)-MONTH(G1013))+1)+36, (MONTH(H1013)-MONTH(G1013))+1)))))</f>
        <v>8</v>
      </c>
      <c r="J1013" s="13">
        <f>F1013/I1013</f>
        <v>350</v>
      </c>
      <c r="L1013" t="b">
        <f t="shared" si="79"/>
        <v>0</v>
      </c>
      <c r="M1013" s="14" t="b">
        <f t="shared" si="84"/>
        <v>1</v>
      </c>
      <c r="N1013" s="14" t="b">
        <f t="shared" si="83"/>
        <v>1</v>
      </c>
      <c r="O1013"/>
    </row>
    <row r="1014" spans="1:15" ht="15.75" hidden="1" x14ac:dyDescent="0.25">
      <c r="A1014" s="17" t="s">
        <v>50</v>
      </c>
      <c r="B1014" s="17" t="s">
        <v>336</v>
      </c>
      <c r="C1014" s="17" t="s">
        <v>22</v>
      </c>
      <c r="D1014" s="12">
        <v>42736</v>
      </c>
      <c r="E1014" s="12">
        <v>43100</v>
      </c>
      <c r="F1014" s="13">
        <v>2500</v>
      </c>
      <c r="G1014" s="12">
        <v>42736</v>
      </c>
      <c r="H1014" s="12">
        <v>42766</v>
      </c>
      <c r="I1014" s="17">
        <f>IF((YEAR(H1014)-YEAR(G1014))=1, ((MONTH(H1014)-MONTH(G1014))+1)+12, (IF((YEAR(H1014)-YEAR(G1014))=2, ((MONTH(H1014)-MONTH(G1014))+1)+24, (IF((YEAR(H1014)-YEAR(G1014))=3, ((MONTH(H1014)-MONTH(G1014))+1)+36, (MONTH(H1014)-MONTH(G1014))+1)))))</f>
        <v>1</v>
      </c>
      <c r="J1014" s="13">
        <f>F1014/I1014</f>
        <v>2500</v>
      </c>
      <c r="L1014" t="b">
        <f t="shared" si="79"/>
        <v>0</v>
      </c>
      <c r="M1014" s="14" t="b">
        <f t="shared" si="84"/>
        <v>1</v>
      </c>
      <c r="N1014" s="14" t="b">
        <f t="shared" si="83"/>
        <v>1</v>
      </c>
      <c r="O1014"/>
    </row>
    <row r="1015" spans="1:15" ht="15.75" hidden="1" x14ac:dyDescent="0.25">
      <c r="A1015" s="17" t="s">
        <v>50</v>
      </c>
      <c r="B1015" s="17" t="s">
        <v>336</v>
      </c>
      <c r="C1015" s="17" t="s">
        <v>22</v>
      </c>
      <c r="D1015" s="12">
        <v>42767</v>
      </c>
      <c r="E1015" s="12">
        <v>43100</v>
      </c>
      <c r="F1015" s="13">
        <v>2500</v>
      </c>
      <c r="G1015" s="12">
        <v>42767</v>
      </c>
      <c r="H1015" s="12">
        <v>42794</v>
      </c>
      <c r="I1015" s="17">
        <f>IF((YEAR(H1015)-YEAR(G1015))=1, ((MONTH(H1015)-MONTH(G1015))+1)+12, (IF((YEAR(H1015)-YEAR(G1015))=2, ((MONTH(H1015)-MONTH(G1015))+1)+24, (IF((YEAR(H1015)-YEAR(G1015))=3, ((MONTH(H1015)-MONTH(G1015))+1)+36, (MONTH(H1015)-MONTH(G1015))+1)))))</f>
        <v>1</v>
      </c>
      <c r="J1015" s="13">
        <f>F1015/I1015</f>
        <v>2500</v>
      </c>
      <c r="L1015" t="b">
        <f t="shared" si="79"/>
        <v>0</v>
      </c>
      <c r="M1015" s="14" t="b">
        <f t="shared" si="84"/>
        <v>1</v>
      </c>
      <c r="N1015" s="14" t="b">
        <f t="shared" si="83"/>
        <v>1</v>
      </c>
      <c r="O1015"/>
    </row>
    <row r="1016" spans="1:15" ht="15.75" hidden="1" x14ac:dyDescent="0.25">
      <c r="A1016" s="17" t="s">
        <v>50</v>
      </c>
      <c r="B1016" s="17" t="s">
        <v>336</v>
      </c>
      <c r="C1016" s="17" t="s">
        <v>22</v>
      </c>
      <c r="D1016" s="12">
        <v>42795</v>
      </c>
      <c r="E1016" s="12">
        <v>43100</v>
      </c>
      <c r="F1016" s="13">
        <v>2500</v>
      </c>
      <c r="G1016" s="12">
        <v>42795</v>
      </c>
      <c r="H1016" s="12">
        <v>42825</v>
      </c>
      <c r="I1016" s="17">
        <f>IF((YEAR(H1016)-YEAR(G1016))=1, ((MONTH(H1016)-MONTH(G1016))+1)+12, (IF((YEAR(H1016)-YEAR(G1016))=2, ((MONTH(H1016)-MONTH(G1016))+1)+24, (IF((YEAR(H1016)-YEAR(G1016))=3, ((MONTH(H1016)-MONTH(G1016))+1)+36, (MONTH(H1016)-MONTH(G1016))+1)))))</f>
        <v>1</v>
      </c>
      <c r="J1016" s="13">
        <f>F1016/I1016</f>
        <v>2500</v>
      </c>
      <c r="L1016" t="b">
        <f t="shared" si="79"/>
        <v>0</v>
      </c>
      <c r="M1016" s="14" t="b">
        <f t="shared" si="84"/>
        <v>1</v>
      </c>
      <c r="N1016" s="14" t="b">
        <f t="shared" si="83"/>
        <v>1</v>
      </c>
      <c r="O1016"/>
    </row>
    <row r="1017" spans="1:15" ht="15.75" hidden="1" x14ac:dyDescent="0.25">
      <c r="A1017" s="17" t="s">
        <v>50</v>
      </c>
      <c r="B1017" s="17" t="s">
        <v>336</v>
      </c>
      <c r="C1017" s="17" t="s">
        <v>22</v>
      </c>
      <c r="D1017" s="12">
        <v>42826</v>
      </c>
      <c r="E1017" s="12">
        <v>43100</v>
      </c>
      <c r="F1017" s="13">
        <v>2500</v>
      </c>
      <c r="G1017" s="12">
        <v>42826</v>
      </c>
      <c r="H1017" s="12">
        <v>42855</v>
      </c>
      <c r="I1017" s="17">
        <f>IF((YEAR(H1017)-YEAR(G1017))=1, ((MONTH(H1017)-MONTH(G1017))+1)+12, (IF((YEAR(H1017)-YEAR(G1017))=2, ((MONTH(H1017)-MONTH(G1017))+1)+24, (IF((YEAR(H1017)-YEAR(G1017))=3, ((MONTH(H1017)-MONTH(G1017))+1)+36, (MONTH(H1017)-MONTH(G1017))+1)))))</f>
        <v>1</v>
      </c>
      <c r="J1017" s="13">
        <f>F1017/I1017</f>
        <v>2500</v>
      </c>
      <c r="L1017" t="b">
        <f t="shared" si="79"/>
        <v>0</v>
      </c>
      <c r="M1017" s="14" t="b">
        <f t="shared" si="84"/>
        <v>1</v>
      </c>
      <c r="N1017" s="14" t="b">
        <f t="shared" si="83"/>
        <v>1</v>
      </c>
      <c r="O1017"/>
    </row>
    <row r="1018" spans="1:15" ht="15.75" hidden="1" x14ac:dyDescent="0.25">
      <c r="A1018" s="17" t="s">
        <v>50</v>
      </c>
      <c r="B1018" s="17" t="s">
        <v>336</v>
      </c>
      <c r="C1018" s="17" t="s">
        <v>22</v>
      </c>
      <c r="D1018" s="12">
        <v>42842</v>
      </c>
      <c r="E1018" s="12">
        <v>43100</v>
      </c>
      <c r="F1018" s="13">
        <v>30000</v>
      </c>
      <c r="G1018" s="12">
        <v>42826</v>
      </c>
      <c r="H1018" s="12">
        <v>43190</v>
      </c>
      <c r="I1018" s="17">
        <f>IF((YEAR(H1018)-YEAR(G1018))=1, ((MONTH(H1018)-MONTH(G1018))+1)+12, (IF((YEAR(H1018)-YEAR(G1018))=2, ((MONTH(H1018)-MONTH(G1018))+1)+24, (IF((YEAR(H1018)-YEAR(G1018))=3, ((MONTH(H1018)-MONTH(G1018))+1)+36, (MONTH(H1018)-MONTH(G1018))+1)))))</f>
        <v>12</v>
      </c>
      <c r="J1018" s="13">
        <f>F1018/I1018</f>
        <v>2500</v>
      </c>
      <c r="L1018" t="b">
        <f t="shared" si="79"/>
        <v>0</v>
      </c>
      <c r="M1018" s="14" t="b">
        <f t="shared" si="84"/>
        <v>1</v>
      </c>
      <c r="N1018" s="14" t="b">
        <f t="shared" si="83"/>
        <v>1</v>
      </c>
      <c r="O1018"/>
    </row>
    <row r="1019" spans="1:15" ht="15.75" hidden="1" x14ac:dyDescent="0.25">
      <c r="A1019" s="17" t="s">
        <v>50</v>
      </c>
      <c r="B1019" s="17" t="s">
        <v>336</v>
      </c>
      <c r="C1019" s="17" t="s">
        <v>22</v>
      </c>
      <c r="D1019" s="12">
        <v>42856</v>
      </c>
      <c r="E1019" s="12">
        <v>43100</v>
      </c>
      <c r="F1019" s="13">
        <v>2500</v>
      </c>
      <c r="G1019" s="12">
        <v>42856</v>
      </c>
      <c r="H1019" s="12">
        <v>42886</v>
      </c>
      <c r="I1019" s="17">
        <f>IF((YEAR(H1019)-YEAR(G1019))=1, ((MONTH(H1019)-MONTH(G1019))+1)+12, (IF((YEAR(H1019)-YEAR(G1019))=2, ((MONTH(H1019)-MONTH(G1019))+1)+24, (IF((YEAR(H1019)-YEAR(G1019))=3, ((MONTH(H1019)-MONTH(G1019))+1)+36, (MONTH(H1019)-MONTH(G1019))+1)))))</f>
        <v>1</v>
      </c>
      <c r="J1019" s="13">
        <f>F1019/I1019</f>
        <v>2500</v>
      </c>
      <c r="L1019" t="b">
        <f t="shared" si="79"/>
        <v>0</v>
      </c>
      <c r="M1019" s="14" t="b">
        <f t="shared" si="84"/>
        <v>1</v>
      </c>
      <c r="N1019" s="14" t="b">
        <f t="shared" si="83"/>
        <v>1</v>
      </c>
      <c r="O1019"/>
    </row>
    <row r="1020" spans="1:15" ht="15.75" hidden="1" x14ac:dyDescent="0.25">
      <c r="A1020" s="17" t="s">
        <v>50</v>
      </c>
      <c r="B1020" s="17" t="s">
        <v>336</v>
      </c>
      <c r="C1020" s="17" t="s">
        <v>22</v>
      </c>
      <c r="D1020" s="12">
        <v>42887</v>
      </c>
      <c r="E1020" s="12">
        <v>43100</v>
      </c>
      <c r="F1020" s="13">
        <v>2500</v>
      </c>
      <c r="G1020" s="12">
        <v>42887</v>
      </c>
      <c r="H1020" s="12">
        <v>42916</v>
      </c>
      <c r="I1020" s="17">
        <f>IF((YEAR(H1020)-YEAR(G1020))=1, ((MONTH(H1020)-MONTH(G1020))+1)+12, (IF((YEAR(H1020)-YEAR(G1020))=2, ((MONTH(H1020)-MONTH(G1020))+1)+24, (IF((YEAR(H1020)-YEAR(G1020))=3, ((MONTH(H1020)-MONTH(G1020))+1)+36, (MONTH(H1020)-MONTH(G1020))+1)))))</f>
        <v>1</v>
      </c>
      <c r="J1020" s="13">
        <f>F1020/I1020</f>
        <v>2500</v>
      </c>
      <c r="L1020" t="b">
        <f t="shared" si="79"/>
        <v>0</v>
      </c>
      <c r="M1020" s="14" t="b">
        <f t="shared" si="84"/>
        <v>1</v>
      </c>
      <c r="N1020" s="14" t="b">
        <f t="shared" si="83"/>
        <v>1</v>
      </c>
      <c r="O1020"/>
    </row>
    <row r="1021" spans="1:15" ht="15.75" hidden="1" x14ac:dyDescent="0.25">
      <c r="A1021" s="17" t="s">
        <v>50</v>
      </c>
      <c r="B1021" s="17" t="s">
        <v>336</v>
      </c>
      <c r="C1021" s="17" t="s">
        <v>22</v>
      </c>
      <c r="D1021" s="12">
        <v>42917</v>
      </c>
      <c r="E1021" s="12">
        <v>43100</v>
      </c>
      <c r="F1021" s="13">
        <v>2500</v>
      </c>
      <c r="G1021" s="12">
        <v>42917</v>
      </c>
      <c r="H1021" s="12">
        <v>42947</v>
      </c>
      <c r="I1021" s="17">
        <f>IF((YEAR(H1021)-YEAR(G1021))=1, ((MONTH(H1021)-MONTH(G1021))+1)+12, (IF((YEAR(H1021)-YEAR(G1021))=2, ((MONTH(H1021)-MONTH(G1021))+1)+24, (IF((YEAR(H1021)-YEAR(G1021))=3, ((MONTH(H1021)-MONTH(G1021))+1)+36, (MONTH(H1021)-MONTH(G1021))+1)))))</f>
        <v>1</v>
      </c>
      <c r="J1021" s="13">
        <f>F1021/I1021</f>
        <v>2500</v>
      </c>
      <c r="L1021" t="b">
        <f t="shared" si="79"/>
        <v>0</v>
      </c>
      <c r="M1021" s="14" t="b">
        <f t="shared" si="84"/>
        <v>1</v>
      </c>
      <c r="N1021" s="14" t="b">
        <f t="shared" si="83"/>
        <v>1</v>
      </c>
      <c r="O1021"/>
    </row>
    <row r="1022" spans="1:15" ht="15.75" hidden="1" x14ac:dyDescent="0.25">
      <c r="A1022" s="17" t="s">
        <v>50</v>
      </c>
      <c r="B1022" s="17" t="s">
        <v>336</v>
      </c>
      <c r="C1022" s="17" t="s">
        <v>22</v>
      </c>
      <c r="D1022" s="12">
        <v>42948</v>
      </c>
      <c r="E1022" s="12">
        <v>43100</v>
      </c>
      <c r="F1022" s="13">
        <v>2500</v>
      </c>
      <c r="G1022" s="12">
        <v>42948</v>
      </c>
      <c r="H1022" s="12">
        <v>42978</v>
      </c>
      <c r="I1022" s="17">
        <f>IF((YEAR(H1022)-YEAR(G1022))=1, ((MONTH(H1022)-MONTH(G1022))+1)+12, (IF((YEAR(H1022)-YEAR(G1022))=2, ((MONTH(H1022)-MONTH(G1022))+1)+24, (IF((YEAR(H1022)-YEAR(G1022))=3, ((MONTH(H1022)-MONTH(G1022))+1)+36, (MONTH(H1022)-MONTH(G1022))+1)))))</f>
        <v>1</v>
      </c>
      <c r="J1022" s="13">
        <f>F1022/I1022</f>
        <v>2500</v>
      </c>
      <c r="L1022" t="b">
        <f t="shared" si="79"/>
        <v>0</v>
      </c>
      <c r="M1022" s="14" t="b">
        <f t="shared" si="84"/>
        <v>1</v>
      </c>
      <c r="N1022" s="14" t="b">
        <f t="shared" si="83"/>
        <v>1</v>
      </c>
      <c r="O1022"/>
    </row>
    <row r="1023" spans="1:15" ht="15.75" hidden="1" x14ac:dyDescent="0.25">
      <c r="A1023" s="17" t="s">
        <v>50</v>
      </c>
      <c r="B1023" s="17" t="s">
        <v>336</v>
      </c>
      <c r="C1023" s="17" t="s">
        <v>22</v>
      </c>
      <c r="D1023" s="12">
        <v>42979</v>
      </c>
      <c r="E1023" s="12">
        <v>43100</v>
      </c>
      <c r="F1023" s="13">
        <v>2500</v>
      </c>
      <c r="G1023" s="12">
        <v>42979</v>
      </c>
      <c r="H1023" s="12">
        <v>43008</v>
      </c>
      <c r="I1023" s="17">
        <f>IF((YEAR(H1023)-YEAR(G1023))=1, ((MONTH(H1023)-MONTH(G1023))+1)+12, (IF((YEAR(H1023)-YEAR(G1023))=2, ((MONTH(H1023)-MONTH(G1023))+1)+24, (IF((YEAR(H1023)-YEAR(G1023))=3, ((MONTH(H1023)-MONTH(G1023))+1)+36, (MONTH(H1023)-MONTH(G1023))+1)))))</f>
        <v>1</v>
      </c>
      <c r="J1023" s="13">
        <f>F1023/I1023</f>
        <v>2500</v>
      </c>
      <c r="L1023" t="b">
        <f t="shared" si="79"/>
        <v>0</v>
      </c>
      <c r="M1023" s="14" t="b">
        <f t="shared" si="84"/>
        <v>1</v>
      </c>
      <c r="N1023" s="14" t="b">
        <f t="shared" si="83"/>
        <v>1</v>
      </c>
      <c r="O1023"/>
    </row>
    <row r="1024" spans="1:15" ht="15.75" hidden="1" x14ac:dyDescent="0.25">
      <c r="A1024" s="17" t="s">
        <v>50</v>
      </c>
      <c r="B1024" s="17" t="s">
        <v>336</v>
      </c>
      <c r="C1024" s="17" t="s">
        <v>22</v>
      </c>
      <c r="D1024" s="12">
        <v>43206</v>
      </c>
      <c r="E1024" s="12">
        <v>43227</v>
      </c>
      <c r="F1024" s="13">
        <v>30000</v>
      </c>
      <c r="G1024" s="12">
        <v>43191</v>
      </c>
      <c r="H1024" s="12">
        <v>43555</v>
      </c>
      <c r="I1024" s="17">
        <f>IF((YEAR(H1024)-YEAR(G1024))=1, ((MONTH(H1024)-MONTH(G1024))+1)+12, (IF((YEAR(H1024)-YEAR(G1024))=2, ((MONTH(H1024)-MONTH(G1024))+1)+24, (IF((YEAR(H1024)-YEAR(G1024))=3, ((MONTH(H1024)-MONTH(G1024))+1)+36, (MONTH(H1024)-MONTH(G1024))+1)))))</f>
        <v>12</v>
      </c>
      <c r="J1024" s="13">
        <f>F1024/I1024</f>
        <v>2500</v>
      </c>
      <c r="L1024" t="b">
        <f t="shared" si="79"/>
        <v>0</v>
      </c>
      <c r="M1024" s="14" t="b">
        <f t="shared" si="84"/>
        <v>1</v>
      </c>
      <c r="N1024" s="14" t="b">
        <f t="shared" si="83"/>
        <v>1</v>
      </c>
      <c r="O1024"/>
    </row>
    <row r="1025" spans="1:15" ht="15.75" hidden="1" x14ac:dyDescent="0.25">
      <c r="A1025" s="17" t="s">
        <v>50</v>
      </c>
      <c r="B1025" s="17" t="s">
        <v>336</v>
      </c>
      <c r="C1025" s="17" t="s">
        <v>22</v>
      </c>
      <c r="D1025" s="12">
        <v>43343</v>
      </c>
      <c r="E1025" s="12">
        <v>43438</v>
      </c>
      <c r="F1025" s="13">
        <v>1000</v>
      </c>
      <c r="G1025" s="12">
        <v>43344</v>
      </c>
      <c r="H1025" s="12">
        <v>43373</v>
      </c>
      <c r="I1025" s="17">
        <f>IF((YEAR(H1025)-YEAR(G1025))=1, ((MONTH(H1025)-MONTH(G1025))+1)+12, (IF((YEAR(H1025)-YEAR(G1025))=2, ((MONTH(H1025)-MONTH(G1025))+1)+24, (IF((YEAR(H1025)-YEAR(G1025))=3, ((MONTH(H1025)-MONTH(G1025))+1)+36, (MONTH(H1025)-MONTH(G1025))+1)))))</f>
        <v>1</v>
      </c>
      <c r="J1025" s="13">
        <f>F1025/I1025</f>
        <v>1000</v>
      </c>
      <c r="L1025" t="b">
        <f t="shared" si="79"/>
        <v>0</v>
      </c>
      <c r="M1025" s="14" t="b">
        <f t="shared" si="84"/>
        <v>1</v>
      </c>
      <c r="N1025" s="14" t="b">
        <f t="shared" si="83"/>
        <v>1</v>
      </c>
      <c r="O1025"/>
    </row>
    <row r="1026" spans="1:15" ht="15.75" hidden="1" x14ac:dyDescent="0.25">
      <c r="A1026" s="17" t="s">
        <v>50</v>
      </c>
      <c r="B1026" s="17" t="s">
        <v>336</v>
      </c>
      <c r="C1026" s="17" t="s">
        <v>22</v>
      </c>
      <c r="D1026" s="12">
        <v>43385</v>
      </c>
      <c r="E1026" s="12">
        <v>43418</v>
      </c>
      <c r="F1026" s="13">
        <v>3300</v>
      </c>
      <c r="G1026" s="12">
        <v>43374</v>
      </c>
      <c r="H1026" s="12">
        <v>43465</v>
      </c>
      <c r="I1026" s="17">
        <f>IF((YEAR(H1026)-YEAR(G1026))=1, ((MONTH(H1026)-MONTH(G1026))+1)+12, (IF((YEAR(H1026)-YEAR(G1026))=2, ((MONTH(H1026)-MONTH(G1026))+1)+24, (IF((YEAR(H1026)-YEAR(G1026))=3, ((MONTH(H1026)-MONTH(G1026))+1)+36, (MONTH(H1026)-MONTH(G1026))+1)))))</f>
        <v>3</v>
      </c>
      <c r="J1026" s="13">
        <f>F1026/I1026</f>
        <v>1100</v>
      </c>
      <c r="L1026" t="b">
        <f t="shared" si="79"/>
        <v>0</v>
      </c>
      <c r="M1026" s="14" t="b">
        <f t="shared" si="84"/>
        <v>1</v>
      </c>
      <c r="N1026" s="14" t="b">
        <f t="shared" si="83"/>
        <v>1</v>
      </c>
      <c r="O1026"/>
    </row>
    <row r="1027" spans="1:15" ht="15.75" x14ac:dyDescent="0.25">
      <c r="A1027" s="17" t="s">
        <v>50</v>
      </c>
      <c r="B1027" s="17" t="s">
        <v>336</v>
      </c>
      <c r="C1027" s="17" t="s">
        <v>22</v>
      </c>
      <c r="D1027" s="12">
        <v>43487</v>
      </c>
      <c r="E1027" s="12">
        <v>43493</v>
      </c>
      <c r="F1027" s="13">
        <v>13200</v>
      </c>
      <c r="G1027" s="12">
        <v>43466</v>
      </c>
      <c r="H1027" s="12">
        <v>43830</v>
      </c>
      <c r="I1027" s="17">
        <f>IF((YEAR(H1027)-YEAR(G1027))=1, ((MONTH(H1027)-MONTH(G1027))+1)+12, (IF((YEAR(H1027)-YEAR(G1027))=2, ((MONTH(H1027)-MONTH(G1027))+1)+24, (IF((YEAR(H1027)-YEAR(G1027))=3, ((MONTH(H1027)-MONTH(G1027))+1)+36, (MONTH(H1027)-MONTH(G1027))+1)))))</f>
        <v>12</v>
      </c>
      <c r="J1027" s="13">
        <f>F1027/I1027</f>
        <v>1100</v>
      </c>
      <c r="L1027" t="b">
        <f t="shared" ref="L1027:L1090" si="85">AND(A1027=A1026,B1027=B1026,G1027=G1026,H1027=H1026)</f>
        <v>0</v>
      </c>
      <c r="M1027" s="14" t="b">
        <f t="shared" si="84"/>
        <v>1</v>
      </c>
      <c r="N1027" s="14" t="b">
        <f t="shared" si="83"/>
        <v>1</v>
      </c>
      <c r="O1027"/>
    </row>
    <row r="1028" spans="1:15" ht="15.75" x14ac:dyDescent="0.25">
      <c r="A1028" s="17" t="s">
        <v>50</v>
      </c>
      <c r="B1028" s="17" t="s">
        <v>336</v>
      </c>
      <c r="C1028" s="17" t="s">
        <v>22</v>
      </c>
      <c r="D1028" s="12">
        <v>43569</v>
      </c>
      <c r="E1028" s="12">
        <v>43658</v>
      </c>
      <c r="F1028" s="13">
        <v>30000</v>
      </c>
      <c r="G1028" s="12">
        <v>43556</v>
      </c>
      <c r="H1028" s="12">
        <v>43921</v>
      </c>
      <c r="I1028" s="17">
        <f>IF((YEAR(H1028)-YEAR(G1028))=1, ((MONTH(H1028)-MONTH(G1028))+1)+12, (IF((YEAR(H1028)-YEAR(G1028))=2, ((MONTH(H1028)-MONTH(G1028))+1)+24, (IF((YEAR(H1028)-YEAR(G1028))=3, ((MONTH(H1028)-MONTH(G1028))+1)+36, (MONTH(H1028)-MONTH(G1028))+1)))))</f>
        <v>12</v>
      </c>
      <c r="J1028" s="13">
        <f>F1028/I1028</f>
        <v>2500</v>
      </c>
      <c r="L1028" t="b">
        <f t="shared" si="85"/>
        <v>0</v>
      </c>
      <c r="M1028" s="14" t="b">
        <f t="shared" si="84"/>
        <v>1</v>
      </c>
      <c r="N1028" s="14" t="b">
        <f t="shared" si="83"/>
        <v>1</v>
      </c>
      <c r="O1028"/>
    </row>
    <row r="1029" spans="1:15" ht="15.75" x14ac:dyDescent="0.25">
      <c r="A1029" s="17" t="s">
        <v>50</v>
      </c>
      <c r="B1029" s="17" t="s">
        <v>336</v>
      </c>
      <c r="C1029" s="17" t="s">
        <v>22</v>
      </c>
      <c r="D1029" s="12">
        <v>43921</v>
      </c>
      <c r="E1029" s="12">
        <v>44193</v>
      </c>
      <c r="F1029" s="13">
        <v>13200</v>
      </c>
      <c r="G1029" s="12">
        <v>43831</v>
      </c>
      <c r="H1029" s="12">
        <v>44196</v>
      </c>
      <c r="I1029" s="17">
        <f>IF((YEAR(H1029)-YEAR(G1029))=1, ((MONTH(H1029)-MONTH(G1029))+1)+12, (IF((YEAR(H1029)-YEAR(G1029))=2, ((MONTH(H1029)-MONTH(G1029))+1)+24, (IF((YEAR(H1029)-YEAR(G1029))=3, ((MONTH(H1029)-MONTH(G1029))+1)+36, (MONTH(H1029)-MONTH(G1029))+1)))))</f>
        <v>12</v>
      </c>
      <c r="J1029" s="13">
        <f>F1029/I1029</f>
        <v>1100</v>
      </c>
      <c r="L1029" t="b">
        <f t="shared" si="85"/>
        <v>0</v>
      </c>
      <c r="M1029" s="14" t="b">
        <f t="shared" si="84"/>
        <v>1</v>
      </c>
      <c r="N1029" s="14" t="b">
        <f t="shared" si="83"/>
        <v>1</v>
      </c>
      <c r="O1029"/>
    </row>
    <row r="1030" spans="1:15" ht="15.75" x14ac:dyDescent="0.25">
      <c r="A1030" s="17" t="s">
        <v>50</v>
      </c>
      <c r="B1030" s="17" t="s">
        <v>336</v>
      </c>
      <c r="C1030" s="17" t="s">
        <v>22</v>
      </c>
      <c r="D1030" s="12">
        <v>43935</v>
      </c>
      <c r="E1030" s="12">
        <v>44196</v>
      </c>
      <c r="F1030" s="13">
        <v>30000</v>
      </c>
      <c r="G1030" s="12">
        <v>43922</v>
      </c>
      <c r="H1030" s="12">
        <v>44286</v>
      </c>
      <c r="I1030" s="17">
        <f>IF((YEAR(H1030)-YEAR(G1030))=1, ((MONTH(H1030)-MONTH(G1030))+1)+12, (IF((YEAR(H1030)-YEAR(G1030))=2, ((MONTH(H1030)-MONTH(G1030))+1)+24, (IF((YEAR(H1030)-YEAR(G1030))=3, ((MONTH(H1030)-MONTH(G1030))+1)+36, (MONTH(H1030)-MONTH(G1030))+1)))))</f>
        <v>12</v>
      </c>
      <c r="J1030" s="13">
        <f>F1030/I1030</f>
        <v>2500</v>
      </c>
      <c r="L1030" t="b">
        <f t="shared" si="85"/>
        <v>0</v>
      </c>
      <c r="M1030" s="14" t="b">
        <f t="shared" si="84"/>
        <v>1</v>
      </c>
      <c r="N1030" s="14" t="b">
        <f t="shared" si="83"/>
        <v>1</v>
      </c>
      <c r="O1030"/>
    </row>
    <row r="1031" spans="1:15" ht="15.75" x14ac:dyDescent="0.25">
      <c r="A1031" s="17" t="s">
        <v>50</v>
      </c>
      <c r="B1031" s="17" t="s">
        <v>336</v>
      </c>
      <c r="C1031" s="17" t="s">
        <v>22</v>
      </c>
      <c r="D1031" s="12">
        <v>44277</v>
      </c>
      <c r="E1031" s="12"/>
      <c r="F1031" s="13">
        <v>13200</v>
      </c>
      <c r="G1031" s="12">
        <v>44197</v>
      </c>
      <c r="H1031" s="12">
        <v>44561</v>
      </c>
      <c r="I1031" s="17">
        <f>IF((YEAR(H1031)-YEAR(G1031))=1, ((MONTH(H1031)-MONTH(G1031))+1)+12, (IF((YEAR(H1031)-YEAR(G1031))=2, ((MONTH(H1031)-MONTH(G1031))+1)+24, (IF((YEAR(H1031)-YEAR(G1031))=3, ((MONTH(H1031)-MONTH(G1031))+1)+36, (MONTH(H1031)-MONTH(G1031))+1)))))</f>
        <v>12</v>
      </c>
      <c r="J1031" s="13">
        <f>F1031/I1031</f>
        <v>1100</v>
      </c>
      <c r="L1031" t="b">
        <f t="shared" si="85"/>
        <v>0</v>
      </c>
      <c r="M1031" s="14" t="b">
        <f t="shared" si="84"/>
        <v>1</v>
      </c>
      <c r="N1031" s="14" t="b">
        <f t="shared" si="83"/>
        <v>1</v>
      </c>
      <c r="O1031"/>
    </row>
    <row r="1032" spans="1:15" ht="15.75" hidden="1" x14ac:dyDescent="0.25">
      <c r="A1032" s="17" t="s">
        <v>272</v>
      </c>
      <c r="B1032" s="17" t="s">
        <v>335</v>
      </c>
      <c r="C1032" s="17" t="s">
        <v>22</v>
      </c>
      <c r="D1032" s="12">
        <v>42491</v>
      </c>
      <c r="E1032" s="12">
        <v>42735</v>
      </c>
      <c r="F1032" s="13">
        <v>1662.5</v>
      </c>
      <c r="G1032" s="12">
        <v>42461</v>
      </c>
      <c r="H1032" s="12">
        <v>42490</v>
      </c>
      <c r="I1032" s="17">
        <f>IF((YEAR(H1032)-YEAR(G1032))=1, ((MONTH(H1032)-MONTH(G1032))+1)+12, (IF((YEAR(H1032)-YEAR(G1032))=2, ((MONTH(H1032)-MONTH(G1032))+1)+24, (IF((YEAR(H1032)-YEAR(G1032))=3, ((MONTH(H1032)-MONTH(G1032))+1)+36, (MONTH(H1032)-MONTH(G1032))+1)))))</f>
        <v>1</v>
      </c>
      <c r="J1032" s="13">
        <f>F1032/I1032</f>
        <v>1662.5</v>
      </c>
      <c r="L1032" t="b">
        <f t="shared" si="85"/>
        <v>0</v>
      </c>
      <c r="M1032" s="14" t="b">
        <f t="shared" si="84"/>
        <v>0</v>
      </c>
      <c r="N1032" s="14" t="b">
        <f t="shared" si="83"/>
        <v>0</v>
      </c>
      <c r="O1032"/>
    </row>
    <row r="1033" spans="1:15" ht="15.75" hidden="1" x14ac:dyDescent="0.25">
      <c r="A1033" s="17" t="s">
        <v>272</v>
      </c>
      <c r="B1033" s="17" t="s">
        <v>335</v>
      </c>
      <c r="C1033" s="17" t="s">
        <v>22</v>
      </c>
      <c r="D1033" s="12">
        <v>42514</v>
      </c>
      <c r="E1033" s="12">
        <v>42735</v>
      </c>
      <c r="F1033" s="13">
        <v>1662.5</v>
      </c>
      <c r="G1033" s="12">
        <v>42491</v>
      </c>
      <c r="H1033" s="12">
        <v>42521</v>
      </c>
      <c r="I1033" s="17">
        <f>IF((YEAR(H1033)-YEAR(G1033))=1, ((MONTH(H1033)-MONTH(G1033))+1)+12, (IF((YEAR(H1033)-YEAR(G1033))=2, ((MONTH(H1033)-MONTH(G1033))+1)+24, (IF((YEAR(H1033)-YEAR(G1033))=3, ((MONTH(H1033)-MONTH(G1033))+1)+36, (MONTH(H1033)-MONTH(G1033))+1)))))</f>
        <v>1</v>
      </c>
      <c r="J1033" s="13">
        <f>F1033/I1033</f>
        <v>1662.5</v>
      </c>
      <c r="L1033" t="b">
        <f t="shared" si="85"/>
        <v>0</v>
      </c>
      <c r="M1033" s="14" t="b">
        <f t="shared" si="84"/>
        <v>1</v>
      </c>
      <c r="N1033" s="14" t="b">
        <f t="shared" si="83"/>
        <v>1</v>
      </c>
      <c r="O1033"/>
    </row>
    <row r="1034" spans="1:15" ht="15.75" hidden="1" x14ac:dyDescent="0.25">
      <c r="A1034" s="17" t="s">
        <v>272</v>
      </c>
      <c r="B1034" s="17" t="s">
        <v>335</v>
      </c>
      <c r="C1034" s="17" t="s">
        <v>22</v>
      </c>
      <c r="D1034" s="12">
        <v>42522</v>
      </c>
      <c r="E1034" s="12">
        <v>42735</v>
      </c>
      <c r="F1034" s="13">
        <v>1662.5</v>
      </c>
      <c r="G1034" s="12">
        <v>42522</v>
      </c>
      <c r="H1034" s="12">
        <v>42551</v>
      </c>
      <c r="I1034" s="17">
        <f>IF((YEAR(H1034)-YEAR(G1034))=1, ((MONTH(H1034)-MONTH(G1034))+1)+12, (IF((YEAR(H1034)-YEAR(G1034))=2, ((MONTH(H1034)-MONTH(G1034))+1)+24, (IF((YEAR(H1034)-YEAR(G1034))=3, ((MONTH(H1034)-MONTH(G1034))+1)+36, (MONTH(H1034)-MONTH(G1034))+1)))))</f>
        <v>1</v>
      </c>
      <c r="J1034" s="13">
        <f>F1034/I1034</f>
        <v>1662.5</v>
      </c>
      <c r="L1034" t="b">
        <f t="shared" si="85"/>
        <v>0</v>
      </c>
      <c r="M1034" s="14" t="b">
        <f t="shared" si="84"/>
        <v>1</v>
      </c>
      <c r="N1034" s="14" t="b">
        <f t="shared" si="83"/>
        <v>1</v>
      </c>
      <c r="O1034"/>
    </row>
    <row r="1035" spans="1:15" ht="15.75" hidden="1" x14ac:dyDescent="0.25">
      <c r="A1035" s="17" t="s">
        <v>272</v>
      </c>
      <c r="B1035" s="17" t="s">
        <v>335</v>
      </c>
      <c r="C1035" s="17" t="s">
        <v>22</v>
      </c>
      <c r="D1035" s="12">
        <v>42559</v>
      </c>
      <c r="E1035" s="12">
        <v>43465</v>
      </c>
      <c r="F1035" s="13">
        <v>1662.5</v>
      </c>
      <c r="G1035" s="12">
        <v>42552</v>
      </c>
      <c r="H1035" s="12">
        <v>42582</v>
      </c>
      <c r="I1035" s="17">
        <f>IF((YEAR(H1035)-YEAR(G1035))=1, ((MONTH(H1035)-MONTH(G1035))+1)+12, (IF((YEAR(H1035)-YEAR(G1035))=2, ((MONTH(H1035)-MONTH(G1035))+1)+24, (IF((YEAR(H1035)-YEAR(G1035))=3, ((MONTH(H1035)-MONTH(G1035))+1)+36, (MONTH(H1035)-MONTH(G1035))+1)))))</f>
        <v>1</v>
      </c>
      <c r="J1035" s="13">
        <f>F1035/I1035</f>
        <v>1662.5</v>
      </c>
      <c r="L1035" t="b">
        <f t="shared" si="85"/>
        <v>0</v>
      </c>
      <c r="M1035" s="14" t="b">
        <f t="shared" si="84"/>
        <v>1</v>
      </c>
      <c r="N1035" s="14" t="b">
        <f t="shared" si="83"/>
        <v>1</v>
      </c>
      <c r="O1035"/>
    </row>
    <row r="1036" spans="1:15" ht="15.75" hidden="1" x14ac:dyDescent="0.25">
      <c r="A1036" s="17" t="s">
        <v>272</v>
      </c>
      <c r="B1036" s="17" t="s">
        <v>335</v>
      </c>
      <c r="C1036" s="17" t="s">
        <v>22</v>
      </c>
      <c r="D1036" s="12">
        <v>42614</v>
      </c>
      <c r="E1036" s="12">
        <v>43465</v>
      </c>
      <c r="F1036" s="13">
        <v>1662.5</v>
      </c>
      <c r="G1036" s="12">
        <v>42583</v>
      </c>
      <c r="H1036" s="12">
        <v>42613</v>
      </c>
      <c r="I1036" s="17">
        <f>IF((YEAR(H1036)-YEAR(G1036))=1, ((MONTH(H1036)-MONTH(G1036))+1)+12, (IF((YEAR(H1036)-YEAR(G1036))=2, ((MONTH(H1036)-MONTH(G1036))+1)+24, (IF((YEAR(H1036)-YEAR(G1036))=3, ((MONTH(H1036)-MONTH(G1036))+1)+36, (MONTH(H1036)-MONTH(G1036))+1)))))</f>
        <v>1</v>
      </c>
      <c r="J1036" s="13">
        <f>F1036/I1036</f>
        <v>1662.5</v>
      </c>
      <c r="L1036" t="b">
        <f t="shared" si="85"/>
        <v>0</v>
      </c>
      <c r="M1036" s="14" t="b">
        <f t="shared" si="84"/>
        <v>1</v>
      </c>
      <c r="N1036" s="14" t="b">
        <f t="shared" si="83"/>
        <v>1</v>
      </c>
      <c r="O1036"/>
    </row>
    <row r="1037" spans="1:15" ht="15.75" hidden="1" x14ac:dyDescent="0.25">
      <c r="A1037" s="17" t="s">
        <v>272</v>
      </c>
      <c r="B1037" s="17" t="s">
        <v>335</v>
      </c>
      <c r="C1037" s="17" t="s">
        <v>22</v>
      </c>
      <c r="D1037" s="12">
        <v>42644</v>
      </c>
      <c r="E1037" s="12">
        <v>43465</v>
      </c>
      <c r="F1037" s="13">
        <v>1662.5</v>
      </c>
      <c r="G1037" s="12">
        <v>42614</v>
      </c>
      <c r="H1037" s="12">
        <v>42643</v>
      </c>
      <c r="I1037" s="17">
        <f>IF((YEAR(H1037)-YEAR(G1037))=1, ((MONTH(H1037)-MONTH(G1037))+1)+12, (IF((YEAR(H1037)-YEAR(G1037))=2, ((MONTH(H1037)-MONTH(G1037))+1)+24, (IF((YEAR(H1037)-YEAR(G1037))=3, ((MONTH(H1037)-MONTH(G1037))+1)+36, (MONTH(H1037)-MONTH(G1037))+1)))))</f>
        <v>1</v>
      </c>
      <c r="J1037" s="13">
        <f>F1037/I1037</f>
        <v>1662.5</v>
      </c>
      <c r="L1037" t="b">
        <f t="shared" si="85"/>
        <v>0</v>
      </c>
      <c r="M1037" s="14" t="b">
        <f t="shared" si="84"/>
        <v>1</v>
      </c>
      <c r="N1037" s="14" t="b">
        <f t="shared" si="83"/>
        <v>1</v>
      </c>
      <c r="O1037"/>
    </row>
    <row r="1038" spans="1:15" ht="15.75" hidden="1" x14ac:dyDescent="0.25">
      <c r="A1038" s="17" t="s">
        <v>272</v>
      </c>
      <c r="B1038" s="17" t="s">
        <v>335</v>
      </c>
      <c r="C1038" s="17" t="s">
        <v>22</v>
      </c>
      <c r="D1038" s="12">
        <v>42675</v>
      </c>
      <c r="E1038" s="12">
        <v>43465</v>
      </c>
      <c r="F1038" s="13">
        <v>1662.5</v>
      </c>
      <c r="G1038" s="12">
        <v>42644</v>
      </c>
      <c r="H1038" s="12">
        <v>42674</v>
      </c>
      <c r="I1038" s="17">
        <f>IF((YEAR(H1038)-YEAR(G1038))=1, ((MONTH(H1038)-MONTH(G1038))+1)+12, (IF((YEAR(H1038)-YEAR(G1038))=2, ((MONTH(H1038)-MONTH(G1038))+1)+24, (IF((YEAR(H1038)-YEAR(G1038))=3, ((MONTH(H1038)-MONTH(G1038))+1)+36, (MONTH(H1038)-MONTH(G1038))+1)))))</f>
        <v>1</v>
      </c>
      <c r="J1038" s="13">
        <f>F1038/I1038</f>
        <v>1662.5</v>
      </c>
      <c r="L1038" t="b">
        <f t="shared" si="85"/>
        <v>0</v>
      </c>
      <c r="M1038" s="14" t="b">
        <f t="shared" si="84"/>
        <v>1</v>
      </c>
      <c r="N1038" s="14" t="b">
        <f t="shared" si="83"/>
        <v>1</v>
      </c>
      <c r="O1038"/>
    </row>
    <row r="1039" spans="1:15" ht="15.75" hidden="1" x14ac:dyDescent="0.25">
      <c r="A1039" s="17" t="s">
        <v>272</v>
      </c>
      <c r="B1039" s="17" t="s">
        <v>335</v>
      </c>
      <c r="C1039" s="17" t="s">
        <v>22</v>
      </c>
      <c r="D1039" s="12">
        <v>42705</v>
      </c>
      <c r="E1039" s="12">
        <v>43100</v>
      </c>
      <c r="F1039" s="13">
        <v>1662.5</v>
      </c>
      <c r="G1039" s="12">
        <v>42675</v>
      </c>
      <c r="H1039" s="12">
        <v>42704</v>
      </c>
      <c r="I1039" s="17">
        <f>IF((YEAR(H1039)-YEAR(G1039))=1, ((MONTH(H1039)-MONTH(G1039))+1)+12, (IF((YEAR(H1039)-YEAR(G1039))=2, ((MONTH(H1039)-MONTH(G1039))+1)+24, (IF((YEAR(H1039)-YEAR(G1039))=3, ((MONTH(H1039)-MONTH(G1039))+1)+36, (MONTH(H1039)-MONTH(G1039))+1)))))</f>
        <v>1</v>
      </c>
      <c r="J1039" s="13">
        <f>F1039/I1039</f>
        <v>1662.5</v>
      </c>
      <c r="L1039" t="b">
        <f t="shared" si="85"/>
        <v>0</v>
      </c>
      <c r="M1039" s="14" t="b">
        <f t="shared" si="84"/>
        <v>1</v>
      </c>
      <c r="N1039" s="14" t="b">
        <f t="shared" si="83"/>
        <v>1</v>
      </c>
      <c r="O1039"/>
    </row>
    <row r="1040" spans="1:15" ht="15.75" hidden="1" x14ac:dyDescent="0.25">
      <c r="A1040" s="17" t="s">
        <v>272</v>
      </c>
      <c r="B1040" s="17" t="s">
        <v>335</v>
      </c>
      <c r="C1040" s="17" t="s">
        <v>22</v>
      </c>
      <c r="D1040" s="12">
        <v>42736</v>
      </c>
      <c r="E1040" s="12">
        <v>43100</v>
      </c>
      <c r="F1040" s="13">
        <v>1662.5</v>
      </c>
      <c r="G1040" s="12">
        <v>42705</v>
      </c>
      <c r="H1040" s="12">
        <v>42735</v>
      </c>
      <c r="I1040" s="17">
        <f>IF((YEAR(H1040)-YEAR(G1040))=1, ((MONTH(H1040)-MONTH(G1040))+1)+12, (IF((YEAR(H1040)-YEAR(G1040))=2, ((MONTH(H1040)-MONTH(G1040))+1)+24, (IF((YEAR(H1040)-YEAR(G1040))=3, ((MONTH(H1040)-MONTH(G1040))+1)+36, (MONTH(H1040)-MONTH(G1040))+1)))))</f>
        <v>1</v>
      </c>
      <c r="J1040" s="13">
        <f>F1040/I1040</f>
        <v>1662.5</v>
      </c>
      <c r="L1040" t="b">
        <f t="shared" si="85"/>
        <v>0</v>
      </c>
      <c r="M1040" s="14" t="b">
        <f t="shared" si="84"/>
        <v>1</v>
      </c>
      <c r="N1040" s="14" t="b">
        <f t="shared" si="83"/>
        <v>1</v>
      </c>
      <c r="O1040"/>
    </row>
    <row r="1041" spans="1:15" ht="15.75" x14ac:dyDescent="0.25">
      <c r="A1041" s="17" t="s">
        <v>272</v>
      </c>
      <c r="B1041" s="17" t="s">
        <v>335</v>
      </c>
      <c r="C1041" s="17" t="s">
        <v>22</v>
      </c>
      <c r="D1041" s="12">
        <v>43570</v>
      </c>
      <c r="E1041" s="12">
        <v>43633</v>
      </c>
      <c r="F1041" s="13">
        <v>11400</v>
      </c>
      <c r="G1041" s="12">
        <v>43556</v>
      </c>
      <c r="H1041" s="12">
        <v>43921</v>
      </c>
      <c r="I1041" s="17">
        <f>IF((YEAR(H1041)-YEAR(G1041))=1, ((MONTH(H1041)-MONTH(G1041))+1)+12, (IF((YEAR(H1041)-YEAR(G1041))=2, ((MONTH(H1041)-MONTH(G1041))+1)+24, (IF((YEAR(H1041)-YEAR(G1041))=3, ((MONTH(H1041)-MONTH(G1041))+1)+36, (MONTH(H1041)-MONTH(G1041))+1)))))</f>
        <v>12</v>
      </c>
      <c r="J1041" s="13">
        <f>F1041/I1041</f>
        <v>950</v>
      </c>
      <c r="L1041" t="b">
        <f t="shared" si="85"/>
        <v>0</v>
      </c>
      <c r="M1041" s="14" t="b">
        <f t="shared" si="84"/>
        <v>1</v>
      </c>
      <c r="N1041" s="14" t="b">
        <f t="shared" si="83"/>
        <v>1</v>
      </c>
      <c r="O1041"/>
    </row>
    <row r="1042" spans="1:15" ht="15.75" x14ac:dyDescent="0.25">
      <c r="A1042" s="17" t="s">
        <v>272</v>
      </c>
      <c r="B1042" s="17" t="s">
        <v>335</v>
      </c>
      <c r="C1042" s="17" t="s">
        <v>22</v>
      </c>
      <c r="D1042" s="12">
        <v>43811</v>
      </c>
      <c r="E1042" s="12">
        <v>43874</v>
      </c>
      <c r="F1042" s="13">
        <v>10000</v>
      </c>
      <c r="G1042" s="12">
        <v>43800</v>
      </c>
      <c r="H1042" s="12">
        <v>43921</v>
      </c>
      <c r="I1042" s="17">
        <f>IF((YEAR(H1042)-YEAR(G1042))=1, ((MONTH(H1042)-MONTH(G1042))+1)+12, (IF((YEAR(H1042)-YEAR(G1042))=2, ((MONTH(H1042)-MONTH(G1042))+1)+24, (IF((YEAR(H1042)-YEAR(G1042))=3, ((MONTH(H1042)-MONTH(G1042))+1)+36, (MONTH(H1042)-MONTH(G1042))+1)))))</f>
        <v>4</v>
      </c>
      <c r="J1042" s="13">
        <f>F1042/I1042</f>
        <v>2500</v>
      </c>
      <c r="L1042" t="b">
        <f t="shared" si="85"/>
        <v>0</v>
      </c>
      <c r="M1042" s="14" t="b">
        <f t="shared" si="84"/>
        <v>1</v>
      </c>
      <c r="N1042" s="14" t="b">
        <f t="shared" si="83"/>
        <v>1</v>
      </c>
      <c r="O1042"/>
    </row>
    <row r="1043" spans="1:15" ht="15.75" hidden="1" x14ac:dyDescent="0.25">
      <c r="A1043" s="17" t="s">
        <v>273</v>
      </c>
      <c r="B1043" s="17" t="s">
        <v>336</v>
      </c>
      <c r="C1043" s="17" t="s">
        <v>22</v>
      </c>
      <c r="D1043" s="12">
        <v>42740</v>
      </c>
      <c r="E1043" s="12">
        <v>43100</v>
      </c>
      <c r="F1043" s="13">
        <v>33000</v>
      </c>
      <c r="G1043" s="12">
        <v>42705</v>
      </c>
      <c r="H1043" s="12">
        <v>43069</v>
      </c>
      <c r="I1043" s="17">
        <f>IF((YEAR(H1043)-YEAR(G1043))=1, ((MONTH(H1043)-MONTH(G1043))+1)+12, (IF((YEAR(H1043)-YEAR(G1043))=2, ((MONTH(H1043)-MONTH(G1043))+1)+24, (IF((YEAR(H1043)-YEAR(G1043))=3, ((MONTH(H1043)-MONTH(G1043))+1)+36, (MONTH(H1043)-MONTH(G1043))+1)))))</f>
        <v>12</v>
      </c>
      <c r="J1043" s="13">
        <f>F1043/I1043</f>
        <v>2750</v>
      </c>
      <c r="L1043" t="b">
        <f t="shared" si="85"/>
        <v>0</v>
      </c>
      <c r="M1043" s="14" t="b">
        <f t="shared" si="84"/>
        <v>0</v>
      </c>
      <c r="N1043" s="14" t="b">
        <f t="shared" si="83"/>
        <v>0</v>
      </c>
      <c r="O1043"/>
    </row>
    <row r="1044" spans="1:15" ht="15.75" hidden="1" x14ac:dyDescent="0.25">
      <c r="A1044" s="17" t="s">
        <v>273</v>
      </c>
      <c r="B1044" s="17" t="s">
        <v>336</v>
      </c>
      <c r="C1044" s="17" t="s">
        <v>22</v>
      </c>
      <c r="D1044" s="12">
        <v>42736</v>
      </c>
      <c r="E1044" s="12">
        <v>43100</v>
      </c>
      <c r="F1044" s="13">
        <v>1375</v>
      </c>
      <c r="G1044" s="12">
        <v>42705</v>
      </c>
      <c r="H1044" s="12">
        <v>42735</v>
      </c>
      <c r="I1044" s="17">
        <f>IF((YEAR(H1044)-YEAR(G1044))=1, ((MONTH(H1044)-MONTH(G1044))+1)+12, (IF((YEAR(H1044)-YEAR(G1044))=2, ((MONTH(H1044)-MONTH(G1044))+1)+24, (IF((YEAR(H1044)-YEAR(G1044))=3, ((MONTH(H1044)-MONTH(G1044))+1)+36, (MONTH(H1044)-MONTH(G1044))+1)))))</f>
        <v>1</v>
      </c>
      <c r="J1044" s="13">
        <f>F1044/I1044</f>
        <v>1375</v>
      </c>
      <c r="L1044" t="b">
        <f t="shared" si="85"/>
        <v>0</v>
      </c>
      <c r="M1044" s="14" t="b">
        <f t="shared" si="84"/>
        <v>1</v>
      </c>
      <c r="N1044" s="14" t="b">
        <f t="shared" si="83"/>
        <v>1</v>
      </c>
      <c r="O1044"/>
    </row>
    <row r="1045" spans="1:15" ht="15.75" hidden="1" x14ac:dyDescent="0.25">
      <c r="A1045" s="17" t="s">
        <v>273</v>
      </c>
      <c r="B1045" s="17" t="s">
        <v>336</v>
      </c>
      <c r="C1045" s="17" t="s">
        <v>22</v>
      </c>
      <c r="D1045" s="12">
        <v>42767</v>
      </c>
      <c r="E1045" s="12">
        <v>43100</v>
      </c>
      <c r="F1045" s="13">
        <v>1375</v>
      </c>
      <c r="G1045" s="12">
        <v>42736</v>
      </c>
      <c r="H1045" s="12">
        <v>42766</v>
      </c>
      <c r="I1045" s="17">
        <f>IF((YEAR(H1045)-YEAR(G1045))=1, ((MONTH(H1045)-MONTH(G1045))+1)+12, (IF((YEAR(H1045)-YEAR(G1045))=2, ((MONTH(H1045)-MONTH(G1045))+1)+24, (IF((YEAR(H1045)-YEAR(G1045))=3, ((MONTH(H1045)-MONTH(G1045))+1)+36, (MONTH(H1045)-MONTH(G1045))+1)))))</f>
        <v>1</v>
      </c>
      <c r="J1045" s="13">
        <f>F1045/I1045</f>
        <v>1375</v>
      </c>
      <c r="L1045" t="b">
        <f t="shared" si="85"/>
        <v>0</v>
      </c>
      <c r="M1045" s="14" t="b">
        <f t="shared" si="84"/>
        <v>1</v>
      </c>
      <c r="N1045" s="14" t="b">
        <f t="shared" si="83"/>
        <v>1</v>
      </c>
      <c r="O1045"/>
    </row>
    <row r="1046" spans="1:15" ht="15.75" hidden="1" x14ac:dyDescent="0.25">
      <c r="A1046" s="17" t="s">
        <v>273</v>
      </c>
      <c r="B1046" s="17" t="s">
        <v>336</v>
      </c>
      <c r="C1046" s="17" t="s">
        <v>22</v>
      </c>
      <c r="D1046" s="12">
        <v>42795</v>
      </c>
      <c r="E1046" s="12">
        <v>43100</v>
      </c>
      <c r="F1046" s="13">
        <v>1375</v>
      </c>
      <c r="G1046" s="12">
        <v>42767</v>
      </c>
      <c r="H1046" s="12">
        <v>42794</v>
      </c>
      <c r="I1046" s="17">
        <f>IF((YEAR(H1046)-YEAR(G1046))=1, ((MONTH(H1046)-MONTH(G1046))+1)+12, (IF((YEAR(H1046)-YEAR(G1046))=2, ((MONTH(H1046)-MONTH(G1046))+1)+24, (IF((YEAR(H1046)-YEAR(G1046))=3, ((MONTH(H1046)-MONTH(G1046))+1)+36, (MONTH(H1046)-MONTH(G1046))+1)))))</f>
        <v>1</v>
      </c>
      <c r="J1046" s="13">
        <f>F1046/I1046</f>
        <v>1375</v>
      </c>
      <c r="L1046" t="b">
        <f t="shared" si="85"/>
        <v>0</v>
      </c>
      <c r="M1046" s="14" t="b">
        <f t="shared" si="84"/>
        <v>1</v>
      </c>
      <c r="N1046" s="14" t="b">
        <f t="shared" si="83"/>
        <v>1</v>
      </c>
      <c r="O1046"/>
    </row>
    <row r="1047" spans="1:15" ht="15.75" hidden="1" x14ac:dyDescent="0.25">
      <c r="A1047" s="17" t="s">
        <v>273</v>
      </c>
      <c r="B1047" s="17" t="s">
        <v>336</v>
      </c>
      <c r="C1047" s="17" t="s">
        <v>22</v>
      </c>
      <c r="D1047" s="12">
        <v>42826</v>
      </c>
      <c r="E1047" s="12">
        <v>43100</v>
      </c>
      <c r="F1047" s="13">
        <v>1375</v>
      </c>
      <c r="G1047" s="12">
        <v>42795</v>
      </c>
      <c r="H1047" s="12">
        <v>42825</v>
      </c>
      <c r="I1047" s="17">
        <f>IF((YEAR(H1047)-YEAR(G1047))=1, ((MONTH(H1047)-MONTH(G1047))+1)+12, (IF((YEAR(H1047)-YEAR(G1047))=2, ((MONTH(H1047)-MONTH(G1047))+1)+24, (IF((YEAR(H1047)-YEAR(G1047))=3, ((MONTH(H1047)-MONTH(G1047))+1)+36, (MONTH(H1047)-MONTH(G1047))+1)))))</f>
        <v>1</v>
      </c>
      <c r="J1047" s="13">
        <f>F1047/I1047</f>
        <v>1375</v>
      </c>
      <c r="L1047" t="b">
        <f t="shared" si="85"/>
        <v>0</v>
      </c>
      <c r="M1047" s="14" t="b">
        <f t="shared" si="84"/>
        <v>1</v>
      </c>
      <c r="N1047" s="14" t="b">
        <f t="shared" si="83"/>
        <v>1</v>
      </c>
      <c r="O1047"/>
    </row>
    <row r="1048" spans="1:15" ht="15.75" hidden="1" x14ac:dyDescent="0.25">
      <c r="A1048" s="17" t="s">
        <v>273</v>
      </c>
      <c r="B1048" s="17" t="s">
        <v>336</v>
      </c>
      <c r="C1048" s="17" t="s">
        <v>22</v>
      </c>
      <c r="D1048" s="12">
        <v>42856</v>
      </c>
      <c r="E1048" s="12">
        <v>43100</v>
      </c>
      <c r="F1048" s="13">
        <v>1375</v>
      </c>
      <c r="G1048" s="12">
        <v>42826</v>
      </c>
      <c r="H1048" s="12">
        <v>42855</v>
      </c>
      <c r="I1048" s="17">
        <f>IF((YEAR(H1048)-YEAR(G1048))=1, ((MONTH(H1048)-MONTH(G1048))+1)+12, (IF((YEAR(H1048)-YEAR(G1048))=2, ((MONTH(H1048)-MONTH(G1048))+1)+24, (IF((YEAR(H1048)-YEAR(G1048))=3, ((MONTH(H1048)-MONTH(G1048))+1)+36, (MONTH(H1048)-MONTH(G1048))+1)))))</f>
        <v>1</v>
      </c>
      <c r="J1048" s="13">
        <f>F1048/I1048</f>
        <v>1375</v>
      </c>
      <c r="L1048" t="b">
        <f t="shared" si="85"/>
        <v>0</v>
      </c>
      <c r="M1048" s="14" t="b">
        <f t="shared" si="84"/>
        <v>1</v>
      </c>
      <c r="N1048" s="14" t="b">
        <f t="shared" si="83"/>
        <v>1</v>
      </c>
      <c r="O1048"/>
    </row>
    <row r="1049" spans="1:15" ht="15.75" hidden="1" x14ac:dyDescent="0.25">
      <c r="A1049" s="17" t="s">
        <v>273</v>
      </c>
      <c r="B1049" s="17" t="s">
        <v>336</v>
      </c>
      <c r="C1049" s="17" t="s">
        <v>22</v>
      </c>
      <c r="D1049" s="12">
        <v>42887</v>
      </c>
      <c r="E1049" s="12">
        <v>43100</v>
      </c>
      <c r="F1049" s="13">
        <v>1375</v>
      </c>
      <c r="G1049" s="12">
        <v>42856</v>
      </c>
      <c r="H1049" s="12">
        <v>42886</v>
      </c>
      <c r="I1049" s="17">
        <f>IF((YEAR(H1049)-YEAR(G1049))=1, ((MONTH(H1049)-MONTH(G1049))+1)+12, (IF((YEAR(H1049)-YEAR(G1049))=2, ((MONTH(H1049)-MONTH(G1049))+1)+24, (IF((YEAR(H1049)-YEAR(G1049))=3, ((MONTH(H1049)-MONTH(G1049))+1)+36, (MONTH(H1049)-MONTH(G1049))+1)))))</f>
        <v>1</v>
      </c>
      <c r="J1049" s="13">
        <f>F1049/I1049</f>
        <v>1375</v>
      </c>
      <c r="L1049" t="b">
        <f t="shared" si="85"/>
        <v>0</v>
      </c>
      <c r="M1049" s="14" t="b">
        <f t="shared" si="84"/>
        <v>1</v>
      </c>
      <c r="N1049" s="14" t="b">
        <f t="shared" si="83"/>
        <v>1</v>
      </c>
      <c r="O1049"/>
    </row>
    <row r="1050" spans="1:15" ht="15.75" hidden="1" x14ac:dyDescent="0.25">
      <c r="A1050" s="17" t="s">
        <v>273</v>
      </c>
      <c r="B1050" s="17" t="s">
        <v>336</v>
      </c>
      <c r="C1050" s="17" t="s">
        <v>22</v>
      </c>
      <c r="D1050" s="12">
        <v>42917</v>
      </c>
      <c r="E1050" s="12">
        <v>43100</v>
      </c>
      <c r="F1050" s="13">
        <v>1375</v>
      </c>
      <c r="G1050" s="12">
        <v>42887</v>
      </c>
      <c r="H1050" s="12">
        <v>42916</v>
      </c>
      <c r="I1050" s="17">
        <f>IF((YEAR(H1050)-YEAR(G1050))=1, ((MONTH(H1050)-MONTH(G1050))+1)+12, (IF((YEAR(H1050)-YEAR(G1050))=2, ((MONTH(H1050)-MONTH(G1050))+1)+24, (IF((YEAR(H1050)-YEAR(G1050))=3, ((MONTH(H1050)-MONTH(G1050))+1)+36, (MONTH(H1050)-MONTH(G1050))+1)))))</f>
        <v>1</v>
      </c>
      <c r="J1050" s="13">
        <f>F1050/I1050</f>
        <v>1375</v>
      </c>
      <c r="L1050" t="b">
        <f t="shared" si="85"/>
        <v>0</v>
      </c>
      <c r="M1050" s="14" t="b">
        <f t="shared" si="84"/>
        <v>1</v>
      </c>
      <c r="N1050" s="14" t="b">
        <f t="shared" si="83"/>
        <v>1</v>
      </c>
      <c r="O1050"/>
    </row>
    <row r="1051" spans="1:15" ht="15.75" hidden="1" x14ac:dyDescent="0.25">
      <c r="A1051" s="17" t="s">
        <v>273</v>
      </c>
      <c r="B1051" s="17" t="s">
        <v>336</v>
      </c>
      <c r="C1051" s="17" t="s">
        <v>22</v>
      </c>
      <c r="D1051" s="12">
        <v>42948</v>
      </c>
      <c r="E1051" s="12">
        <v>43100</v>
      </c>
      <c r="F1051" s="13">
        <v>1375</v>
      </c>
      <c r="G1051" s="12">
        <v>42917</v>
      </c>
      <c r="H1051" s="12">
        <v>42947</v>
      </c>
      <c r="I1051" s="17">
        <f>IF((YEAR(H1051)-YEAR(G1051))=1, ((MONTH(H1051)-MONTH(G1051))+1)+12, (IF((YEAR(H1051)-YEAR(G1051))=2, ((MONTH(H1051)-MONTH(G1051))+1)+24, (IF((YEAR(H1051)-YEAR(G1051))=3, ((MONTH(H1051)-MONTH(G1051))+1)+36, (MONTH(H1051)-MONTH(G1051))+1)))))</f>
        <v>1</v>
      </c>
      <c r="J1051" s="13">
        <f>F1051/I1051</f>
        <v>1375</v>
      </c>
      <c r="L1051" t="b">
        <f t="shared" si="85"/>
        <v>0</v>
      </c>
      <c r="M1051" s="14" t="b">
        <f t="shared" ref="M1051:M1114" si="86">EXACT(A1051,A1050)</f>
        <v>1</v>
      </c>
      <c r="N1051" s="14" t="b">
        <f t="shared" ref="N1051:N1114" si="87">EXACT(B1051,B1050)</f>
        <v>1</v>
      </c>
      <c r="O1051"/>
    </row>
    <row r="1052" spans="1:15" ht="15.75" hidden="1" x14ac:dyDescent="0.25">
      <c r="A1052" s="17" t="s">
        <v>273</v>
      </c>
      <c r="B1052" s="17" t="s">
        <v>336</v>
      </c>
      <c r="C1052" s="17" t="s">
        <v>22</v>
      </c>
      <c r="D1052" s="12">
        <v>42979</v>
      </c>
      <c r="E1052" s="12">
        <v>43100</v>
      </c>
      <c r="F1052" s="13">
        <v>1375</v>
      </c>
      <c r="G1052" s="12">
        <v>42948</v>
      </c>
      <c r="H1052" s="12">
        <v>42978</v>
      </c>
      <c r="I1052" s="17">
        <f>IF((YEAR(H1052)-YEAR(G1052))=1, ((MONTH(H1052)-MONTH(G1052))+1)+12, (IF((YEAR(H1052)-YEAR(G1052))=2, ((MONTH(H1052)-MONTH(G1052))+1)+24, (IF((YEAR(H1052)-YEAR(G1052))=3, ((MONTH(H1052)-MONTH(G1052))+1)+36, (MONTH(H1052)-MONTH(G1052))+1)))))</f>
        <v>1</v>
      </c>
      <c r="J1052" s="13">
        <f>F1052/I1052</f>
        <v>1375</v>
      </c>
      <c r="L1052" t="b">
        <f t="shared" si="85"/>
        <v>0</v>
      </c>
      <c r="M1052" s="14" t="b">
        <f t="shared" si="86"/>
        <v>1</v>
      </c>
      <c r="N1052" s="14" t="b">
        <f t="shared" si="87"/>
        <v>1</v>
      </c>
      <c r="O1052"/>
    </row>
    <row r="1053" spans="1:15" ht="15.75" hidden="1" x14ac:dyDescent="0.25">
      <c r="A1053" s="17" t="s">
        <v>273</v>
      </c>
      <c r="B1053" s="17" t="s">
        <v>336</v>
      </c>
      <c r="C1053" s="17" t="s">
        <v>22</v>
      </c>
      <c r="D1053" s="12">
        <v>43009</v>
      </c>
      <c r="E1053" s="12">
        <v>43100</v>
      </c>
      <c r="F1053" s="13">
        <v>1375</v>
      </c>
      <c r="G1053" s="12">
        <v>42979</v>
      </c>
      <c r="H1053" s="12">
        <v>43008</v>
      </c>
      <c r="I1053" s="17">
        <f>IF((YEAR(H1053)-YEAR(G1053))=1, ((MONTH(H1053)-MONTH(G1053))+1)+12, (IF((YEAR(H1053)-YEAR(G1053))=2, ((MONTH(H1053)-MONTH(G1053))+1)+24, (IF((YEAR(H1053)-YEAR(G1053))=3, ((MONTH(H1053)-MONTH(G1053))+1)+36, (MONTH(H1053)-MONTH(G1053))+1)))))</f>
        <v>1</v>
      </c>
      <c r="J1053" s="13">
        <f>F1053/I1053</f>
        <v>1375</v>
      </c>
      <c r="L1053" t="b">
        <f t="shared" si="85"/>
        <v>0</v>
      </c>
      <c r="M1053" s="14" t="b">
        <f t="shared" si="86"/>
        <v>1</v>
      </c>
      <c r="N1053" s="14" t="b">
        <f t="shared" si="87"/>
        <v>1</v>
      </c>
      <c r="O1053"/>
    </row>
    <row r="1054" spans="1:15" ht="15.75" hidden="1" x14ac:dyDescent="0.25">
      <c r="A1054" s="17" t="s">
        <v>273</v>
      </c>
      <c r="B1054" s="17" t="s">
        <v>336</v>
      </c>
      <c r="C1054" s="17" t="s">
        <v>22</v>
      </c>
      <c r="D1054" s="12">
        <v>43040</v>
      </c>
      <c r="E1054" s="12">
        <v>43465</v>
      </c>
      <c r="F1054" s="13">
        <v>1375</v>
      </c>
      <c r="G1054" s="12">
        <v>43009</v>
      </c>
      <c r="H1054" s="12">
        <v>43039</v>
      </c>
      <c r="I1054" s="17">
        <f>IF((YEAR(H1054)-YEAR(G1054))=1, ((MONTH(H1054)-MONTH(G1054))+1)+12, (IF((YEAR(H1054)-YEAR(G1054))=2, ((MONTH(H1054)-MONTH(G1054))+1)+24, (IF((YEAR(H1054)-YEAR(G1054))=3, ((MONTH(H1054)-MONTH(G1054))+1)+36, (MONTH(H1054)-MONTH(G1054))+1)))))</f>
        <v>1</v>
      </c>
      <c r="J1054" s="13">
        <f>F1054/I1054</f>
        <v>1375</v>
      </c>
      <c r="L1054" t="b">
        <f t="shared" si="85"/>
        <v>0</v>
      </c>
      <c r="M1054" s="14" t="b">
        <f t="shared" si="86"/>
        <v>1</v>
      </c>
      <c r="N1054" s="14" t="b">
        <f t="shared" si="87"/>
        <v>1</v>
      </c>
      <c r="O1054"/>
    </row>
    <row r="1055" spans="1:15" ht="15.75" hidden="1" x14ac:dyDescent="0.25">
      <c r="A1055" s="17" t="s">
        <v>273</v>
      </c>
      <c r="B1055" s="17" t="s">
        <v>336</v>
      </c>
      <c r="C1055" s="17" t="s">
        <v>22</v>
      </c>
      <c r="D1055" s="12">
        <v>43070</v>
      </c>
      <c r="E1055" s="12">
        <v>43465</v>
      </c>
      <c r="F1055" s="13">
        <v>1375</v>
      </c>
      <c r="G1055" s="12">
        <v>43040</v>
      </c>
      <c r="H1055" s="12">
        <v>43069</v>
      </c>
      <c r="I1055" s="17">
        <f>IF((YEAR(H1055)-YEAR(G1055))=1, ((MONTH(H1055)-MONTH(G1055))+1)+12, (IF((YEAR(H1055)-YEAR(G1055))=2, ((MONTH(H1055)-MONTH(G1055))+1)+24, (IF((YEAR(H1055)-YEAR(G1055))=3, ((MONTH(H1055)-MONTH(G1055))+1)+36, (MONTH(H1055)-MONTH(G1055))+1)))))</f>
        <v>1</v>
      </c>
      <c r="J1055" s="13">
        <f>F1055/I1055</f>
        <v>1375</v>
      </c>
      <c r="L1055" t="b">
        <f t="shared" si="85"/>
        <v>0</v>
      </c>
      <c r="M1055" s="14" t="b">
        <f t="shared" si="86"/>
        <v>1</v>
      </c>
      <c r="N1055" s="14" t="b">
        <f t="shared" si="87"/>
        <v>1</v>
      </c>
      <c r="O1055"/>
    </row>
    <row r="1056" spans="1:15" ht="15.75" hidden="1" x14ac:dyDescent="0.25">
      <c r="A1056" s="17" t="s">
        <v>273</v>
      </c>
      <c r="B1056" s="17" t="s">
        <v>336</v>
      </c>
      <c r="C1056" s="17" t="s">
        <v>22</v>
      </c>
      <c r="D1056" s="12">
        <v>43089</v>
      </c>
      <c r="E1056" s="12">
        <v>43465</v>
      </c>
      <c r="F1056" s="13">
        <v>33000</v>
      </c>
      <c r="G1056" s="12">
        <v>43070</v>
      </c>
      <c r="H1056" s="12">
        <v>43434</v>
      </c>
      <c r="I1056" s="17">
        <f>IF((YEAR(H1056)-YEAR(G1056))=1, ((MONTH(H1056)-MONTH(G1056))+1)+12, (IF((YEAR(H1056)-YEAR(G1056))=2, ((MONTH(H1056)-MONTH(G1056))+1)+24, (IF((YEAR(H1056)-YEAR(G1056))=3, ((MONTH(H1056)-MONTH(G1056))+1)+36, (MONTH(H1056)-MONTH(G1056))+1)))))</f>
        <v>12</v>
      </c>
      <c r="J1056" s="13">
        <f>F1056/I1056</f>
        <v>2750</v>
      </c>
      <c r="L1056" t="b">
        <f t="shared" si="85"/>
        <v>0</v>
      </c>
      <c r="M1056" s="14" t="b">
        <f t="shared" si="86"/>
        <v>1</v>
      </c>
      <c r="N1056" s="14" t="b">
        <f t="shared" si="87"/>
        <v>1</v>
      </c>
      <c r="O1056"/>
    </row>
    <row r="1057" spans="1:15" ht="15.75" hidden="1" x14ac:dyDescent="0.25">
      <c r="A1057" s="17" t="s">
        <v>273</v>
      </c>
      <c r="B1057" s="17" t="s">
        <v>336</v>
      </c>
      <c r="C1057" s="17" t="s">
        <v>22</v>
      </c>
      <c r="D1057" s="12">
        <v>43085</v>
      </c>
      <c r="E1057" s="12">
        <v>43465</v>
      </c>
      <c r="F1057" s="13">
        <v>1375</v>
      </c>
      <c r="G1057" s="12">
        <v>43070</v>
      </c>
      <c r="H1057" s="12">
        <v>43100</v>
      </c>
      <c r="I1057" s="17">
        <f>IF((YEAR(H1057)-YEAR(G1057))=1, ((MONTH(H1057)-MONTH(G1057))+1)+12, (IF((YEAR(H1057)-YEAR(G1057))=2, ((MONTH(H1057)-MONTH(G1057))+1)+24, (IF((YEAR(H1057)-YEAR(G1057))=3, ((MONTH(H1057)-MONTH(G1057))+1)+36, (MONTH(H1057)-MONTH(G1057))+1)))))</f>
        <v>1</v>
      </c>
      <c r="J1057" s="13">
        <f>F1057/I1057</f>
        <v>1375</v>
      </c>
      <c r="L1057" t="b">
        <f t="shared" si="85"/>
        <v>0</v>
      </c>
      <c r="M1057" s="14" t="b">
        <f t="shared" si="86"/>
        <v>1</v>
      </c>
      <c r="N1057" s="14" t="b">
        <f t="shared" si="87"/>
        <v>1</v>
      </c>
      <c r="O1057"/>
    </row>
    <row r="1058" spans="1:15" ht="15.75" hidden="1" x14ac:dyDescent="0.25">
      <c r="A1058" s="17" t="s">
        <v>273</v>
      </c>
      <c r="B1058" s="17" t="s">
        <v>336</v>
      </c>
      <c r="C1058" s="17" t="s">
        <v>22</v>
      </c>
      <c r="D1058" s="12">
        <v>43116</v>
      </c>
      <c r="E1058" s="12">
        <v>43178</v>
      </c>
      <c r="F1058" s="13">
        <v>1375</v>
      </c>
      <c r="G1058" s="12">
        <v>43101</v>
      </c>
      <c r="H1058" s="12">
        <v>43131</v>
      </c>
      <c r="I1058" s="17">
        <f>IF((YEAR(H1058)-YEAR(G1058))=1, ((MONTH(H1058)-MONTH(G1058))+1)+12, (IF((YEAR(H1058)-YEAR(G1058))=2, ((MONTH(H1058)-MONTH(G1058))+1)+24, (IF((YEAR(H1058)-YEAR(G1058))=3, ((MONTH(H1058)-MONTH(G1058))+1)+36, (MONTH(H1058)-MONTH(G1058))+1)))))</f>
        <v>1</v>
      </c>
      <c r="J1058" s="13">
        <f>F1058/I1058</f>
        <v>1375</v>
      </c>
      <c r="L1058" t="b">
        <f t="shared" si="85"/>
        <v>0</v>
      </c>
      <c r="M1058" s="14" t="b">
        <f t="shared" si="86"/>
        <v>1</v>
      </c>
      <c r="N1058" s="14" t="b">
        <f t="shared" si="87"/>
        <v>1</v>
      </c>
      <c r="O1058"/>
    </row>
    <row r="1059" spans="1:15" ht="15.75" hidden="1" x14ac:dyDescent="0.25">
      <c r="A1059" s="17" t="s">
        <v>273</v>
      </c>
      <c r="B1059" s="17" t="s">
        <v>336</v>
      </c>
      <c r="C1059" s="17" t="s">
        <v>22</v>
      </c>
      <c r="D1059" s="12">
        <v>43147</v>
      </c>
      <c r="E1059" s="12">
        <v>43209</v>
      </c>
      <c r="F1059" s="13">
        <v>1375</v>
      </c>
      <c r="G1059" s="12">
        <v>43132</v>
      </c>
      <c r="H1059" s="12">
        <v>43159</v>
      </c>
      <c r="I1059" s="17">
        <f>IF((YEAR(H1059)-YEAR(G1059))=1, ((MONTH(H1059)-MONTH(G1059))+1)+12, (IF((YEAR(H1059)-YEAR(G1059))=2, ((MONTH(H1059)-MONTH(G1059))+1)+24, (IF((YEAR(H1059)-YEAR(G1059))=3, ((MONTH(H1059)-MONTH(G1059))+1)+36, (MONTH(H1059)-MONTH(G1059))+1)))))</f>
        <v>1</v>
      </c>
      <c r="J1059" s="13">
        <f>F1059/I1059</f>
        <v>1375</v>
      </c>
      <c r="L1059" t="b">
        <f t="shared" si="85"/>
        <v>0</v>
      </c>
      <c r="M1059" s="14" t="b">
        <f t="shared" si="86"/>
        <v>1</v>
      </c>
      <c r="N1059" s="14" t="b">
        <f t="shared" si="87"/>
        <v>1</v>
      </c>
      <c r="O1059"/>
    </row>
    <row r="1060" spans="1:15" ht="15.75" hidden="1" x14ac:dyDescent="0.25">
      <c r="A1060" s="17" t="s">
        <v>273</v>
      </c>
      <c r="B1060" s="17" t="s">
        <v>336</v>
      </c>
      <c r="C1060" s="17" t="s">
        <v>22</v>
      </c>
      <c r="D1060" s="12">
        <v>43175</v>
      </c>
      <c r="E1060" s="12">
        <v>43242</v>
      </c>
      <c r="F1060" s="13">
        <v>1375</v>
      </c>
      <c r="G1060" s="12">
        <v>43160</v>
      </c>
      <c r="H1060" s="12">
        <v>43190</v>
      </c>
      <c r="I1060" s="17">
        <f>IF((YEAR(H1060)-YEAR(G1060))=1, ((MONTH(H1060)-MONTH(G1060))+1)+12, (IF((YEAR(H1060)-YEAR(G1060))=2, ((MONTH(H1060)-MONTH(G1060))+1)+24, (IF((YEAR(H1060)-YEAR(G1060))=3, ((MONTH(H1060)-MONTH(G1060))+1)+36, (MONTH(H1060)-MONTH(G1060))+1)))))</f>
        <v>1</v>
      </c>
      <c r="J1060" s="13">
        <f>F1060/I1060</f>
        <v>1375</v>
      </c>
      <c r="L1060" t="b">
        <f t="shared" si="85"/>
        <v>0</v>
      </c>
      <c r="M1060" s="14" t="b">
        <f t="shared" si="86"/>
        <v>1</v>
      </c>
      <c r="N1060" s="14" t="b">
        <f t="shared" si="87"/>
        <v>1</v>
      </c>
      <c r="O1060"/>
    </row>
    <row r="1061" spans="1:15" ht="15.75" hidden="1" x14ac:dyDescent="0.25">
      <c r="A1061" s="17" t="s">
        <v>273</v>
      </c>
      <c r="B1061" s="17" t="s">
        <v>336</v>
      </c>
      <c r="C1061" s="17" t="s">
        <v>22</v>
      </c>
      <c r="D1061" s="12">
        <v>43206</v>
      </c>
      <c r="E1061" s="12">
        <v>43335</v>
      </c>
      <c r="F1061" s="13">
        <v>1375</v>
      </c>
      <c r="G1061" s="12">
        <v>43191</v>
      </c>
      <c r="H1061" s="12">
        <v>43220</v>
      </c>
      <c r="I1061" s="17">
        <f>IF((YEAR(H1061)-YEAR(G1061))=1, ((MONTH(H1061)-MONTH(G1061))+1)+12, (IF((YEAR(H1061)-YEAR(G1061))=2, ((MONTH(H1061)-MONTH(G1061))+1)+24, (IF((YEAR(H1061)-YEAR(G1061))=3, ((MONTH(H1061)-MONTH(G1061))+1)+36, (MONTH(H1061)-MONTH(G1061))+1)))))</f>
        <v>1</v>
      </c>
      <c r="J1061" s="13">
        <f>F1061/I1061</f>
        <v>1375</v>
      </c>
      <c r="L1061" t="b">
        <f t="shared" si="85"/>
        <v>0</v>
      </c>
      <c r="M1061" s="14" t="b">
        <f t="shared" si="86"/>
        <v>1</v>
      </c>
      <c r="N1061" s="14" t="b">
        <f t="shared" si="87"/>
        <v>1</v>
      </c>
      <c r="O1061"/>
    </row>
    <row r="1062" spans="1:15" ht="15.75" hidden="1" x14ac:dyDescent="0.25">
      <c r="A1062" s="17" t="s">
        <v>273</v>
      </c>
      <c r="B1062" s="17" t="s">
        <v>336</v>
      </c>
      <c r="C1062" s="17" t="s">
        <v>22</v>
      </c>
      <c r="D1062" s="12">
        <v>43236</v>
      </c>
      <c r="E1062" s="12">
        <v>43335</v>
      </c>
      <c r="F1062" s="13">
        <v>1375</v>
      </c>
      <c r="G1062" s="12">
        <v>43221</v>
      </c>
      <c r="H1062" s="12">
        <v>43251</v>
      </c>
      <c r="I1062" s="17">
        <f>IF((YEAR(H1062)-YEAR(G1062))=1, ((MONTH(H1062)-MONTH(G1062))+1)+12, (IF((YEAR(H1062)-YEAR(G1062))=2, ((MONTH(H1062)-MONTH(G1062))+1)+24, (IF((YEAR(H1062)-YEAR(G1062))=3, ((MONTH(H1062)-MONTH(G1062))+1)+36, (MONTH(H1062)-MONTH(G1062))+1)))))</f>
        <v>1</v>
      </c>
      <c r="J1062" s="13">
        <f>F1062/I1062</f>
        <v>1375</v>
      </c>
      <c r="L1062" t="b">
        <f t="shared" si="85"/>
        <v>0</v>
      </c>
      <c r="M1062" s="14" t="b">
        <f t="shared" si="86"/>
        <v>1</v>
      </c>
      <c r="N1062" s="14" t="b">
        <f t="shared" si="87"/>
        <v>1</v>
      </c>
      <c r="O1062"/>
    </row>
    <row r="1063" spans="1:15" ht="15.75" hidden="1" x14ac:dyDescent="0.25">
      <c r="A1063" s="17" t="s">
        <v>273</v>
      </c>
      <c r="B1063" s="17" t="s">
        <v>336</v>
      </c>
      <c r="C1063" s="17" t="s">
        <v>22</v>
      </c>
      <c r="D1063" s="12">
        <v>43267</v>
      </c>
      <c r="E1063" s="12">
        <v>43328</v>
      </c>
      <c r="F1063" s="13">
        <v>1375</v>
      </c>
      <c r="G1063" s="12">
        <v>43252</v>
      </c>
      <c r="H1063" s="12">
        <v>43281</v>
      </c>
      <c r="I1063" s="17">
        <f>IF((YEAR(H1063)-YEAR(G1063))=1, ((MONTH(H1063)-MONTH(G1063))+1)+12, (IF((YEAR(H1063)-YEAR(G1063))=2, ((MONTH(H1063)-MONTH(G1063))+1)+24, (IF((YEAR(H1063)-YEAR(G1063))=3, ((MONTH(H1063)-MONTH(G1063))+1)+36, (MONTH(H1063)-MONTH(G1063))+1)))))</f>
        <v>1</v>
      </c>
      <c r="J1063" s="13">
        <f>F1063/I1063</f>
        <v>1375</v>
      </c>
      <c r="L1063" t="b">
        <f t="shared" si="85"/>
        <v>0</v>
      </c>
      <c r="M1063" s="14" t="b">
        <f t="shared" si="86"/>
        <v>1</v>
      </c>
      <c r="N1063" s="14" t="b">
        <f t="shared" si="87"/>
        <v>1</v>
      </c>
      <c r="O1063"/>
    </row>
    <row r="1064" spans="1:15" ht="15.75" hidden="1" x14ac:dyDescent="0.25">
      <c r="A1064" s="17" t="s">
        <v>273</v>
      </c>
      <c r="B1064" s="17" t="s">
        <v>336</v>
      </c>
      <c r="C1064" s="17" t="s">
        <v>22</v>
      </c>
      <c r="D1064" s="12">
        <v>43297</v>
      </c>
      <c r="E1064" s="12">
        <v>43360</v>
      </c>
      <c r="F1064" s="13">
        <v>1375</v>
      </c>
      <c r="G1064" s="12">
        <v>43282</v>
      </c>
      <c r="H1064" s="12">
        <v>43312</v>
      </c>
      <c r="I1064" s="17">
        <f>IF((YEAR(H1064)-YEAR(G1064))=1, ((MONTH(H1064)-MONTH(G1064))+1)+12, (IF((YEAR(H1064)-YEAR(G1064))=2, ((MONTH(H1064)-MONTH(G1064))+1)+24, (IF((YEAR(H1064)-YEAR(G1064))=3, ((MONTH(H1064)-MONTH(G1064))+1)+36, (MONTH(H1064)-MONTH(G1064))+1)))))</f>
        <v>1</v>
      </c>
      <c r="J1064" s="13">
        <f>F1064/I1064</f>
        <v>1375</v>
      </c>
      <c r="L1064" t="b">
        <f t="shared" si="85"/>
        <v>0</v>
      </c>
      <c r="M1064" s="14" t="b">
        <f t="shared" si="86"/>
        <v>1</v>
      </c>
      <c r="N1064" s="14" t="b">
        <f t="shared" si="87"/>
        <v>1</v>
      </c>
      <c r="O1064"/>
    </row>
    <row r="1065" spans="1:15" ht="15.75" hidden="1" x14ac:dyDescent="0.25">
      <c r="A1065" s="17" t="s">
        <v>273</v>
      </c>
      <c r="B1065" s="17" t="s">
        <v>336</v>
      </c>
      <c r="C1065" s="17" t="s">
        <v>22</v>
      </c>
      <c r="D1065" s="12">
        <v>43328</v>
      </c>
      <c r="E1065" s="12">
        <v>43388</v>
      </c>
      <c r="F1065" s="13">
        <v>1375</v>
      </c>
      <c r="G1065" s="12">
        <v>43313</v>
      </c>
      <c r="H1065" s="12">
        <v>43343</v>
      </c>
      <c r="I1065" s="17">
        <f>IF((YEAR(H1065)-YEAR(G1065))=1, ((MONTH(H1065)-MONTH(G1065))+1)+12, (IF((YEAR(H1065)-YEAR(G1065))=2, ((MONTH(H1065)-MONTH(G1065))+1)+24, (IF((YEAR(H1065)-YEAR(G1065))=3, ((MONTH(H1065)-MONTH(G1065))+1)+36, (MONTH(H1065)-MONTH(G1065))+1)))))</f>
        <v>1</v>
      </c>
      <c r="J1065" s="13">
        <f>F1065/I1065</f>
        <v>1375</v>
      </c>
      <c r="L1065" t="b">
        <f t="shared" si="85"/>
        <v>0</v>
      </c>
      <c r="M1065" s="14" t="b">
        <f t="shared" si="86"/>
        <v>1</v>
      </c>
      <c r="N1065" s="14" t="b">
        <f t="shared" si="87"/>
        <v>1</v>
      </c>
      <c r="O1065"/>
    </row>
    <row r="1066" spans="1:15" ht="15.75" hidden="1" x14ac:dyDescent="0.25">
      <c r="A1066" s="17" t="s">
        <v>273</v>
      </c>
      <c r="B1066" s="17" t="s">
        <v>336</v>
      </c>
      <c r="C1066" s="17" t="s">
        <v>22</v>
      </c>
      <c r="D1066" s="12">
        <v>43359</v>
      </c>
      <c r="E1066" s="12">
        <v>43419</v>
      </c>
      <c r="F1066" s="13">
        <v>1375</v>
      </c>
      <c r="G1066" s="12">
        <v>43344</v>
      </c>
      <c r="H1066" s="12">
        <v>43373</v>
      </c>
      <c r="I1066" s="17">
        <f>IF((YEAR(H1066)-YEAR(G1066))=1, ((MONTH(H1066)-MONTH(G1066))+1)+12, (IF((YEAR(H1066)-YEAR(G1066))=2, ((MONTH(H1066)-MONTH(G1066))+1)+24, (IF((YEAR(H1066)-YEAR(G1066))=3, ((MONTH(H1066)-MONTH(G1066))+1)+36, (MONTH(H1066)-MONTH(G1066))+1)))))</f>
        <v>1</v>
      </c>
      <c r="J1066" s="13">
        <f>F1066/I1066</f>
        <v>1375</v>
      </c>
      <c r="L1066" t="b">
        <f t="shared" si="85"/>
        <v>0</v>
      </c>
      <c r="M1066" s="14" t="b">
        <f t="shared" si="86"/>
        <v>1</v>
      </c>
      <c r="N1066" s="14" t="b">
        <f t="shared" si="87"/>
        <v>1</v>
      </c>
      <c r="O1066"/>
    </row>
    <row r="1067" spans="1:15" ht="15.75" hidden="1" x14ac:dyDescent="0.25">
      <c r="A1067" s="17" t="s">
        <v>273</v>
      </c>
      <c r="B1067" s="17" t="s">
        <v>336</v>
      </c>
      <c r="C1067" s="17" t="s">
        <v>22</v>
      </c>
      <c r="D1067" s="12">
        <v>43389</v>
      </c>
      <c r="E1067" s="12">
        <v>43451</v>
      </c>
      <c r="F1067" s="13">
        <v>1375</v>
      </c>
      <c r="G1067" s="12">
        <v>43374</v>
      </c>
      <c r="H1067" s="12">
        <v>43404</v>
      </c>
      <c r="I1067" s="17">
        <f>IF((YEAR(H1067)-YEAR(G1067))=1, ((MONTH(H1067)-MONTH(G1067))+1)+12, (IF((YEAR(H1067)-YEAR(G1067))=2, ((MONTH(H1067)-MONTH(G1067))+1)+24, (IF((YEAR(H1067)-YEAR(G1067))=3, ((MONTH(H1067)-MONTH(G1067))+1)+36, (MONTH(H1067)-MONTH(G1067))+1)))))</f>
        <v>1</v>
      </c>
      <c r="J1067" s="13">
        <f>F1067/I1067</f>
        <v>1375</v>
      </c>
      <c r="L1067" t="b">
        <f t="shared" si="85"/>
        <v>0</v>
      </c>
      <c r="M1067" s="14" t="b">
        <f t="shared" si="86"/>
        <v>1</v>
      </c>
      <c r="N1067" s="14" t="b">
        <f t="shared" si="87"/>
        <v>1</v>
      </c>
      <c r="O1067"/>
    </row>
    <row r="1068" spans="1:15" ht="15.75" hidden="1" x14ac:dyDescent="0.25">
      <c r="A1068" s="17" t="s">
        <v>273</v>
      </c>
      <c r="B1068" s="17" t="s">
        <v>336</v>
      </c>
      <c r="C1068" s="17" t="s">
        <v>22</v>
      </c>
      <c r="D1068" s="12">
        <v>43420</v>
      </c>
      <c r="E1068" s="12">
        <v>43482</v>
      </c>
      <c r="F1068" s="13">
        <v>1375</v>
      </c>
      <c r="G1068" s="12">
        <v>43405</v>
      </c>
      <c r="H1068" s="12">
        <v>43434</v>
      </c>
      <c r="I1068" s="17">
        <f>IF((YEAR(H1068)-YEAR(G1068))=1, ((MONTH(H1068)-MONTH(G1068))+1)+12, (IF((YEAR(H1068)-YEAR(G1068))=2, ((MONTH(H1068)-MONTH(G1068))+1)+24, (IF((YEAR(H1068)-YEAR(G1068))=3, ((MONTH(H1068)-MONTH(G1068))+1)+36, (MONTH(H1068)-MONTH(G1068))+1)))))</f>
        <v>1</v>
      </c>
      <c r="J1068" s="13">
        <f>F1068/I1068</f>
        <v>1375</v>
      </c>
      <c r="L1068" t="b">
        <f t="shared" si="85"/>
        <v>0</v>
      </c>
      <c r="M1068" s="14" t="b">
        <f t="shared" si="86"/>
        <v>1</v>
      </c>
      <c r="N1068" s="14" t="b">
        <f t="shared" si="87"/>
        <v>1</v>
      </c>
      <c r="O1068"/>
    </row>
    <row r="1069" spans="1:15" ht="15.75" hidden="1" x14ac:dyDescent="0.25">
      <c r="A1069" s="17" t="s">
        <v>273</v>
      </c>
      <c r="B1069" s="17" t="s">
        <v>336</v>
      </c>
      <c r="C1069" s="17" t="s">
        <v>22</v>
      </c>
      <c r="D1069" s="12">
        <v>43450</v>
      </c>
      <c r="E1069" s="12">
        <v>43515</v>
      </c>
      <c r="F1069" s="13">
        <v>33000</v>
      </c>
      <c r="G1069" s="12">
        <v>43435</v>
      </c>
      <c r="H1069" s="12">
        <v>43799</v>
      </c>
      <c r="I1069" s="17">
        <f>IF((YEAR(H1069)-YEAR(G1069))=1, ((MONTH(H1069)-MONTH(G1069))+1)+12, (IF((YEAR(H1069)-YEAR(G1069))=2, ((MONTH(H1069)-MONTH(G1069))+1)+24, (IF((YEAR(H1069)-YEAR(G1069))=3, ((MONTH(H1069)-MONTH(G1069))+1)+36, (MONTH(H1069)-MONTH(G1069))+1)))))</f>
        <v>12</v>
      </c>
      <c r="J1069" s="13">
        <f>F1069/I1069</f>
        <v>2750</v>
      </c>
      <c r="L1069" t="b">
        <f t="shared" si="85"/>
        <v>0</v>
      </c>
      <c r="M1069" s="14" t="b">
        <f t="shared" si="86"/>
        <v>1</v>
      </c>
      <c r="N1069" s="14" t="b">
        <f t="shared" si="87"/>
        <v>1</v>
      </c>
      <c r="O1069"/>
    </row>
    <row r="1070" spans="1:15" ht="15.75" hidden="1" x14ac:dyDescent="0.25">
      <c r="A1070" s="17" t="s">
        <v>273</v>
      </c>
      <c r="B1070" s="17" t="s">
        <v>336</v>
      </c>
      <c r="C1070" s="17" t="s">
        <v>22</v>
      </c>
      <c r="D1070" s="12">
        <v>43450</v>
      </c>
      <c r="E1070" s="12">
        <v>43517</v>
      </c>
      <c r="F1070" s="13">
        <v>1375</v>
      </c>
      <c r="G1070" s="12">
        <v>43435</v>
      </c>
      <c r="H1070" s="12">
        <v>43465</v>
      </c>
      <c r="I1070" s="17">
        <f>IF((YEAR(H1070)-YEAR(G1070))=1, ((MONTH(H1070)-MONTH(G1070))+1)+12, (IF((YEAR(H1070)-YEAR(G1070))=2, ((MONTH(H1070)-MONTH(G1070))+1)+24, (IF((YEAR(H1070)-YEAR(G1070))=3, ((MONTH(H1070)-MONTH(G1070))+1)+36, (MONTH(H1070)-MONTH(G1070))+1)))))</f>
        <v>1</v>
      </c>
      <c r="J1070" s="13">
        <f>F1070/I1070</f>
        <v>1375</v>
      </c>
      <c r="L1070" t="b">
        <f t="shared" si="85"/>
        <v>0</v>
      </c>
      <c r="M1070" s="14" t="b">
        <f t="shared" si="86"/>
        <v>1</v>
      </c>
      <c r="N1070" s="14" t="b">
        <f t="shared" si="87"/>
        <v>1</v>
      </c>
      <c r="O1070"/>
    </row>
    <row r="1071" spans="1:15" ht="15.75" x14ac:dyDescent="0.25">
      <c r="A1071" s="17" t="s">
        <v>273</v>
      </c>
      <c r="B1071" s="17" t="s">
        <v>336</v>
      </c>
      <c r="C1071" s="17" t="s">
        <v>22</v>
      </c>
      <c r="D1071" s="12">
        <v>43481</v>
      </c>
      <c r="E1071" s="12">
        <v>43543</v>
      </c>
      <c r="F1071" s="13">
        <v>1375</v>
      </c>
      <c r="G1071" s="12">
        <v>43466</v>
      </c>
      <c r="H1071" s="12">
        <v>43496</v>
      </c>
      <c r="I1071" s="17">
        <f>IF((YEAR(H1071)-YEAR(G1071))=1, ((MONTH(H1071)-MONTH(G1071))+1)+12, (IF((YEAR(H1071)-YEAR(G1071))=2, ((MONTH(H1071)-MONTH(G1071))+1)+24, (IF((YEAR(H1071)-YEAR(G1071))=3, ((MONTH(H1071)-MONTH(G1071))+1)+36, (MONTH(H1071)-MONTH(G1071))+1)))))</f>
        <v>1</v>
      </c>
      <c r="J1071" s="13">
        <f>F1071/I1071</f>
        <v>1375</v>
      </c>
      <c r="L1071" t="b">
        <f t="shared" si="85"/>
        <v>0</v>
      </c>
      <c r="M1071" s="14" t="b">
        <f t="shared" si="86"/>
        <v>1</v>
      </c>
      <c r="N1071" s="14" t="b">
        <f t="shared" si="87"/>
        <v>1</v>
      </c>
      <c r="O1071"/>
    </row>
    <row r="1072" spans="1:15" ht="15.75" x14ac:dyDescent="0.25">
      <c r="A1072" s="17" t="s">
        <v>273</v>
      </c>
      <c r="B1072" s="17" t="s">
        <v>336</v>
      </c>
      <c r="C1072" s="17" t="s">
        <v>22</v>
      </c>
      <c r="D1072" s="12">
        <v>43512</v>
      </c>
      <c r="E1072" s="12">
        <v>43573</v>
      </c>
      <c r="F1072" s="13">
        <v>1375</v>
      </c>
      <c r="G1072" s="12">
        <v>43497</v>
      </c>
      <c r="H1072" s="12">
        <v>43524</v>
      </c>
      <c r="I1072" s="17">
        <f>IF((YEAR(H1072)-YEAR(G1072))=1, ((MONTH(H1072)-MONTH(G1072))+1)+12, (IF((YEAR(H1072)-YEAR(G1072))=2, ((MONTH(H1072)-MONTH(G1072))+1)+24, (IF((YEAR(H1072)-YEAR(G1072))=3, ((MONTH(H1072)-MONTH(G1072))+1)+36, (MONTH(H1072)-MONTH(G1072))+1)))))</f>
        <v>1</v>
      </c>
      <c r="J1072" s="13">
        <f>F1072/I1072</f>
        <v>1375</v>
      </c>
      <c r="L1072" t="b">
        <f t="shared" si="85"/>
        <v>0</v>
      </c>
      <c r="M1072" s="14" t="b">
        <f t="shared" si="86"/>
        <v>1</v>
      </c>
      <c r="N1072" s="14" t="b">
        <f t="shared" si="87"/>
        <v>1</v>
      </c>
      <c r="O1072"/>
    </row>
    <row r="1073" spans="1:15" ht="15.75" x14ac:dyDescent="0.25">
      <c r="A1073" s="17" t="s">
        <v>273</v>
      </c>
      <c r="B1073" s="17" t="s">
        <v>336</v>
      </c>
      <c r="C1073" s="17" t="s">
        <v>22</v>
      </c>
      <c r="D1073" s="12">
        <v>43540</v>
      </c>
      <c r="E1073" s="12">
        <v>43601</v>
      </c>
      <c r="F1073" s="13">
        <v>1375</v>
      </c>
      <c r="G1073" s="12">
        <v>43525</v>
      </c>
      <c r="H1073" s="12">
        <v>43555</v>
      </c>
      <c r="I1073" s="17">
        <f>IF((YEAR(H1073)-YEAR(G1073))=1, ((MONTH(H1073)-MONTH(G1073))+1)+12, (IF((YEAR(H1073)-YEAR(G1073))=2, ((MONTH(H1073)-MONTH(G1073))+1)+24, (IF((YEAR(H1073)-YEAR(G1073))=3, ((MONTH(H1073)-MONTH(G1073))+1)+36, (MONTH(H1073)-MONTH(G1073))+1)))))</f>
        <v>1</v>
      </c>
      <c r="J1073" s="13">
        <f>F1073/I1073</f>
        <v>1375</v>
      </c>
      <c r="L1073" t="b">
        <f t="shared" si="85"/>
        <v>0</v>
      </c>
      <c r="M1073" s="14" t="b">
        <f t="shared" si="86"/>
        <v>1</v>
      </c>
      <c r="N1073" s="14" t="b">
        <f t="shared" si="87"/>
        <v>1</v>
      </c>
      <c r="O1073"/>
    </row>
    <row r="1074" spans="1:15" ht="15.75" x14ac:dyDescent="0.25">
      <c r="A1074" s="17" t="s">
        <v>273</v>
      </c>
      <c r="B1074" s="17" t="s">
        <v>336</v>
      </c>
      <c r="C1074" s="17" t="s">
        <v>22</v>
      </c>
      <c r="D1074" s="12">
        <v>43571</v>
      </c>
      <c r="E1074" s="12">
        <v>43633</v>
      </c>
      <c r="F1074" s="13">
        <v>1375</v>
      </c>
      <c r="G1074" s="12">
        <v>43556</v>
      </c>
      <c r="H1074" s="12">
        <v>43585</v>
      </c>
      <c r="I1074" s="17">
        <f>IF((YEAR(H1074)-YEAR(G1074))=1, ((MONTH(H1074)-MONTH(G1074))+1)+12, (IF((YEAR(H1074)-YEAR(G1074))=2, ((MONTH(H1074)-MONTH(G1074))+1)+24, (IF((YEAR(H1074)-YEAR(G1074))=3, ((MONTH(H1074)-MONTH(G1074))+1)+36, (MONTH(H1074)-MONTH(G1074))+1)))))</f>
        <v>1</v>
      </c>
      <c r="J1074" s="13">
        <f>F1074/I1074</f>
        <v>1375</v>
      </c>
      <c r="L1074" t="b">
        <f t="shared" si="85"/>
        <v>0</v>
      </c>
      <c r="M1074" s="14" t="b">
        <f t="shared" si="86"/>
        <v>1</v>
      </c>
      <c r="N1074" s="14" t="b">
        <f t="shared" si="87"/>
        <v>1</v>
      </c>
      <c r="O1074"/>
    </row>
    <row r="1075" spans="1:15" ht="15.75" x14ac:dyDescent="0.25">
      <c r="A1075" s="17" t="s">
        <v>273</v>
      </c>
      <c r="B1075" s="17" t="s">
        <v>336</v>
      </c>
      <c r="C1075" s="17" t="s">
        <v>22</v>
      </c>
      <c r="D1075" s="12">
        <v>43601</v>
      </c>
      <c r="E1075" s="12">
        <v>43661</v>
      </c>
      <c r="F1075" s="13">
        <v>1375</v>
      </c>
      <c r="G1075" s="12">
        <v>43586</v>
      </c>
      <c r="H1075" s="12">
        <v>43616</v>
      </c>
      <c r="I1075" s="17">
        <f>IF((YEAR(H1075)-YEAR(G1075))=1, ((MONTH(H1075)-MONTH(G1075))+1)+12, (IF((YEAR(H1075)-YEAR(G1075))=2, ((MONTH(H1075)-MONTH(G1075))+1)+24, (IF((YEAR(H1075)-YEAR(G1075))=3, ((MONTH(H1075)-MONTH(G1075))+1)+36, (MONTH(H1075)-MONTH(G1075))+1)))))</f>
        <v>1</v>
      </c>
      <c r="J1075" s="13">
        <f>F1075/I1075</f>
        <v>1375</v>
      </c>
      <c r="L1075" t="b">
        <f t="shared" si="85"/>
        <v>0</v>
      </c>
      <c r="M1075" s="14" t="b">
        <f t="shared" si="86"/>
        <v>1</v>
      </c>
      <c r="N1075" s="14" t="b">
        <f t="shared" si="87"/>
        <v>1</v>
      </c>
      <c r="O1075"/>
    </row>
    <row r="1076" spans="1:15" ht="15.75" x14ac:dyDescent="0.25">
      <c r="A1076" s="17" t="s">
        <v>273</v>
      </c>
      <c r="B1076" s="17" t="s">
        <v>336</v>
      </c>
      <c r="C1076" s="17" t="s">
        <v>22</v>
      </c>
      <c r="D1076" s="12">
        <v>43632</v>
      </c>
      <c r="E1076" s="12">
        <v>43691</v>
      </c>
      <c r="F1076" s="13">
        <v>1375</v>
      </c>
      <c r="G1076" s="12">
        <v>43617</v>
      </c>
      <c r="H1076" s="12">
        <v>43646</v>
      </c>
      <c r="I1076" s="17">
        <f>IF((YEAR(H1076)-YEAR(G1076))=1, ((MONTH(H1076)-MONTH(G1076))+1)+12, (IF((YEAR(H1076)-YEAR(G1076))=2, ((MONTH(H1076)-MONTH(G1076))+1)+24, (IF((YEAR(H1076)-YEAR(G1076))=3, ((MONTH(H1076)-MONTH(G1076))+1)+36, (MONTH(H1076)-MONTH(G1076))+1)))))</f>
        <v>1</v>
      </c>
      <c r="J1076" s="13">
        <f>F1076/I1076</f>
        <v>1375</v>
      </c>
      <c r="L1076" t="b">
        <f t="shared" si="85"/>
        <v>0</v>
      </c>
      <c r="M1076" s="14" t="b">
        <f t="shared" si="86"/>
        <v>1</v>
      </c>
      <c r="N1076" s="14" t="b">
        <f t="shared" si="87"/>
        <v>1</v>
      </c>
      <c r="O1076"/>
    </row>
    <row r="1077" spans="1:15" ht="15.75" x14ac:dyDescent="0.25">
      <c r="A1077" s="17" t="s">
        <v>273</v>
      </c>
      <c r="B1077" s="17" t="s">
        <v>336</v>
      </c>
      <c r="C1077" s="17" t="s">
        <v>22</v>
      </c>
      <c r="D1077" s="12">
        <v>43662</v>
      </c>
      <c r="E1077" s="12">
        <v>43725</v>
      </c>
      <c r="F1077" s="13">
        <v>1375</v>
      </c>
      <c r="G1077" s="12">
        <v>43647</v>
      </c>
      <c r="H1077" s="12">
        <v>43677</v>
      </c>
      <c r="I1077" s="17">
        <f>IF((YEAR(H1077)-YEAR(G1077))=1, ((MONTH(H1077)-MONTH(G1077))+1)+12, (IF((YEAR(H1077)-YEAR(G1077))=2, ((MONTH(H1077)-MONTH(G1077))+1)+24, (IF((YEAR(H1077)-YEAR(G1077))=3, ((MONTH(H1077)-MONTH(G1077))+1)+36, (MONTH(H1077)-MONTH(G1077))+1)))))</f>
        <v>1</v>
      </c>
      <c r="J1077" s="13">
        <f>F1077/I1077</f>
        <v>1375</v>
      </c>
      <c r="L1077" t="b">
        <f t="shared" si="85"/>
        <v>0</v>
      </c>
      <c r="M1077" s="14" t="b">
        <f t="shared" si="86"/>
        <v>1</v>
      </c>
      <c r="N1077" s="14" t="b">
        <f t="shared" si="87"/>
        <v>1</v>
      </c>
      <c r="O1077"/>
    </row>
    <row r="1078" spans="1:15" ht="15.75" x14ac:dyDescent="0.25">
      <c r="A1078" s="17" t="s">
        <v>273</v>
      </c>
      <c r="B1078" s="17" t="s">
        <v>336</v>
      </c>
      <c r="C1078" s="17" t="s">
        <v>22</v>
      </c>
      <c r="D1078" s="12">
        <v>43693</v>
      </c>
      <c r="E1078" s="12">
        <v>43725</v>
      </c>
      <c r="F1078" s="13">
        <v>1375</v>
      </c>
      <c r="G1078" s="12">
        <v>43678</v>
      </c>
      <c r="H1078" s="12">
        <v>43708</v>
      </c>
      <c r="I1078" s="17">
        <f>IF((YEAR(H1078)-YEAR(G1078))=1, ((MONTH(H1078)-MONTH(G1078))+1)+12, (IF((YEAR(H1078)-YEAR(G1078))=2, ((MONTH(H1078)-MONTH(G1078))+1)+24, (IF((YEAR(H1078)-YEAR(G1078))=3, ((MONTH(H1078)-MONTH(G1078))+1)+36, (MONTH(H1078)-MONTH(G1078))+1)))))</f>
        <v>1</v>
      </c>
      <c r="J1078" s="13">
        <f>F1078/I1078</f>
        <v>1375</v>
      </c>
      <c r="L1078" t="b">
        <f t="shared" si="85"/>
        <v>0</v>
      </c>
      <c r="M1078" s="14" t="b">
        <f t="shared" si="86"/>
        <v>1</v>
      </c>
      <c r="N1078" s="14" t="b">
        <f t="shared" si="87"/>
        <v>1</v>
      </c>
      <c r="O1078"/>
    </row>
    <row r="1079" spans="1:15" ht="15.75" x14ac:dyDescent="0.25">
      <c r="A1079" s="17" t="s">
        <v>273</v>
      </c>
      <c r="B1079" s="17" t="s">
        <v>336</v>
      </c>
      <c r="C1079" s="17" t="s">
        <v>22</v>
      </c>
      <c r="D1079" s="12">
        <v>43724</v>
      </c>
      <c r="E1079" s="12">
        <v>43755</v>
      </c>
      <c r="F1079" s="13">
        <v>1375</v>
      </c>
      <c r="G1079" s="12">
        <v>43709</v>
      </c>
      <c r="H1079" s="12">
        <v>43738</v>
      </c>
      <c r="I1079" s="17">
        <f>IF((YEAR(H1079)-YEAR(G1079))=1, ((MONTH(H1079)-MONTH(G1079))+1)+12, (IF((YEAR(H1079)-YEAR(G1079))=2, ((MONTH(H1079)-MONTH(G1079))+1)+24, (IF((YEAR(H1079)-YEAR(G1079))=3, ((MONTH(H1079)-MONTH(G1079))+1)+36, (MONTH(H1079)-MONTH(G1079))+1)))))</f>
        <v>1</v>
      </c>
      <c r="J1079" s="13">
        <f>F1079/I1079</f>
        <v>1375</v>
      </c>
      <c r="L1079" t="b">
        <f t="shared" si="85"/>
        <v>0</v>
      </c>
      <c r="M1079" s="14" t="b">
        <f t="shared" si="86"/>
        <v>1</v>
      </c>
      <c r="N1079" s="14" t="b">
        <f t="shared" si="87"/>
        <v>1</v>
      </c>
      <c r="O1079"/>
    </row>
    <row r="1080" spans="1:15" ht="15.75" x14ac:dyDescent="0.25">
      <c r="A1080" s="17" t="s">
        <v>273</v>
      </c>
      <c r="B1080" s="17" t="s">
        <v>336</v>
      </c>
      <c r="C1080" s="17" t="s">
        <v>22</v>
      </c>
      <c r="D1080" s="12">
        <v>43754</v>
      </c>
      <c r="E1080" s="12">
        <v>43811</v>
      </c>
      <c r="F1080" s="13">
        <v>1375</v>
      </c>
      <c r="G1080" s="12">
        <v>43739</v>
      </c>
      <c r="H1080" s="12">
        <v>43769</v>
      </c>
      <c r="I1080" s="17">
        <f>IF((YEAR(H1080)-YEAR(G1080))=1, ((MONTH(H1080)-MONTH(G1080))+1)+12, (IF((YEAR(H1080)-YEAR(G1080))=2, ((MONTH(H1080)-MONTH(G1080))+1)+24, (IF((YEAR(H1080)-YEAR(G1080))=3, ((MONTH(H1080)-MONTH(G1080))+1)+36, (MONTH(H1080)-MONTH(G1080))+1)))))</f>
        <v>1</v>
      </c>
      <c r="J1080" s="13">
        <f>F1080/I1080</f>
        <v>1375</v>
      </c>
      <c r="L1080" t="b">
        <f t="shared" si="85"/>
        <v>0</v>
      </c>
      <c r="M1080" s="14" t="b">
        <f t="shared" si="86"/>
        <v>1</v>
      </c>
      <c r="N1080" s="14" t="b">
        <f t="shared" si="87"/>
        <v>1</v>
      </c>
      <c r="O1080"/>
    </row>
    <row r="1081" spans="1:15" ht="15.75" x14ac:dyDescent="0.25">
      <c r="A1081" s="17" t="s">
        <v>273</v>
      </c>
      <c r="B1081" s="17" t="s">
        <v>336</v>
      </c>
      <c r="C1081" s="17" t="s">
        <v>22</v>
      </c>
      <c r="D1081" s="12">
        <v>43770</v>
      </c>
      <c r="E1081" s="12">
        <v>43834</v>
      </c>
      <c r="F1081" s="13">
        <v>1375</v>
      </c>
      <c r="G1081" s="12">
        <v>43770</v>
      </c>
      <c r="H1081" s="12">
        <v>43799</v>
      </c>
      <c r="I1081" s="17">
        <f>IF((YEAR(H1081)-YEAR(G1081))=1, ((MONTH(H1081)-MONTH(G1081))+1)+12, (IF((YEAR(H1081)-YEAR(G1081))=2, ((MONTH(H1081)-MONTH(G1081))+1)+24, (IF((YEAR(H1081)-YEAR(G1081))=3, ((MONTH(H1081)-MONTH(G1081))+1)+36, (MONTH(H1081)-MONTH(G1081))+1)))))</f>
        <v>1</v>
      </c>
      <c r="J1081" s="13">
        <f>F1081/I1081</f>
        <v>1375</v>
      </c>
      <c r="L1081" t="b">
        <f t="shared" si="85"/>
        <v>0</v>
      </c>
      <c r="M1081" s="14" t="b">
        <f t="shared" si="86"/>
        <v>1</v>
      </c>
      <c r="N1081" s="14" t="b">
        <f t="shared" si="87"/>
        <v>1</v>
      </c>
      <c r="O1081"/>
    </row>
    <row r="1082" spans="1:15" ht="15.75" x14ac:dyDescent="0.25">
      <c r="A1082" s="17" t="s">
        <v>273</v>
      </c>
      <c r="B1082" s="17" t="s">
        <v>336</v>
      </c>
      <c r="C1082" s="17" t="s">
        <v>22</v>
      </c>
      <c r="D1082" s="12">
        <v>43831</v>
      </c>
      <c r="E1082" s="12">
        <v>43899</v>
      </c>
      <c r="F1082" s="13">
        <v>33000</v>
      </c>
      <c r="G1082" s="12">
        <v>43800</v>
      </c>
      <c r="H1082" s="12">
        <v>44165</v>
      </c>
      <c r="I1082" s="17">
        <f>IF((YEAR(H1082)-YEAR(G1082))=1, ((MONTH(H1082)-MONTH(G1082))+1)+12, (IF((YEAR(H1082)-YEAR(G1082))=2, ((MONTH(H1082)-MONTH(G1082))+1)+24, (IF((YEAR(H1082)-YEAR(G1082))=3, ((MONTH(H1082)-MONTH(G1082))+1)+36, (MONTH(H1082)-MONTH(G1082))+1)))))</f>
        <v>12</v>
      </c>
      <c r="J1082" s="13">
        <f>F1082/I1082</f>
        <v>2750</v>
      </c>
      <c r="L1082" t="b">
        <f t="shared" si="85"/>
        <v>0</v>
      </c>
      <c r="M1082" s="14" t="b">
        <f t="shared" si="86"/>
        <v>1</v>
      </c>
      <c r="N1082" s="14" t="b">
        <f t="shared" si="87"/>
        <v>1</v>
      </c>
      <c r="O1082"/>
    </row>
    <row r="1083" spans="1:15" ht="15.75" x14ac:dyDescent="0.25">
      <c r="A1083" s="17" t="s">
        <v>273</v>
      </c>
      <c r="B1083" s="17" t="s">
        <v>336</v>
      </c>
      <c r="C1083" s="17" t="s">
        <v>22</v>
      </c>
      <c r="D1083" s="12">
        <v>43800</v>
      </c>
      <c r="E1083" s="12">
        <v>43864</v>
      </c>
      <c r="F1083" s="13">
        <v>1375</v>
      </c>
      <c r="G1083" s="12">
        <v>43800</v>
      </c>
      <c r="H1083" s="12">
        <v>43830</v>
      </c>
      <c r="I1083" s="17">
        <f>IF((YEAR(H1083)-YEAR(G1083))=1, ((MONTH(H1083)-MONTH(G1083))+1)+12, (IF((YEAR(H1083)-YEAR(G1083))=2, ((MONTH(H1083)-MONTH(G1083))+1)+24, (IF((YEAR(H1083)-YEAR(G1083))=3, ((MONTH(H1083)-MONTH(G1083))+1)+36, (MONTH(H1083)-MONTH(G1083))+1)))))</f>
        <v>1</v>
      </c>
      <c r="J1083" s="13">
        <f>F1083/I1083</f>
        <v>1375</v>
      </c>
      <c r="L1083" t="b">
        <f t="shared" si="85"/>
        <v>0</v>
      </c>
      <c r="M1083" s="14" t="b">
        <f t="shared" si="86"/>
        <v>1</v>
      </c>
      <c r="N1083" s="14" t="b">
        <f t="shared" si="87"/>
        <v>1</v>
      </c>
      <c r="O1083"/>
    </row>
    <row r="1084" spans="1:15" ht="15.75" x14ac:dyDescent="0.25">
      <c r="A1084" s="17" t="s">
        <v>273</v>
      </c>
      <c r="B1084" s="17" t="s">
        <v>336</v>
      </c>
      <c r="C1084" s="17" t="s">
        <v>22</v>
      </c>
      <c r="D1084" s="12">
        <v>43831</v>
      </c>
      <c r="E1084" s="12">
        <v>43889</v>
      </c>
      <c r="F1084" s="13">
        <v>1375</v>
      </c>
      <c r="G1084" s="12">
        <v>43831</v>
      </c>
      <c r="H1084" s="12">
        <v>43861</v>
      </c>
      <c r="I1084" s="17">
        <f>IF((YEAR(H1084)-YEAR(G1084))=1, ((MONTH(H1084)-MONTH(G1084))+1)+12, (IF((YEAR(H1084)-YEAR(G1084))=2, ((MONTH(H1084)-MONTH(G1084))+1)+24, (IF((YEAR(H1084)-YEAR(G1084))=3, ((MONTH(H1084)-MONTH(G1084))+1)+36, (MONTH(H1084)-MONTH(G1084))+1)))))</f>
        <v>1</v>
      </c>
      <c r="J1084" s="13">
        <f>F1084/I1084</f>
        <v>1375</v>
      </c>
      <c r="L1084" t="b">
        <f t="shared" si="85"/>
        <v>0</v>
      </c>
      <c r="M1084" s="14" t="b">
        <f t="shared" si="86"/>
        <v>1</v>
      </c>
      <c r="N1084" s="14" t="b">
        <f t="shared" si="87"/>
        <v>1</v>
      </c>
      <c r="O1084"/>
    </row>
    <row r="1085" spans="1:15" ht="15.75" x14ac:dyDescent="0.25">
      <c r="A1085" s="17" t="s">
        <v>273</v>
      </c>
      <c r="B1085" s="17" t="s">
        <v>336</v>
      </c>
      <c r="C1085" s="17" t="s">
        <v>22</v>
      </c>
      <c r="D1085" s="12">
        <v>43862</v>
      </c>
      <c r="E1085" s="12">
        <v>43924</v>
      </c>
      <c r="F1085" s="13">
        <v>1375</v>
      </c>
      <c r="G1085" s="12">
        <v>43862</v>
      </c>
      <c r="H1085" s="12">
        <v>43890</v>
      </c>
      <c r="I1085" s="17">
        <f>IF((YEAR(H1085)-YEAR(G1085))=1, ((MONTH(H1085)-MONTH(G1085))+1)+12, (IF((YEAR(H1085)-YEAR(G1085))=2, ((MONTH(H1085)-MONTH(G1085))+1)+24, (IF((YEAR(H1085)-YEAR(G1085))=3, ((MONTH(H1085)-MONTH(G1085))+1)+36, (MONTH(H1085)-MONTH(G1085))+1)))))</f>
        <v>1</v>
      </c>
      <c r="J1085" s="13">
        <f>F1085/I1085</f>
        <v>1375</v>
      </c>
      <c r="L1085" t="b">
        <f t="shared" si="85"/>
        <v>0</v>
      </c>
      <c r="M1085" s="14" t="b">
        <f t="shared" si="86"/>
        <v>1</v>
      </c>
      <c r="N1085" s="14" t="b">
        <f t="shared" si="87"/>
        <v>1</v>
      </c>
      <c r="O1085"/>
    </row>
    <row r="1086" spans="1:15" ht="15.75" x14ac:dyDescent="0.25">
      <c r="A1086" s="17" t="s">
        <v>273</v>
      </c>
      <c r="B1086" s="17" t="s">
        <v>336</v>
      </c>
      <c r="C1086" s="17" t="s">
        <v>22</v>
      </c>
      <c r="D1086" s="12">
        <v>43891</v>
      </c>
      <c r="E1086" s="12">
        <v>43955</v>
      </c>
      <c r="F1086" s="13">
        <v>1375</v>
      </c>
      <c r="G1086" s="12">
        <v>43891</v>
      </c>
      <c r="H1086" s="12">
        <v>43921</v>
      </c>
      <c r="I1086" s="17">
        <f>IF((YEAR(H1086)-YEAR(G1086))=1, ((MONTH(H1086)-MONTH(G1086))+1)+12, (IF((YEAR(H1086)-YEAR(G1086))=2, ((MONTH(H1086)-MONTH(G1086))+1)+24, (IF((YEAR(H1086)-YEAR(G1086))=3, ((MONTH(H1086)-MONTH(G1086))+1)+36, (MONTH(H1086)-MONTH(G1086))+1)))))</f>
        <v>1</v>
      </c>
      <c r="J1086" s="13">
        <f>F1086/I1086</f>
        <v>1375</v>
      </c>
      <c r="L1086" t="b">
        <f t="shared" si="85"/>
        <v>0</v>
      </c>
      <c r="M1086" s="14" t="b">
        <f t="shared" si="86"/>
        <v>1</v>
      </c>
      <c r="N1086" s="14" t="b">
        <f t="shared" si="87"/>
        <v>1</v>
      </c>
      <c r="O1086"/>
    </row>
    <row r="1087" spans="1:15" ht="15.75" x14ac:dyDescent="0.25">
      <c r="A1087" s="17" t="s">
        <v>273</v>
      </c>
      <c r="B1087" s="17" t="s">
        <v>336</v>
      </c>
      <c r="C1087" s="17" t="s">
        <v>22</v>
      </c>
      <c r="D1087" s="12">
        <v>43922</v>
      </c>
      <c r="E1087" s="12">
        <v>43984</v>
      </c>
      <c r="F1087" s="13">
        <v>1375</v>
      </c>
      <c r="G1087" s="12">
        <v>43922</v>
      </c>
      <c r="H1087" s="12">
        <v>43951</v>
      </c>
      <c r="I1087" s="17">
        <f>IF((YEAR(H1087)-YEAR(G1087))=1, ((MONTH(H1087)-MONTH(G1087))+1)+12, (IF((YEAR(H1087)-YEAR(G1087))=2, ((MONTH(H1087)-MONTH(G1087))+1)+24, (IF((YEAR(H1087)-YEAR(G1087))=3, ((MONTH(H1087)-MONTH(G1087))+1)+36, (MONTH(H1087)-MONTH(G1087))+1)))))</f>
        <v>1</v>
      </c>
      <c r="J1087" s="13">
        <f>F1087/I1087</f>
        <v>1375</v>
      </c>
      <c r="L1087" t="b">
        <f t="shared" si="85"/>
        <v>0</v>
      </c>
      <c r="M1087" s="14" t="b">
        <f t="shared" si="86"/>
        <v>1</v>
      </c>
      <c r="N1087" s="14" t="b">
        <f t="shared" si="87"/>
        <v>1</v>
      </c>
      <c r="O1087"/>
    </row>
    <row r="1088" spans="1:15" ht="15.75" x14ac:dyDescent="0.25">
      <c r="A1088" s="17" t="s">
        <v>273</v>
      </c>
      <c r="B1088" s="17" t="s">
        <v>336</v>
      </c>
      <c r="C1088" s="17" t="s">
        <v>22</v>
      </c>
      <c r="D1088" s="12">
        <v>43952</v>
      </c>
      <c r="E1088" s="12">
        <v>44056</v>
      </c>
      <c r="F1088" s="13">
        <v>1375</v>
      </c>
      <c r="G1088" s="12">
        <v>43952</v>
      </c>
      <c r="H1088" s="12">
        <v>43982</v>
      </c>
      <c r="I1088" s="17">
        <f>IF((YEAR(H1088)-YEAR(G1088))=1, ((MONTH(H1088)-MONTH(G1088))+1)+12, (IF((YEAR(H1088)-YEAR(G1088))=2, ((MONTH(H1088)-MONTH(G1088))+1)+24, (IF((YEAR(H1088)-YEAR(G1088))=3, ((MONTH(H1088)-MONTH(G1088))+1)+36, (MONTH(H1088)-MONTH(G1088))+1)))))</f>
        <v>1</v>
      </c>
      <c r="J1088" s="13">
        <f>F1088/I1088</f>
        <v>1375</v>
      </c>
      <c r="L1088" t="b">
        <f t="shared" si="85"/>
        <v>0</v>
      </c>
      <c r="M1088" s="14" t="b">
        <f t="shared" si="86"/>
        <v>1</v>
      </c>
      <c r="N1088" s="14" t="b">
        <f t="shared" si="87"/>
        <v>1</v>
      </c>
      <c r="O1088"/>
    </row>
    <row r="1089" spans="1:15" ht="15.75" x14ac:dyDescent="0.25">
      <c r="A1089" s="17" t="s">
        <v>273</v>
      </c>
      <c r="B1089" s="17" t="s">
        <v>336</v>
      </c>
      <c r="C1089" s="17" t="s">
        <v>22</v>
      </c>
      <c r="D1089" s="12">
        <v>43983</v>
      </c>
      <c r="E1089" s="12">
        <v>44015</v>
      </c>
      <c r="F1089" s="13">
        <v>1375</v>
      </c>
      <c r="G1089" s="12">
        <v>43983</v>
      </c>
      <c r="H1089" s="12">
        <v>44012</v>
      </c>
      <c r="I1089" s="17">
        <f>IF((YEAR(H1089)-YEAR(G1089))=1, ((MONTH(H1089)-MONTH(G1089))+1)+12, (IF((YEAR(H1089)-YEAR(G1089))=2, ((MONTH(H1089)-MONTH(G1089))+1)+24, (IF((YEAR(H1089)-YEAR(G1089))=3, ((MONTH(H1089)-MONTH(G1089))+1)+36, (MONTH(H1089)-MONTH(G1089))+1)))))</f>
        <v>1</v>
      </c>
      <c r="J1089" s="13">
        <f>F1089/I1089</f>
        <v>1375</v>
      </c>
      <c r="L1089" t="b">
        <f t="shared" si="85"/>
        <v>0</v>
      </c>
      <c r="M1089" s="14" t="b">
        <f t="shared" si="86"/>
        <v>1</v>
      </c>
      <c r="N1089" s="14" t="b">
        <f t="shared" si="87"/>
        <v>1</v>
      </c>
      <c r="O1089"/>
    </row>
    <row r="1090" spans="1:15" ht="15.75" x14ac:dyDescent="0.25">
      <c r="A1090" s="17" t="s">
        <v>273</v>
      </c>
      <c r="B1090" s="17" t="s">
        <v>336</v>
      </c>
      <c r="C1090" s="17" t="s">
        <v>22</v>
      </c>
      <c r="D1090" s="12">
        <v>44013</v>
      </c>
      <c r="E1090" s="12">
        <v>44082</v>
      </c>
      <c r="F1090" s="13">
        <v>1375</v>
      </c>
      <c r="G1090" s="12">
        <v>44013</v>
      </c>
      <c r="H1090" s="12">
        <v>44043</v>
      </c>
      <c r="I1090" s="17">
        <f>IF((YEAR(H1090)-YEAR(G1090))=1, ((MONTH(H1090)-MONTH(G1090))+1)+12, (IF((YEAR(H1090)-YEAR(G1090))=2, ((MONTH(H1090)-MONTH(G1090))+1)+24, (IF((YEAR(H1090)-YEAR(G1090))=3, ((MONTH(H1090)-MONTH(G1090))+1)+36, (MONTH(H1090)-MONTH(G1090))+1)))))</f>
        <v>1</v>
      </c>
      <c r="J1090" s="13">
        <f>F1090/I1090</f>
        <v>1375</v>
      </c>
      <c r="L1090" t="b">
        <f t="shared" si="85"/>
        <v>0</v>
      </c>
      <c r="M1090" s="14" t="b">
        <f t="shared" si="86"/>
        <v>1</v>
      </c>
      <c r="N1090" s="14" t="b">
        <f t="shared" si="87"/>
        <v>1</v>
      </c>
      <c r="O1090"/>
    </row>
    <row r="1091" spans="1:15" ht="15.75" x14ac:dyDescent="0.25">
      <c r="A1091" s="17" t="s">
        <v>273</v>
      </c>
      <c r="B1091" s="17" t="s">
        <v>336</v>
      </c>
      <c r="C1091" s="17" t="s">
        <v>22</v>
      </c>
      <c r="D1091" s="12">
        <v>44044</v>
      </c>
      <c r="E1091" s="12">
        <v>44109</v>
      </c>
      <c r="F1091" s="13">
        <v>1375</v>
      </c>
      <c r="G1091" s="12">
        <v>44044</v>
      </c>
      <c r="H1091" s="12">
        <v>44074</v>
      </c>
      <c r="I1091" s="17">
        <f>IF((YEAR(H1091)-YEAR(G1091))=1, ((MONTH(H1091)-MONTH(G1091))+1)+12, (IF((YEAR(H1091)-YEAR(G1091))=2, ((MONTH(H1091)-MONTH(G1091))+1)+24, (IF((YEAR(H1091)-YEAR(G1091))=3, ((MONTH(H1091)-MONTH(G1091))+1)+36, (MONTH(H1091)-MONTH(G1091))+1)))))</f>
        <v>1</v>
      </c>
      <c r="J1091" s="13">
        <f>F1091/I1091</f>
        <v>1375</v>
      </c>
      <c r="L1091" t="b">
        <f t="shared" ref="L1091:L1154" si="88">AND(A1091=A1090,B1091=B1090,G1091=G1090,H1091=H1090)</f>
        <v>0</v>
      </c>
      <c r="M1091" s="14" t="b">
        <f t="shared" si="86"/>
        <v>1</v>
      </c>
      <c r="N1091" s="14" t="b">
        <f t="shared" si="87"/>
        <v>1</v>
      </c>
      <c r="O1091"/>
    </row>
    <row r="1092" spans="1:15" ht="15.75" x14ac:dyDescent="0.25">
      <c r="A1092" s="17" t="s">
        <v>273</v>
      </c>
      <c r="B1092" s="17" t="s">
        <v>336</v>
      </c>
      <c r="C1092" s="17" t="s">
        <v>22</v>
      </c>
      <c r="D1092" s="12">
        <v>44075</v>
      </c>
      <c r="E1092" s="12">
        <v>44137</v>
      </c>
      <c r="F1092" s="13">
        <v>1375</v>
      </c>
      <c r="G1092" s="12">
        <v>44075</v>
      </c>
      <c r="H1092" s="12">
        <v>44104</v>
      </c>
      <c r="I1092" s="17">
        <f>IF((YEAR(H1092)-YEAR(G1092))=1, ((MONTH(H1092)-MONTH(G1092))+1)+12, (IF((YEAR(H1092)-YEAR(G1092))=2, ((MONTH(H1092)-MONTH(G1092))+1)+24, (IF((YEAR(H1092)-YEAR(G1092))=3, ((MONTH(H1092)-MONTH(G1092))+1)+36, (MONTH(H1092)-MONTH(G1092))+1)))))</f>
        <v>1</v>
      </c>
      <c r="J1092" s="13">
        <f>F1092/I1092</f>
        <v>1375</v>
      </c>
      <c r="L1092" t="b">
        <f t="shared" si="88"/>
        <v>0</v>
      </c>
      <c r="M1092" s="14" t="b">
        <f t="shared" si="86"/>
        <v>1</v>
      </c>
      <c r="N1092" s="14" t="b">
        <f t="shared" si="87"/>
        <v>1</v>
      </c>
      <c r="O1092"/>
    </row>
    <row r="1093" spans="1:15" ht="15.75" x14ac:dyDescent="0.25">
      <c r="A1093" s="17" t="s">
        <v>273</v>
      </c>
      <c r="B1093" s="17" t="s">
        <v>336</v>
      </c>
      <c r="C1093" s="17" t="s">
        <v>22</v>
      </c>
      <c r="D1093" s="12">
        <v>44105</v>
      </c>
      <c r="E1093" s="12">
        <v>44168</v>
      </c>
      <c r="F1093" s="13">
        <v>1375</v>
      </c>
      <c r="G1093" s="12">
        <v>44105</v>
      </c>
      <c r="H1093" s="12">
        <v>44135</v>
      </c>
      <c r="I1093" s="17">
        <f>IF((YEAR(H1093)-YEAR(G1093))=1, ((MONTH(H1093)-MONTH(G1093))+1)+12, (IF((YEAR(H1093)-YEAR(G1093))=2, ((MONTH(H1093)-MONTH(G1093))+1)+24, (IF((YEAR(H1093)-YEAR(G1093))=3, ((MONTH(H1093)-MONTH(G1093))+1)+36, (MONTH(H1093)-MONTH(G1093))+1)))))</f>
        <v>1</v>
      </c>
      <c r="J1093" s="13">
        <f>F1093/I1093</f>
        <v>1375</v>
      </c>
      <c r="L1093" t="b">
        <f t="shared" si="88"/>
        <v>0</v>
      </c>
      <c r="M1093" s="14" t="b">
        <f t="shared" si="86"/>
        <v>1</v>
      </c>
      <c r="N1093" s="14" t="b">
        <f t="shared" si="87"/>
        <v>1</v>
      </c>
      <c r="O1093"/>
    </row>
    <row r="1094" spans="1:15" ht="15.75" x14ac:dyDescent="0.25">
      <c r="A1094" s="17" t="s">
        <v>273</v>
      </c>
      <c r="B1094" s="17" t="s">
        <v>336</v>
      </c>
      <c r="C1094" s="17" t="s">
        <v>22</v>
      </c>
      <c r="D1094" s="12">
        <v>44136</v>
      </c>
      <c r="E1094" s="12">
        <v>44186</v>
      </c>
      <c r="F1094" s="13">
        <v>1375</v>
      </c>
      <c r="G1094" s="12">
        <v>44136</v>
      </c>
      <c r="H1094" s="12">
        <v>44165</v>
      </c>
      <c r="I1094" s="17">
        <f>IF((YEAR(H1094)-YEAR(G1094))=1, ((MONTH(H1094)-MONTH(G1094))+1)+12, (IF((YEAR(H1094)-YEAR(G1094))=2, ((MONTH(H1094)-MONTH(G1094))+1)+24, (IF((YEAR(H1094)-YEAR(G1094))=3, ((MONTH(H1094)-MONTH(G1094))+1)+36, (MONTH(H1094)-MONTH(G1094))+1)))))</f>
        <v>1</v>
      </c>
      <c r="J1094" s="13">
        <f>F1094/I1094</f>
        <v>1375</v>
      </c>
      <c r="L1094" t="b">
        <f t="shared" si="88"/>
        <v>0</v>
      </c>
      <c r="M1094" s="14" t="b">
        <f t="shared" si="86"/>
        <v>1</v>
      </c>
      <c r="N1094" s="14" t="b">
        <f t="shared" si="87"/>
        <v>1</v>
      </c>
      <c r="O1094"/>
    </row>
    <row r="1095" spans="1:15" ht="15.75" x14ac:dyDescent="0.25">
      <c r="A1095" s="17" t="s">
        <v>273</v>
      </c>
      <c r="B1095" s="17" t="s">
        <v>336</v>
      </c>
      <c r="C1095" s="17" t="s">
        <v>22</v>
      </c>
      <c r="D1095" s="12">
        <v>44169</v>
      </c>
      <c r="E1095" s="12">
        <v>44231</v>
      </c>
      <c r="F1095" s="13">
        <v>33000</v>
      </c>
      <c r="G1095" s="12">
        <v>44166</v>
      </c>
      <c r="H1095" s="12">
        <v>44530</v>
      </c>
      <c r="I1095" s="17">
        <f>IF((YEAR(H1095)-YEAR(G1095))=1, ((MONTH(H1095)-MONTH(G1095))+1)+12, (IF((YEAR(H1095)-YEAR(G1095))=2, ((MONTH(H1095)-MONTH(G1095))+1)+24, (IF((YEAR(H1095)-YEAR(G1095))=3, ((MONTH(H1095)-MONTH(G1095))+1)+36, (MONTH(H1095)-MONTH(G1095))+1)))))</f>
        <v>12</v>
      </c>
      <c r="J1095" s="13">
        <f>F1095/I1095</f>
        <v>2750</v>
      </c>
      <c r="L1095" t="b">
        <f t="shared" si="88"/>
        <v>0</v>
      </c>
      <c r="M1095" s="14" t="b">
        <f t="shared" si="86"/>
        <v>1</v>
      </c>
      <c r="N1095" s="14" t="b">
        <f t="shared" si="87"/>
        <v>1</v>
      </c>
      <c r="O1095"/>
    </row>
    <row r="1096" spans="1:15" ht="15.75" x14ac:dyDescent="0.25">
      <c r="A1096" s="17" t="s">
        <v>273</v>
      </c>
      <c r="B1096" s="17" t="s">
        <v>336</v>
      </c>
      <c r="C1096" s="17" t="s">
        <v>22</v>
      </c>
      <c r="D1096" s="12">
        <v>44166</v>
      </c>
      <c r="E1096" s="12">
        <v>44228</v>
      </c>
      <c r="F1096" s="13">
        <v>1375</v>
      </c>
      <c r="G1096" s="12">
        <v>44166</v>
      </c>
      <c r="H1096" s="12">
        <v>44196</v>
      </c>
      <c r="I1096" s="17">
        <f>IF((YEAR(H1096)-YEAR(G1096))=1, ((MONTH(H1096)-MONTH(G1096))+1)+12, (IF((YEAR(H1096)-YEAR(G1096))=2, ((MONTH(H1096)-MONTH(G1096))+1)+24, (IF((YEAR(H1096)-YEAR(G1096))=3, ((MONTH(H1096)-MONTH(G1096))+1)+36, (MONTH(H1096)-MONTH(G1096))+1)))))</f>
        <v>1</v>
      </c>
      <c r="J1096" s="13">
        <f>F1096/I1096</f>
        <v>1375</v>
      </c>
      <c r="L1096" t="b">
        <f t="shared" si="88"/>
        <v>0</v>
      </c>
      <c r="M1096" s="14" t="b">
        <f t="shared" si="86"/>
        <v>1</v>
      </c>
      <c r="N1096" s="14" t="b">
        <f t="shared" si="87"/>
        <v>1</v>
      </c>
      <c r="O1096"/>
    </row>
    <row r="1097" spans="1:15" ht="15.75" x14ac:dyDescent="0.25">
      <c r="A1097" s="17" t="s">
        <v>273</v>
      </c>
      <c r="B1097" s="17" t="s">
        <v>336</v>
      </c>
      <c r="C1097" s="17" t="s">
        <v>22</v>
      </c>
      <c r="D1097" s="12">
        <v>44197</v>
      </c>
      <c r="E1097" s="12">
        <v>44259</v>
      </c>
      <c r="F1097" s="13">
        <v>1375</v>
      </c>
      <c r="G1097" s="12">
        <v>44197</v>
      </c>
      <c r="H1097" s="12">
        <v>44227</v>
      </c>
      <c r="I1097" s="17">
        <f>IF((YEAR(H1097)-YEAR(G1097))=1, ((MONTH(H1097)-MONTH(G1097))+1)+12, (IF((YEAR(H1097)-YEAR(G1097))=2, ((MONTH(H1097)-MONTH(G1097))+1)+24, (IF((YEAR(H1097)-YEAR(G1097))=3, ((MONTH(H1097)-MONTH(G1097))+1)+36, (MONTH(H1097)-MONTH(G1097))+1)))))</f>
        <v>1</v>
      </c>
      <c r="J1097" s="13">
        <f>F1097/I1097</f>
        <v>1375</v>
      </c>
      <c r="L1097" t="b">
        <f t="shared" si="88"/>
        <v>0</v>
      </c>
      <c r="M1097" s="14" t="b">
        <f t="shared" si="86"/>
        <v>1</v>
      </c>
      <c r="N1097" s="14" t="b">
        <f t="shared" si="87"/>
        <v>1</v>
      </c>
      <c r="O1097"/>
    </row>
    <row r="1098" spans="1:15" ht="15.75" x14ac:dyDescent="0.25">
      <c r="A1098" s="17" t="s">
        <v>273</v>
      </c>
      <c r="B1098" s="17" t="s">
        <v>336</v>
      </c>
      <c r="C1098" s="17" t="s">
        <v>22</v>
      </c>
      <c r="D1098" s="12">
        <v>44228</v>
      </c>
      <c r="E1098" s="12"/>
      <c r="F1098" s="13">
        <v>1375</v>
      </c>
      <c r="G1098" s="12">
        <v>44228</v>
      </c>
      <c r="H1098" s="12">
        <v>44255</v>
      </c>
      <c r="I1098" s="17">
        <f>IF((YEAR(H1098)-YEAR(G1098))=1, ((MONTH(H1098)-MONTH(G1098))+1)+12, (IF((YEAR(H1098)-YEAR(G1098))=2, ((MONTH(H1098)-MONTH(G1098))+1)+24, (IF((YEAR(H1098)-YEAR(G1098))=3, ((MONTH(H1098)-MONTH(G1098))+1)+36, (MONTH(H1098)-MONTH(G1098))+1)))))</f>
        <v>1</v>
      </c>
      <c r="J1098" s="13">
        <f>F1098/I1098</f>
        <v>1375</v>
      </c>
      <c r="L1098" t="b">
        <f t="shared" si="88"/>
        <v>0</v>
      </c>
      <c r="M1098" s="14" t="b">
        <f t="shared" si="86"/>
        <v>1</v>
      </c>
      <c r="N1098" s="14" t="b">
        <f t="shared" si="87"/>
        <v>1</v>
      </c>
      <c r="O1098"/>
    </row>
    <row r="1099" spans="1:15" ht="15.75" x14ac:dyDescent="0.25">
      <c r="A1099" s="17" t="s">
        <v>273</v>
      </c>
      <c r="B1099" s="17" t="s">
        <v>336</v>
      </c>
      <c r="C1099" s="17" t="s">
        <v>22</v>
      </c>
      <c r="D1099" s="12">
        <v>44256</v>
      </c>
      <c r="E1099" s="12"/>
      <c r="F1099" s="13">
        <v>1375</v>
      </c>
      <c r="G1099" s="12">
        <v>44256</v>
      </c>
      <c r="H1099" s="12">
        <v>44286</v>
      </c>
      <c r="I1099" s="17">
        <f>IF((YEAR(H1099)-YEAR(G1099))=1, ((MONTH(H1099)-MONTH(G1099))+1)+12, (IF((YEAR(H1099)-YEAR(G1099))=2, ((MONTH(H1099)-MONTH(G1099))+1)+24, (IF((YEAR(H1099)-YEAR(G1099))=3, ((MONTH(H1099)-MONTH(G1099))+1)+36, (MONTH(H1099)-MONTH(G1099))+1)))))</f>
        <v>1</v>
      </c>
      <c r="J1099" s="13">
        <f>F1099/I1099</f>
        <v>1375</v>
      </c>
      <c r="L1099" t="b">
        <f t="shared" si="88"/>
        <v>0</v>
      </c>
      <c r="M1099" s="14" t="b">
        <f t="shared" si="86"/>
        <v>1</v>
      </c>
      <c r="N1099" s="14" t="b">
        <f t="shared" si="87"/>
        <v>1</v>
      </c>
      <c r="O1099"/>
    </row>
    <row r="1100" spans="1:15" ht="15.75" x14ac:dyDescent="0.25">
      <c r="A1100" s="17" t="s">
        <v>273</v>
      </c>
      <c r="B1100" s="17" t="s">
        <v>336</v>
      </c>
      <c r="C1100" s="17" t="s">
        <v>22</v>
      </c>
      <c r="D1100" s="12">
        <v>44287</v>
      </c>
      <c r="E1100" s="12"/>
      <c r="F1100" s="13">
        <v>1375</v>
      </c>
      <c r="G1100" s="12">
        <v>44287</v>
      </c>
      <c r="H1100" s="12">
        <v>44316</v>
      </c>
      <c r="I1100" s="17">
        <f>IF((YEAR(H1100)-YEAR(G1100))=1, ((MONTH(H1100)-MONTH(G1100))+1)+12, (IF((YEAR(H1100)-YEAR(G1100))=2, ((MONTH(H1100)-MONTH(G1100))+1)+24, (IF((YEAR(H1100)-YEAR(G1100))=3, ((MONTH(H1100)-MONTH(G1100))+1)+36, (MONTH(H1100)-MONTH(G1100))+1)))))</f>
        <v>1</v>
      </c>
      <c r="J1100" s="13">
        <f>F1100/I1100</f>
        <v>1375</v>
      </c>
      <c r="L1100" t="b">
        <f t="shared" si="88"/>
        <v>0</v>
      </c>
      <c r="M1100" s="14" t="b">
        <f t="shared" si="86"/>
        <v>1</v>
      </c>
      <c r="N1100" s="14" t="b">
        <f t="shared" si="87"/>
        <v>1</v>
      </c>
      <c r="O1100"/>
    </row>
    <row r="1101" spans="1:15" ht="15.75" x14ac:dyDescent="0.25">
      <c r="A1101" s="17" t="s">
        <v>273</v>
      </c>
      <c r="B1101" s="17" t="s">
        <v>336</v>
      </c>
      <c r="C1101" s="17" t="s">
        <v>22</v>
      </c>
      <c r="D1101" s="12">
        <v>44317</v>
      </c>
      <c r="E1101" s="12"/>
      <c r="F1101" s="13">
        <v>1375</v>
      </c>
      <c r="G1101" s="12">
        <v>44317</v>
      </c>
      <c r="H1101" s="12">
        <v>44347</v>
      </c>
      <c r="I1101" s="17">
        <f>IF((YEAR(H1101)-YEAR(G1101))=1, ((MONTH(H1101)-MONTH(G1101))+1)+12, (IF((YEAR(H1101)-YEAR(G1101))=2, ((MONTH(H1101)-MONTH(G1101))+1)+24, (IF((YEAR(H1101)-YEAR(G1101))=3, ((MONTH(H1101)-MONTH(G1101))+1)+36, (MONTH(H1101)-MONTH(G1101))+1)))))</f>
        <v>1</v>
      </c>
      <c r="J1101" s="13">
        <f>F1101/I1101</f>
        <v>1375</v>
      </c>
      <c r="L1101" t="b">
        <f t="shared" si="88"/>
        <v>0</v>
      </c>
      <c r="M1101" s="14" t="b">
        <f t="shared" si="86"/>
        <v>1</v>
      </c>
      <c r="N1101" s="14" t="b">
        <f t="shared" si="87"/>
        <v>1</v>
      </c>
      <c r="O1101"/>
    </row>
    <row r="1102" spans="1:15" ht="15.75" x14ac:dyDescent="0.25">
      <c r="A1102" s="17" t="s">
        <v>273</v>
      </c>
      <c r="B1102" s="17" t="s">
        <v>336</v>
      </c>
      <c r="C1102" s="17" t="s">
        <v>22</v>
      </c>
      <c r="D1102" s="12">
        <v>44348</v>
      </c>
      <c r="E1102" s="12"/>
      <c r="F1102" s="13">
        <v>1375</v>
      </c>
      <c r="G1102" s="12">
        <v>44348</v>
      </c>
      <c r="H1102" s="12">
        <v>44377</v>
      </c>
      <c r="I1102" s="17">
        <f>IF((YEAR(H1102)-YEAR(G1102))=1, ((MONTH(H1102)-MONTH(G1102))+1)+12, (IF((YEAR(H1102)-YEAR(G1102))=2, ((MONTH(H1102)-MONTH(G1102))+1)+24, (IF((YEAR(H1102)-YEAR(G1102))=3, ((MONTH(H1102)-MONTH(G1102))+1)+36, (MONTH(H1102)-MONTH(G1102))+1)))))</f>
        <v>1</v>
      </c>
      <c r="J1102" s="13">
        <f>F1102/I1102</f>
        <v>1375</v>
      </c>
      <c r="L1102" t="b">
        <f t="shared" si="88"/>
        <v>0</v>
      </c>
      <c r="M1102" s="14" t="b">
        <f t="shared" si="86"/>
        <v>1</v>
      </c>
      <c r="N1102" s="14" t="b">
        <f t="shared" si="87"/>
        <v>1</v>
      </c>
      <c r="O1102"/>
    </row>
    <row r="1103" spans="1:15" ht="15.75" x14ac:dyDescent="0.25">
      <c r="A1103" s="17" t="s">
        <v>273</v>
      </c>
      <c r="B1103" s="17" t="s">
        <v>336</v>
      </c>
      <c r="C1103" s="17" t="s">
        <v>22</v>
      </c>
      <c r="D1103" s="12">
        <v>44378</v>
      </c>
      <c r="E1103" s="12"/>
      <c r="F1103" s="13">
        <v>1375</v>
      </c>
      <c r="G1103" s="12">
        <v>44378</v>
      </c>
      <c r="H1103" s="12">
        <v>44408</v>
      </c>
      <c r="I1103" s="17">
        <f>IF((YEAR(H1103)-YEAR(G1103))=1, ((MONTH(H1103)-MONTH(G1103))+1)+12, (IF((YEAR(H1103)-YEAR(G1103))=2, ((MONTH(H1103)-MONTH(G1103))+1)+24, (IF((YEAR(H1103)-YEAR(G1103))=3, ((MONTH(H1103)-MONTH(G1103))+1)+36, (MONTH(H1103)-MONTH(G1103))+1)))))</f>
        <v>1</v>
      </c>
      <c r="J1103" s="13">
        <f>F1103/I1103</f>
        <v>1375</v>
      </c>
      <c r="L1103" t="b">
        <f t="shared" si="88"/>
        <v>0</v>
      </c>
      <c r="M1103" s="14" t="b">
        <f t="shared" si="86"/>
        <v>1</v>
      </c>
      <c r="N1103" s="14" t="b">
        <f t="shared" si="87"/>
        <v>1</v>
      </c>
      <c r="O1103"/>
    </row>
    <row r="1104" spans="1:15" ht="15.75" x14ac:dyDescent="0.25">
      <c r="A1104" s="17" t="s">
        <v>273</v>
      </c>
      <c r="B1104" s="17" t="s">
        <v>336</v>
      </c>
      <c r="C1104" s="17" t="s">
        <v>22</v>
      </c>
      <c r="D1104" s="12">
        <v>44409</v>
      </c>
      <c r="E1104" s="12"/>
      <c r="F1104" s="13">
        <v>1375</v>
      </c>
      <c r="G1104" s="12">
        <v>44409</v>
      </c>
      <c r="H1104" s="12">
        <v>44439</v>
      </c>
      <c r="I1104" s="17">
        <f>IF((YEAR(H1104)-YEAR(G1104))=1, ((MONTH(H1104)-MONTH(G1104))+1)+12, (IF((YEAR(H1104)-YEAR(G1104))=2, ((MONTH(H1104)-MONTH(G1104))+1)+24, (IF((YEAR(H1104)-YEAR(G1104))=3, ((MONTH(H1104)-MONTH(G1104))+1)+36, (MONTH(H1104)-MONTH(G1104))+1)))))</f>
        <v>1</v>
      </c>
      <c r="J1104" s="13">
        <f>F1104/I1104</f>
        <v>1375</v>
      </c>
      <c r="L1104" t="b">
        <f t="shared" si="88"/>
        <v>0</v>
      </c>
      <c r="M1104" s="14" t="b">
        <f t="shared" si="86"/>
        <v>1</v>
      </c>
      <c r="N1104" s="14" t="b">
        <f t="shared" si="87"/>
        <v>1</v>
      </c>
      <c r="O1104"/>
    </row>
    <row r="1105" spans="1:15" ht="15.75" x14ac:dyDescent="0.25">
      <c r="A1105" s="17" t="s">
        <v>273</v>
      </c>
      <c r="B1105" s="17" t="s">
        <v>336</v>
      </c>
      <c r="C1105" s="17" t="s">
        <v>22</v>
      </c>
      <c r="D1105" s="12">
        <v>44440</v>
      </c>
      <c r="E1105" s="12"/>
      <c r="F1105" s="13">
        <v>1375</v>
      </c>
      <c r="G1105" s="12">
        <v>44440</v>
      </c>
      <c r="H1105" s="12">
        <v>44469</v>
      </c>
      <c r="I1105" s="17">
        <f>IF((YEAR(H1105)-YEAR(G1105))=1, ((MONTH(H1105)-MONTH(G1105))+1)+12, (IF((YEAR(H1105)-YEAR(G1105))=2, ((MONTH(H1105)-MONTH(G1105))+1)+24, (IF((YEAR(H1105)-YEAR(G1105))=3, ((MONTH(H1105)-MONTH(G1105))+1)+36, (MONTH(H1105)-MONTH(G1105))+1)))))</f>
        <v>1</v>
      </c>
      <c r="J1105" s="13">
        <f>F1105/I1105</f>
        <v>1375</v>
      </c>
      <c r="L1105" t="b">
        <f t="shared" si="88"/>
        <v>0</v>
      </c>
      <c r="M1105" s="14" t="b">
        <f t="shared" si="86"/>
        <v>1</v>
      </c>
      <c r="N1105" s="14" t="b">
        <f t="shared" si="87"/>
        <v>1</v>
      </c>
      <c r="O1105"/>
    </row>
    <row r="1106" spans="1:15" ht="15.75" x14ac:dyDescent="0.25">
      <c r="A1106" s="17" t="s">
        <v>273</v>
      </c>
      <c r="B1106" s="17" t="s">
        <v>336</v>
      </c>
      <c r="C1106" s="17" t="s">
        <v>22</v>
      </c>
      <c r="D1106" s="12">
        <v>44470</v>
      </c>
      <c r="E1106" s="12"/>
      <c r="F1106" s="13">
        <v>1375</v>
      </c>
      <c r="G1106" s="12">
        <v>44470</v>
      </c>
      <c r="H1106" s="12">
        <v>44500</v>
      </c>
      <c r="I1106" s="17">
        <f>IF((YEAR(H1106)-YEAR(G1106))=1, ((MONTH(H1106)-MONTH(G1106))+1)+12, (IF((YEAR(H1106)-YEAR(G1106))=2, ((MONTH(H1106)-MONTH(G1106))+1)+24, (IF((YEAR(H1106)-YEAR(G1106))=3, ((MONTH(H1106)-MONTH(G1106))+1)+36, (MONTH(H1106)-MONTH(G1106))+1)))))</f>
        <v>1</v>
      </c>
      <c r="J1106" s="13">
        <f>F1106/I1106</f>
        <v>1375</v>
      </c>
      <c r="L1106" t="b">
        <f t="shared" si="88"/>
        <v>0</v>
      </c>
      <c r="M1106" s="14" t="b">
        <f t="shared" si="86"/>
        <v>1</v>
      </c>
      <c r="N1106" s="14" t="b">
        <f t="shared" si="87"/>
        <v>1</v>
      </c>
      <c r="O1106"/>
    </row>
    <row r="1107" spans="1:15" ht="15.75" x14ac:dyDescent="0.25">
      <c r="A1107" s="17" t="s">
        <v>273</v>
      </c>
      <c r="B1107" s="17" t="s">
        <v>336</v>
      </c>
      <c r="C1107" s="17" t="s">
        <v>22</v>
      </c>
      <c r="D1107" s="12">
        <v>44501</v>
      </c>
      <c r="E1107" s="12"/>
      <c r="F1107" s="13">
        <v>1375</v>
      </c>
      <c r="G1107" s="12">
        <v>44501</v>
      </c>
      <c r="H1107" s="12">
        <v>44530</v>
      </c>
      <c r="I1107" s="17">
        <f>IF((YEAR(H1107)-YEAR(G1107))=1, ((MONTH(H1107)-MONTH(G1107))+1)+12, (IF((YEAR(H1107)-YEAR(G1107))=2, ((MONTH(H1107)-MONTH(G1107))+1)+24, (IF((YEAR(H1107)-YEAR(G1107))=3, ((MONTH(H1107)-MONTH(G1107))+1)+36, (MONTH(H1107)-MONTH(G1107))+1)))))</f>
        <v>1</v>
      </c>
      <c r="J1107" s="13">
        <f>F1107/I1107</f>
        <v>1375</v>
      </c>
      <c r="L1107" t="b">
        <f t="shared" si="88"/>
        <v>0</v>
      </c>
      <c r="M1107" s="14" t="b">
        <f t="shared" si="86"/>
        <v>1</v>
      </c>
      <c r="N1107" s="14" t="b">
        <f t="shared" si="87"/>
        <v>1</v>
      </c>
      <c r="O1107"/>
    </row>
    <row r="1108" spans="1:15" ht="15.75" hidden="1" x14ac:dyDescent="0.25">
      <c r="A1108" s="17" t="s">
        <v>274</v>
      </c>
      <c r="B1108" s="17" t="s">
        <v>332</v>
      </c>
      <c r="C1108" s="17" t="s">
        <v>22</v>
      </c>
      <c r="D1108" s="12">
        <v>42856</v>
      </c>
      <c r="E1108" s="12">
        <v>43100</v>
      </c>
      <c r="F1108" s="13">
        <v>25800</v>
      </c>
      <c r="G1108" s="12">
        <v>42856</v>
      </c>
      <c r="H1108" s="12">
        <v>43220</v>
      </c>
      <c r="I1108" s="17">
        <f>IF((YEAR(H1108)-YEAR(G1108))=1, ((MONTH(H1108)-MONTH(G1108))+1)+12, (IF((YEAR(H1108)-YEAR(G1108))=2, ((MONTH(H1108)-MONTH(G1108))+1)+24, (IF((YEAR(H1108)-YEAR(G1108))=3, ((MONTH(H1108)-MONTH(G1108))+1)+36, (MONTH(H1108)-MONTH(G1108))+1)))))</f>
        <v>12</v>
      </c>
      <c r="J1108" s="13">
        <f>F1108/I1108</f>
        <v>2150</v>
      </c>
      <c r="L1108" t="b">
        <f t="shared" si="88"/>
        <v>0</v>
      </c>
      <c r="M1108" s="14" t="b">
        <f t="shared" si="86"/>
        <v>0</v>
      </c>
      <c r="N1108" s="14" t="b">
        <f t="shared" si="87"/>
        <v>0</v>
      </c>
      <c r="O1108"/>
    </row>
    <row r="1109" spans="1:15" ht="15.75" hidden="1" x14ac:dyDescent="0.25">
      <c r="A1109" s="17" t="s">
        <v>274</v>
      </c>
      <c r="B1109" s="17" t="s">
        <v>332</v>
      </c>
      <c r="C1109" s="17" t="s">
        <v>22</v>
      </c>
      <c r="D1109" s="12">
        <v>43100</v>
      </c>
      <c r="E1109" s="12">
        <v>43465</v>
      </c>
      <c r="F1109" s="13">
        <v>10000</v>
      </c>
      <c r="G1109" s="12">
        <v>43070</v>
      </c>
      <c r="H1109" s="12">
        <v>43434</v>
      </c>
      <c r="I1109" s="17">
        <f>IF((YEAR(H1109)-YEAR(G1109))=1, ((MONTH(H1109)-MONTH(G1109))+1)+12, (IF((YEAR(H1109)-YEAR(G1109))=2, ((MONTH(H1109)-MONTH(G1109))+1)+24, (IF((YEAR(H1109)-YEAR(G1109))=3, ((MONTH(H1109)-MONTH(G1109))+1)+36, (MONTH(H1109)-MONTH(G1109))+1)))))</f>
        <v>12</v>
      </c>
      <c r="J1109" s="13">
        <f>F1109/I1109</f>
        <v>833.33333333333337</v>
      </c>
      <c r="L1109" t="b">
        <f t="shared" si="88"/>
        <v>0</v>
      </c>
      <c r="M1109" s="14" t="b">
        <f t="shared" si="86"/>
        <v>1</v>
      </c>
      <c r="N1109" s="14" t="b">
        <f t="shared" si="87"/>
        <v>1</v>
      </c>
      <c r="O1109"/>
    </row>
    <row r="1110" spans="1:15" ht="15.75" hidden="1" x14ac:dyDescent="0.25">
      <c r="A1110" s="17" t="s">
        <v>274</v>
      </c>
      <c r="B1110" s="17" t="s">
        <v>332</v>
      </c>
      <c r="C1110" s="17" t="s">
        <v>22</v>
      </c>
      <c r="D1110" s="12">
        <v>43269</v>
      </c>
      <c r="E1110" s="12">
        <v>43496</v>
      </c>
      <c r="F1110" s="13">
        <v>25800</v>
      </c>
      <c r="G1110" s="12">
        <v>43221</v>
      </c>
      <c r="H1110" s="12">
        <v>43585</v>
      </c>
      <c r="I1110" s="17">
        <f>IF((YEAR(H1110)-YEAR(G1110))=1, ((MONTH(H1110)-MONTH(G1110))+1)+12, (IF((YEAR(H1110)-YEAR(G1110))=2, ((MONTH(H1110)-MONTH(G1110))+1)+24, (IF((YEAR(H1110)-YEAR(G1110))=3, ((MONTH(H1110)-MONTH(G1110))+1)+36, (MONTH(H1110)-MONTH(G1110))+1)))))</f>
        <v>12</v>
      </c>
      <c r="J1110" s="13">
        <f>F1110/I1110</f>
        <v>2150</v>
      </c>
      <c r="L1110" t="b">
        <f t="shared" si="88"/>
        <v>0</v>
      </c>
      <c r="M1110" s="14" t="b">
        <f t="shared" si="86"/>
        <v>1</v>
      </c>
      <c r="N1110" s="14" t="b">
        <f t="shared" si="87"/>
        <v>1</v>
      </c>
      <c r="O1110"/>
    </row>
    <row r="1111" spans="1:15" ht="15.75" hidden="1" x14ac:dyDescent="0.25">
      <c r="A1111" s="17" t="s">
        <v>275</v>
      </c>
      <c r="B1111" s="17" t="s">
        <v>335</v>
      </c>
      <c r="C1111" s="17" t="s">
        <v>22</v>
      </c>
      <c r="D1111" s="12">
        <v>42736</v>
      </c>
      <c r="E1111" s="12">
        <v>43100</v>
      </c>
      <c r="F1111" s="13">
        <v>10000</v>
      </c>
      <c r="G1111" s="12">
        <v>42736</v>
      </c>
      <c r="H1111" s="12">
        <v>42766</v>
      </c>
      <c r="I1111" s="17">
        <f>IF((YEAR(H1111)-YEAR(G1111))=1, ((MONTH(H1111)-MONTH(G1111))+1)+12, (IF((YEAR(H1111)-YEAR(G1111))=2, ((MONTH(H1111)-MONTH(G1111))+1)+24, (IF((YEAR(H1111)-YEAR(G1111))=3, ((MONTH(H1111)-MONTH(G1111))+1)+36, (MONTH(H1111)-MONTH(G1111))+1)))))</f>
        <v>1</v>
      </c>
      <c r="J1111" s="13">
        <f>F1111/I1111</f>
        <v>10000</v>
      </c>
      <c r="L1111" t="b">
        <f t="shared" si="88"/>
        <v>0</v>
      </c>
      <c r="M1111" s="14" t="b">
        <f t="shared" si="86"/>
        <v>0</v>
      </c>
      <c r="N1111" s="14" t="b">
        <f t="shared" si="87"/>
        <v>0</v>
      </c>
      <c r="O1111"/>
    </row>
    <row r="1112" spans="1:15" ht="15.75" hidden="1" x14ac:dyDescent="0.25">
      <c r="A1112" s="17" t="s">
        <v>275</v>
      </c>
      <c r="B1112" s="17" t="s">
        <v>335</v>
      </c>
      <c r="C1112" s="17" t="s">
        <v>22</v>
      </c>
      <c r="D1112" s="12">
        <v>42767</v>
      </c>
      <c r="E1112" s="12">
        <v>43100</v>
      </c>
      <c r="F1112" s="13">
        <v>10000</v>
      </c>
      <c r="G1112" s="12">
        <v>42767</v>
      </c>
      <c r="H1112" s="12">
        <v>42794</v>
      </c>
      <c r="I1112" s="17">
        <f>IF((YEAR(H1112)-YEAR(G1112))=1, ((MONTH(H1112)-MONTH(G1112))+1)+12, (IF((YEAR(H1112)-YEAR(G1112))=2, ((MONTH(H1112)-MONTH(G1112))+1)+24, (IF((YEAR(H1112)-YEAR(G1112))=3, ((MONTH(H1112)-MONTH(G1112))+1)+36, (MONTH(H1112)-MONTH(G1112))+1)))))</f>
        <v>1</v>
      </c>
      <c r="J1112" s="13">
        <f>F1112/I1112</f>
        <v>10000</v>
      </c>
      <c r="L1112" t="b">
        <f t="shared" si="88"/>
        <v>0</v>
      </c>
      <c r="M1112" s="14" t="b">
        <f t="shared" si="86"/>
        <v>1</v>
      </c>
      <c r="N1112" s="14" t="b">
        <f t="shared" si="87"/>
        <v>1</v>
      </c>
      <c r="O1112"/>
    </row>
    <row r="1113" spans="1:15" ht="15.75" hidden="1" x14ac:dyDescent="0.25">
      <c r="A1113" s="17" t="s">
        <v>275</v>
      </c>
      <c r="B1113" s="17" t="s">
        <v>335</v>
      </c>
      <c r="C1113" s="17" t="s">
        <v>22</v>
      </c>
      <c r="D1113" s="12">
        <v>42795</v>
      </c>
      <c r="E1113" s="12">
        <v>43100</v>
      </c>
      <c r="F1113" s="13">
        <v>10000</v>
      </c>
      <c r="G1113" s="12">
        <v>42795</v>
      </c>
      <c r="H1113" s="12">
        <v>42825</v>
      </c>
      <c r="I1113" s="17">
        <f>IF((YEAR(H1113)-YEAR(G1113))=1, ((MONTH(H1113)-MONTH(G1113))+1)+12, (IF((YEAR(H1113)-YEAR(G1113))=2, ((MONTH(H1113)-MONTH(G1113))+1)+24, (IF((YEAR(H1113)-YEAR(G1113))=3, ((MONTH(H1113)-MONTH(G1113))+1)+36, (MONTH(H1113)-MONTH(G1113))+1)))))</f>
        <v>1</v>
      </c>
      <c r="J1113" s="13">
        <f>F1113/I1113</f>
        <v>10000</v>
      </c>
      <c r="L1113" t="b">
        <f t="shared" si="88"/>
        <v>0</v>
      </c>
      <c r="M1113" s="14" t="b">
        <f t="shared" si="86"/>
        <v>1</v>
      </c>
      <c r="N1113" s="14" t="b">
        <f t="shared" si="87"/>
        <v>1</v>
      </c>
      <c r="O1113"/>
    </row>
    <row r="1114" spans="1:15" ht="15.75" hidden="1" x14ac:dyDescent="0.25">
      <c r="A1114" s="17" t="s">
        <v>275</v>
      </c>
      <c r="B1114" s="17" t="s">
        <v>335</v>
      </c>
      <c r="C1114" s="17" t="s">
        <v>22</v>
      </c>
      <c r="D1114" s="12">
        <v>42826</v>
      </c>
      <c r="E1114" s="12">
        <v>43100</v>
      </c>
      <c r="F1114" s="13">
        <v>10000</v>
      </c>
      <c r="G1114" s="12">
        <v>42826</v>
      </c>
      <c r="H1114" s="12">
        <v>42855</v>
      </c>
      <c r="I1114" s="17">
        <f>IF((YEAR(H1114)-YEAR(G1114))=1, ((MONTH(H1114)-MONTH(G1114))+1)+12, (IF((YEAR(H1114)-YEAR(G1114))=2, ((MONTH(H1114)-MONTH(G1114))+1)+24, (IF((YEAR(H1114)-YEAR(G1114))=3, ((MONTH(H1114)-MONTH(G1114))+1)+36, (MONTH(H1114)-MONTH(G1114))+1)))))</f>
        <v>1</v>
      </c>
      <c r="J1114" s="13">
        <f>F1114/I1114</f>
        <v>10000</v>
      </c>
      <c r="L1114" t="b">
        <f t="shared" si="88"/>
        <v>0</v>
      </c>
      <c r="M1114" s="14" t="b">
        <f t="shared" si="86"/>
        <v>1</v>
      </c>
      <c r="N1114" s="14" t="b">
        <f t="shared" si="87"/>
        <v>1</v>
      </c>
      <c r="O1114"/>
    </row>
    <row r="1115" spans="1:15" ht="15.75" hidden="1" x14ac:dyDescent="0.25">
      <c r="A1115" s="17" t="s">
        <v>275</v>
      </c>
      <c r="B1115" s="17" t="s">
        <v>335</v>
      </c>
      <c r="C1115" s="17" t="s">
        <v>22</v>
      </c>
      <c r="D1115" s="12">
        <v>42856</v>
      </c>
      <c r="E1115" s="12">
        <v>43100</v>
      </c>
      <c r="F1115" s="13">
        <v>10000</v>
      </c>
      <c r="G1115" s="12">
        <v>42856</v>
      </c>
      <c r="H1115" s="12">
        <v>42886</v>
      </c>
      <c r="I1115" s="17">
        <f>IF((YEAR(H1115)-YEAR(G1115))=1, ((MONTH(H1115)-MONTH(G1115))+1)+12, (IF((YEAR(H1115)-YEAR(G1115))=2, ((MONTH(H1115)-MONTH(G1115))+1)+24, (IF((YEAR(H1115)-YEAR(G1115))=3, ((MONTH(H1115)-MONTH(G1115))+1)+36, (MONTH(H1115)-MONTH(G1115))+1)))))</f>
        <v>1</v>
      </c>
      <c r="J1115" s="13">
        <f>F1115/I1115</f>
        <v>10000</v>
      </c>
      <c r="L1115" t="b">
        <f t="shared" si="88"/>
        <v>0</v>
      </c>
      <c r="M1115" s="14" t="b">
        <f t="shared" ref="M1115:M1175" si="89">EXACT(A1115,A1114)</f>
        <v>1</v>
      </c>
      <c r="N1115" s="14" t="b">
        <f t="shared" ref="N1115:N1175" si="90">EXACT(B1115,B1114)</f>
        <v>1</v>
      </c>
      <c r="O1115"/>
    </row>
    <row r="1116" spans="1:15" ht="15.75" hidden="1" x14ac:dyDescent="0.25">
      <c r="A1116" s="17" t="s">
        <v>275</v>
      </c>
      <c r="B1116" s="17" t="s">
        <v>335</v>
      </c>
      <c r="C1116" s="17" t="s">
        <v>22</v>
      </c>
      <c r="D1116" s="12">
        <v>42887</v>
      </c>
      <c r="E1116" s="12">
        <v>43100</v>
      </c>
      <c r="F1116" s="13">
        <v>10000</v>
      </c>
      <c r="G1116" s="12">
        <v>42887</v>
      </c>
      <c r="H1116" s="12">
        <v>42916</v>
      </c>
      <c r="I1116" s="17">
        <f>IF((YEAR(H1116)-YEAR(G1116))=1, ((MONTH(H1116)-MONTH(G1116))+1)+12, (IF((YEAR(H1116)-YEAR(G1116))=2, ((MONTH(H1116)-MONTH(G1116))+1)+24, (IF((YEAR(H1116)-YEAR(G1116))=3, ((MONTH(H1116)-MONTH(G1116))+1)+36, (MONTH(H1116)-MONTH(G1116))+1)))))</f>
        <v>1</v>
      </c>
      <c r="J1116" s="13">
        <f>F1116/I1116</f>
        <v>10000</v>
      </c>
      <c r="L1116" t="b">
        <f t="shared" si="88"/>
        <v>0</v>
      </c>
      <c r="M1116" s="14" t="b">
        <f t="shared" si="89"/>
        <v>1</v>
      </c>
      <c r="N1116" s="14" t="b">
        <f t="shared" si="90"/>
        <v>1</v>
      </c>
      <c r="O1116"/>
    </row>
    <row r="1117" spans="1:15" ht="15.75" hidden="1" x14ac:dyDescent="0.25">
      <c r="A1117" s="17" t="s">
        <v>275</v>
      </c>
      <c r="B1117" s="17" t="s">
        <v>335</v>
      </c>
      <c r="C1117" s="17" t="s">
        <v>22</v>
      </c>
      <c r="D1117" s="12">
        <v>42887</v>
      </c>
      <c r="E1117" s="12">
        <v>43100</v>
      </c>
      <c r="F1117" s="13">
        <v>60000</v>
      </c>
      <c r="G1117" s="12">
        <v>42887</v>
      </c>
      <c r="H1117" s="12">
        <v>43220</v>
      </c>
      <c r="I1117" s="17">
        <f>IF((YEAR(H1117)-YEAR(G1117))=1, ((MONTH(H1117)-MONTH(G1117))+1)+12, (IF((YEAR(H1117)-YEAR(G1117))=2, ((MONTH(H1117)-MONTH(G1117))+1)+24, (IF((YEAR(H1117)-YEAR(G1117))=3, ((MONTH(H1117)-MONTH(G1117))+1)+36, (MONTH(H1117)-MONTH(G1117))+1)))))</f>
        <v>11</v>
      </c>
      <c r="J1117" s="13">
        <f>F1117/I1117</f>
        <v>5454.545454545455</v>
      </c>
      <c r="L1117" t="b">
        <f t="shared" si="88"/>
        <v>0</v>
      </c>
      <c r="M1117" s="14" t="b">
        <f t="shared" si="89"/>
        <v>1</v>
      </c>
      <c r="N1117" s="14" t="b">
        <f t="shared" si="90"/>
        <v>1</v>
      </c>
      <c r="O1117"/>
    </row>
    <row r="1118" spans="1:15" ht="15.75" hidden="1" x14ac:dyDescent="0.25">
      <c r="A1118" s="17" t="s">
        <v>275</v>
      </c>
      <c r="B1118" s="17" t="s">
        <v>335</v>
      </c>
      <c r="C1118" s="17" t="s">
        <v>22</v>
      </c>
      <c r="D1118" s="12">
        <v>42970</v>
      </c>
      <c r="E1118" s="12">
        <v>43031</v>
      </c>
      <c r="F1118" s="13">
        <v>60000</v>
      </c>
      <c r="G1118" s="12">
        <v>42887</v>
      </c>
      <c r="H1118" s="12">
        <v>43220</v>
      </c>
      <c r="I1118" s="17">
        <f>IF((YEAR(H1118)-YEAR(G1118))=1, ((MONTH(H1118)-MONTH(G1118))+1)+12, (IF((YEAR(H1118)-YEAR(G1118))=2, ((MONTH(H1118)-MONTH(G1118))+1)+24, (IF((YEAR(H1118)-YEAR(G1118))=3, ((MONTH(H1118)-MONTH(G1118))+1)+36, (MONTH(H1118)-MONTH(G1118))+1)))))</f>
        <v>11</v>
      </c>
      <c r="J1118" s="13">
        <f>F1118/I1118</f>
        <v>5454.545454545455</v>
      </c>
      <c r="L1118" t="b">
        <f t="shared" si="88"/>
        <v>1</v>
      </c>
      <c r="M1118" s="14" t="b">
        <f t="shared" si="89"/>
        <v>1</v>
      </c>
      <c r="N1118" s="14" t="b">
        <f t="shared" si="90"/>
        <v>1</v>
      </c>
      <c r="O1118"/>
    </row>
    <row r="1119" spans="1:15" ht="15.75" hidden="1" x14ac:dyDescent="0.25">
      <c r="A1119" s="17" t="s">
        <v>275</v>
      </c>
      <c r="B1119" s="17" t="s">
        <v>335</v>
      </c>
      <c r="C1119" s="17" t="s">
        <v>22</v>
      </c>
      <c r="D1119" s="12">
        <v>43048</v>
      </c>
      <c r="E1119" s="12">
        <v>43104</v>
      </c>
      <c r="F1119" s="13">
        <v>60000</v>
      </c>
      <c r="G1119" s="12">
        <v>42887</v>
      </c>
      <c r="H1119" s="12">
        <v>43220</v>
      </c>
      <c r="I1119" s="17">
        <f>IF((YEAR(H1119)-YEAR(G1119))=1, ((MONTH(H1119)-MONTH(G1119))+1)+12, (IF((YEAR(H1119)-YEAR(G1119))=2, ((MONTH(H1119)-MONTH(G1119))+1)+24, (IF((YEAR(H1119)-YEAR(G1119))=3, ((MONTH(H1119)-MONTH(G1119))+1)+36, (MONTH(H1119)-MONTH(G1119))+1)))))</f>
        <v>11</v>
      </c>
      <c r="J1119" s="13">
        <f>F1119/I1119</f>
        <v>5454.545454545455</v>
      </c>
      <c r="L1119" t="b">
        <f t="shared" si="88"/>
        <v>1</v>
      </c>
      <c r="M1119" s="14" t="b">
        <f t="shared" si="89"/>
        <v>1</v>
      </c>
      <c r="N1119" s="14" t="b">
        <f t="shared" si="90"/>
        <v>1</v>
      </c>
      <c r="O1119"/>
    </row>
    <row r="1120" spans="1:15" ht="15.75" hidden="1" x14ac:dyDescent="0.25">
      <c r="A1120" s="17" t="s">
        <v>275</v>
      </c>
      <c r="B1120" s="17" t="s">
        <v>335</v>
      </c>
      <c r="C1120" s="17" t="s">
        <v>22</v>
      </c>
      <c r="D1120" s="12">
        <v>43115</v>
      </c>
      <c r="E1120" s="12">
        <v>43178</v>
      </c>
      <c r="F1120" s="13">
        <v>60000</v>
      </c>
      <c r="G1120" s="12">
        <v>42887</v>
      </c>
      <c r="H1120" s="12">
        <v>43220</v>
      </c>
      <c r="I1120" s="17">
        <f>IF((YEAR(H1120)-YEAR(G1120))=1, ((MONTH(H1120)-MONTH(G1120))+1)+12, (IF((YEAR(H1120)-YEAR(G1120))=2, ((MONTH(H1120)-MONTH(G1120))+1)+24, (IF((YEAR(H1120)-YEAR(G1120))=3, ((MONTH(H1120)-MONTH(G1120))+1)+36, (MONTH(H1120)-MONTH(G1120))+1)))))</f>
        <v>11</v>
      </c>
      <c r="J1120" s="13">
        <f>F1120/I1120</f>
        <v>5454.545454545455</v>
      </c>
      <c r="L1120" t="b">
        <f t="shared" si="88"/>
        <v>1</v>
      </c>
      <c r="M1120" s="14" t="b">
        <f t="shared" si="89"/>
        <v>1</v>
      </c>
      <c r="N1120" s="14" t="b">
        <f t="shared" si="90"/>
        <v>1</v>
      </c>
      <c r="O1120"/>
    </row>
    <row r="1121" spans="1:15" ht="15.75" hidden="1" x14ac:dyDescent="0.25">
      <c r="A1121" s="17" t="s">
        <v>275</v>
      </c>
      <c r="B1121" s="17" t="s">
        <v>335</v>
      </c>
      <c r="C1121" s="17" t="s">
        <v>22</v>
      </c>
      <c r="D1121" s="12">
        <v>43189</v>
      </c>
      <c r="E1121" s="12">
        <v>43255</v>
      </c>
      <c r="F1121" s="13">
        <v>60000</v>
      </c>
      <c r="G1121" s="12">
        <v>43221</v>
      </c>
      <c r="H1121" s="12">
        <v>43312</v>
      </c>
      <c r="I1121" s="17">
        <f>IF((YEAR(H1121)-YEAR(G1121))=1, ((MONTH(H1121)-MONTH(G1121))+1)+12, (IF((YEAR(H1121)-YEAR(G1121))=2, ((MONTH(H1121)-MONTH(G1121))+1)+24, (IF((YEAR(H1121)-YEAR(G1121))=3, ((MONTH(H1121)-MONTH(G1121))+1)+36, (MONTH(H1121)-MONTH(G1121))+1)))))</f>
        <v>3</v>
      </c>
      <c r="J1121" s="13">
        <f>F1121/I1121</f>
        <v>20000</v>
      </c>
      <c r="L1121" t="b">
        <f t="shared" si="88"/>
        <v>0</v>
      </c>
      <c r="M1121" s="14" t="b">
        <f t="shared" si="89"/>
        <v>1</v>
      </c>
      <c r="N1121" s="14" t="b">
        <f t="shared" si="90"/>
        <v>1</v>
      </c>
      <c r="O1121"/>
    </row>
    <row r="1122" spans="1:15" ht="15.75" hidden="1" x14ac:dyDescent="0.25">
      <c r="A1122" s="17" t="s">
        <v>275</v>
      </c>
      <c r="B1122" s="17" t="s">
        <v>335</v>
      </c>
      <c r="C1122" s="17" t="s">
        <v>22</v>
      </c>
      <c r="D1122" s="12">
        <v>43266</v>
      </c>
      <c r="E1122" s="12">
        <v>43332</v>
      </c>
      <c r="F1122" s="13">
        <v>40000</v>
      </c>
      <c r="G1122" s="12">
        <v>43252</v>
      </c>
      <c r="H1122" s="12">
        <v>43465</v>
      </c>
      <c r="I1122" s="17">
        <f>IF((YEAR(H1122)-YEAR(G1122))=1, ((MONTH(H1122)-MONTH(G1122))+1)+12, (IF((YEAR(H1122)-YEAR(G1122))=2, ((MONTH(H1122)-MONTH(G1122))+1)+24, (IF((YEAR(H1122)-YEAR(G1122))=3, ((MONTH(H1122)-MONTH(G1122))+1)+36, (MONTH(H1122)-MONTH(G1122))+1)))))</f>
        <v>7</v>
      </c>
      <c r="J1122" s="13">
        <f>F1122/I1122</f>
        <v>5714.2857142857147</v>
      </c>
      <c r="L1122" t="b">
        <f t="shared" si="88"/>
        <v>0</v>
      </c>
      <c r="M1122" s="14" t="b">
        <f t="shared" si="89"/>
        <v>1</v>
      </c>
      <c r="N1122" s="14" t="b">
        <f t="shared" si="90"/>
        <v>1</v>
      </c>
      <c r="O1122"/>
    </row>
    <row r="1123" spans="1:15" ht="15.75" hidden="1" x14ac:dyDescent="0.25">
      <c r="A1123" s="17" t="s">
        <v>275</v>
      </c>
      <c r="B1123" s="17" t="s">
        <v>335</v>
      </c>
      <c r="C1123" s="17" t="s">
        <v>22</v>
      </c>
      <c r="D1123" s="12">
        <v>43282</v>
      </c>
      <c r="E1123" s="12">
        <v>43347</v>
      </c>
      <c r="F1123" s="13">
        <v>60000</v>
      </c>
      <c r="G1123" s="12">
        <v>43313</v>
      </c>
      <c r="H1123" s="12">
        <v>43404</v>
      </c>
      <c r="I1123" s="17">
        <f>IF((YEAR(H1123)-YEAR(G1123))=1, ((MONTH(H1123)-MONTH(G1123))+1)+12, (IF((YEAR(H1123)-YEAR(G1123))=2, ((MONTH(H1123)-MONTH(G1123))+1)+24, (IF((YEAR(H1123)-YEAR(G1123))=3, ((MONTH(H1123)-MONTH(G1123))+1)+36, (MONTH(H1123)-MONTH(G1123))+1)))))</f>
        <v>3</v>
      </c>
      <c r="J1123" s="13">
        <f>F1123/I1123</f>
        <v>20000</v>
      </c>
      <c r="L1123" t="b">
        <f t="shared" si="88"/>
        <v>0</v>
      </c>
      <c r="M1123" s="14" t="b">
        <f t="shared" si="89"/>
        <v>1</v>
      </c>
      <c r="N1123" s="14" t="b">
        <f t="shared" si="90"/>
        <v>1</v>
      </c>
      <c r="O1123"/>
    </row>
    <row r="1124" spans="1:15" ht="15.75" hidden="1" x14ac:dyDescent="0.25">
      <c r="A1124" s="17" t="s">
        <v>275</v>
      </c>
      <c r="B1124" s="17" t="s">
        <v>335</v>
      </c>
      <c r="C1124" s="17" t="s">
        <v>22</v>
      </c>
      <c r="D1124" s="12">
        <v>43374</v>
      </c>
      <c r="E1124" s="12">
        <v>43468</v>
      </c>
      <c r="F1124" s="13">
        <v>60000</v>
      </c>
      <c r="G1124" s="12">
        <v>43405</v>
      </c>
      <c r="H1124" s="12">
        <v>43496</v>
      </c>
      <c r="I1124" s="17">
        <f>IF((YEAR(H1124)-YEAR(G1124))=1, ((MONTH(H1124)-MONTH(G1124))+1)+12, (IF((YEAR(H1124)-YEAR(G1124))=2, ((MONTH(H1124)-MONTH(G1124))+1)+24, (IF((YEAR(H1124)-YEAR(G1124))=3, ((MONTH(H1124)-MONTH(G1124))+1)+36, (MONTH(H1124)-MONTH(G1124))+1)))))</f>
        <v>3</v>
      </c>
      <c r="J1124" s="13">
        <f>F1124/I1124</f>
        <v>20000</v>
      </c>
      <c r="L1124" t="b">
        <f t="shared" si="88"/>
        <v>0</v>
      </c>
      <c r="M1124" s="14" t="b">
        <f t="shared" si="89"/>
        <v>1</v>
      </c>
      <c r="N1124" s="14" t="b">
        <f t="shared" si="90"/>
        <v>1</v>
      </c>
      <c r="O1124"/>
    </row>
    <row r="1125" spans="1:15" ht="15.75" x14ac:dyDescent="0.25">
      <c r="A1125" s="17" t="s">
        <v>275</v>
      </c>
      <c r="B1125" s="17" t="s">
        <v>335</v>
      </c>
      <c r="C1125" s="17" t="s">
        <v>22</v>
      </c>
      <c r="D1125" s="12">
        <v>43466</v>
      </c>
      <c r="E1125" s="12">
        <v>43528</v>
      </c>
      <c r="F1125" s="13">
        <v>60000</v>
      </c>
      <c r="G1125" s="12">
        <v>43497</v>
      </c>
      <c r="H1125" s="12">
        <v>43585</v>
      </c>
      <c r="I1125" s="17">
        <f>IF((YEAR(H1125)-YEAR(G1125))=1, ((MONTH(H1125)-MONTH(G1125))+1)+12, (IF((YEAR(H1125)-YEAR(G1125))=2, ((MONTH(H1125)-MONTH(G1125))+1)+24, (IF((YEAR(H1125)-YEAR(G1125))=3, ((MONTH(H1125)-MONTH(G1125))+1)+36, (MONTH(H1125)-MONTH(G1125))+1)))))</f>
        <v>3</v>
      </c>
      <c r="J1125" s="13">
        <f>F1125/I1125</f>
        <v>20000</v>
      </c>
      <c r="L1125" t="b">
        <f t="shared" si="88"/>
        <v>0</v>
      </c>
      <c r="M1125" s="14" t="b">
        <f t="shared" si="89"/>
        <v>1</v>
      </c>
      <c r="N1125" s="14" t="b">
        <f t="shared" si="90"/>
        <v>1</v>
      </c>
      <c r="O1125"/>
    </row>
    <row r="1126" spans="1:15" ht="15.75" x14ac:dyDescent="0.25">
      <c r="A1126" s="17" t="s">
        <v>275</v>
      </c>
      <c r="B1126" s="17" t="s">
        <v>335</v>
      </c>
      <c r="C1126" s="17" t="s">
        <v>22</v>
      </c>
      <c r="D1126" s="12">
        <v>43570</v>
      </c>
      <c r="E1126" s="12">
        <v>43633</v>
      </c>
      <c r="F1126" s="13">
        <v>250800</v>
      </c>
      <c r="G1126" s="12">
        <v>43556</v>
      </c>
      <c r="H1126" s="12">
        <v>43921</v>
      </c>
      <c r="I1126" s="17">
        <f>IF((YEAR(H1126)-YEAR(G1126))=1, ((MONTH(H1126)-MONTH(G1126))+1)+12, (IF((YEAR(H1126)-YEAR(G1126))=2, ((MONTH(H1126)-MONTH(G1126))+1)+24, (IF((YEAR(H1126)-YEAR(G1126))=3, ((MONTH(H1126)-MONTH(G1126))+1)+36, (MONTH(H1126)-MONTH(G1126))+1)))))</f>
        <v>12</v>
      </c>
      <c r="J1126" s="13">
        <f>F1126/I1126</f>
        <v>20900</v>
      </c>
      <c r="L1126" t="b">
        <f t="shared" si="88"/>
        <v>0</v>
      </c>
      <c r="M1126" s="14" t="b">
        <f t="shared" si="89"/>
        <v>1</v>
      </c>
      <c r="N1126" s="14" t="b">
        <f t="shared" si="90"/>
        <v>1</v>
      </c>
      <c r="O1126"/>
    </row>
    <row r="1127" spans="1:15" ht="15.75" x14ac:dyDescent="0.25">
      <c r="A1127" s="17" t="s">
        <v>275</v>
      </c>
      <c r="B1127" s="17" t="s">
        <v>335</v>
      </c>
      <c r="C1127" s="17" t="s">
        <v>22</v>
      </c>
      <c r="D1127" s="12">
        <v>43747</v>
      </c>
      <c r="E1127" s="12">
        <v>43808</v>
      </c>
      <c r="F1127" s="13">
        <v>174000</v>
      </c>
      <c r="G1127" s="12">
        <v>43739</v>
      </c>
      <c r="H1127" s="12">
        <v>44104</v>
      </c>
      <c r="I1127" s="17">
        <f>IF((YEAR(H1127)-YEAR(G1127))=1, ((MONTH(H1127)-MONTH(G1127))+1)+12, (IF((YEAR(H1127)-YEAR(G1127))=2, ((MONTH(H1127)-MONTH(G1127))+1)+24, (IF((YEAR(H1127)-YEAR(G1127))=3, ((MONTH(H1127)-MONTH(G1127))+1)+36, (MONTH(H1127)-MONTH(G1127))+1)))))</f>
        <v>12</v>
      </c>
      <c r="J1127" s="13">
        <f>F1127/I1127</f>
        <v>14500</v>
      </c>
      <c r="L1127" t="b">
        <f t="shared" si="88"/>
        <v>0</v>
      </c>
      <c r="M1127" s="14" t="b">
        <f t="shared" si="89"/>
        <v>1</v>
      </c>
      <c r="N1127" s="14" t="b">
        <f t="shared" si="90"/>
        <v>1</v>
      </c>
      <c r="O1127"/>
    </row>
    <row r="1128" spans="1:15" ht="15.75" x14ac:dyDescent="0.25">
      <c r="A1128" s="17" t="s">
        <v>275</v>
      </c>
      <c r="B1128" s="17" t="s">
        <v>332</v>
      </c>
      <c r="C1128" s="17" t="s">
        <v>22</v>
      </c>
      <c r="D1128" s="12">
        <v>43936</v>
      </c>
      <c r="E1128" s="12">
        <v>44025</v>
      </c>
      <c r="F1128" s="13">
        <v>9500</v>
      </c>
      <c r="G1128" s="12">
        <v>43922</v>
      </c>
      <c r="H1128" s="12">
        <v>44286</v>
      </c>
      <c r="I1128" s="17">
        <f>IF((YEAR(H1128)-YEAR(G1128))=1, ((MONTH(H1128)-MONTH(G1128))+1)+12, (IF((YEAR(H1128)-YEAR(G1128))=2, ((MONTH(H1128)-MONTH(G1128))+1)+24, (IF((YEAR(H1128)-YEAR(G1128))=3, ((MONTH(H1128)-MONTH(G1128))+1)+36, (MONTH(H1128)-MONTH(G1128))+1)))))</f>
        <v>12</v>
      </c>
      <c r="J1128" s="13">
        <f>F1128/I1128</f>
        <v>791.66666666666663</v>
      </c>
      <c r="L1128" t="b">
        <f t="shared" si="88"/>
        <v>0</v>
      </c>
      <c r="M1128" s="14" t="b">
        <f t="shared" si="89"/>
        <v>1</v>
      </c>
      <c r="N1128" s="14" t="b">
        <f t="shared" si="90"/>
        <v>0</v>
      </c>
      <c r="O1128"/>
    </row>
    <row r="1129" spans="1:15" ht="15.75" x14ac:dyDescent="0.25">
      <c r="A1129" s="17" t="s">
        <v>275</v>
      </c>
      <c r="B1129" s="17" t="s">
        <v>335</v>
      </c>
      <c r="C1129" s="17" t="s">
        <v>22</v>
      </c>
      <c r="D1129" s="12">
        <v>43936</v>
      </c>
      <c r="E1129" s="12">
        <v>44025</v>
      </c>
      <c r="F1129" s="13">
        <v>250800</v>
      </c>
      <c r="G1129" s="12">
        <v>43922</v>
      </c>
      <c r="H1129" s="12">
        <v>44286</v>
      </c>
      <c r="I1129" s="17">
        <f>IF((YEAR(H1129)-YEAR(G1129))=1, ((MONTH(H1129)-MONTH(G1129))+1)+12, (IF((YEAR(H1129)-YEAR(G1129))=2, ((MONTH(H1129)-MONTH(G1129))+1)+24, (IF((YEAR(H1129)-YEAR(G1129))=3, ((MONTH(H1129)-MONTH(G1129))+1)+36, (MONTH(H1129)-MONTH(G1129))+1)))))</f>
        <v>12</v>
      </c>
      <c r="J1129" s="13">
        <f>F1129/I1129</f>
        <v>20900</v>
      </c>
      <c r="L1129" t="b">
        <f t="shared" si="88"/>
        <v>0</v>
      </c>
      <c r="M1129" s="14" t="b">
        <f t="shared" si="89"/>
        <v>1</v>
      </c>
      <c r="N1129" s="14" t="b">
        <f t="shared" si="90"/>
        <v>0</v>
      </c>
      <c r="O1129"/>
    </row>
    <row r="1130" spans="1:15" ht="15.75" x14ac:dyDescent="0.25">
      <c r="A1130" s="17" t="s">
        <v>275</v>
      </c>
      <c r="B1130" s="17" t="s">
        <v>332</v>
      </c>
      <c r="C1130" s="17" t="s">
        <v>22</v>
      </c>
      <c r="D1130" s="12">
        <v>44105</v>
      </c>
      <c r="E1130" s="12">
        <v>44168</v>
      </c>
      <c r="F1130" s="13">
        <v>294000</v>
      </c>
      <c r="G1130" s="12">
        <v>44105</v>
      </c>
      <c r="H1130" s="12">
        <v>44469</v>
      </c>
      <c r="I1130" s="17">
        <f>IF((YEAR(H1130)-YEAR(G1130))=1, ((MONTH(H1130)-MONTH(G1130))+1)+12, (IF((YEAR(H1130)-YEAR(G1130))=2, ((MONTH(H1130)-MONTH(G1130))+1)+24, (IF((YEAR(H1130)-YEAR(G1130))=3, ((MONTH(H1130)-MONTH(G1130))+1)+36, (MONTH(H1130)-MONTH(G1130))+1)))))</f>
        <v>12</v>
      </c>
      <c r="J1130" s="13">
        <f>F1130/I1130</f>
        <v>24500</v>
      </c>
      <c r="L1130" t="b">
        <f t="shared" si="88"/>
        <v>0</v>
      </c>
      <c r="M1130" s="14" t="b">
        <f t="shared" si="89"/>
        <v>1</v>
      </c>
      <c r="N1130" s="14" t="b">
        <f t="shared" si="90"/>
        <v>0</v>
      </c>
      <c r="O1130"/>
    </row>
    <row r="1131" spans="1:15" ht="15.75" x14ac:dyDescent="0.25">
      <c r="A1131" s="17" t="s">
        <v>275</v>
      </c>
      <c r="B1131" s="17" t="s">
        <v>335</v>
      </c>
      <c r="C1131" s="17" t="s">
        <v>22</v>
      </c>
      <c r="D1131" s="12">
        <v>44119</v>
      </c>
      <c r="E1131" s="12">
        <v>44182</v>
      </c>
      <c r="F1131" s="13">
        <v>30000</v>
      </c>
      <c r="G1131" s="12">
        <v>44105</v>
      </c>
      <c r="H1131" s="12">
        <v>44469</v>
      </c>
      <c r="I1131" s="17">
        <f>IF((YEAR(H1131)-YEAR(G1131))=1, ((MONTH(H1131)-MONTH(G1131))+1)+12, (IF((YEAR(H1131)-YEAR(G1131))=2, ((MONTH(H1131)-MONTH(G1131))+1)+24, (IF((YEAR(H1131)-YEAR(G1131))=3, ((MONTH(H1131)-MONTH(G1131))+1)+36, (MONTH(H1131)-MONTH(G1131))+1)))))</f>
        <v>12</v>
      </c>
      <c r="J1131" s="13">
        <f>F1131/I1131</f>
        <v>2500</v>
      </c>
      <c r="L1131" t="b">
        <f t="shared" si="88"/>
        <v>0</v>
      </c>
      <c r="M1131" s="14" t="b">
        <f t="shared" si="89"/>
        <v>1</v>
      </c>
      <c r="N1131" s="14" t="b">
        <f t="shared" si="90"/>
        <v>0</v>
      </c>
      <c r="O1131"/>
    </row>
    <row r="1132" spans="1:15" ht="15.75" x14ac:dyDescent="0.25">
      <c r="A1132" s="17" t="s">
        <v>276</v>
      </c>
      <c r="B1132" s="17" t="s">
        <v>332</v>
      </c>
      <c r="C1132" s="17" t="s">
        <v>22</v>
      </c>
      <c r="D1132" s="12">
        <v>43844</v>
      </c>
      <c r="E1132" s="12">
        <v>43868</v>
      </c>
      <c r="F1132" s="13">
        <v>15000</v>
      </c>
      <c r="G1132" s="12">
        <v>43831</v>
      </c>
      <c r="H1132" s="12">
        <v>43921</v>
      </c>
      <c r="I1132" s="17">
        <f>IF((YEAR(H1132)-YEAR(G1132))=1, ((MONTH(H1132)-MONTH(G1132))+1)+12, (IF((YEAR(H1132)-YEAR(G1132))=2, ((MONTH(H1132)-MONTH(G1132))+1)+24, (IF((YEAR(H1132)-YEAR(G1132))=3, ((MONTH(H1132)-MONTH(G1132))+1)+36, (MONTH(H1132)-MONTH(G1132))+1)))))</f>
        <v>3</v>
      </c>
      <c r="J1132" s="13">
        <f>F1132/I1132</f>
        <v>5000</v>
      </c>
      <c r="L1132" t="b">
        <f t="shared" si="88"/>
        <v>0</v>
      </c>
      <c r="M1132" s="14" t="b">
        <f t="shared" si="89"/>
        <v>0</v>
      </c>
      <c r="N1132" s="14" t="b">
        <f t="shared" si="90"/>
        <v>0</v>
      </c>
      <c r="O1132"/>
    </row>
    <row r="1133" spans="1:15" ht="15.75" hidden="1" x14ac:dyDescent="0.25">
      <c r="A1133" s="17" t="s">
        <v>277</v>
      </c>
      <c r="B1133" s="17" t="s">
        <v>335</v>
      </c>
      <c r="C1133" s="17" t="s">
        <v>22</v>
      </c>
      <c r="D1133" s="12">
        <v>42916</v>
      </c>
      <c r="E1133" s="12">
        <v>43100</v>
      </c>
      <c r="F1133" s="13">
        <v>120000</v>
      </c>
      <c r="G1133" s="12">
        <v>42856</v>
      </c>
      <c r="H1133" s="12">
        <v>43220</v>
      </c>
      <c r="I1133" s="17">
        <f>IF((YEAR(H1133)-YEAR(G1133))=1, ((MONTH(H1133)-MONTH(G1133))+1)+12, (IF((YEAR(H1133)-YEAR(G1133))=2, ((MONTH(H1133)-MONTH(G1133))+1)+24, (IF((YEAR(H1133)-YEAR(G1133))=3, ((MONTH(H1133)-MONTH(G1133))+1)+36, (MONTH(H1133)-MONTH(G1133))+1)))))</f>
        <v>12</v>
      </c>
      <c r="J1133" s="13">
        <f>F1133/I1133</f>
        <v>10000</v>
      </c>
      <c r="L1133" t="b">
        <f t="shared" si="88"/>
        <v>0</v>
      </c>
      <c r="M1133" s="14" t="b">
        <f t="shared" si="89"/>
        <v>0</v>
      </c>
      <c r="N1133" s="14" t="b">
        <f t="shared" si="90"/>
        <v>0</v>
      </c>
      <c r="O1133"/>
    </row>
    <row r="1134" spans="1:15" ht="15.75" hidden="1" x14ac:dyDescent="0.25">
      <c r="A1134" s="17" t="s">
        <v>277</v>
      </c>
      <c r="B1134" s="17" t="s">
        <v>335</v>
      </c>
      <c r="C1134" s="17" t="s">
        <v>22</v>
      </c>
      <c r="D1134" s="12">
        <v>43131</v>
      </c>
      <c r="E1134" s="12">
        <v>43136</v>
      </c>
      <c r="F1134" s="13">
        <v>3750</v>
      </c>
      <c r="G1134" s="12">
        <v>43101</v>
      </c>
      <c r="H1134" s="12">
        <v>43131</v>
      </c>
      <c r="I1134" s="17">
        <f>IF((YEAR(H1134)-YEAR(G1134))=1, ((MONTH(H1134)-MONTH(G1134))+1)+12, (IF((YEAR(H1134)-YEAR(G1134))=2, ((MONTH(H1134)-MONTH(G1134))+1)+24, (IF((YEAR(H1134)-YEAR(G1134))=3, ((MONTH(H1134)-MONTH(G1134))+1)+36, (MONTH(H1134)-MONTH(G1134))+1)))))</f>
        <v>1</v>
      </c>
      <c r="J1134" s="13">
        <f>F1134/I1134</f>
        <v>3750</v>
      </c>
      <c r="L1134" t="b">
        <f t="shared" si="88"/>
        <v>0</v>
      </c>
      <c r="M1134" s="14" t="b">
        <f t="shared" si="89"/>
        <v>1</v>
      </c>
      <c r="N1134" s="14" t="b">
        <f t="shared" si="90"/>
        <v>1</v>
      </c>
      <c r="O1134"/>
    </row>
    <row r="1135" spans="1:15" ht="15.75" hidden="1" x14ac:dyDescent="0.25">
      <c r="A1135" s="17" t="s">
        <v>277</v>
      </c>
      <c r="B1135" s="17" t="s">
        <v>335</v>
      </c>
      <c r="C1135" s="17" t="s">
        <v>22</v>
      </c>
      <c r="D1135" s="12">
        <v>43287</v>
      </c>
      <c r="E1135" s="12">
        <v>43308</v>
      </c>
      <c r="F1135" s="13">
        <v>120000</v>
      </c>
      <c r="G1135" s="12">
        <v>43221</v>
      </c>
      <c r="H1135" s="12">
        <v>43585</v>
      </c>
      <c r="I1135" s="17">
        <f>IF((YEAR(H1135)-YEAR(G1135))=1, ((MONTH(H1135)-MONTH(G1135))+1)+12, (IF((YEAR(H1135)-YEAR(G1135))=2, ((MONTH(H1135)-MONTH(G1135))+1)+24, (IF((YEAR(H1135)-YEAR(G1135))=3, ((MONTH(H1135)-MONTH(G1135))+1)+36, (MONTH(H1135)-MONTH(G1135))+1)))))</f>
        <v>12</v>
      </c>
      <c r="J1135" s="13">
        <f>F1135/I1135</f>
        <v>10000</v>
      </c>
      <c r="L1135" t="b">
        <f t="shared" si="88"/>
        <v>0</v>
      </c>
      <c r="M1135" s="14" t="b">
        <f t="shared" si="89"/>
        <v>1</v>
      </c>
      <c r="N1135" s="14" t="b">
        <f t="shared" si="90"/>
        <v>1</v>
      </c>
      <c r="O1135"/>
    </row>
    <row r="1136" spans="1:15" ht="15.75" x14ac:dyDescent="0.25">
      <c r="A1136" s="17" t="s">
        <v>277</v>
      </c>
      <c r="B1136" s="17" t="s">
        <v>335</v>
      </c>
      <c r="C1136" s="17" t="s">
        <v>22</v>
      </c>
      <c r="D1136" s="12">
        <v>43602</v>
      </c>
      <c r="E1136" s="12">
        <v>43622</v>
      </c>
      <c r="F1136" s="13">
        <v>120000</v>
      </c>
      <c r="G1136" s="12">
        <v>43586</v>
      </c>
      <c r="H1136" s="12">
        <v>43951</v>
      </c>
      <c r="I1136" s="17">
        <f>IF((YEAR(H1136)-YEAR(G1136))=1, ((MONTH(H1136)-MONTH(G1136))+1)+12, (IF((YEAR(H1136)-YEAR(G1136))=2, ((MONTH(H1136)-MONTH(G1136))+1)+24, (IF((YEAR(H1136)-YEAR(G1136))=3, ((MONTH(H1136)-MONTH(G1136))+1)+36, (MONTH(H1136)-MONTH(G1136))+1)))))</f>
        <v>12</v>
      </c>
      <c r="J1136" s="13">
        <f>F1136/I1136</f>
        <v>10000</v>
      </c>
      <c r="L1136" t="b">
        <f t="shared" si="88"/>
        <v>0</v>
      </c>
      <c r="M1136" s="14" t="b">
        <f t="shared" si="89"/>
        <v>1</v>
      </c>
      <c r="N1136" s="14" t="b">
        <f t="shared" si="90"/>
        <v>1</v>
      </c>
      <c r="O1136"/>
    </row>
    <row r="1137" spans="1:15" ht="15.75" x14ac:dyDescent="0.25">
      <c r="A1137" s="17" t="s">
        <v>277</v>
      </c>
      <c r="B1137" s="17" t="s">
        <v>335</v>
      </c>
      <c r="C1137" s="17" t="s">
        <v>22</v>
      </c>
      <c r="D1137" s="12">
        <v>43763</v>
      </c>
      <c r="E1137" s="12">
        <v>43794</v>
      </c>
      <c r="F1137" s="13">
        <v>5417</v>
      </c>
      <c r="G1137" s="12">
        <v>43770</v>
      </c>
      <c r="H1137" s="12">
        <v>43951</v>
      </c>
      <c r="I1137" s="17">
        <f>IF((YEAR(H1137)-YEAR(G1137))=1, ((MONTH(H1137)-MONTH(G1137))+1)+12, (IF((YEAR(H1137)-YEAR(G1137))=2, ((MONTH(H1137)-MONTH(G1137))+1)+24, (IF((YEAR(H1137)-YEAR(G1137))=3, ((MONTH(H1137)-MONTH(G1137))+1)+36, (MONTH(H1137)-MONTH(G1137))+1)))))</f>
        <v>6</v>
      </c>
      <c r="J1137" s="13">
        <f>F1137/I1137</f>
        <v>902.83333333333337</v>
      </c>
      <c r="L1137" t="b">
        <f t="shared" si="88"/>
        <v>0</v>
      </c>
      <c r="M1137" s="14" t="b">
        <f t="shared" si="89"/>
        <v>1</v>
      </c>
      <c r="N1137" s="14" t="b">
        <f t="shared" si="90"/>
        <v>1</v>
      </c>
      <c r="O1137"/>
    </row>
    <row r="1138" spans="1:15" ht="15.75" x14ac:dyDescent="0.25">
      <c r="A1138" s="17" t="s">
        <v>277</v>
      </c>
      <c r="B1138" s="17" t="s">
        <v>335</v>
      </c>
      <c r="C1138" s="17" t="s">
        <v>22</v>
      </c>
      <c r="D1138" s="12">
        <v>43965</v>
      </c>
      <c r="E1138" s="12">
        <v>44040</v>
      </c>
      <c r="F1138" s="13">
        <v>136000</v>
      </c>
      <c r="G1138" s="12">
        <v>43966</v>
      </c>
      <c r="H1138" s="12">
        <v>44316</v>
      </c>
      <c r="I1138" s="17">
        <f>IF((YEAR(H1138)-YEAR(G1138))=1, ((MONTH(H1138)-MONTH(G1138))+1)+12, (IF((YEAR(H1138)-YEAR(G1138))=2, ((MONTH(H1138)-MONTH(G1138))+1)+24, (IF((YEAR(H1138)-YEAR(G1138))=3, ((MONTH(H1138)-MONTH(G1138))+1)+36, (MONTH(H1138)-MONTH(G1138))+1)))))</f>
        <v>12</v>
      </c>
      <c r="J1138" s="13">
        <f>F1138/I1138</f>
        <v>11333.333333333334</v>
      </c>
      <c r="L1138" t="b">
        <f t="shared" si="88"/>
        <v>0</v>
      </c>
      <c r="M1138" s="14" t="b">
        <f t="shared" si="89"/>
        <v>1</v>
      </c>
      <c r="N1138" s="14" t="b">
        <f t="shared" si="90"/>
        <v>1</v>
      </c>
      <c r="O1138"/>
    </row>
    <row r="1139" spans="1:15" ht="15.75" x14ac:dyDescent="0.25">
      <c r="A1139" s="17" t="s">
        <v>278</v>
      </c>
      <c r="B1139" s="17" t="s">
        <v>332</v>
      </c>
      <c r="C1139" s="17" t="s">
        <v>22</v>
      </c>
      <c r="D1139" s="12">
        <v>43617</v>
      </c>
      <c r="E1139" s="12">
        <v>44029</v>
      </c>
      <c r="F1139" s="13">
        <v>7500</v>
      </c>
      <c r="G1139" s="12">
        <v>43466</v>
      </c>
      <c r="H1139" s="12">
        <v>43982</v>
      </c>
      <c r="I1139" s="17">
        <f>IF((YEAR(H1139)-YEAR(G1139))=1, ((MONTH(H1139)-MONTH(G1139))+1)+12, (IF((YEAR(H1139)-YEAR(G1139))=2, ((MONTH(H1139)-MONTH(G1139))+1)+24, (IF((YEAR(H1139)-YEAR(G1139))=3, ((MONTH(H1139)-MONTH(G1139))+1)+36, (MONTH(H1139)-MONTH(G1139))+1)))))</f>
        <v>17</v>
      </c>
      <c r="J1139" s="13">
        <f>F1139/I1139</f>
        <v>441.1764705882353</v>
      </c>
      <c r="L1139" t="b">
        <f t="shared" si="88"/>
        <v>0</v>
      </c>
      <c r="M1139" s="14" t="b">
        <f t="shared" si="89"/>
        <v>0</v>
      </c>
      <c r="N1139" s="14" t="b">
        <f t="shared" si="90"/>
        <v>0</v>
      </c>
      <c r="O1139"/>
    </row>
    <row r="1140" spans="1:15" ht="15.75" hidden="1" x14ac:dyDescent="0.25">
      <c r="A1140" s="17" t="s">
        <v>279</v>
      </c>
      <c r="B1140" s="17" t="s">
        <v>334</v>
      </c>
      <c r="C1140" s="17" t="s">
        <v>22</v>
      </c>
      <c r="D1140" s="12">
        <v>42807</v>
      </c>
      <c r="E1140" s="12">
        <v>43465</v>
      </c>
      <c r="F1140" s="13">
        <v>114050</v>
      </c>
      <c r="G1140" s="12">
        <v>42736</v>
      </c>
      <c r="H1140" s="12">
        <v>43100</v>
      </c>
      <c r="I1140" s="17">
        <f>IF((YEAR(H1140)-YEAR(G1140))=1, ((MONTH(H1140)-MONTH(G1140))+1)+12, (IF((YEAR(H1140)-YEAR(G1140))=2, ((MONTH(H1140)-MONTH(G1140))+1)+24, (IF((YEAR(H1140)-YEAR(G1140))=3, ((MONTH(H1140)-MONTH(G1140))+1)+36, (MONTH(H1140)-MONTH(G1140))+1)))))</f>
        <v>12</v>
      </c>
      <c r="J1140" s="13">
        <f>F1140/I1140</f>
        <v>9504.1666666666661</v>
      </c>
      <c r="L1140" t="b">
        <f t="shared" si="88"/>
        <v>0</v>
      </c>
      <c r="M1140" s="14" t="b">
        <f t="shared" si="89"/>
        <v>0</v>
      </c>
      <c r="N1140" s="14" t="b">
        <f t="shared" si="90"/>
        <v>0</v>
      </c>
      <c r="O1140"/>
    </row>
    <row r="1141" spans="1:15" ht="15.75" hidden="1" x14ac:dyDescent="0.25">
      <c r="A1141" s="17" t="s">
        <v>279</v>
      </c>
      <c r="B1141" s="17" t="s">
        <v>334</v>
      </c>
      <c r="C1141" s="17" t="s">
        <v>22</v>
      </c>
      <c r="D1141" s="12">
        <v>43101</v>
      </c>
      <c r="E1141" s="12">
        <v>43175</v>
      </c>
      <c r="F1141" s="13">
        <v>114050</v>
      </c>
      <c r="G1141" s="12">
        <v>43101</v>
      </c>
      <c r="H1141" s="12">
        <v>43465</v>
      </c>
      <c r="I1141" s="17">
        <f>IF((YEAR(H1141)-YEAR(G1141))=1, ((MONTH(H1141)-MONTH(G1141))+1)+12, (IF((YEAR(H1141)-YEAR(G1141))=2, ((MONTH(H1141)-MONTH(G1141))+1)+24, (IF((YEAR(H1141)-YEAR(G1141))=3, ((MONTH(H1141)-MONTH(G1141))+1)+36, (MONTH(H1141)-MONTH(G1141))+1)))))</f>
        <v>12</v>
      </c>
      <c r="J1141" s="13">
        <f>F1141/I1141</f>
        <v>9504.1666666666661</v>
      </c>
      <c r="L1141" t="b">
        <f t="shared" si="88"/>
        <v>0</v>
      </c>
      <c r="M1141" s="14" t="b">
        <f t="shared" si="89"/>
        <v>1</v>
      </c>
      <c r="N1141" s="14" t="b">
        <f t="shared" si="90"/>
        <v>1</v>
      </c>
      <c r="O1141"/>
    </row>
    <row r="1142" spans="1:15" ht="15.75" hidden="1" x14ac:dyDescent="0.25">
      <c r="A1142" s="17" t="s">
        <v>279</v>
      </c>
      <c r="B1142" s="17" t="s">
        <v>334</v>
      </c>
      <c r="C1142" s="17" t="s">
        <v>22</v>
      </c>
      <c r="D1142" s="12">
        <v>43171</v>
      </c>
      <c r="E1142" s="12">
        <v>43238</v>
      </c>
      <c r="F1142" s="13">
        <v>3500</v>
      </c>
      <c r="G1142" s="12">
        <v>43160</v>
      </c>
      <c r="H1142" s="12">
        <v>43312</v>
      </c>
      <c r="I1142" s="17">
        <f>IF((YEAR(H1142)-YEAR(G1142))=1, ((MONTH(H1142)-MONTH(G1142))+1)+12, (IF((YEAR(H1142)-YEAR(G1142))=2, ((MONTH(H1142)-MONTH(G1142))+1)+24, (IF((YEAR(H1142)-YEAR(G1142))=3, ((MONTH(H1142)-MONTH(G1142))+1)+36, (MONTH(H1142)-MONTH(G1142))+1)))))</f>
        <v>5</v>
      </c>
      <c r="J1142" s="13">
        <f>F1142/I1142</f>
        <v>700</v>
      </c>
      <c r="L1142" t="b">
        <f t="shared" si="88"/>
        <v>0</v>
      </c>
      <c r="M1142" s="14" t="b">
        <f t="shared" si="89"/>
        <v>1</v>
      </c>
      <c r="N1142" s="14" t="b">
        <f t="shared" si="90"/>
        <v>1</v>
      </c>
      <c r="O1142"/>
    </row>
    <row r="1143" spans="1:15" ht="15.75" x14ac:dyDescent="0.25">
      <c r="A1143" s="17" t="s">
        <v>279</v>
      </c>
      <c r="B1143" s="17" t="s">
        <v>334</v>
      </c>
      <c r="C1143" s="17" t="s">
        <v>22</v>
      </c>
      <c r="D1143" s="12">
        <v>43483</v>
      </c>
      <c r="E1143" s="12">
        <v>43517</v>
      </c>
      <c r="F1143" s="13">
        <v>25000</v>
      </c>
      <c r="G1143" s="12">
        <v>43647</v>
      </c>
      <c r="H1143" s="12">
        <v>43677</v>
      </c>
      <c r="I1143" s="17">
        <f>IF((YEAR(H1143)-YEAR(G1143))=1, ((MONTH(H1143)-MONTH(G1143))+1)+12, (IF((YEAR(H1143)-YEAR(G1143))=2, ((MONTH(H1143)-MONTH(G1143))+1)+24, (IF((YEAR(H1143)-YEAR(G1143))=3, ((MONTH(H1143)-MONTH(G1143))+1)+36, (MONTH(H1143)-MONTH(G1143))+1)))))</f>
        <v>1</v>
      </c>
      <c r="J1143" s="13">
        <f>F1143/I1143</f>
        <v>25000</v>
      </c>
      <c r="L1143" t="b">
        <f t="shared" si="88"/>
        <v>0</v>
      </c>
      <c r="M1143" s="14" t="b">
        <f t="shared" si="89"/>
        <v>1</v>
      </c>
      <c r="N1143" s="14" t="b">
        <f t="shared" si="90"/>
        <v>1</v>
      </c>
      <c r="O1143"/>
    </row>
    <row r="1144" spans="1:15" ht="15.75" x14ac:dyDescent="0.25">
      <c r="A1144" s="17" t="s">
        <v>279</v>
      </c>
      <c r="B1144" s="17" t="s">
        <v>334</v>
      </c>
      <c r="C1144" s="17" t="s">
        <v>22</v>
      </c>
      <c r="D1144" s="12">
        <v>43766</v>
      </c>
      <c r="E1144" s="12">
        <v>43790</v>
      </c>
      <c r="F1144" s="13">
        <v>153000</v>
      </c>
      <c r="G1144" s="12">
        <v>43770</v>
      </c>
      <c r="H1144" s="12">
        <v>44135</v>
      </c>
      <c r="I1144" s="17">
        <f>IF((YEAR(H1144)-YEAR(G1144))=1, ((MONTH(H1144)-MONTH(G1144))+1)+12, (IF((YEAR(H1144)-YEAR(G1144))=2, ((MONTH(H1144)-MONTH(G1144))+1)+24, (MONTH(H1144)-MONTH(G1144))+1)))</f>
        <v>12</v>
      </c>
      <c r="J1144" s="13">
        <f>F1144/I1144</f>
        <v>12750</v>
      </c>
      <c r="L1144" t="b">
        <f t="shared" si="88"/>
        <v>0</v>
      </c>
      <c r="M1144" s="14" t="b">
        <f t="shared" si="89"/>
        <v>1</v>
      </c>
      <c r="N1144" s="14" t="b">
        <f t="shared" si="90"/>
        <v>1</v>
      </c>
      <c r="O1144"/>
    </row>
    <row r="1145" spans="1:15" ht="15.75" hidden="1" x14ac:dyDescent="0.25">
      <c r="A1145" s="17" t="s">
        <v>280</v>
      </c>
      <c r="B1145" s="17" t="s">
        <v>334</v>
      </c>
      <c r="C1145" s="17" t="s">
        <v>22</v>
      </c>
      <c r="D1145" s="12">
        <v>43007</v>
      </c>
      <c r="E1145" s="12">
        <v>43100</v>
      </c>
      <c r="F1145" s="13">
        <v>7000</v>
      </c>
      <c r="G1145" s="12">
        <v>43009</v>
      </c>
      <c r="H1145" s="12">
        <v>43100</v>
      </c>
      <c r="I1145" s="17">
        <f>IF((YEAR(H1145)-YEAR(G1145))=1, ((MONTH(H1145)-MONTH(G1145))+1)+12, (IF((YEAR(H1145)-YEAR(G1145))=2, ((MONTH(H1145)-MONTH(G1145))+1)+24, (IF((YEAR(H1145)-YEAR(G1145))=3, ((MONTH(H1145)-MONTH(G1145))+1)+36, (MONTH(H1145)-MONTH(G1145))+1)))))</f>
        <v>3</v>
      </c>
      <c r="J1145" s="13">
        <f>F1145/I1145</f>
        <v>2333.3333333333335</v>
      </c>
      <c r="L1145" t="b">
        <f t="shared" si="88"/>
        <v>0</v>
      </c>
      <c r="M1145" s="14" t="b">
        <f t="shared" si="89"/>
        <v>0</v>
      </c>
      <c r="N1145" s="14" t="b">
        <f t="shared" si="90"/>
        <v>1</v>
      </c>
      <c r="O1145"/>
    </row>
    <row r="1146" spans="1:15" ht="15.75" hidden="1" x14ac:dyDescent="0.25">
      <c r="A1146" s="17" t="s">
        <v>280</v>
      </c>
      <c r="B1146" s="17" t="s">
        <v>334</v>
      </c>
      <c r="C1146" s="17" t="s">
        <v>22</v>
      </c>
      <c r="D1146" s="12">
        <v>43101</v>
      </c>
      <c r="E1146" s="12">
        <v>43116</v>
      </c>
      <c r="F1146" s="13">
        <v>7000</v>
      </c>
      <c r="G1146" s="12">
        <v>43101</v>
      </c>
      <c r="H1146" s="12">
        <v>43190</v>
      </c>
      <c r="I1146" s="17">
        <f>IF((YEAR(H1146)-YEAR(G1146))=1, ((MONTH(H1146)-MONTH(G1146))+1)+12, (IF((YEAR(H1146)-YEAR(G1146))=2, ((MONTH(H1146)-MONTH(G1146))+1)+24, (IF((YEAR(H1146)-YEAR(G1146))=3, ((MONTH(H1146)-MONTH(G1146))+1)+36, (MONTH(H1146)-MONTH(G1146))+1)))))</f>
        <v>3</v>
      </c>
      <c r="J1146" s="13">
        <f>F1146/I1146</f>
        <v>2333.3333333333335</v>
      </c>
      <c r="L1146" t="b">
        <f t="shared" si="88"/>
        <v>0</v>
      </c>
      <c r="M1146" s="14" t="b">
        <f t="shared" si="89"/>
        <v>1</v>
      </c>
      <c r="N1146" s="14" t="b">
        <f t="shared" si="90"/>
        <v>1</v>
      </c>
      <c r="O1146"/>
    </row>
    <row r="1147" spans="1:15" ht="15.75" hidden="1" x14ac:dyDescent="0.25">
      <c r="A1147" s="17" t="s">
        <v>280</v>
      </c>
      <c r="B1147" s="17" t="s">
        <v>334</v>
      </c>
      <c r="C1147" s="17" t="s">
        <v>22</v>
      </c>
      <c r="D1147" s="12">
        <v>43191</v>
      </c>
      <c r="E1147" s="12">
        <v>43234</v>
      </c>
      <c r="F1147" s="13">
        <v>7000</v>
      </c>
      <c r="G1147" s="12">
        <v>43191</v>
      </c>
      <c r="H1147" s="12">
        <v>43281</v>
      </c>
      <c r="I1147" s="17">
        <f>IF((YEAR(H1147)-YEAR(G1147))=1, ((MONTH(H1147)-MONTH(G1147))+1)+12, (IF((YEAR(H1147)-YEAR(G1147))=2, ((MONTH(H1147)-MONTH(G1147))+1)+24, (IF((YEAR(H1147)-YEAR(G1147))=3, ((MONTH(H1147)-MONTH(G1147))+1)+36, (MONTH(H1147)-MONTH(G1147))+1)))))</f>
        <v>3</v>
      </c>
      <c r="J1147" s="13">
        <f>F1147/I1147</f>
        <v>2333.3333333333335</v>
      </c>
      <c r="L1147" t="b">
        <f t="shared" si="88"/>
        <v>0</v>
      </c>
      <c r="M1147" s="14" t="b">
        <f t="shared" si="89"/>
        <v>1</v>
      </c>
      <c r="N1147" s="14" t="b">
        <f t="shared" si="90"/>
        <v>1</v>
      </c>
      <c r="O1147"/>
    </row>
    <row r="1148" spans="1:15" ht="15.75" hidden="1" x14ac:dyDescent="0.25">
      <c r="A1148" s="17" t="s">
        <v>280</v>
      </c>
      <c r="B1148" s="17" t="s">
        <v>334</v>
      </c>
      <c r="C1148" s="17" t="s">
        <v>22</v>
      </c>
      <c r="D1148" s="12">
        <v>43282</v>
      </c>
      <c r="E1148" s="12">
        <v>43292</v>
      </c>
      <c r="F1148" s="13">
        <v>7000</v>
      </c>
      <c r="G1148" s="12">
        <v>43282</v>
      </c>
      <c r="H1148" s="12">
        <v>43373</v>
      </c>
      <c r="I1148" s="17">
        <f>IF((YEAR(H1148)-YEAR(G1148))=1, ((MONTH(H1148)-MONTH(G1148))+1)+12, (IF((YEAR(H1148)-YEAR(G1148))=2, ((MONTH(H1148)-MONTH(G1148))+1)+24, (IF((YEAR(H1148)-YEAR(G1148))=3, ((MONTH(H1148)-MONTH(G1148))+1)+36, (MONTH(H1148)-MONTH(G1148))+1)))))</f>
        <v>3</v>
      </c>
      <c r="J1148" s="13">
        <f>F1148/I1148</f>
        <v>2333.3333333333335</v>
      </c>
      <c r="L1148" t="b">
        <f t="shared" si="88"/>
        <v>0</v>
      </c>
      <c r="M1148" s="14" t="b">
        <f t="shared" si="89"/>
        <v>1</v>
      </c>
      <c r="N1148" s="14" t="b">
        <f t="shared" si="90"/>
        <v>1</v>
      </c>
      <c r="O1148"/>
    </row>
    <row r="1149" spans="1:15" ht="15.75" hidden="1" x14ac:dyDescent="0.25">
      <c r="A1149" s="17" t="s">
        <v>281</v>
      </c>
      <c r="B1149" s="17" t="s">
        <v>334</v>
      </c>
      <c r="C1149" s="17" t="s">
        <v>22</v>
      </c>
      <c r="D1149" s="12">
        <v>43361</v>
      </c>
      <c r="E1149" s="12">
        <v>43395</v>
      </c>
      <c r="F1149" s="13">
        <v>2500</v>
      </c>
      <c r="G1149" s="12">
        <v>43344</v>
      </c>
      <c r="H1149" s="12">
        <v>43373</v>
      </c>
      <c r="I1149" s="17">
        <f>IF((YEAR(H1149)-YEAR(G1149))=1, ((MONTH(H1149)-MONTH(G1149))+1)+12, (IF((YEAR(H1149)-YEAR(G1149))=2, ((MONTH(H1149)-MONTH(G1149))+1)+24, (IF((YEAR(H1149)-YEAR(G1149))=3, ((MONTH(H1149)-MONTH(G1149))+1)+36, (MONTH(H1149)-MONTH(G1149))+1)))))</f>
        <v>1</v>
      </c>
      <c r="J1149" s="13">
        <f>F1149/I1149</f>
        <v>2500</v>
      </c>
      <c r="L1149" t="b">
        <f t="shared" si="88"/>
        <v>0</v>
      </c>
      <c r="M1149" s="14" t="b">
        <f t="shared" si="89"/>
        <v>0</v>
      </c>
      <c r="N1149" s="14" t="b">
        <f t="shared" si="90"/>
        <v>1</v>
      </c>
      <c r="O1149"/>
    </row>
    <row r="1150" spans="1:15" ht="15.75" hidden="1" x14ac:dyDescent="0.25">
      <c r="A1150" s="17" t="s">
        <v>281</v>
      </c>
      <c r="B1150" s="17" t="s">
        <v>334</v>
      </c>
      <c r="C1150" s="17" t="s">
        <v>22</v>
      </c>
      <c r="D1150" s="12">
        <v>43374</v>
      </c>
      <c r="E1150" s="12">
        <v>43399</v>
      </c>
      <c r="F1150" s="13">
        <v>2500</v>
      </c>
      <c r="G1150" s="12">
        <v>43374</v>
      </c>
      <c r="H1150" s="12">
        <v>43404</v>
      </c>
      <c r="I1150" s="17">
        <f>IF((YEAR(H1150)-YEAR(G1150))=1, ((MONTH(H1150)-MONTH(G1150))+1)+12, (IF((YEAR(H1150)-YEAR(G1150))=2, ((MONTH(H1150)-MONTH(G1150))+1)+24, (IF((YEAR(H1150)-YEAR(G1150))=3, ((MONTH(H1150)-MONTH(G1150))+1)+36, (MONTH(H1150)-MONTH(G1150))+1)))))</f>
        <v>1</v>
      </c>
      <c r="J1150" s="13">
        <f>F1150/I1150</f>
        <v>2500</v>
      </c>
      <c r="L1150" t="b">
        <f t="shared" si="88"/>
        <v>0</v>
      </c>
      <c r="M1150" s="14" t="b">
        <f t="shared" si="89"/>
        <v>1</v>
      </c>
      <c r="N1150" s="14" t="b">
        <f t="shared" si="90"/>
        <v>1</v>
      </c>
      <c r="O1150"/>
    </row>
    <row r="1151" spans="1:15" ht="15.75" hidden="1" x14ac:dyDescent="0.25">
      <c r="A1151" s="17" t="s">
        <v>281</v>
      </c>
      <c r="B1151" s="17" t="s">
        <v>334</v>
      </c>
      <c r="C1151" s="17" t="s">
        <v>22</v>
      </c>
      <c r="D1151" s="12">
        <v>43405</v>
      </c>
      <c r="E1151" s="12">
        <v>43434</v>
      </c>
      <c r="F1151" s="13">
        <v>2500</v>
      </c>
      <c r="G1151" s="12">
        <v>43405</v>
      </c>
      <c r="H1151" s="12">
        <v>43434</v>
      </c>
      <c r="I1151" s="17">
        <f>IF((YEAR(H1151)-YEAR(G1151))=1, ((MONTH(H1151)-MONTH(G1151))+1)+12, (IF((YEAR(H1151)-YEAR(G1151))=2, ((MONTH(H1151)-MONTH(G1151))+1)+24, (IF((YEAR(H1151)-YEAR(G1151))=3, ((MONTH(H1151)-MONTH(G1151))+1)+36, (MONTH(H1151)-MONTH(G1151))+1)))))</f>
        <v>1</v>
      </c>
      <c r="J1151" s="13">
        <f>F1151/I1151</f>
        <v>2500</v>
      </c>
      <c r="L1151" t="b">
        <f t="shared" si="88"/>
        <v>0</v>
      </c>
      <c r="M1151" s="14" t="b">
        <f t="shared" si="89"/>
        <v>1</v>
      </c>
      <c r="N1151" s="14" t="b">
        <f t="shared" si="90"/>
        <v>1</v>
      </c>
      <c r="O1151"/>
    </row>
    <row r="1152" spans="1:15" ht="15.75" hidden="1" x14ac:dyDescent="0.25">
      <c r="A1152" s="17" t="s">
        <v>281</v>
      </c>
      <c r="B1152" s="17" t="s">
        <v>334</v>
      </c>
      <c r="C1152" s="17" t="s">
        <v>22</v>
      </c>
      <c r="D1152" s="12">
        <v>43435</v>
      </c>
      <c r="E1152" s="12">
        <v>43500</v>
      </c>
      <c r="F1152" s="13">
        <v>2500</v>
      </c>
      <c r="G1152" s="12">
        <v>43435</v>
      </c>
      <c r="H1152" s="12">
        <v>43465</v>
      </c>
      <c r="I1152" s="17">
        <f>IF((YEAR(H1152)-YEAR(G1152))=1, ((MONTH(H1152)-MONTH(G1152))+1)+12, (IF((YEAR(H1152)-YEAR(G1152))=2, ((MONTH(H1152)-MONTH(G1152))+1)+24, (IF((YEAR(H1152)-YEAR(G1152))=3, ((MONTH(H1152)-MONTH(G1152))+1)+36, (MONTH(H1152)-MONTH(G1152))+1)))))</f>
        <v>1</v>
      </c>
      <c r="J1152" s="13">
        <f>F1152/I1152</f>
        <v>2500</v>
      </c>
      <c r="L1152" t="b">
        <f t="shared" si="88"/>
        <v>0</v>
      </c>
      <c r="M1152" s="14" t="b">
        <f t="shared" si="89"/>
        <v>1</v>
      </c>
      <c r="N1152" s="14" t="b">
        <f t="shared" si="90"/>
        <v>1</v>
      </c>
      <c r="O1152"/>
    </row>
    <row r="1153" spans="1:15" ht="15.75" x14ac:dyDescent="0.25">
      <c r="A1153" s="17" t="s">
        <v>281</v>
      </c>
      <c r="B1153" s="17" t="s">
        <v>334</v>
      </c>
      <c r="C1153" s="17" t="s">
        <v>22</v>
      </c>
      <c r="D1153" s="12">
        <v>43466</v>
      </c>
      <c r="E1153" s="12">
        <v>43500</v>
      </c>
      <c r="F1153" s="13">
        <v>2500</v>
      </c>
      <c r="G1153" s="12">
        <v>43466</v>
      </c>
      <c r="H1153" s="12">
        <v>43496</v>
      </c>
      <c r="I1153" s="17">
        <f>IF((YEAR(H1153)-YEAR(G1153))=1, ((MONTH(H1153)-MONTH(G1153))+1)+12, (IF((YEAR(H1153)-YEAR(G1153))=2, ((MONTH(H1153)-MONTH(G1153))+1)+24, (IF((YEAR(H1153)-YEAR(G1153))=3, ((MONTH(H1153)-MONTH(G1153))+1)+36, (MONTH(H1153)-MONTH(G1153))+1)))))</f>
        <v>1</v>
      </c>
      <c r="J1153" s="13">
        <f>F1153/I1153</f>
        <v>2500</v>
      </c>
      <c r="L1153" t="b">
        <f t="shared" si="88"/>
        <v>0</v>
      </c>
      <c r="M1153" s="14" t="b">
        <f t="shared" si="89"/>
        <v>1</v>
      </c>
      <c r="N1153" s="14" t="b">
        <f t="shared" si="90"/>
        <v>1</v>
      </c>
      <c r="O1153"/>
    </row>
    <row r="1154" spans="1:15" ht="15.75" x14ac:dyDescent="0.25">
      <c r="A1154" s="17" t="s">
        <v>281</v>
      </c>
      <c r="B1154" s="17" t="s">
        <v>334</v>
      </c>
      <c r="C1154" s="17" t="s">
        <v>22</v>
      </c>
      <c r="D1154" s="12">
        <v>43497</v>
      </c>
      <c r="E1154" s="12">
        <v>43528</v>
      </c>
      <c r="F1154" s="13">
        <v>2500</v>
      </c>
      <c r="G1154" s="12">
        <v>43497</v>
      </c>
      <c r="H1154" s="12">
        <v>43524</v>
      </c>
      <c r="I1154" s="17">
        <f>IF((YEAR(H1154)-YEAR(G1154))=1, ((MONTH(H1154)-MONTH(G1154))+1)+12, (IF((YEAR(H1154)-YEAR(G1154))=2, ((MONTH(H1154)-MONTH(G1154))+1)+24, (IF((YEAR(H1154)-YEAR(G1154))=3, ((MONTH(H1154)-MONTH(G1154))+1)+36, (MONTH(H1154)-MONTH(G1154))+1)))))</f>
        <v>1</v>
      </c>
      <c r="J1154" s="13">
        <f>F1154/I1154</f>
        <v>2500</v>
      </c>
      <c r="L1154" t="b">
        <f t="shared" si="88"/>
        <v>0</v>
      </c>
      <c r="M1154" s="14" t="b">
        <f t="shared" si="89"/>
        <v>1</v>
      </c>
      <c r="N1154" s="14" t="b">
        <f t="shared" si="90"/>
        <v>1</v>
      </c>
      <c r="O1154"/>
    </row>
    <row r="1155" spans="1:15" ht="15.75" x14ac:dyDescent="0.25">
      <c r="A1155" s="17" t="s">
        <v>281</v>
      </c>
      <c r="B1155" s="17" t="s">
        <v>334</v>
      </c>
      <c r="C1155" s="17" t="s">
        <v>22</v>
      </c>
      <c r="D1155" s="12">
        <v>43525</v>
      </c>
      <c r="E1155" s="12">
        <v>43560</v>
      </c>
      <c r="F1155" s="13">
        <v>2500</v>
      </c>
      <c r="G1155" s="12">
        <v>43525</v>
      </c>
      <c r="H1155" s="12">
        <v>43555</v>
      </c>
      <c r="I1155" s="17">
        <f>IF((YEAR(H1155)-YEAR(G1155))=1, ((MONTH(H1155)-MONTH(G1155))+1)+12, (IF((YEAR(H1155)-YEAR(G1155))=2, ((MONTH(H1155)-MONTH(G1155))+1)+24, (IF((YEAR(H1155)-YEAR(G1155))=3, ((MONTH(H1155)-MONTH(G1155))+1)+36, (MONTH(H1155)-MONTH(G1155))+1)))))</f>
        <v>1</v>
      </c>
      <c r="J1155" s="13">
        <f>F1155/I1155</f>
        <v>2500</v>
      </c>
      <c r="L1155" t="b">
        <f t="shared" ref="L1155:L1218" si="91">AND(A1155=A1154,B1155=B1154,G1155=G1154,H1155=H1154)</f>
        <v>0</v>
      </c>
      <c r="M1155" s="14" t="b">
        <f t="shared" si="89"/>
        <v>1</v>
      </c>
      <c r="N1155" s="14" t="b">
        <f t="shared" si="90"/>
        <v>1</v>
      </c>
      <c r="O1155"/>
    </row>
    <row r="1156" spans="1:15" ht="15.75" x14ac:dyDescent="0.25">
      <c r="A1156" s="17" t="s">
        <v>281</v>
      </c>
      <c r="B1156" s="17" t="s">
        <v>334</v>
      </c>
      <c r="C1156" s="17" t="s">
        <v>22</v>
      </c>
      <c r="D1156" s="12">
        <v>43556</v>
      </c>
      <c r="E1156" s="12">
        <v>43587</v>
      </c>
      <c r="F1156" s="13">
        <v>2500</v>
      </c>
      <c r="G1156" s="12">
        <v>43556</v>
      </c>
      <c r="H1156" s="12">
        <v>43585</v>
      </c>
      <c r="I1156" s="17">
        <f>IF((YEAR(H1156)-YEAR(G1156))=1, ((MONTH(H1156)-MONTH(G1156))+1)+12, (IF((YEAR(H1156)-YEAR(G1156))=2, ((MONTH(H1156)-MONTH(G1156))+1)+24, (IF((YEAR(H1156)-YEAR(G1156))=3, ((MONTH(H1156)-MONTH(G1156))+1)+36, (MONTH(H1156)-MONTH(G1156))+1)))))</f>
        <v>1</v>
      </c>
      <c r="J1156" s="13">
        <f>F1156/I1156</f>
        <v>2500</v>
      </c>
      <c r="L1156" t="b">
        <f t="shared" si="91"/>
        <v>0</v>
      </c>
      <c r="M1156" s="14" t="b">
        <f t="shared" si="89"/>
        <v>1</v>
      </c>
      <c r="N1156" s="14" t="b">
        <f t="shared" si="90"/>
        <v>1</v>
      </c>
      <c r="O1156"/>
    </row>
    <row r="1157" spans="1:15" ht="15.75" x14ac:dyDescent="0.25">
      <c r="A1157" s="17" t="s">
        <v>281</v>
      </c>
      <c r="B1157" s="17" t="s">
        <v>334</v>
      </c>
      <c r="C1157" s="17" t="s">
        <v>22</v>
      </c>
      <c r="D1157" s="12">
        <v>43586</v>
      </c>
      <c r="E1157" s="12">
        <v>43633</v>
      </c>
      <c r="F1157" s="13">
        <v>2500</v>
      </c>
      <c r="G1157" s="12">
        <v>43586</v>
      </c>
      <c r="H1157" s="12">
        <v>43616</v>
      </c>
      <c r="I1157" s="17">
        <f>IF((YEAR(H1157)-YEAR(G1157))=1, ((MONTH(H1157)-MONTH(G1157))+1)+12, (IF((YEAR(H1157)-YEAR(G1157))=2, ((MONTH(H1157)-MONTH(G1157))+1)+24, (IF((YEAR(H1157)-YEAR(G1157))=3, ((MONTH(H1157)-MONTH(G1157))+1)+36, (MONTH(H1157)-MONTH(G1157))+1)))))</f>
        <v>1</v>
      </c>
      <c r="J1157" s="13">
        <f>F1157/I1157</f>
        <v>2500</v>
      </c>
      <c r="L1157" t="b">
        <f t="shared" si="91"/>
        <v>0</v>
      </c>
      <c r="M1157" s="14" t="b">
        <f t="shared" si="89"/>
        <v>1</v>
      </c>
      <c r="N1157" s="14" t="b">
        <f t="shared" si="90"/>
        <v>1</v>
      </c>
      <c r="O1157"/>
    </row>
    <row r="1158" spans="1:15" ht="15.75" x14ac:dyDescent="0.25">
      <c r="A1158" s="17" t="s">
        <v>281</v>
      </c>
      <c r="B1158" s="17" t="s">
        <v>334</v>
      </c>
      <c r="C1158" s="17" t="s">
        <v>22</v>
      </c>
      <c r="D1158" s="12">
        <v>43617</v>
      </c>
      <c r="E1158" s="12">
        <v>43644</v>
      </c>
      <c r="F1158" s="13">
        <v>2500</v>
      </c>
      <c r="G1158" s="12">
        <v>43617</v>
      </c>
      <c r="H1158" s="12">
        <v>43646</v>
      </c>
      <c r="I1158" s="17">
        <f>IF((YEAR(H1158)-YEAR(G1158))=1, ((MONTH(H1158)-MONTH(G1158))+1)+12, (IF((YEAR(H1158)-YEAR(G1158))=2, ((MONTH(H1158)-MONTH(G1158))+1)+24, (IF((YEAR(H1158)-YEAR(G1158))=3, ((MONTH(H1158)-MONTH(G1158))+1)+36, (MONTH(H1158)-MONTH(G1158))+1)))))</f>
        <v>1</v>
      </c>
      <c r="J1158" s="13">
        <f>F1158/I1158</f>
        <v>2500</v>
      </c>
      <c r="L1158" t="b">
        <f t="shared" si="91"/>
        <v>0</v>
      </c>
      <c r="M1158" s="14" t="b">
        <f t="shared" si="89"/>
        <v>1</v>
      </c>
      <c r="N1158" s="14" t="b">
        <f t="shared" si="90"/>
        <v>1</v>
      </c>
      <c r="O1158"/>
    </row>
    <row r="1159" spans="1:15" ht="15.75" x14ac:dyDescent="0.25">
      <c r="A1159" s="17" t="s">
        <v>281</v>
      </c>
      <c r="B1159" s="17" t="s">
        <v>334</v>
      </c>
      <c r="C1159" s="17" t="s">
        <v>22</v>
      </c>
      <c r="D1159" s="12">
        <v>43647</v>
      </c>
      <c r="E1159" s="12">
        <v>43717</v>
      </c>
      <c r="F1159" s="13">
        <v>2500</v>
      </c>
      <c r="G1159" s="12">
        <v>43647</v>
      </c>
      <c r="H1159" s="12">
        <v>43677</v>
      </c>
      <c r="I1159" s="17">
        <f>IF((YEAR(H1159)-YEAR(G1159))=1, ((MONTH(H1159)-MONTH(G1159))+1)+12, (IF((YEAR(H1159)-YEAR(G1159))=2, ((MONTH(H1159)-MONTH(G1159))+1)+24, (IF((YEAR(H1159)-YEAR(G1159))=3, ((MONTH(H1159)-MONTH(G1159))+1)+36, (MONTH(H1159)-MONTH(G1159))+1)))))</f>
        <v>1</v>
      </c>
      <c r="J1159" s="13">
        <f>F1159/I1159</f>
        <v>2500</v>
      </c>
      <c r="L1159" t="b">
        <f t="shared" si="91"/>
        <v>0</v>
      </c>
      <c r="M1159" s="14" t="b">
        <f t="shared" si="89"/>
        <v>1</v>
      </c>
      <c r="N1159" s="14" t="b">
        <f t="shared" si="90"/>
        <v>1</v>
      </c>
      <c r="O1159"/>
    </row>
    <row r="1160" spans="1:15" ht="15.75" x14ac:dyDescent="0.25">
      <c r="A1160" s="17" t="s">
        <v>281</v>
      </c>
      <c r="B1160" s="17" t="s">
        <v>334</v>
      </c>
      <c r="C1160" s="17" t="s">
        <v>22</v>
      </c>
      <c r="D1160" s="12">
        <v>43678</v>
      </c>
      <c r="E1160" s="12">
        <v>43711</v>
      </c>
      <c r="F1160" s="13">
        <v>2500</v>
      </c>
      <c r="G1160" s="12">
        <v>43678</v>
      </c>
      <c r="H1160" s="12">
        <v>43708</v>
      </c>
      <c r="I1160" s="17">
        <f>IF((YEAR(H1160)-YEAR(G1160))=1, ((MONTH(H1160)-MONTH(G1160))+1)+12, (IF((YEAR(H1160)-YEAR(G1160))=2, ((MONTH(H1160)-MONTH(G1160))+1)+24, (IF((YEAR(H1160)-YEAR(G1160))=3, ((MONTH(H1160)-MONTH(G1160))+1)+36, (MONTH(H1160)-MONTH(G1160))+1)))))</f>
        <v>1</v>
      </c>
      <c r="J1160" s="13">
        <f>F1160/I1160</f>
        <v>2500</v>
      </c>
      <c r="L1160" t="b">
        <f t="shared" si="91"/>
        <v>0</v>
      </c>
      <c r="M1160" s="14" t="b">
        <f t="shared" si="89"/>
        <v>1</v>
      </c>
      <c r="N1160" s="14" t="b">
        <f t="shared" si="90"/>
        <v>1</v>
      </c>
      <c r="O1160"/>
    </row>
    <row r="1161" spans="1:15" ht="15.75" x14ac:dyDescent="0.25">
      <c r="A1161" s="17" t="s">
        <v>281</v>
      </c>
      <c r="B1161" s="17" t="s">
        <v>334</v>
      </c>
      <c r="C1161" s="17" t="s">
        <v>22</v>
      </c>
      <c r="D1161" s="12">
        <v>43931</v>
      </c>
      <c r="E1161" s="12">
        <v>44116</v>
      </c>
      <c r="F1161" s="13">
        <v>2500</v>
      </c>
      <c r="G1161" s="12">
        <v>43800</v>
      </c>
      <c r="H1161" s="12">
        <v>43830</v>
      </c>
      <c r="I1161" s="17">
        <f>IF((YEAR(H1161)-YEAR(G1161))=1, ((MONTH(H1161)-MONTH(G1161))+1)+12, (IF((YEAR(H1161)-YEAR(G1161))=2, ((MONTH(H1161)-MONTH(G1161))+1)+24, (IF((YEAR(H1161)-YEAR(G1161))=3, ((MONTH(H1161)-MONTH(G1161))+1)+36, (MONTH(H1161)-MONTH(G1161))+1)))))</f>
        <v>1</v>
      </c>
      <c r="J1161" s="13">
        <f>F1161/I1161</f>
        <v>2500</v>
      </c>
      <c r="L1161" t="b">
        <f t="shared" si="91"/>
        <v>0</v>
      </c>
      <c r="M1161" s="14" t="b">
        <f t="shared" si="89"/>
        <v>1</v>
      </c>
      <c r="N1161" s="14" t="b">
        <f t="shared" si="90"/>
        <v>1</v>
      </c>
      <c r="O1161"/>
    </row>
    <row r="1162" spans="1:15" ht="15.75" x14ac:dyDescent="0.25">
      <c r="A1162" s="17" t="s">
        <v>281</v>
      </c>
      <c r="B1162" s="17" t="s">
        <v>334</v>
      </c>
      <c r="C1162" s="17" t="s">
        <v>22</v>
      </c>
      <c r="D1162" s="12">
        <v>43931</v>
      </c>
      <c r="E1162" s="12">
        <v>44116</v>
      </c>
      <c r="F1162" s="13">
        <v>2500</v>
      </c>
      <c r="G1162" s="12">
        <v>43831</v>
      </c>
      <c r="H1162" s="12">
        <v>43861</v>
      </c>
      <c r="I1162" s="17">
        <f>IF((YEAR(H1162)-YEAR(G1162))=1, ((MONTH(H1162)-MONTH(G1162))+1)+12, (IF((YEAR(H1162)-YEAR(G1162))=2, ((MONTH(H1162)-MONTH(G1162))+1)+24, (IF((YEAR(H1162)-YEAR(G1162))=3, ((MONTH(H1162)-MONTH(G1162))+1)+36, (MONTH(H1162)-MONTH(G1162))+1)))))</f>
        <v>1</v>
      </c>
      <c r="J1162" s="13">
        <f>F1162/I1162</f>
        <v>2500</v>
      </c>
      <c r="L1162" t="b">
        <f t="shared" si="91"/>
        <v>0</v>
      </c>
      <c r="M1162" s="14" t="b">
        <f t="shared" ref="M1162" si="92">EXACT(A1162,A1161)</f>
        <v>1</v>
      </c>
      <c r="N1162" s="14" t="b">
        <f t="shared" ref="N1162" si="93">EXACT(B1162,B1161)</f>
        <v>1</v>
      </c>
      <c r="O1162"/>
    </row>
    <row r="1163" spans="1:15" ht="15.75" hidden="1" x14ac:dyDescent="0.25">
      <c r="A1163" s="17" t="s">
        <v>51</v>
      </c>
      <c r="B1163" s="17" t="s">
        <v>335</v>
      </c>
      <c r="C1163" s="17" t="s">
        <v>22</v>
      </c>
      <c r="D1163" s="12">
        <v>42661</v>
      </c>
      <c r="E1163" s="12">
        <v>42735</v>
      </c>
      <c r="F1163" s="13">
        <v>15132</v>
      </c>
      <c r="G1163" s="12">
        <v>42675</v>
      </c>
      <c r="H1163" s="12">
        <v>43039</v>
      </c>
      <c r="I1163" s="17">
        <f>IF((YEAR(H1163)-YEAR(G1163))=1, ((MONTH(H1163)-MONTH(G1163))+1)+12, (IF((YEAR(H1163)-YEAR(G1163))=2, ((MONTH(H1163)-MONTH(G1163))+1)+24, (IF((YEAR(H1163)-YEAR(G1163))=3, ((MONTH(H1163)-MONTH(G1163))+1)+36, (MONTH(H1163)-MONTH(G1163))+1)))))</f>
        <v>12</v>
      </c>
      <c r="J1163" s="13">
        <f>F1163/I1163</f>
        <v>1261</v>
      </c>
      <c r="L1163" t="b">
        <f t="shared" si="91"/>
        <v>0</v>
      </c>
      <c r="M1163" s="14" t="b">
        <f t="shared" si="89"/>
        <v>0</v>
      </c>
      <c r="N1163" s="14" t="b">
        <f t="shared" si="90"/>
        <v>0</v>
      </c>
      <c r="O1163"/>
    </row>
    <row r="1164" spans="1:15" ht="15.75" hidden="1" x14ac:dyDescent="0.25">
      <c r="A1164" s="17" t="s">
        <v>51</v>
      </c>
      <c r="B1164" s="17" t="s">
        <v>335</v>
      </c>
      <c r="C1164" s="17" t="s">
        <v>22</v>
      </c>
      <c r="D1164" s="12">
        <v>42719</v>
      </c>
      <c r="E1164" s="12">
        <v>42735</v>
      </c>
      <c r="F1164" s="13">
        <v>16432</v>
      </c>
      <c r="G1164" s="12">
        <v>42675</v>
      </c>
      <c r="H1164" s="12">
        <v>43039</v>
      </c>
      <c r="I1164" s="17">
        <f>IF((YEAR(H1164)-YEAR(G1164))=1, ((MONTH(H1164)-MONTH(G1164))+1)+12, (IF((YEAR(H1164)-YEAR(G1164))=2, ((MONTH(H1164)-MONTH(G1164))+1)+24, (IF((YEAR(H1164)-YEAR(G1164))=3, ((MONTH(H1164)-MONTH(G1164))+1)+36, (MONTH(H1164)-MONTH(G1164))+1)))))</f>
        <v>12</v>
      </c>
      <c r="J1164" s="13">
        <f>F1164/I1164</f>
        <v>1369.3333333333333</v>
      </c>
      <c r="L1164" t="b">
        <f t="shared" si="91"/>
        <v>1</v>
      </c>
      <c r="M1164" s="14" t="b">
        <f t="shared" si="89"/>
        <v>1</v>
      </c>
      <c r="N1164" s="14" t="b">
        <f t="shared" si="90"/>
        <v>1</v>
      </c>
      <c r="O1164"/>
    </row>
    <row r="1165" spans="1:15" ht="15.75" hidden="1" x14ac:dyDescent="0.25">
      <c r="A1165" s="17" t="s">
        <v>282</v>
      </c>
      <c r="B1165" s="17" t="s">
        <v>332</v>
      </c>
      <c r="C1165" s="17" t="s">
        <v>22</v>
      </c>
      <c r="D1165" s="12">
        <v>42719</v>
      </c>
      <c r="E1165" s="12">
        <v>43100</v>
      </c>
      <c r="F1165" s="13">
        <v>78000</v>
      </c>
      <c r="G1165" s="12">
        <v>42736</v>
      </c>
      <c r="H1165" s="12">
        <v>43100</v>
      </c>
      <c r="I1165" s="17">
        <f>IF((YEAR(H1165)-YEAR(G1165))=1, ((MONTH(H1165)-MONTH(G1165))+1)+12, (IF((YEAR(H1165)-YEAR(G1165))=2, ((MONTH(H1165)-MONTH(G1165))+1)+24, (IF((YEAR(H1165)-YEAR(G1165))=3, ((MONTH(H1165)-MONTH(G1165))+1)+36, (MONTH(H1165)-MONTH(G1165))+1)))))</f>
        <v>12</v>
      </c>
      <c r="J1165" s="13">
        <f>F1165/I1165</f>
        <v>6500</v>
      </c>
      <c r="L1165" t="b">
        <f t="shared" si="91"/>
        <v>0</v>
      </c>
      <c r="M1165" s="14" t="b">
        <f t="shared" si="89"/>
        <v>0</v>
      </c>
      <c r="N1165" s="14" t="b">
        <f t="shared" si="90"/>
        <v>0</v>
      </c>
      <c r="O1165"/>
    </row>
    <row r="1166" spans="1:15" ht="15.75" x14ac:dyDescent="0.25">
      <c r="A1166" s="17" t="s">
        <v>283</v>
      </c>
      <c r="B1166" s="17" t="s">
        <v>332</v>
      </c>
      <c r="C1166" s="17" t="s">
        <v>22</v>
      </c>
      <c r="D1166" s="12">
        <v>44014</v>
      </c>
      <c r="E1166" s="12">
        <v>44019</v>
      </c>
      <c r="F1166" s="13">
        <v>1000</v>
      </c>
      <c r="G1166" s="12">
        <v>44013</v>
      </c>
      <c r="H1166" s="12">
        <v>44043</v>
      </c>
      <c r="I1166" s="17">
        <f>IF((YEAR(H1166)-YEAR(G1166))=1, ((MONTH(H1166)-MONTH(G1166))+1)+12, (IF((YEAR(H1166)-YEAR(G1166))=2, ((MONTH(H1166)-MONTH(G1166))+1)+24, (IF((YEAR(H1166)-YEAR(G1166))=3, ((MONTH(H1166)-MONTH(G1166))+1)+36, (MONTH(H1166)-MONTH(G1166))+1)))))</f>
        <v>1</v>
      </c>
      <c r="J1166" s="13">
        <f>F1166/I1166</f>
        <v>1000</v>
      </c>
      <c r="L1166" t="b">
        <f t="shared" si="91"/>
        <v>0</v>
      </c>
      <c r="M1166" s="14" t="b">
        <f t="shared" si="89"/>
        <v>0</v>
      </c>
      <c r="N1166" s="14" t="b">
        <f t="shared" si="90"/>
        <v>1</v>
      </c>
      <c r="O1166"/>
    </row>
    <row r="1167" spans="1:15" ht="15.75" x14ac:dyDescent="0.25">
      <c r="A1167" s="17" t="s">
        <v>283</v>
      </c>
      <c r="B1167" s="17" t="s">
        <v>332</v>
      </c>
      <c r="C1167" s="17" t="s">
        <v>22</v>
      </c>
      <c r="D1167" s="12">
        <v>44136</v>
      </c>
      <c r="E1167" s="12">
        <v>44139</v>
      </c>
      <c r="F1167" s="13">
        <v>900</v>
      </c>
      <c r="G1167" s="12">
        <v>44136</v>
      </c>
      <c r="H1167" s="12">
        <v>44165</v>
      </c>
      <c r="I1167" s="17">
        <f>IF((YEAR(H1167)-YEAR(G1167))=1, ((MONTH(H1167)-MONTH(G1167))+1)+12, (IF((YEAR(H1167)-YEAR(G1167))=2, ((MONTH(H1167)-MONTH(G1167))+1)+24, (IF((YEAR(H1167)-YEAR(G1167))=3, ((MONTH(H1167)-MONTH(G1167))+1)+36, (MONTH(H1167)-MONTH(G1167))+1)))))</f>
        <v>1</v>
      </c>
      <c r="J1167" s="13">
        <f>F1167/I1167</f>
        <v>900</v>
      </c>
      <c r="L1167" t="b">
        <f t="shared" si="91"/>
        <v>0</v>
      </c>
      <c r="M1167" s="14" t="b">
        <f t="shared" si="89"/>
        <v>1</v>
      </c>
      <c r="N1167" s="14" t="b">
        <f t="shared" si="90"/>
        <v>1</v>
      </c>
      <c r="O1167"/>
    </row>
    <row r="1168" spans="1:15" ht="15.75" x14ac:dyDescent="0.25">
      <c r="A1168" s="17" t="s">
        <v>283</v>
      </c>
      <c r="B1168" s="17" t="s">
        <v>332</v>
      </c>
      <c r="C1168" s="17" t="s">
        <v>22</v>
      </c>
      <c r="D1168" s="12">
        <v>44166</v>
      </c>
      <c r="E1168" s="12">
        <v>44173</v>
      </c>
      <c r="F1168" s="13">
        <v>900</v>
      </c>
      <c r="G1168" s="12">
        <v>44166</v>
      </c>
      <c r="H1168" s="12">
        <v>44196</v>
      </c>
      <c r="I1168" s="17">
        <f>IF((YEAR(H1168)-YEAR(G1168))=1, ((MONTH(H1168)-MONTH(G1168))+1)+12, (IF((YEAR(H1168)-YEAR(G1168))=2, ((MONTH(H1168)-MONTH(G1168))+1)+24, (IF((YEAR(H1168)-YEAR(G1168))=3, ((MONTH(H1168)-MONTH(G1168))+1)+36, (MONTH(H1168)-MONTH(G1168))+1)))))</f>
        <v>1</v>
      </c>
      <c r="J1168" s="13">
        <f>F1168/I1168</f>
        <v>900</v>
      </c>
      <c r="L1168" t="b">
        <f t="shared" si="91"/>
        <v>0</v>
      </c>
      <c r="M1168" s="14" t="b">
        <f t="shared" si="89"/>
        <v>1</v>
      </c>
      <c r="N1168" s="14" t="b">
        <f t="shared" si="90"/>
        <v>1</v>
      </c>
      <c r="O1168"/>
    </row>
    <row r="1169" spans="1:15" ht="15.75" x14ac:dyDescent="0.25">
      <c r="A1169" s="17" t="s">
        <v>283</v>
      </c>
      <c r="B1169" s="17" t="s">
        <v>332</v>
      </c>
      <c r="C1169" s="17" t="s">
        <v>22</v>
      </c>
      <c r="D1169" s="12">
        <v>44197</v>
      </c>
      <c r="E1169" s="12">
        <v>44201</v>
      </c>
      <c r="F1169" s="13">
        <v>900</v>
      </c>
      <c r="G1169" s="12">
        <v>44197</v>
      </c>
      <c r="H1169" s="12">
        <v>44227</v>
      </c>
      <c r="I1169" s="17">
        <f>IF((YEAR(H1169)-YEAR(G1169))=1, ((MONTH(H1169)-MONTH(G1169))+1)+12, (IF((YEAR(H1169)-YEAR(G1169))=2, ((MONTH(H1169)-MONTH(G1169))+1)+24, (IF((YEAR(H1169)-YEAR(G1169))=3, ((MONTH(H1169)-MONTH(G1169))+1)+36, (MONTH(H1169)-MONTH(G1169))+1)))))</f>
        <v>1</v>
      </c>
      <c r="J1169" s="13">
        <f>F1169/I1169</f>
        <v>900</v>
      </c>
      <c r="L1169" t="b">
        <f t="shared" si="91"/>
        <v>0</v>
      </c>
      <c r="M1169" s="14" t="b">
        <f t="shared" si="89"/>
        <v>1</v>
      </c>
      <c r="N1169" s="14" t="b">
        <f t="shared" si="90"/>
        <v>1</v>
      </c>
      <c r="O1169"/>
    </row>
    <row r="1170" spans="1:15" ht="15.75" x14ac:dyDescent="0.25">
      <c r="A1170" s="17" t="s">
        <v>283</v>
      </c>
      <c r="B1170" s="17" t="s">
        <v>332</v>
      </c>
      <c r="C1170" s="17" t="s">
        <v>22</v>
      </c>
      <c r="D1170" s="12">
        <v>44228</v>
      </c>
      <c r="E1170" s="12">
        <v>44235</v>
      </c>
      <c r="F1170" s="13">
        <v>900</v>
      </c>
      <c r="G1170" s="12">
        <v>44228</v>
      </c>
      <c r="H1170" s="12">
        <v>44255</v>
      </c>
      <c r="I1170" s="17">
        <f>IF((YEAR(H1170)-YEAR(G1170))=1, ((MONTH(H1170)-MONTH(G1170))+1)+12, (IF((YEAR(H1170)-YEAR(G1170))=2, ((MONTH(H1170)-MONTH(G1170))+1)+24, (IF((YEAR(H1170)-YEAR(G1170))=3, ((MONTH(H1170)-MONTH(G1170))+1)+36, (MONTH(H1170)-MONTH(G1170))+1)))))</f>
        <v>1</v>
      </c>
      <c r="J1170" s="13">
        <f>F1170/I1170</f>
        <v>900</v>
      </c>
      <c r="L1170" t="b">
        <f t="shared" si="91"/>
        <v>0</v>
      </c>
      <c r="M1170" s="14" t="b">
        <f t="shared" si="89"/>
        <v>1</v>
      </c>
      <c r="N1170" s="14" t="b">
        <f t="shared" si="90"/>
        <v>1</v>
      </c>
      <c r="O1170"/>
    </row>
    <row r="1171" spans="1:15" ht="15.75" x14ac:dyDescent="0.25">
      <c r="A1171" s="17" t="s">
        <v>283</v>
      </c>
      <c r="B1171" s="17" t="s">
        <v>332</v>
      </c>
      <c r="C1171" s="17" t="s">
        <v>22</v>
      </c>
      <c r="D1171" s="12">
        <v>44256</v>
      </c>
      <c r="E1171" s="12"/>
      <c r="F1171" s="13">
        <v>900</v>
      </c>
      <c r="G1171" s="12">
        <v>44256</v>
      </c>
      <c r="H1171" s="12">
        <v>44286</v>
      </c>
      <c r="I1171" s="17">
        <f>IF((YEAR(H1171)-YEAR(G1171))=1, ((MONTH(H1171)-MONTH(G1171))+1)+12, (IF((YEAR(H1171)-YEAR(G1171))=2, ((MONTH(H1171)-MONTH(G1171))+1)+24, (IF((YEAR(H1171)-YEAR(G1171))=3, ((MONTH(H1171)-MONTH(G1171))+1)+36, (MONTH(H1171)-MONTH(G1171))+1)))))</f>
        <v>1</v>
      </c>
      <c r="J1171" s="13">
        <f>F1171/I1171</f>
        <v>900</v>
      </c>
      <c r="L1171" t="b">
        <f t="shared" si="91"/>
        <v>0</v>
      </c>
      <c r="M1171" s="14" t="b">
        <f t="shared" si="89"/>
        <v>1</v>
      </c>
      <c r="N1171" s="14" t="b">
        <f t="shared" si="90"/>
        <v>1</v>
      </c>
      <c r="O1171"/>
    </row>
    <row r="1172" spans="1:15" ht="15.75" x14ac:dyDescent="0.25">
      <c r="A1172" s="17" t="s">
        <v>283</v>
      </c>
      <c r="B1172" s="17" t="s">
        <v>332</v>
      </c>
      <c r="C1172" s="17" t="s">
        <v>22</v>
      </c>
      <c r="D1172" s="12">
        <v>44287</v>
      </c>
      <c r="E1172" s="12"/>
      <c r="F1172" s="13">
        <v>900</v>
      </c>
      <c r="G1172" s="12">
        <v>44287</v>
      </c>
      <c r="H1172" s="12">
        <v>44316</v>
      </c>
      <c r="I1172" s="17">
        <f>IF((YEAR(H1172)-YEAR(G1172))=1, ((MONTH(H1172)-MONTH(G1172))+1)+12, (IF((YEAR(H1172)-YEAR(G1172))=2, ((MONTH(H1172)-MONTH(G1172))+1)+24, (IF((YEAR(H1172)-YEAR(G1172))=3, ((MONTH(H1172)-MONTH(G1172))+1)+36, (MONTH(H1172)-MONTH(G1172))+1)))))</f>
        <v>1</v>
      </c>
      <c r="J1172" s="13">
        <f>F1172/I1172</f>
        <v>900</v>
      </c>
      <c r="L1172" t="b">
        <f t="shared" si="91"/>
        <v>0</v>
      </c>
      <c r="M1172" s="14" t="b">
        <f t="shared" si="89"/>
        <v>1</v>
      </c>
      <c r="N1172" s="14" t="b">
        <f t="shared" si="90"/>
        <v>1</v>
      </c>
      <c r="O1172"/>
    </row>
    <row r="1173" spans="1:15" ht="15.75" x14ac:dyDescent="0.25">
      <c r="A1173" s="17" t="s">
        <v>283</v>
      </c>
      <c r="B1173" s="17" t="s">
        <v>332</v>
      </c>
      <c r="C1173" s="17" t="s">
        <v>22</v>
      </c>
      <c r="D1173" s="12">
        <v>44317</v>
      </c>
      <c r="E1173" s="12"/>
      <c r="F1173" s="13">
        <v>900</v>
      </c>
      <c r="G1173" s="12">
        <v>44317</v>
      </c>
      <c r="H1173" s="12">
        <v>44347</v>
      </c>
      <c r="I1173" s="17">
        <f>IF((YEAR(H1173)-YEAR(G1173))=1, ((MONTH(H1173)-MONTH(G1173))+1)+12, (IF((YEAR(H1173)-YEAR(G1173))=2, ((MONTH(H1173)-MONTH(G1173))+1)+24, (IF((YEAR(H1173)-YEAR(G1173))=3, ((MONTH(H1173)-MONTH(G1173))+1)+36, (MONTH(H1173)-MONTH(G1173))+1)))))</f>
        <v>1</v>
      </c>
      <c r="J1173" s="13">
        <f>F1173/I1173</f>
        <v>900</v>
      </c>
      <c r="L1173" t="b">
        <f t="shared" si="91"/>
        <v>0</v>
      </c>
      <c r="M1173" s="14" t="b">
        <f t="shared" si="89"/>
        <v>1</v>
      </c>
      <c r="N1173" s="14" t="b">
        <f t="shared" si="90"/>
        <v>1</v>
      </c>
      <c r="O1173"/>
    </row>
    <row r="1174" spans="1:15" ht="15.75" x14ac:dyDescent="0.25">
      <c r="A1174" s="17" t="s">
        <v>283</v>
      </c>
      <c r="B1174" s="17" t="s">
        <v>332</v>
      </c>
      <c r="C1174" s="17" t="s">
        <v>22</v>
      </c>
      <c r="D1174" s="12">
        <v>44348</v>
      </c>
      <c r="E1174" s="12"/>
      <c r="F1174" s="13">
        <v>900</v>
      </c>
      <c r="G1174" s="12">
        <v>44348</v>
      </c>
      <c r="H1174" s="12">
        <v>44377</v>
      </c>
      <c r="I1174" s="17">
        <f>IF((YEAR(H1174)-YEAR(G1174))=1, ((MONTH(H1174)-MONTH(G1174))+1)+12, (IF((YEAR(H1174)-YEAR(G1174))=2, ((MONTH(H1174)-MONTH(G1174))+1)+24, (IF((YEAR(H1174)-YEAR(G1174))=3, ((MONTH(H1174)-MONTH(G1174))+1)+36, (MONTH(H1174)-MONTH(G1174))+1)))))</f>
        <v>1</v>
      </c>
      <c r="J1174" s="13">
        <f>F1174/I1174</f>
        <v>900</v>
      </c>
      <c r="L1174" t="b">
        <f t="shared" si="91"/>
        <v>0</v>
      </c>
      <c r="M1174" s="14" t="b">
        <f t="shared" si="89"/>
        <v>1</v>
      </c>
      <c r="N1174" s="14" t="b">
        <f t="shared" si="90"/>
        <v>1</v>
      </c>
      <c r="O1174"/>
    </row>
    <row r="1175" spans="1:15" ht="15.75" x14ac:dyDescent="0.25">
      <c r="A1175" s="17" t="s">
        <v>283</v>
      </c>
      <c r="B1175" s="17" t="s">
        <v>332</v>
      </c>
      <c r="C1175" s="17" t="s">
        <v>22</v>
      </c>
      <c r="D1175" s="12">
        <v>44378</v>
      </c>
      <c r="E1175" s="12"/>
      <c r="F1175" s="13">
        <v>900</v>
      </c>
      <c r="G1175" s="12">
        <v>44378</v>
      </c>
      <c r="H1175" s="12">
        <v>44408</v>
      </c>
      <c r="I1175" s="17">
        <f>IF((YEAR(H1175)-YEAR(G1175))=1, ((MONTH(H1175)-MONTH(G1175))+1)+12, (IF((YEAR(H1175)-YEAR(G1175))=2, ((MONTH(H1175)-MONTH(G1175))+1)+24, (IF((YEAR(H1175)-YEAR(G1175))=3, ((MONTH(H1175)-MONTH(G1175))+1)+36, (MONTH(H1175)-MONTH(G1175))+1)))))</f>
        <v>1</v>
      </c>
      <c r="J1175" s="13">
        <f>F1175/I1175</f>
        <v>900</v>
      </c>
      <c r="L1175" t="b">
        <f t="shared" si="91"/>
        <v>0</v>
      </c>
      <c r="M1175" s="14" t="b">
        <f t="shared" si="89"/>
        <v>1</v>
      </c>
      <c r="N1175" s="14" t="b">
        <f t="shared" si="90"/>
        <v>1</v>
      </c>
      <c r="O1175"/>
    </row>
    <row r="1176" spans="1:15" ht="15.75" x14ac:dyDescent="0.25">
      <c r="A1176" s="17" t="s">
        <v>283</v>
      </c>
      <c r="B1176" s="17" t="s">
        <v>332</v>
      </c>
      <c r="C1176" s="17" t="s">
        <v>22</v>
      </c>
      <c r="D1176" s="12">
        <v>44409</v>
      </c>
      <c r="E1176" s="12"/>
      <c r="F1176" s="13">
        <v>900</v>
      </c>
      <c r="G1176" s="12">
        <v>44409</v>
      </c>
      <c r="H1176" s="12">
        <v>44439</v>
      </c>
      <c r="I1176" s="17">
        <f>IF((YEAR(H1176)-YEAR(G1176))=1, ((MONTH(H1176)-MONTH(G1176))+1)+12, (IF((YEAR(H1176)-YEAR(G1176))=2, ((MONTH(H1176)-MONTH(G1176))+1)+24, (IF((YEAR(H1176)-YEAR(G1176))=3, ((MONTH(H1176)-MONTH(G1176))+1)+36, (MONTH(H1176)-MONTH(G1176))+1)))))</f>
        <v>1</v>
      </c>
      <c r="J1176" s="13">
        <f>F1176/I1176</f>
        <v>900</v>
      </c>
      <c r="L1176" t="b">
        <f t="shared" si="91"/>
        <v>0</v>
      </c>
      <c r="M1176" s="14" t="b">
        <f t="shared" ref="M1176:M1178" si="94">EXACT(A1176,A1175)</f>
        <v>1</v>
      </c>
      <c r="N1176" s="14" t="b">
        <f t="shared" ref="N1176:N1236" si="95">EXACT(B1176,B1175)</f>
        <v>1</v>
      </c>
      <c r="O1176"/>
    </row>
    <row r="1177" spans="1:15" ht="15.75" x14ac:dyDescent="0.25">
      <c r="A1177" s="17" t="s">
        <v>283</v>
      </c>
      <c r="B1177" s="17" t="s">
        <v>332</v>
      </c>
      <c r="C1177" s="17" t="s">
        <v>22</v>
      </c>
      <c r="D1177" s="12">
        <v>44440</v>
      </c>
      <c r="E1177" s="12"/>
      <c r="F1177" s="13">
        <v>900</v>
      </c>
      <c r="G1177" s="12">
        <v>44440</v>
      </c>
      <c r="H1177" s="12">
        <v>44469</v>
      </c>
      <c r="I1177" s="17">
        <f>IF((YEAR(H1177)-YEAR(G1177))=1, ((MONTH(H1177)-MONTH(G1177))+1)+12, (IF((YEAR(H1177)-YEAR(G1177))=2, ((MONTH(H1177)-MONTH(G1177))+1)+24, (IF((YEAR(H1177)-YEAR(G1177))=3, ((MONTH(H1177)-MONTH(G1177))+1)+36, (MONTH(H1177)-MONTH(G1177))+1)))))</f>
        <v>1</v>
      </c>
      <c r="J1177" s="13">
        <f>F1177/I1177</f>
        <v>900</v>
      </c>
      <c r="L1177" t="b">
        <f t="shared" si="91"/>
        <v>0</v>
      </c>
      <c r="M1177" s="14" t="b">
        <f t="shared" si="94"/>
        <v>1</v>
      </c>
      <c r="N1177" s="14" t="b">
        <f t="shared" si="95"/>
        <v>1</v>
      </c>
      <c r="O1177"/>
    </row>
    <row r="1178" spans="1:15" ht="15.75" x14ac:dyDescent="0.25">
      <c r="A1178" s="17" t="s">
        <v>283</v>
      </c>
      <c r="B1178" s="17" t="s">
        <v>332</v>
      </c>
      <c r="C1178" s="17" t="s">
        <v>22</v>
      </c>
      <c r="D1178" s="12">
        <v>44470</v>
      </c>
      <c r="E1178" s="12"/>
      <c r="F1178" s="13">
        <v>900</v>
      </c>
      <c r="G1178" s="12">
        <v>44470</v>
      </c>
      <c r="H1178" s="12">
        <v>44500</v>
      </c>
      <c r="I1178" s="17">
        <f>IF((YEAR(H1178)-YEAR(G1178))=1, ((MONTH(H1178)-MONTH(G1178))+1)+12, (IF((YEAR(H1178)-YEAR(G1178))=2, ((MONTH(H1178)-MONTH(G1178))+1)+24, (IF((YEAR(H1178)-YEAR(G1178))=3, ((MONTH(H1178)-MONTH(G1178))+1)+36, (MONTH(H1178)-MONTH(G1178))+1)))))</f>
        <v>1</v>
      </c>
      <c r="J1178" s="13">
        <f>F1178/I1178</f>
        <v>900</v>
      </c>
      <c r="L1178" t="b">
        <f t="shared" si="91"/>
        <v>0</v>
      </c>
      <c r="M1178" s="14" t="b">
        <f t="shared" si="94"/>
        <v>1</v>
      </c>
      <c r="N1178" s="14" t="b">
        <f t="shared" si="95"/>
        <v>1</v>
      </c>
      <c r="O1178"/>
    </row>
    <row r="1179" spans="1:15" ht="15.75" hidden="1" x14ac:dyDescent="0.25">
      <c r="A1179" s="17" t="s">
        <v>284</v>
      </c>
      <c r="B1179" s="17" t="s">
        <v>336</v>
      </c>
      <c r="C1179" s="17" t="s">
        <v>22</v>
      </c>
      <c r="D1179" s="12">
        <v>42680</v>
      </c>
      <c r="E1179" s="12">
        <v>43100</v>
      </c>
      <c r="F1179" s="13">
        <v>20900</v>
      </c>
      <c r="G1179" s="12">
        <v>42675</v>
      </c>
      <c r="H1179" s="12">
        <v>43069</v>
      </c>
      <c r="I1179" s="17">
        <f>IF((YEAR(H1179)-YEAR(G1179))=1, ((MONTH(H1179)-MONTH(G1179))+1)+12, (IF((YEAR(H1179)-YEAR(G1179))=2, ((MONTH(H1179)-MONTH(G1179))+1)+24, (IF((YEAR(H1179)-YEAR(G1179))=3, ((MONTH(H1179)-MONTH(G1179))+1)+36, (MONTH(H1179)-MONTH(G1179))+1)))))</f>
        <v>13</v>
      </c>
      <c r="J1179" s="13">
        <f>F1179/I1179</f>
        <v>1607.6923076923076</v>
      </c>
      <c r="L1179" t="b">
        <f t="shared" si="91"/>
        <v>0</v>
      </c>
      <c r="M1179" s="14" t="b">
        <f t="shared" ref="M1179:M1236" si="96">EXACT(A1179,A1178)</f>
        <v>0</v>
      </c>
      <c r="N1179" s="14" t="b">
        <f t="shared" si="95"/>
        <v>0</v>
      </c>
      <c r="O1179"/>
    </row>
    <row r="1180" spans="1:15" ht="15.75" hidden="1" x14ac:dyDescent="0.25">
      <c r="A1180" s="17" t="s">
        <v>284</v>
      </c>
      <c r="B1180" s="17" t="s">
        <v>336</v>
      </c>
      <c r="C1180" s="17" t="s">
        <v>22</v>
      </c>
      <c r="D1180" s="12">
        <v>42898</v>
      </c>
      <c r="E1180" s="12">
        <v>43100</v>
      </c>
      <c r="F1180" s="13">
        <v>36052</v>
      </c>
      <c r="G1180" s="12">
        <v>42675</v>
      </c>
      <c r="H1180" s="12">
        <v>43373</v>
      </c>
      <c r="I1180" s="17">
        <f>IF((YEAR(H1180)-YEAR(G1180))=1, ((MONTH(H1180)-MONTH(G1180))+1)+12, (IF((YEAR(H1180)-YEAR(G1180))=2, ((MONTH(H1180)-MONTH(G1180))+1)+24, (IF((YEAR(H1180)-YEAR(G1180))=3, ((MONTH(H1180)-MONTH(G1180))+1)+36, (MONTH(H1180)-MONTH(G1180))+1)))))</f>
        <v>23</v>
      </c>
      <c r="J1180" s="13">
        <f>F1180/I1180</f>
        <v>1567.4782608695652</v>
      </c>
      <c r="L1180" t="b">
        <f t="shared" si="91"/>
        <v>0</v>
      </c>
      <c r="M1180" s="14" t="b">
        <f t="shared" si="96"/>
        <v>1</v>
      </c>
      <c r="N1180" s="14" t="b">
        <f t="shared" si="95"/>
        <v>1</v>
      </c>
      <c r="O1180"/>
    </row>
    <row r="1181" spans="1:15" ht="15.75" hidden="1" x14ac:dyDescent="0.25">
      <c r="A1181" s="17" t="s">
        <v>284</v>
      </c>
      <c r="B1181" s="17" t="s">
        <v>336</v>
      </c>
      <c r="C1181" s="17" t="s">
        <v>22</v>
      </c>
      <c r="D1181" s="12">
        <v>43424</v>
      </c>
      <c r="E1181" s="12">
        <v>43424</v>
      </c>
      <c r="F1181" s="13">
        <v>1567.48</v>
      </c>
      <c r="G1181" s="12">
        <v>43374</v>
      </c>
      <c r="H1181" s="12">
        <v>43404</v>
      </c>
      <c r="I1181" s="17">
        <f>IF((YEAR(H1181)-YEAR(G1181))=1, ((MONTH(H1181)-MONTH(G1181))+1)+12, (IF((YEAR(H1181)-YEAR(G1181))=2, ((MONTH(H1181)-MONTH(G1181))+1)+24, (IF((YEAR(H1181)-YEAR(G1181))=3, ((MONTH(H1181)-MONTH(G1181))+1)+36, (MONTH(H1181)-MONTH(G1181))+1)))))</f>
        <v>1</v>
      </c>
      <c r="J1181" s="13">
        <f>F1181/I1181</f>
        <v>1567.48</v>
      </c>
      <c r="L1181" t="b">
        <f t="shared" si="91"/>
        <v>0</v>
      </c>
      <c r="M1181" s="14" t="b">
        <f t="shared" si="96"/>
        <v>1</v>
      </c>
      <c r="N1181" s="14" t="b">
        <f t="shared" si="95"/>
        <v>1</v>
      </c>
      <c r="O1181"/>
    </row>
    <row r="1182" spans="1:15" ht="15.75" hidden="1" x14ac:dyDescent="0.25">
      <c r="A1182" s="17" t="s">
        <v>284</v>
      </c>
      <c r="B1182" s="17" t="s">
        <v>336</v>
      </c>
      <c r="C1182" s="17" t="s">
        <v>22</v>
      </c>
      <c r="D1182" s="12">
        <v>43424</v>
      </c>
      <c r="E1182" s="12">
        <v>43515</v>
      </c>
      <c r="F1182" s="13">
        <f>22500/12</f>
        <v>1875</v>
      </c>
      <c r="G1182" s="12">
        <v>43405</v>
      </c>
      <c r="H1182" s="12">
        <v>43434</v>
      </c>
      <c r="I1182" s="17">
        <f>IF((YEAR(H1182)-YEAR(G1182))=1, ((MONTH(H1182)-MONTH(G1182))+1)+12, (IF((YEAR(H1182)-YEAR(G1182))=2, ((MONTH(H1182)-MONTH(G1182))+1)+24, (IF((YEAR(H1182)-YEAR(G1182))=3, ((MONTH(H1182)-MONTH(G1182))+1)+36, (MONTH(H1182)-MONTH(G1182))+1)))))</f>
        <v>1</v>
      </c>
      <c r="J1182" s="13">
        <f>F1182/I1182</f>
        <v>1875</v>
      </c>
      <c r="L1182" t="b">
        <f t="shared" si="91"/>
        <v>0</v>
      </c>
      <c r="M1182" s="14" t="b">
        <f t="shared" si="96"/>
        <v>1</v>
      </c>
      <c r="N1182" s="14" t="b">
        <f t="shared" si="95"/>
        <v>1</v>
      </c>
      <c r="O1182"/>
    </row>
    <row r="1183" spans="1:15" ht="15.75" hidden="1" x14ac:dyDescent="0.25">
      <c r="A1183" s="17" t="s">
        <v>284</v>
      </c>
      <c r="B1183" s="17" t="s">
        <v>336</v>
      </c>
      <c r="C1183" s="17" t="s">
        <v>22</v>
      </c>
      <c r="D1183" s="12">
        <v>43424</v>
      </c>
      <c r="E1183" s="12">
        <v>43515</v>
      </c>
      <c r="F1183" s="13">
        <f>(11/12)*22500</f>
        <v>20625</v>
      </c>
      <c r="G1183" s="12">
        <v>43405</v>
      </c>
      <c r="H1183" s="12">
        <v>43738</v>
      </c>
      <c r="I1183" s="17">
        <f>IF((YEAR(H1183)-YEAR(G1183))=1, ((MONTH(H1183)-MONTH(G1183))+1)+12, (IF((YEAR(H1183)-YEAR(G1183))=2, ((MONTH(H1183)-MONTH(G1183))+1)+24, (IF((YEAR(H1183)-YEAR(G1183))=3, ((MONTH(H1183)-MONTH(G1183))+1)+36, (MONTH(H1183)-MONTH(G1183))+1)))))</f>
        <v>11</v>
      </c>
      <c r="J1183" s="13">
        <f>F1183/I1183</f>
        <v>1875</v>
      </c>
      <c r="L1183" t="b">
        <f t="shared" si="91"/>
        <v>0</v>
      </c>
      <c r="M1183" s="14" t="b">
        <f t="shared" si="96"/>
        <v>1</v>
      </c>
      <c r="N1183" s="14" t="b">
        <f t="shared" si="95"/>
        <v>1</v>
      </c>
      <c r="O1183"/>
    </row>
    <row r="1184" spans="1:15" ht="15.75" hidden="1" x14ac:dyDescent="0.25">
      <c r="A1184" s="17" t="s">
        <v>285</v>
      </c>
      <c r="B1184" s="17" t="s">
        <v>333</v>
      </c>
      <c r="C1184" s="17" t="s">
        <v>22</v>
      </c>
      <c r="D1184" s="12">
        <v>42722</v>
      </c>
      <c r="E1184" s="12">
        <v>43100</v>
      </c>
      <c r="F1184" s="13">
        <v>263000</v>
      </c>
      <c r="G1184" s="12">
        <v>42736</v>
      </c>
      <c r="H1184" s="12">
        <v>43100</v>
      </c>
      <c r="I1184" s="17">
        <f>IF((YEAR(H1184)-YEAR(G1184))=1, ((MONTH(H1184)-MONTH(G1184))+1)+12, (IF((YEAR(H1184)-YEAR(G1184))=2, ((MONTH(H1184)-MONTH(G1184))+1)+24, (IF((YEAR(H1184)-YEAR(G1184))=3, ((MONTH(H1184)-MONTH(G1184))+1)+36, (MONTH(H1184)-MONTH(G1184))+1)))))</f>
        <v>12</v>
      </c>
      <c r="J1184" s="13">
        <f>F1184/I1184</f>
        <v>21916.666666666668</v>
      </c>
      <c r="L1184" t="b">
        <f t="shared" si="91"/>
        <v>0</v>
      </c>
      <c r="M1184" s="14" t="b">
        <f t="shared" si="96"/>
        <v>0</v>
      </c>
      <c r="N1184" s="14" t="b">
        <f t="shared" si="95"/>
        <v>0</v>
      </c>
      <c r="O1184"/>
    </row>
    <row r="1185" spans="1:15" ht="15.75" hidden="1" x14ac:dyDescent="0.25">
      <c r="A1185" s="17" t="s">
        <v>285</v>
      </c>
      <c r="B1185" s="17" t="s">
        <v>333</v>
      </c>
      <c r="C1185" s="17" t="s">
        <v>22</v>
      </c>
      <c r="D1185" s="12">
        <v>43039</v>
      </c>
      <c r="E1185" s="12">
        <v>43465</v>
      </c>
      <c r="F1185" s="13">
        <v>110000</v>
      </c>
      <c r="G1185" s="12">
        <v>43101</v>
      </c>
      <c r="H1185" s="12">
        <v>43281</v>
      </c>
      <c r="I1185" s="17">
        <f>IF((YEAR(H1185)-YEAR(G1185))=1, ((MONTH(H1185)-MONTH(G1185))+1)+12, (IF((YEAR(H1185)-YEAR(G1185))=2, ((MONTH(H1185)-MONTH(G1185))+1)+24, (IF((YEAR(H1185)-YEAR(G1185))=3, ((MONTH(H1185)-MONTH(G1185))+1)+36, (MONTH(H1185)-MONTH(G1185))+1)))))</f>
        <v>6</v>
      </c>
      <c r="J1185" s="13">
        <f>F1185/I1185</f>
        <v>18333.333333333332</v>
      </c>
      <c r="L1185" t="b">
        <f t="shared" si="91"/>
        <v>0</v>
      </c>
      <c r="M1185" s="14" t="b">
        <f t="shared" si="96"/>
        <v>1</v>
      </c>
      <c r="N1185" s="14" t="b">
        <f t="shared" si="95"/>
        <v>1</v>
      </c>
      <c r="O1185"/>
    </row>
    <row r="1186" spans="1:15" ht="15.75" hidden="1" x14ac:dyDescent="0.25">
      <c r="A1186" s="17" t="s">
        <v>285</v>
      </c>
      <c r="B1186" s="17" t="s">
        <v>333</v>
      </c>
      <c r="C1186" s="17" t="s">
        <v>22</v>
      </c>
      <c r="D1186" s="12">
        <v>43291</v>
      </c>
      <c r="E1186" s="12">
        <v>43322</v>
      </c>
      <c r="F1186" s="13">
        <v>110000</v>
      </c>
      <c r="G1186" s="12">
        <v>43282</v>
      </c>
      <c r="H1186" s="12">
        <v>43465</v>
      </c>
      <c r="I1186" s="17">
        <f>IF((YEAR(H1186)-YEAR(G1186))=1, ((MONTH(H1186)-MONTH(G1186))+1)+12, (IF((YEAR(H1186)-YEAR(G1186))=2, ((MONTH(H1186)-MONTH(G1186))+1)+24, (IF((YEAR(H1186)-YEAR(G1186))=3, ((MONTH(H1186)-MONTH(G1186))+1)+36, (MONTH(H1186)-MONTH(G1186))+1)))))</f>
        <v>6</v>
      </c>
      <c r="J1186" s="13">
        <f>F1186/I1186</f>
        <v>18333.333333333332</v>
      </c>
      <c r="L1186" t="b">
        <f t="shared" si="91"/>
        <v>0</v>
      </c>
      <c r="M1186" s="14" t="b">
        <f t="shared" si="96"/>
        <v>1</v>
      </c>
      <c r="N1186" s="14" t="b">
        <f t="shared" si="95"/>
        <v>1</v>
      </c>
      <c r="O1186"/>
    </row>
    <row r="1187" spans="1:15" ht="15.75" hidden="1" x14ac:dyDescent="0.25">
      <c r="A1187" s="17" t="s">
        <v>285</v>
      </c>
      <c r="B1187" s="17" t="s">
        <v>333</v>
      </c>
      <c r="C1187" s="17" t="s">
        <v>22</v>
      </c>
      <c r="D1187" s="12">
        <v>43382</v>
      </c>
      <c r="E1187" s="12">
        <v>43448</v>
      </c>
      <c r="F1187" s="13">
        <v>7000</v>
      </c>
      <c r="G1187" s="12">
        <v>43374</v>
      </c>
      <c r="H1187" s="12">
        <v>43404</v>
      </c>
      <c r="I1187" s="17">
        <f>IF((YEAR(H1187)-YEAR(G1187))=1, ((MONTH(H1187)-MONTH(G1187))+1)+12, (IF((YEAR(H1187)-YEAR(G1187))=2, ((MONTH(H1187)-MONTH(G1187))+1)+24, (IF((YEAR(H1187)-YEAR(G1187))=3, ((MONTH(H1187)-MONTH(G1187))+1)+36, (MONTH(H1187)-MONTH(G1187))+1)))))</f>
        <v>1</v>
      </c>
      <c r="J1187" s="13">
        <f>F1187/I1187</f>
        <v>7000</v>
      </c>
      <c r="L1187" t="b">
        <f t="shared" si="91"/>
        <v>0</v>
      </c>
      <c r="M1187" s="14" t="b">
        <f t="shared" si="96"/>
        <v>1</v>
      </c>
      <c r="N1187" s="14" t="b">
        <f t="shared" si="95"/>
        <v>1</v>
      </c>
      <c r="O1187"/>
    </row>
    <row r="1188" spans="1:15" ht="15.75" x14ac:dyDescent="0.25">
      <c r="A1188" s="17" t="s">
        <v>285</v>
      </c>
      <c r="B1188" s="17" t="s">
        <v>333</v>
      </c>
      <c r="C1188" s="17" t="s">
        <v>22</v>
      </c>
      <c r="D1188" s="12">
        <v>43444</v>
      </c>
      <c r="E1188" s="12">
        <v>43476</v>
      </c>
      <c r="F1188" s="13">
        <v>225000</v>
      </c>
      <c r="G1188" s="12">
        <v>43466</v>
      </c>
      <c r="H1188" s="12">
        <v>43830</v>
      </c>
      <c r="I1188" s="17">
        <f>IF((YEAR(H1188)-YEAR(G1188))=1, ((MONTH(H1188)-MONTH(G1188))+1)+12, (IF((YEAR(H1188)-YEAR(G1188))=2, ((MONTH(H1188)-MONTH(G1188))+1)+24, (IF((YEAR(H1188)-YEAR(G1188))=3, ((MONTH(H1188)-MONTH(G1188))+1)+36, (MONTH(H1188)-MONTH(G1188))+1)))))</f>
        <v>12</v>
      </c>
      <c r="J1188" s="13">
        <f>F1188/I1188</f>
        <v>18750</v>
      </c>
      <c r="L1188" t="b">
        <f t="shared" si="91"/>
        <v>0</v>
      </c>
      <c r="M1188" s="14" t="b">
        <f t="shared" si="96"/>
        <v>1</v>
      </c>
      <c r="N1188" s="14" t="b">
        <f t="shared" si="95"/>
        <v>1</v>
      </c>
      <c r="O1188"/>
    </row>
    <row r="1189" spans="1:15" ht="15.75" x14ac:dyDescent="0.25">
      <c r="A1189" s="17" t="s">
        <v>285</v>
      </c>
      <c r="B1189" s="17" t="s">
        <v>333</v>
      </c>
      <c r="C1189" s="17" t="s">
        <v>22</v>
      </c>
      <c r="D1189" s="12">
        <v>43808</v>
      </c>
      <c r="E1189" s="12">
        <v>43847</v>
      </c>
      <c r="F1189" s="13">
        <v>225000</v>
      </c>
      <c r="G1189" s="12">
        <v>43831</v>
      </c>
      <c r="H1189" s="12">
        <v>44196</v>
      </c>
      <c r="I1189" s="17">
        <f>IF((YEAR(H1189)-YEAR(G1189))=1, ((MONTH(H1189)-MONTH(G1189))+1)+12, (IF((YEAR(H1189)-YEAR(G1189))=2, ((MONTH(H1189)-MONTH(G1189))+1)+24, (IF((YEAR(H1189)-YEAR(G1189))=3, ((MONTH(H1189)-MONTH(G1189))+1)+36, (MONTH(H1189)-MONTH(G1189))+1)))))</f>
        <v>12</v>
      </c>
      <c r="J1189" s="13">
        <f>F1189/I1189</f>
        <v>18750</v>
      </c>
      <c r="L1189" t="b">
        <f t="shared" si="91"/>
        <v>0</v>
      </c>
      <c r="M1189" s="14" t="b">
        <f t="shared" si="96"/>
        <v>1</v>
      </c>
      <c r="N1189" s="14" t="b">
        <f t="shared" si="95"/>
        <v>1</v>
      </c>
      <c r="O1189"/>
    </row>
    <row r="1190" spans="1:15" ht="15.75" x14ac:dyDescent="0.25">
      <c r="A1190" s="17" t="s">
        <v>285</v>
      </c>
      <c r="B1190" s="17" t="s">
        <v>333</v>
      </c>
      <c r="C1190" s="17" t="s">
        <v>22</v>
      </c>
      <c r="D1190" s="12">
        <v>44251</v>
      </c>
      <c r="E1190" s="12"/>
      <c r="F1190" s="13">
        <v>225000</v>
      </c>
      <c r="G1190" s="12">
        <v>44197</v>
      </c>
      <c r="H1190" s="12">
        <v>44561</v>
      </c>
      <c r="I1190" s="17">
        <f>IF((YEAR(H1190)-YEAR(G1190))=1, ((MONTH(H1190)-MONTH(G1190))+1)+12, (IF((YEAR(H1190)-YEAR(G1190))=2, ((MONTH(H1190)-MONTH(G1190))+1)+24, (IF((YEAR(H1190)-YEAR(G1190))=3, ((MONTH(H1190)-MONTH(G1190))+1)+36, (MONTH(H1190)-MONTH(G1190))+1)))))</f>
        <v>12</v>
      </c>
      <c r="J1190" s="13">
        <f>F1190/I1190</f>
        <v>18750</v>
      </c>
      <c r="L1190" t="b">
        <f t="shared" si="91"/>
        <v>0</v>
      </c>
      <c r="M1190" s="14" t="b">
        <f t="shared" si="96"/>
        <v>1</v>
      </c>
      <c r="N1190" s="14" t="b">
        <f t="shared" si="95"/>
        <v>1</v>
      </c>
      <c r="O1190"/>
    </row>
    <row r="1191" spans="1:15" ht="15.75" hidden="1" x14ac:dyDescent="0.25">
      <c r="A1191" s="17" t="s">
        <v>286</v>
      </c>
      <c r="B1191" s="17" t="s">
        <v>332</v>
      </c>
      <c r="C1191" s="17" t="s">
        <v>22</v>
      </c>
      <c r="D1191" s="12">
        <v>43383</v>
      </c>
      <c r="E1191" s="12">
        <v>43402</v>
      </c>
      <c r="F1191" s="13">
        <v>10000</v>
      </c>
      <c r="G1191" s="12">
        <v>43374</v>
      </c>
      <c r="H1191" s="12">
        <v>43465</v>
      </c>
      <c r="I1191" s="17">
        <f>IF((YEAR(H1191)-YEAR(G1191))=1, ((MONTH(H1191)-MONTH(G1191))+1)+12, (IF((YEAR(H1191)-YEAR(G1191))=2, ((MONTH(H1191)-MONTH(G1191))+1)+24, (IF((YEAR(H1191)-YEAR(G1191))=3, ((MONTH(H1191)-MONTH(G1191))+1)+36, (MONTH(H1191)-MONTH(G1191))+1)))))</f>
        <v>3</v>
      </c>
      <c r="J1191" s="13">
        <f>F1191/I1191</f>
        <v>3333.3333333333335</v>
      </c>
      <c r="L1191" t="b">
        <f t="shared" si="91"/>
        <v>0</v>
      </c>
      <c r="M1191" s="14" t="b">
        <f t="shared" si="96"/>
        <v>0</v>
      </c>
      <c r="N1191" s="14" t="b">
        <f t="shared" si="95"/>
        <v>0</v>
      </c>
      <c r="O1191"/>
    </row>
    <row r="1192" spans="1:15" ht="15.75" x14ac:dyDescent="0.25">
      <c r="A1192" s="17" t="s">
        <v>286</v>
      </c>
      <c r="B1192" s="17" t="s">
        <v>332</v>
      </c>
      <c r="C1192" s="17" t="s">
        <v>22</v>
      </c>
      <c r="D1192" s="12">
        <v>43468</v>
      </c>
      <c r="E1192" s="12">
        <v>43500</v>
      </c>
      <c r="F1192" s="13">
        <v>9000</v>
      </c>
      <c r="G1192" s="12">
        <v>43466</v>
      </c>
      <c r="H1192" s="12">
        <v>43555</v>
      </c>
      <c r="I1192" s="17">
        <f>IF((YEAR(H1192)-YEAR(G1192))=1, ((MONTH(H1192)-MONTH(G1192))+1)+12, (IF((YEAR(H1192)-YEAR(G1192))=2, ((MONTH(H1192)-MONTH(G1192))+1)+24, (IF((YEAR(H1192)-YEAR(G1192))=3, ((MONTH(H1192)-MONTH(G1192))+1)+36, (MONTH(H1192)-MONTH(G1192))+1)))))</f>
        <v>3</v>
      </c>
      <c r="J1192" s="13">
        <f>F1192/I1192</f>
        <v>3000</v>
      </c>
      <c r="L1192" t="b">
        <f t="shared" si="91"/>
        <v>0</v>
      </c>
      <c r="M1192" s="14" t="b">
        <f t="shared" si="96"/>
        <v>1</v>
      </c>
      <c r="N1192" s="14" t="b">
        <f t="shared" si="95"/>
        <v>1</v>
      </c>
      <c r="O1192"/>
    </row>
    <row r="1193" spans="1:15" ht="15.75" x14ac:dyDescent="0.25">
      <c r="A1193" s="17" t="s">
        <v>286</v>
      </c>
      <c r="B1193" s="17" t="s">
        <v>332</v>
      </c>
      <c r="C1193" s="17" t="s">
        <v>22</v>
      </c>
      <c r="D1193" s="12">
        <v>43556</v>
      </c>
      <c r="E1193" s="12">
        <v>43574</v>
      </c>
      <c r="F1193" s="13">
        <v>9000</v>
      </c>
      <c r="G1193" s="12">
        <v>43556</v>
      </c>
      <c r="H1193" s="12">
        <v>43646</v>
      </c>
      <c r="I1193" s="17">
        <f>IF((YEAR(H1193)-YEAR(G1193))=1, ((MONTH(H1193)-MONTH(G1193))+1)+12, (IF((YEAR(H1193)-YEAR(G1193))=2, ((MONTH(H1193)-MONTH(G1193))+1)+24, (IF((YEAR(H1193)-YEAR(G1193))=3, ((MONTH(H1193)-MONTH(G1193))+1)+36, (MONTH(H1193)-MONTH(G1193))+1)))))</f>
        <v>3</v>
      </c>
      <c r="J1193" s="13">
        <f>F1193/I1193</f>
        <v>3000</v>
      </c>
      <c r="L1193" t="b">
        <f t="shared" si="91"/>
        <v>0</v>
      </c>
      <c r="M1193" s="14" t="b">
        <f t="shared" si="96"/>
        <v>1</v>
      </c>
      <c r="N1193" s="14" t="b">
        <f t="shared" si="95"/>
        <v>1</v>
      </c>
      <c r="O1193"/>
    </row>
    <row r="1194" spans="1:15" ht="15.75" x14ac:dyDescent="0.25">
      <c r="A1194" s="17" t="s">
        <v>286</v>
      </c>
      <c r="B1194" s="17" t="s">
        <v>332</v>
      </c>
      <c r="C1194" s="17" t="s">
        <v>22</v>
      </c>
      <c r="D1194" s="12">
        <v>43647</v>
      </c>
      <c r="E1194" s="12">
        <v>43658</v>
      </c>
      <c r="F1194" s="13">
        <v>9000</v>
      </c>
      <c r="G1194" s="12">
        <v>43647</v>
      </c>
      <c r="H1194" s="12">
        <v>43738</v>
      </c>
      <c r="I1194" s="17">
        <f>IF((YEAR(H1194)-YEAR(G1194))=1, ((MONTH(H1194)-MONTH(G1194))+1)+12, (IF((YEAR(H1194)-YEAR(G1194))=2, ((MONTH(H1194)-MONTH(G1194))+1)+24, (IF((YEAR(H1194)-YEAR(G1194))=3, ((MONTH(H1194)-MONTH(G1194))+1)+36, (MONTH(H1194)-MONTH(G1194))+1)))))</f>
        <v>3</v>
      </c>
      <c r="J1194" s="13">
        <f>F1194/I1194</f>
        <v>3000</v>
      </c>
      <c r="L1194" t="b">
        <f t="shared" si="91"/>
        <v>0</v>
      </c>
      <c r="M1194" s="14" t="b">
        <f t="shared" si="96"/>
        <v>1</v>
      </c>
      <c r="N1194" s="14" t="b">
        <f t="shared" si="95"/>
        <v>1</v>
      </c>
      <c r="O1194"/>
    </row>
    <row r="1195" spans="1:15" ht="15.75" x14ac:dyDescent="0.25">
      <c r="A1195" s="17" t="s">
        <v>286</v>
      </c>
      <c r="B1195" s="17" t="s">
        <v>332</v>
      </c>
      <c r="C1195" s="17" t="s">
        <v>22</v>
      </c>
      <c r="D1195" s="12">
        <v>43739</v>
      </c>
      <c r="E1195" s="12">
        <v>43749</v>
      </c>
      <c r="F1195" s="13">
        <v>9000</v>
      </c>
      <c r="G1195" s="12">
        <v>43739</v>
      </c>
      <c r="H1195" s="12">
        <v>43830</v>
      </c>
      <c r="I1195" s="17">
        <f>IF((YEAR(H1195)-YEAR(G1195))=1, ((MONTH(H1195)-MONTH(G1195))+1)+12, (IF((YEAR(H1195)-YEAR(G1195))=2, ((MONTH(H1195)-MONTH(G1195))+1)+24, (IF((YEAR(H1195)-YEAR(G1195))=3, ((MONTH(H1195)-MONTH(G1195))+1)+36, (MONTH(H1195)-MONTH(G1195))+1)))))</f>
        <v>3</v>
      </c>
      <c r="J1195" s="13">
        <f>F1195/I1195</f>
        <v>3000</v>
      </c>
      <c r="L1195" t="b">
        <f t="shared" si="91"/>
        <v>0</v>
      </c>
      <c r="M1195" s="14" t="b">
        <f t="shared" si="96"/>
        <v>1</v>
      </c>
      <c r="N1195" s="14" t="b">
        <f t="shared" si="95"/>
        <v>1</v>
      </c>
      <c r="O1195"/>
    </row>
    <row r="1196" spans="1:15" ht="15.75" x14ac:dyDescent="0.25">
      <c r="A1196" s="17" t="s">
        <v>286</v>
      </c>
      <c r="B1196" s="17" t="s">
        <v>332</v>
      </c>
      <c r="C1196" s="17" t="s">
        <v>22</v>
      </c>
      <c r="D1196" s="12">
        <v>43922</v>
      </c>
      <c r="E1196" s="12">
        <v>43952</v>
      </c>
      <c r="F1196" s="13">
        <v>6062.5</v>
      </c>
      <c r="G1196" s="12">
        <v>43831</v>
      </c>
      <c r="H1196" s="12">
        <v>44286</v>
      </c>
      <c r="I1196" s="17">
        <f>IF((YEAR(H1196)-YEAR(G1196))=1, ((MONTH(H1196)-MONTH(G1196))+1)+12, (IF((YEAR(H1196)-YEAR(G1196))=2, ((MONTH(H1196)-MONTH(G1196))+1)+24, (IF((YEAR(H1196)-YEAR(G1196))=3, ((MONTH(H1196)-MONTH(G1196))+1)+36, (MONTH(H1196)-MONTH(G1196))+1)))))</f>
        <v>15</v>
      </c>
      <c r="J1196" s="13">
        <f>F1196/I1196</f>
        <v>404.16666666666669</v>
      </c>
      <c r="L1196" t="b">
        <f t="shared" si="91"/>
        <v>0</v>
      </c>
      <c r="M1196" s="14" t="b">
        <f t="shared" si="96"/>
        <v>1</v>
      </c>
      <c r="N1196" s="14" t="b">
        <f t="shared" si="95"/>
        <v>1</v>
      </c>
      <c r="O1196"/>
    </row>
    <row r="1197" spans="1:15" ht="15.75" hidden="1" x14ac:dyDescent="0.25">
      <c r="A1197" s="17" t="s">
        <v>287</v>
      </c>
      <c r="B1197" s="17" t="s">
        <v>335</v>
      </c>
      <c r="C1197" s="17" t="s">
        <v>22</v>
      </c>
      <c r="D1197" s="12">
        <v>42487</v>
      </c>
      <c r="E1197" s="12">
        <v>42735</v>
      </c>
      <c r="F1197" s="13">
        <v>25875</v>
      </c>
      <c r="G1197" s="12">
        <v>42461</v>
      </c>
      <c r="H1197" s="12">
        <v>42825</v>
      </c>
      <c r="I1197" s="17">
        <f>IF((YEAR(H1197)-YEAR(G1197))=1, ((MONTH(H1197)-MONTH(G1197))+1)+12, (IF((YEAR(H1197)-YEAR(G1197))=2, ((MONTH(H1197)-MONTH(G1197))+1)+24, (IF((YEAR(H1197)-YEAR(G1197))=3, ((MONTH(H1197)-MONTH(G1197))+1)+36, (MONTH(H1197)-MONTH(G1197))+1)))))</f>
        <v>12</v>
      </c>
      <c r="J1197" s="13">
        <f>F1197/I1197</f>
        <v>2156.25</v>
      </c>
      <c r="L1197" t="b">
        <f t="shared" si="91"/>
        <v>0</v>
      </c>
      <c r="M1197" s="14" t="e">
        <f>EXACT(A1197,#REF!)</f>
        <v>#REF!</v>
      </c>
      <c r="N1197" s="14" t="e">
        <f>EXACT(B1197,#REF!)</f>
        <v>#REF!</v>
      </c>
      <c r="O1197"/>
    </row>
    <row r="1198" spans="1:15" ht="15.75" hidden="1" x14ac:dyDescent="0.25">
      <c r="A1198" s="17" t="s">
        <v>287</v>
      </c>
      <c r="B1198" s="17" t="s">
        <v>335</v>
      </c>
      <c r="C1198" s="17" t="s">
        <v>22</v>
      </c>
      <c r="D1198" s="12">
        <v>42840</v>
      </c>
      <c r="E1198" s="12">
        <v>43100</v>
      </c>
      <c r="F1198" s="13">
        <v>31050</v>
      </c>
      <c r="G1198" s="12">
        <v>42826</v>
      </c>
      <c r="H1198" s="12">
        <v>43190</v>
      </c>
      <c r="I1198" s="17">
        <f>IF((YEAR(H1198)-YEAR(G1198))=1, ((MONTH(H1198)-MONTH(G1198))+1)+12, (IF((YEAR(H1198)-YEAR(G1198))=2, ((MONTH(H1198)-MONTH(G1198))+1)+24, (IF((YEAR(H1198)-YEAR(G1198))=3, ((MONTH(H1198)-MONTH(G1198))+1)+36, (MONTH(H1198)-MONTH(G1198))+1)))))</f>
        <v>12</v>
      </c>
      <c r="J1198" s="13">
        <f>F1198/I1198</f>
        <v>2587.5</v>
      </c>
      <c r="L1198" t="b">
        <f t="shared" si="91"/>
        <v>0</v>
      </c>
      <c r="M1198" s="14" t="b">
        <f t="shared" si="96"/>
        <v>1</v>
      </c>
      <c r="N1198" s="14" t="b">
        <f t="shared" si="95"/>
        <v>1</v>
      </c>
      <c r="O1198"/>
    </row>
    <row r="1199" spans="1:15" ht="15.75" hidden="1" x14ac:dyDescent="0.25">
      <c r="A1199" s="17" t="s">
        <v>287</v>
      </c>
      <c r="B1199" s="17" t="s">
        <v>335</v>
      </c>
      <c r="C1199" s="17" t="s">
        <v>22</v>
      </c>
      <c r="D1199" s="12">
        <v>42856</v>
      </c>
      <c r="E1199" s="12">
        <v>43100</v>
      </c>
      <c r="F1199" s="13">
        <v>16050</v>
      </c>
      <c r="G1199" s="12">
        <v>42856</v>
      </c>
      <c r="H1199" s="12">
        <v>43039</v>
      </c>
      <c r="I1199" s="17">
        <f>IF((YEAR(H1199)-YEAR(G1199))=1, ((MONTH(H1199)-MONTH(G1199))+1)+12, (IF((YEAR(H1199)-YEAR(G1199))=2, ((MONTH(H1199)-MONTH(G1199))+1)+24, (IF((YEAR(H1199)-YEAR(G1199))=3, ((MONTH(H1199)-MONTH(G1199))+1)+36, (MONTH(H1199)-MONTH(G1199))+1)))))</f>
        <v>6</v>
      </c>
      <c r="J1199" s="13">
        <f>F1199/I1199</f>
        <v>2675</v>
      </c>
      <c r="L1199" t="b">
        <f t="shared" si="91"/>
        <v>0</v>
      </c>
      <c r="M1199" s="14" t="b">
        <f t="shared" si="96"/>
        <v>1</v>
      </c>
      <c r="N1199" s="14" t="b">
        <f t="shared" si="95"/>
        <v>1</v>
      </c>
      <c r="O1199"/>
    </row>
    <row r="1200" spans="1:15" ht="15.75" hidden="1" x14ac:dyDescent="0.25">
      <c r="A1200" s="17" t="s">
        <v>287</v>
      </c>
      <c r="B1200" s="17" t="s">
        <v>335</v>
      </c>
      <c r="C1200" s="17" t="s">
        <v>22</v>
      </c>
      <c r="D1200" s="12">
        <v>43190</v>
      </c>
      <c r="E1200" s="12">
        <v>43326</v>
      </c>
      <c r="F1200" s="13">
        <v>31050</v>
      </c>
      <c r="G1200" s="12">
        <v>43191</v>
      </c>
      <c r="H1200" s="12">
        <v>43555</v>
      </c>
      <c r="I1200" s="17">
        <f>IF((YEAR(H1200)-YEAR(G1200))=1, ((MONTH(H1200)-MONTH(G1200))+1)+12, (IF((YEAR(H1200)-YEAR(G1200))=2, ((MONTH(H1200)-MONTH(G1200))+1)+24, (IF((YEAR(H1200)-YEAR(G1200))=3, ((MONTH(H1200)-MONTH(G1200))+1)+36, (MONTH(H1200)-MONTH(G1200))+1)))))</f>
        <v>12</v>
      </c>
      <c r="J1200" s="13">
        <f>F1200/I1200</f>
        <v>2587.5</v>
      </c>
      <c r="L1200" t="b">
        <f t="shared" si="91"/>
        <v>0</v>
      </c>
      <c r="M1200" s="14" t="b">
        <f t="shared" si="96"/>
        <v>1</v>
      </c>
      <c r="N1200" s="14" t="b">
        <f t="shared" si="95"/>
        <v>1</v>
      </c>
      <c r="O1200"/>
    </row>
    <row r="1201" spans="1:15" ht="15.75" hidden="1" x14ac:dyDescent="0.25">
      <c r="A1201" s="17" t="s">
        <v>288</v>
      </c>
      <c r="B1201" s="17" t="s">
        <v>334</v>
      </c>
      <c r="C1201" s="17" t="s">
        <v>22</v>
      </c>
      <c r="D1201" s="12">
        <v>42767</v>
      </c>
      <c r="E1201" s="12">
        <v>43100</v>
      </c>
      <c r="F1201" s="13">
        <v>12000</v>
      </c>
      <c r="G1201" s="12">
        <v>42736</v>
      </c>
      <c r="H1201" s="12">
        <v>42825</v>
      </c>
      <c r="I1201" s="17">
        <f>IF((YEAR(H1201)-YEAR(G1201))=1, ((MONTH(H1201)-MONTH(G1201))+1)+12, (IF((YEAR(H1201)-YEAR(G1201))=2, ((MONTH(H1201)-MONTH(G1201))+1)+24, (IF((YEAR(H1201)-YEAR(G1201))=3, ((MONTH(H1201)-MONTH(G1201))+1)+36, (MONTH(H1201)-MONTH(G1201))+1)))))</f>
        <v>3</v>
      </c>
      <c r="J1201" s="13">
        <f>F1201/I1201</f>
        <v>4000</v>
      </c>
      <c r="L1201" t="b">
        <f t="shared" si="91"/>
        <v>0</v>
      </c>
      <c r="M1201" s="14" t="b">
        <f t="shared" si="96"/>
        <v>0</v>
      </c>
      <c r="N1201" s="14" t="b">
        <f t="shared" si="95"/>
        <v>0</v>
      </c>
      <c r="O1201"/>
    </row>
    <row r="1202" spans="1:15" ht="15.75" hidden="1" x14ac:dyDescent="0.25">
      <c r="A1202" s="17" t="s">
        <v>288</v>
      </c>
      <c r="B1202" s="17" t="s">
        <v>334</v>
      </c>
      <c r="C1202" s="17" t="s">
        <v>22</v>
      </c>
      <c r="D1202" s="12">
        <v>42856</v>
      </c>
      <c r="E1202" s="12">
        <v>43100</v>
      </c>
      <c r="F1202" s="13">
        <v>12000</v>
      </c>
      <c r="G1202" s="12">
        <v>42826</v>
      </c>
      <c r="H1202" s="12">
        <v>42916</v>
      </c>
      <c r="I1202" s="17">
        <f>IF((YEAR(H1202)-YEAR(G1202))=1, ((MONTH(H1202)-MONTH(G1202))+1)+12, (IF((YEAR(H1202)-YEAR(G1202))=2, ((MONTH(H1202)-MONTH(G1202))+1)+24, (IF((YEAR(H1202)-YEAR(G1202))=3, ((MONTH(H1202)-MONTH(G1202))+1)+36, (MONTH(H1202)-MONTH(G1202))+1)))))</f>
        <v>3</v>
      </c>
      <c r="J1202" s="13">
        <f>F1202/I1202</f>
        <v>4000</v>
      </c>
      <c r="L1202" t="b">
        <f t="shared" si="91"/>
        <v>0</v>
      </c>
      <c r="M1202" s="14" t="b">
        <f t="shared" si="96"/>
        <v>1</v>
      </c>
      <c r="N1202" s="14" t="b">
        <f t="shared" si="95"/>
        <v>1</v>
      </c>
      <c r="O1202"/>
    </row>
    <row r="1203" spans="1:15" ht="15.75" hidden="1" x14ac:dyDescent="0.25">
      <c r="A1203" s="17" t="s">
        <v>288</v>
      </c>
      <c r="B1203" s="17" t="s">
        <v>334</v>
      </c>
      <c r="C1203" s="17" t="s">
        <v>22</v>
      </c>
      <c r="D1203" s="12">
        <v>42948</v>
      </c>
      <c r="E1203" s="12">
        <v>43100</v>
      </c>
      <c r="F1203" s="13">
        <v>12000</v>
      </c>
      <c r="G1203" s="12">
        <v>42917</v>
      </c>
      <c r="H1203" s="12">
        <v>43008</v>
      </c>
      <c r="I1203" s="17">
        <f>IF((YEAR(H1203)-YEAR(G1203))=1, ((MONTH(H1203)-MONTH(G1203))+1)+12, (IF((YEAR(H1203)-YEAR(G1203))=2, ((MONTH(H1203)-MONTH(G1203))+1)+24, (IF((YEAR(H1203)-YEAR(G1203))=3, ((MONTH(H1203)-MONTH(G1203))+1)+36, (MONTH(H1203)-MONTH(G1203))+1)))))</f>
        <v>3</v>
      </c>
      <c r="J1203" s="13">
        <f>F1203/I1203</f>
        <v>4000</v>
      </c>
      <c r="L1203" t="b">
        <f t="shared" si="91"/>
        <v>0</v>
      </c>
      <c r="M1203" s="14" t="b">
        <f t="shared" si="96"/>
        <v>1</v>
      </c>
      <c r="N1203" s="14" t="b">
        <f t="shared" si="95"/>
        <v>1</v>
      </c>
      <c r="O1203"/>
    </row>
    <row r="1204" spans="1:15" ht="15.75" hidden="1" x14ac:dyDescent="0.25">
      <c r="A1204" s="17" t="s">
        <v>288</v>
      </c>
      <c r="B1204" s="17" t="s">
        <v>334</v>
      </c>
      <c r="C1204" s="17" t="s">
        <v>22</v>
      </c>
      <c r="D1204" s="12">
        <v>43040</v>
      </c>
      <c r="E1204" s="12">
        <v>43465</v>
      </c>
      <c r="F1204" s="13">
        <v>12000</v>
      </c>
      <c r="G1204" s="12">
        <v>43009</v>
      </c>
      <c r="H1204" s="12">
        <v>43100</v>
      </c>
      <c r="I1204" s="17">
        <f>IF((YEAR(H1204)-YEAR(G1204))=1, ((MONTH(H1204)-MONTH(G1204))+1)+12, (IF((YEAR(H1204)-YEAR(G1204))=2, ((MONTH(H1204)-MONTH(G1204))+1)+24, (IF((YEAR(H1204)-YEAR(G1204))=3, ((MONTH(H1204)-MONTH(G1204))+1)+36, (MONTH(H1204)-MONTH(G1204))+1)))))</f>
        <v>3</v>
      </c>
      <c r="J1204" s="13">
        <f>F1204/I1204</f>
        <v>4000</v>
      </c>
      <c r="L1204" t="b">
        <f t="shared" si="91"/>
        <v>0</v>
      </c>
      <c r="M1204" s="14" t="b">
        <f t="shared" si="96"/>
        <v>1</v>
      </c>
      <c r="N1204" s="14" t="b">
        <f t="shared" si="95"/>
        <v>1</v>
      </c>
      <c r="O1204"/>
    </row>
    <row r="1205" spans="1:15" ht="15.75" hidden="1" x14ac:dyDescent="0.25">
      <c r="A1205" s="17" t="s">
        <v>288</v>
      </c>
      <c r="B1205" s="17" t="s">
        <v>334</v>
      </c>
      <c r="C1205" s="17" t="s">
        <v>22</v>
      </c>
      <c r="D1205" s="12">
        <v>43123</v>
      </c>
      <c r="E1205" s="12">
        <v>43250</v>
      </c>
      <c r="F1205" s="13">
        <v>12000</v>
      </c>
      <c r="G1205" s="12">
        <v>43101</v>
      </c>
      <c r="H1205" s="12">
        <v>43190</v>
      </c>
      <c r="I1205" s="17">
        <f>IF((YEAR(H1205)-YEAR(G1205))=1, ((MONTH(H1205)-MONTH(G1205))+1)+12, (IF((YEAR(H1205)-YEAR(G1205))=2, ((MONTH(H1205)-MONTH(G1205))+1)+24, (IF((YEAR(H1205)-YEAR(G1205))=3, ((MONTH(H1205)-MONTH(G1205))+1)+36, (MONTH(H1205)-MONTH(G1205))+1)))))</f>
        <v>3</v>
      </c>
      <c r="J1205" s="13">
        <f>F1205/I1205</f>
        <v>4000</v>
      </c>
      <c r="L1205" t="b">
        <f t="shared" si="91"/>
        <v>0</v>
      </c>
      <c r="M1205" s="14" t="b">
        <f t="shared" si="96"/>
        <v>1</v>
      </c>
      <c r="N1205" s="14" t="b">
        <f t="shared" si="95"/>
        <v>1</v>
      </c>
      <c r="O1205"/>
    </row>
    <row r="1206" spans="1:15" ht="15.75" hidden="1" x14ac:dyDescent="0.25">
      <c r="A1206" s="17" t="s">
        <v>288</v>
      </c>
      <c r="B1206" s="17" t="s">
        <v>334</v>
      </c>
      <c r="C1206" s="17" t="s">
        <v>22</v>
      </c>
      <c r="D1206" s="12">
        <v>43191</v>
      </c>
      <c r="E1206" s="12">
        <v>43251</v>
      </c>
      <c r="F1206" s="13">
        <v>12000</v>
      </c>
      <c r="G1206" s="12">
        <v>43191</v>
      </c>
      <c r="H1206" s="12">
        <v>43281</v>
      </c>
      <c r="I1206" s="17">
        <f>IF((YEAR(H1206)-YEAR(G1206))=1, ((MONTH(H1206)-MONTH(G1206))+1)+12, (IF((YEAR(H1206)-YEAR(G1206))=2, ((MONTH(H1206)-MONTH(G1206))+1)+24, (IF((YEAR(H1206)-YEAR(G1206))=3, ((MONTH(H1206)-MONTH(G1206))+1)+36, (MONTH(H1206)-MONTH(G1206))+1)))))</f>
        <v>3</v>
      </c>
      <c r="J1206" s="13">
        <f>F1206/I1206</f>
        <v>4000</v>
      </c>
      <c r="L1206" t="b">
        <f t="shared" si="91"/>
        <v>0</v>
      </c>
      <c r="M1206" s="14" t="b">
        <f t="shared" si="96"/>
        <v>1</v>
      </c>
      <c r="N1206" s="14" t="b">
        <f t="shared" si="95"/>
        <v>1</v>
      </c>
      <c r="O1206"/>
    </row>
    <row r="1207" spans="1:15" ht="15.75" hidden="1" x14ac:dyDescent="0.25">
      <c r="A1207" s="17" t="s">
        <v>288</v>
      </c>
      <c r="B1207" s="17" t="s">
        <v>334</v>
      </c>
      <c r="C1207" s="17" t="s">
        <v>22</v>
      </c>
      <c r="D1207" s="12">
        <v>43282</v>
      </c>
      <c r="E1207" s="12">
        <v>43390</v>
      </c>
      <c r="F1207" s="13">
        <v>12000</v>
      </c>
      <c r="G1207" s="12">
        <v>43282</v>
      </c>
      <c r="H1207" s="12">
        <v>43373</v>
      </c>
      <c r="I1207" s="17">
        <f>IF((YEAR(H1207)-YEAR(G1207))=1, ((MONTH(H1207)-MONTH(G1207))+1)+12, (IF((YEAR(H1207)-YEAR(G1207))=2, ((MONTH(H1207)-MONTH(G1207))+1)+24, (IF((YEAR(H1207)-YEAR(G1207))=3, ((MONTH(H1207)-MONTH(G1207))+1)+36, (MONTH(H1207)-MONTH(G1207))+1)))))</f>
        <v>3</v>
      </c>
      <c r="J1207" s="13">
        <f>F1207/I1207</f>
        <v>4000</v>
      </c>
      <c r="L1207" t="b">
        <f t="shared" si="91"/>
        <v>0</v>
      </c>
      <c r="M1207" s="14" t="b">
        <f t="shared" si="96"/>
        <v>1</v>
      </c>
      <c r="N1207" s="14" t="b">
        <f t="shared" si="95"/>
        <v>1</v>
      </c>
      <c r="O1207"/>
    </row>
    <row r="1208" spans="1:15" ht="15.75" hidden="1" x14ac:dyDescent="0.25">
      <c r="A1208" s="17" t="s">
        <v>288</v>
      </c>
      <c r="B1208" s="17" t="s">
        <v>334</v>
      </c>
      <c r="C1208" s="17" t="s">
        <v>22</v>
      </c>
      <c r="D1208" s="12">
        <v>43374</v>
      </c>
      <c r="E1208" s="12">
        <v>43452</v>
      </c>
      <c r="F1208" s="13">
        <v>12000</v>
      </c>
      <c r="G1208" s="12">
        <v>43374</v>
      </c>
      <c r="H1208" s="12">
        <v>43465</v>
      </c>
      <c r="I1208" s="17">
        <f>IF((YEAR(H1208)-YEAR(G1208))=1, ((MONTH(H1208)-MONTH(G1208))+1)+12, (IF((YEAR(H1208)-YEAR(G1208))=2, ((MONTH(H1208)-MONTH(G1208))+1)+24, (IF((YEAR(H1208)-YEAR(G1208))=3, ((MONTH(H1208)-MONTH(G1208))+1)+36, (MONTH(H1208)-MONTH(G1208))+1)))))</f>
        <v>3</v>
      </c>
      <c r="J1208" s="13">
        <f>F1208/I1208</f>
        <v>4000</v>
      </c>
      <c r="L1208" t="b">
        <f t="shared" si="91"/>
        <v>0</v>
      </c>
      <c r="M1208" s="14" t="b">
        <f t="shared" si="96"/>
        <v>1</v>
      </c>
      <c r="N1208" s="14" t="b">
        <f t="shared" si="95"/>
        <v>1</v>
      </c>
      <c r="O1208"/>
    </row>
    <row r="1209" spans="1:15" ht="15.75" x14ac:dyDescent="0.25">
      <c r="A1209" s="17" t="s">
        <v>288</v>
      </c>
      <c r="B1209" s="17" t="s">
        <v>334</v>
      </c>
      <c r="C1209" s="17" t="s">
        <v>22</v>
      </c>
      <c r="D1209" s="12">
        <v>43455</v>
      </c>
      <c r="E1209" s="12">
        <v>43521</v>
      </c>
      <c r="F1209" s="13">
        <v>48000</v>
      </c>
      <c r="G1209" s="12">
        <v>43466</v>
      </c>
      <c r="H1209" s="12">
        <v>43830</v>
      </c>
      <c r="I1209" s="17">
        <f>IF((YEAR(H1209)-YEAR(G1209))=1, ((MONTH(H1209)-MONTH(G1209))+1)+12, (IF((YEAR(H1209)-YEAR(G1209))=2, ((MONTH(H1209)-MONTH(G1209))+1)+24, (IF((YEAR(H1209)-YEAR(G1209))=3, ((MONTH(H1209)-MONTH(G1209))+1)+36, (MONTH(H1209)-MONTH(G1209))+1)))))</f>
        <v>12</v>
      </c>
      <c r="J1209" s="13">
        <f>F1209/I1209</f>
        <v>4000</v>
      </c>
      <c r="L1209" t="b">
        <f t="shared" si="91"/>
        <v>0</v>
      </c>
      <c r="M1209" s="14" t="b">
        <f t="shared" si="96"/>
        <v>1</v>
      </c>
      <c r="N1209" s="14" t="b">
        <f t="shared" si="95"/>
        <v>1</v>
      </c>
      <c r="O1209"/>
    </row>
    <row r="1210" spans="1:15" ht="15.75" x14ac:dyDescent="0.25">
      <c r="A1210" s="17" t="s">
        <v>288</v>
      </c>
      <c r="B1210" s="17" t="s">
        <v>334</v>
      </c>
      <c r="C1210" s="17" t="s">
        <v>22</v>
      </c>
      <c r="D1210" s="12">
        <v>43901</v>
      </c>
      <c r="E1210" s="12">
        <v>43963</v>
      </c>
      <c r="F1210" s="13">
        <v>15000</v>
      </c>
      <c r="G1210" s="12">
        <v>43831</v>
      </c>
      <c r="H1210" s="12">
        <v>43982</v>
      </c>
      <c r="I1210" s="17">
        <f>IF((YEAR(H1210)-YEAR(G1210))=1, ((MONTH(H1210)-MONTH(G1210))+1)+12, (IF((YEAR(H1210)-YEAR(G1210))=2, ((MONTH(H1210)-MONTH(G1210))+1)+24, (IF((YEAR(H1210)-YEAR(G1210))=3, ((MONTH(H1210)-MONTH(G1210))+1)+36, (MONTH(H1210)-MONTH(G1210))+1)))))</f>
        <v>5</v>
      </c>
      <c r="J1210" s="13">
        <f>F1210/I1210</f>
        <v>3000</v>
      </c>
      <c r="L1210" t="b">
        <f t="shared" si="91"/>
        <v>0</v>
      </c>
      <c r="M1210" s="14" t="b">
        <f t="shared" si="96"/>
        <v>1</v>
      </c>
      <c r="N1210" s="14" t="b">
        <f t="shared" si="95"/>
        <v>1</v>
      </c>
      <c r="O1210"/>
    </row>
    <row r="1211" spans="1:15" ht="15.75" x14ac:dyDescent="0.25">
      <c r="A1211" s="17" t="s">
        <v>288</v>
      </c>
      <c r="B1211" s="17" t="s">
        <v>334</v>
      </c>
      <c r="C1211" s="17" t="s">
        <v>22</v>
      </c>
      <c r="D1211" s="12">
        <v>43952</v>
      </c>
      <c r="E1211" s="12">
        <v>44021</v>
      </c>
      <c r="F1211" s="13">
        <v>3750</v>
      </c>
      <c r="G1211" s="12">
        <v>43922</v>
      </c>
      <c r="H1211" s="12">
        <v>44012</v>
      </c>
      <c r="I1211" s="17">
        <f>IF((YEAR(H1211)-YEAR(G1211))=1, ((MONTH(H1211)-MONTH(G1211))+1)+12, (IF((YEAR(H1211)-YEAR(G1211))=2, ((MONTH(H1211)-MONTH(G1211))+1)+24, (IF((YEAR(H1211)-YEAR(G1211))=3, ((MONTH(H1211)-MONTH(G1211))+1)+36, (MONTH(H1211)-MONTH(G1211))+1)))))</f>
        <v>3</v>
      </c>
      <c r="J1211" s="13">
        <f>F1211/I1211</f>
        <v>1250</v>
      </c>
      <c r="L1211" t="b">
        <f t="shared" si="91"/>
        <v>0</v>
      </c>
      <c r="M1211" s="14" t="b">
        <f t="shared" si="96"/>
        <v>1</v>
      </c>
      <c r="N1211" s="14" t="b">
        <f t="shared" si="95"/>
        <v>1</v>
      </c>
      <c r="O1211"/>
    </row>
    <row r="1212" spans="1:15" ht="15.75" x14ac:dyDescent="0.25">
      <c r="A1212" s="17" t="s">
        <v>288</v>
      </c>
      <c r="B1212" s="17" t="s">
        <v>334</v>
      </c>
      <c r="C1212" s="17" t="s">
        <v>22</v>
      </c>
      <c r="D1212" s="12">
        <v>44013</v>
      </c>
      <c r="E1212" s="12">
        <v>44075</v>
      </c>
      <c r="F1212" s="13">
        <v>3750</v>
      </c>
      <c r="G1212" s="12">
        <v>44013</v>
      </c>
      <c r="H1212" s="12">
        <v>44104</v>
      </c>
      <c r="I1212" s="17">
        <f>IF((YEAR(H1212)-YEAR(G1212))=1, ((MONTH(H1212)-MONTH(G1212))+1)+12, (IF((YEAR(H1212)-YEAR(G1212))=2, ((MONTH(H1212)-MONTH(G1212))+1)+24, (IF((YEAR(H1212)-YEAR(G1212))=3, ((MONTH(H1212)-MONTH(G1212))+1)+36, (MONTH(H1212)-MONTH(G1212))+1)))))</f>
        <v>3</v>
      </c>
      <c r="J1212" s="13">
        <f>F1212/I1212</f>
        <v>1250</v>
      </c>
      <c r="L1212" t="b">
        <f t="shared" si="91"/>
        <v>0</v>
      </c>
      <c r="M1212" s="14" t="b">
        <f t="shared" si="96"/>
        <v>1</v>
      </c>
      <c r="N1212" s="14" t="b">
        <f t="shared" si="95"/>
        <v>1</v>
      </c>
      <c r="O1212"/>
    </row>
    <row r="1213" spans="1:15" ht="15.75" x14ac:dyDescent="0.25">
      <c r="A1213" s="17" t="s">
        <v>288</v>
      </c>
      <c r="B1213" s="17" t="s">
        <v>334</v>
      </c>
      <c r="C1213" s="17" t="s">
        <v>22</v>
      </c>
      <c r="D1213" s="12">
        <v>44105</v>
      </c>
      <c r="E1213" s="12">
        <v>44166</v>
      </c>
      <c r="F1213" s="13">
        <v>3750</v>
      </c>
      <c r="G1213" s="12">
        <v>44105</v>
      </c>
      <c r="H1213" s="12">
        <v>44196</v>
      </c>
      <c r="I1213" s="17">
        <f>IF((YEAR(H1213)-YEAR(G1213))=1, ((MONTH(H1213)-MONTH(G1213))+1)+12, (IF((YEAR(H1213)-YEAR(G1213))=2, ((MONTH(H1213)-MONTH(G1213))+1)+24, (IF((YEAR(H1213)-YEAR(G1213))=3, ((MONTH(H1213)-MONTH(G1213))+1)+36, (MONTH(H1213)-MONTH(G1213))+1)))))</f>
        <v>3</v>
      </c>
      <c r="J1213" s="13">
        <f>F1213/I1213</f>
        <v>1250</v>
      </c>
      <c r="L1213" t="b">
        <f t="shared" si="91"/>
        <v>0</v>
      </c>
      <c r="M1213" s="14" t="b">
        <f t="shared" si="96"/>
        <v>1</v>
      </c>
      <c r="N1213" s="14" t="b">
        <f t="shared" si="95"/>
        <v>1</v>
      </c>
      <c r="O1213"/>
    </row>
    <row r="1214" spans="1:15" ht="15.75" x14ac:dyDescent="0.25">
      <c r="A1214" s="17" t="s">
        <v>288</v>
      </c>
      <c r="B1214" s="17" t="s">
        <v>334</v>
      </c>
      <c r="C1214" s="17" t="s">
        <v>22</v>
      </c>
      <c r="D1214" s="12">
        <v>44197</v>
      </c>
      <c r="E1214" s="12"/>
      <c r="F1214" s="13">
        <v>3750</v>
      </c>
      <c r="G1214" s="12">
        <v>44197</v>
      </c>
      <c r="H1214" s="12">
        <v>44286</v>
      </c>
      <c r="I1214" s="17">
        <f>IF((YEAR(H1214)-YEAR(G1214))=1, ((MONTH(H1214)-MONTH(G1214))+1)+12, (IF((YEAR(H1214)-YEAR(G1214))=2, ((MONTH(H1214)-MONTH(G1214))+1)+24, (IF((YEAR(H1214)-YEAR(G1214))=3, ((MONTH(H1214)-MONTH(G1214))+1)+36, (MONTH(H1214)-MONTH(G1214))+1)))))</f>
        <v>3</v>
      </c>
      <c r="J1214" s="13">
        <f>F1214/I1214</f>
        <v>1250</v>
      </c>
      <c r="L1214" t="b">
        <f t="shared" si="91"/>
        <v>0</v>
      </c>
      <c r="M1214" s="14" t="b">
        <f t="shared" si="96"/>
        <v>1</v>
      </c>
      <c r="N1214" s="14" t="b">
        <f t="shared" si="95"/>
        <v>1</v>
      </c>
      <c r="O1214"/>
    </row>
    <row r="1215" spans="1:15" ht="15.75" x14ac:dyDescent="0.25">
      <c r="A1215" s="17" t="s">
        <v>288</v>
      </c>
      <c r="B1215" s="17" t="s">
        <v>334</v>
      </c>
      <c r="C1215" s="17" t="s">
        <v>22</v>
      </c>
      <c r="D1215" s="12">
        <v>44287</v>
      </c>
      <c r="E1215" s="12"/>
      <c r="F1215" s="13">
        <v>3750</v>
      </c>
      <c r="G1215" s="12">
        <v>44287</v>
      </c>
      <c r="H1215" s="12">
        <v>44377</v>
      </c>
      <c r="I1215" s="17">
        <f>IF((YEAR(H1215)-YEAR(G1215))=1, ((MONTH(H1215)-MONTH(G1215))+1)+12, (IF((YEAR(H1215)-YEAR(G1215))=2, ((MONTH(H1215)-MONTH(G1215))+1)+24, (IF((YEAR(H1215)-YEAR(G1215))=3, ((MONTH(H1215)-MONTH(G1215))+1)+36, (MONTH(H1215)-MONTH(G1215))+1)))))</f>
        <v>3</v>
      </c>
      <c r="J1215" s="13">
        <f>F1215/I1215</f>
        <v>1250</v>
      </c>
      <c r="L1215" t="b">
        <f t="shared" si="91"/>
        <v>0</v>
      </c>
      <c r="M1215" s="14" t="b">
        <f t="shared" si="96"/>
        <v>1</v>
      </c>
      <c r="N1215" s="14" t="b">
        <f t="shared" si="95"/>
        <v>1</v>
      </c>
      <c r="O1215"/>
    </row>
    <row r="1216" spans="1:15" ht="15.75" x14ac:dyDescent="0.25">
      <c r="A1216" s="17" t="s">
        <v>288</v>
      </c>
      <c r="B1216" s="17" t="s">
        <v>334</v>
      </c>
      <c r="C1216" s="17" t="s">
        <v>22</v>
      </c>
      <c r="D1216" s="12">
        <v>44378</v>
      </c>
      <c r="E1216" s="12"/>
      <c r="F1216" s="13">
        <v>3750</v>
      </c>
      <c r="G1216" s="12">
        <v>44378</v>
      </c>
      <c r="H1216" s="12">
        <v>44469</v>
      </c>
      <c r="I1216" s="17">
        <f>IF((YEAR(H1216)-YEAR(G1216))=1, ((MONTH(H1216)-MONTH(G1216))+1)+12, (IF((YEAR(H1216)-YEAR(G1216))=2, ((MONTH(H1216)-MONTH(G1216))+1)+24, (IF((YEAR(H1216)-YEAR(G1216))=3, ((MONTH(H1216)-MONTH(G1216))+1)+36, (MONTH(H1216)-MONTH(G1216))+1)))))</f>
        <v>3</v>
      </c>
      <c r="J1216" s="13">
        <f>F1216/I1216</f>
        <v>1250</v>
      </c>
      <c r="L1216" t="b">
        <f t="shared" si="91"/>
        <v>0</v>
      </c>
      <c r="M1216" s="14" t="b">
        <f t="shared" si="96"/>
        <v>1</v>
      </c>
      <c r="N1216" s="14" t="b">
        <f t="shared" si="95"/>
        <v>1</v>
      </c>
      <c r="O1216"/>
    </row>
    <row r="1217" spans="1:15" ht="15.75" x14ac:dyDescent="0.25">
      <c r="A1217" s="17" t="s">
        <v>288</v>
      </c>
      <c r="B1217" s="17" t="s">
        <v>334</v>
      </c>
      <c r="C1217" s="17" t="s">
        <v>22</v>
      </c>
      <c r="D1217" s="12">
        <v>44470</v>
      </c>
      <c r="E1217" s="12"/>
      <c r="F1217" s="13">
        <v>3750</v>
      </c>
      <c r="G1217" s="12">
        <v>44470</v>
      </c>
      <c r="H1217" s="12">
        <v>44561</v>
      </c>
      <c r="I1217" s="17">
        <f>IF((YEAR(H1217)-YEAR(G1217))=1, ((MONTH(H1217)-MONTH(G1217))+1)+12, (IF((YEAR(H1217)-YEAR(G1217))=2, ((MONTH(H1217)-MONTH(G1217))+1)+24, (IF((YEAR(H1217)-YEAR(G1217))=3, ((MONTH(H1217)-MONTH(G1217))+1)+36, (MONTH(H1217)-MONTH(G1217))+1)))))</f>
        <v>3</v>
      </c>
      <c r="J1217" s="13">
        <f>F1217/I1217</f>
        <v>1250</v>
      </c>
      <c r="L1217" t="b">
        <f t="shared" si="91"/>
        <v>0</v>
      </c>
      <c r="M1217" s="14" t="b">
        <f t="shared" si="96"/>
        <v>1</v>
      </c>
      <c r="N1217" s="14" t="b">
        <f t="shared" si="95"/>
        <v>1</v>
      </c>
      <c r="O1217"/>
    </row>
    <row r="1218" spans="1:15" ht="15.75" hidden="1" x14ac:dyDescent="0.25">
      <c r="A1218" s="17" t="s">
        <v>289</v>
      </c>
      <c r="B1218" s="17" t="s">
        <v>332</v>
      </c>
      <c r="C1218" s="17" t="s">
        <v>22</v>
      </c>
      <c r="D1218" s="12">
        <v>43046</v>
      </c>
      <c r="E1218" s="12">
        <v>43100</v>
      </c>
      <c r="F1218" s="13">
        <v>14400</v>
      </c>
      <c r="G1218" s="12">
        <v>43101</v>
      </c>
      <c r="H1218" s="12">
        <v>43465</v>
      </c>
      <c r="I1218" s="17">
        <f>IF((YEAR(H1218)-YEAR(G1218))=1, ((MONTH(H1218)-MONTH(G1218))+1)+12, (IF((YEAR(H1218)-YEAR(G1218))=2, ((MONTH(H1218)-MONTH(G1218))+1)+24, (IF((YEAR(H1218)-YEAR(G1218))=3, ((MONTH(H1218)-MONTH(G1218))+1)+36, (MONTH(H1218)-MONTH(G1218))+1)))))</f>
        <v>12</v>
      </c>
      <c r="J1218" s="13">
        <f>F1218/I1218</f>
        <v>1200</v>
      </c>
      <c r="L1218" t="b">
        <f t="shared" si="91"/>
        <v>0</v>
      </c>
      <c r="M1218" s="14" t="b">
        <f t="shared" si="96"/>
        <v>0</v>
      </c>
      <c r="N1218" s="14" t="b">
        <f t="shared" si="95"/>
        <v>0</v>
      </c>
      <c r="O1218"/>
    </row>
    <row r="1219" spans="1:15" ht="15.75" hidden="1" x14ac:dyDescent="0.25">
      <c r="A1219" s="17" t="s">
        <v>289</v>
      </c>
      <c r="B1219" s="17" t="s">
        <v>332</v>
      </c>
      <c r="C1219" s="17" t="s">
        <v>22</v>
      </c>
      <c r="D1219" s="12">
        <v>43398</v>
      </c>
      <c r="E1219" s="12">
        <v>43437</v>
      </c>
      <c r="F1219" s="13">
        <v>21000</v>
      </c>
      <c r="G1219" s="12">
        <v>43374</v>
      </c>
      <c r="H1219" s="12">
        <v>43738</v>
      </c>
      <c r="I1219" s="17">
        <f>IF((YEAR(H1219)-YEAR(G1219))=1, ((MONTH(H1219)-MONTH(G1219))+1)+12, (IF((YEAR(H1219)-YEAR(G1219))=2, ((MONTH(H1219)-MONTH(G1219))+1)+24, (IF((YEAR(H1219)-YEAR(G1219))=3, ((MONTH(H1219)-MONTH(G1219))+1)+36, (MONTH(H1219)-MONTH(G1219))+1)))))</f>
        <v>12</v>
      </c>
      <c r="J1219" s="13">
        <f>F1219/I1219</f>
        <v>1750</v>
      </c>
      <c r="L1219" t="b">
        <f t="shared" ref="L1219:L1282" si="97">AND(A1219=A1218,B1219=B1218,G1219=G1218,H1219=H1218)</f>
        <v>0</v>
      </c>
      <c r="M1219" s="14" t="b">
        <f t="shared" si="96"/>
        <v>1</v>
      </c>
      <c r="N1219" s="14" t="b">
        <f t="shared" si="95"/>
        <v>1</v>
      </c>
      <c r="O1219"/>
    </row>
    <row r="1220" spans="1:15" ht="15.75" x14ac:dyDescent="0.25">
      <c r="A1220" s="17" t="s">
        <v>289</v>
      </c>
      <c r="B1220" s="17" t="s">
        <v>332</v>
      </c>
      <c r="C1220" s="17" t="s">
        <v>22</v>
      </c>
      <c r="D1220" s="12">
        <v>43439</v>
      </c>
      <c r="E1220" s="12">
        <v>43454</v>
      </c>
      <c r="F1220" s="13">
        <v>14400</v>
      </c>
      <c r="G1220" s="12">
        <v>43466</v>
      </c>
      <c r="H1220" s="12">
        <v>43830</v>
      </c>
      <c r="I1220" s="17">
        <f>IF((YEAR(H1220)-YEAR(G1220))=1, ((MONTH(H1220)-MONTH(G1220))+1)+12, (IF((YEAR(H1220)-YEAR(G1220))=2, ((MONTH(H1220)-MONTH(G1220))+1)+24, (IF((YEAR(H1220)-YEAR(G1220))=3, ((MONTH(H1220)-MONTH(G1220))+1)+36, (MONTH(H1220)-MONTH(G1220))+1)))))</f>
        <v>12</v>
      </c>
      <c r="J1220" s="13">
        <f>F1220/I1220</f>
        <v>1200</v>
      </c>
      <c r="L1220" t="b">
        <f t="shared" si="97"/>
        <v>0</v>
      </c>
      <c r="M1220" s="14" t="b">
        <f t="shared" si="96"/>
        <v>1</v>
      </c>
      <c r="N1220" s="14" t="b">
        <f t="shared" si="95"/>
        <v>1</v>
      </c>
      <c r="O1220"/>
    </row>
    <row r="1221" spans="1:15" ht="15.75" x14ac:dyDescent="0.25">
      <c r="A1221" s="17" t="s">
        <v>289</v>
      </c>
      <c r="B1221" s="17" t="s">
        <v>332</v>
      </c>
      <c r="C1221" s="17" t="s">
        <v>22</v>
      </c>
      <c r="D1221" s="12">
        <v>43763</v>
      </c>
      <c r="E1221" s="12">
        <v>43775</v>
      </c>
      <c r="F1221" s="13">
        <v>21000</v>
      </c>
      <c r="G1221" s="12">
        <v>43739</v>
      </c>
      <c r="H1221" s="12">
        <v>44104</v>
      </c>
      <c r="I1221" s="17">
        <f>IF((YEAR(H1221)-YEAR(G1221))=1, ((MONTH(H1221)-MONTH(G1221))+1)+12, (IF((YEAR(H1221)-YEAR(G1221))=2, ((MONTH(H1221)-MONTH(G1221))+1)+24, (IF((YEAR(H1221)-YEAR(G1221))=3, ((MONTH(H1221)-MONTH(G1221))+1)+36, (MONTH(H1221)-MONTH(G1221))+1)))))</f>
        <v>12</v>
      </c>
      <c r="J1221" s="13">
        <f>F1221/I1221</f>
        <v>1750</v>
      </c>
      <c r="L1221" t="b">
        <f t="shared" si="97"/>
        <v>0</v>
      </c>
      <c r="M1221" s="14" t="b">
        <f t="shared" si="96"/>
        <v>1</v>
      </c>
      <c r="N1221" s="14" t="b">
        <f t="shared" si="95"/>
        <v>1</v>
      </c>
      <c r="O1221"/>
    </row>
    <row r="1222" spans="1:15" ht="15.75" x14ac:dyDescent="0.25">
      <c r="A1222" s="17" t="s">
        <v>289</v>
      </c>
      <c r="B1222" s="17" t="s">
        <v>332</v>
      </c>
      <c r="C1222" s="17" t="s">
        <v>22</v>
      </c>
      <c r="D1222" s="12">
        <v>43775</v>
      </c>
      <c r="E1222" s="12">
        <v>43812</v>
      </c>
      <c r="F1222" s="13">
        <v>14400</v>
      </c>
      <c r="G1222" s="12">
        <v>43831</v>
      </c>
      <c r="H1222" s="12">
        <v>44196</v>
      </c>
      <c r="I1222" s="17">
        <f>IF((YEAR(H1222)-YEAR(G1222))=1, ((MONTH(H1222)-MONTH(G1222))+1)+12, (IF((YEAR(H1222)-YEAR(G1222))=2, ((MONTH(H1222)-MONTH(G1222))+1)+24, (IF((YEAR(H1222)-YEAR(G1222))=3, ((MONTH(H1222)-MONTH(G1222))+1)+36, (MONTH(H1222)-MONTH(G1222))+1)))))</f>
        <v>12</v>
      </c>
      <c r="J1222" s="13">
        <f>F1222/I1222</f>
        <v>1200</v>
      </c>
      <c r="L1222" t="b">
        <f t="shared" si="97"/>
        <v>0</v>
      </c>
      <c r="M1222" s="14" t="b">
        <f t="shared" si="96"/>
        <v>1</v>
      </c>
      <c r="N1222" s="14" t="b">
        <f t="shared" si="95"/>
        <v>1</v>
      </c>
      <c r="O1222"/>
    </row>
    <row r="1223" spans="1:15" ht="15.75" x14ac:dyDescent="0.25">
      <c r="A1223" s="17" t="s">
        <v>289</v>
      </c>
      <c r="B1223" s="17" t="s">
        <v>332</v>
      </c>
      <c r="C1223" s="17" t="s">
        <v>22</v>
      </c>
      <c r="D1223" s="12">
        <v>44105</v>
      </c>
      <c r="E1223" s="12">
        <v>44153</v>
      </c>
      <c r="F1223" s="13">
        <v>21000</v>
      </c>
      <c r="G1223" s="12">
        <v>44105</v>
      </c>
      <c r="H1223" s="12">
        <v>44469</v>
      </c>
      <c r="I1223" s="17">
        <f>IF((YEAR(H1223)-YEAR(G1223))=1, ((MONTH(H1223)-MONTH(G1223))+1)+12, (IF((YEAR(H1223)-YEAR(G1223))=2, ((MONTH(H1223)-MONTH(G1223))+1)+24, (IF((YEAR(H1223)-YEAR(G1223))=3, ((MONTH(H1223)-MONTH(G1223))+1)+36, (MONTH(H1223)-MONTH(G1223))+1)))))</f>
        <v>12</v>
      </c>
      <c r="J1223" s="13">
        <f>F1223/I1223</f>
        <v>1750</v>
      </c>
      <c r="L1223" t="b">
        <f t="shared" si="97"/>
        <v>0</v>
      </c>
      <c r="M1223" s="14" t="b">
        <f t="shared" si="96"/>
        <v>1</v>
      </c>
      <c r="N1223" s="14" t="b">
        <f t="shared" si="95"/>
        <v>1</v>
      </c>
      <c r="O1223"/>
    </row>
    <row r="1224" spans="1:15" ht="15.75" x14ac:dyDescent="0.25">
      <c r="A1224" s="17" t="s">
        <v>289</v>
      </c>
      <c r="B1224" s="17" t="s">
        <v>332</v>
      </c>
      <c r="C1224" s="17" t="s">
        <v>22</v>
      </c>
      <c r="D1224" s="12">
        <v>44227</v>
      </c>
      <c r="E1224" s="12"/>
      <c r="F1224" s="13">
        <v>6000</v>
      </c>
      <c r="G1224" s="12">
        <v>44197</v>
      </c>
      <c r="H1224" s="12">
        <v>44561</v>
      </c>
      <c r="I1224" s="17">
        <f>IF((YEAR(H1224)-YEAR(G1224))=1, ((MONTH(H1224)-MONTH(G1224))+1)+12, (IF((YEAR(H1224)-YEAR(G1224))=2, ((MONTH(H1224)-MONTH(G1224))+1)+24, (IF((YEAR(H1224)-YEAR(G1224))=3, ((MONTH(H1224)-MONTH(G1224))+1)+36, (MONTH(H1224)-MONTH(G1224))+1)))))</f>
        <v>12</v>
      </c>
      <c r="J1224" s="13">
        <f>F1224/I1224</f>
        <v>500</v>
      </c>
      <c r="L1224" t="b">
        <f t="shared" si="97"/>
        <v>0</v>
      </c>
      <c r="M1224" s="14" t="b">
        <f t="shared" si="96"/>
        <v>1</v>
      </c>
      <c r="N1224" s="14" t="b">
        <f t="shared" si="95"/>
        <v>1</v>
      </c>
      <c r="O1224"/>
    </row>
    <row r="1225" spans="1:15" ht="15.75" x14ac:dyDescent="0.25">
      <c r="A1225" s="17" t="s">
        <v>289</v>
      </c>
      <c r="B1225" s="17" t="s">
        <v>332</v>
      </c>
      <c r="C1225" s="17" t="s">
        <v>22</v>
      </c>
      <c r="D1225" s="12">
        <v>44470</v>
      </c>
      <c r="E1225" s="12"/>
      <c r="F1225" s="13">
        <v>21000</v>
      </c>
      <c r="G1225" s="12">
        <v>44470</v>
      </c>
      <c r="H1225" s="12">
        <v>44834</v>
      </c>
      <c r="I1225" s="17">
        <f>IF((YEAR(H1225)-YEAR(G1225))=1, ((MONTH(H1225)-MONTH(G1225))+1)+12, (IF((YEAR(H1225)-YEAR(G1225))=2, ((MONTH(H1225)-MONTH(G1225))+1)+24, (IF((YEAR(H1225)-YEAR(G1225))=3, ((MONTH(H1225)-MONTH(G1225))+1)+36, (MONTH(H1225)-MONTH(G1225))+1)))))</f>
        <v>12</v>
      </c>
      <c r="J1225" s="13">
        <f>F1225/I1225</f>
        <v>1750</v>
      </c>
      <c r="L1225" t="b">
        <f t="shared" si="97"/>
        <v>0</v>
      </c>
      <c r="M1225" s="14" t="b">
        <f t="shared" si="96"/>
        <v>1</v>
      </c>
      <c r="N1225" s="14" t="b">
        <f t="shared" si="95"/>
        <v>1</v>
      </c>
      <c r="O1225"/>
    </row>
    <row r="1226" spans="1:15" ht="15.75" hidden="1" x14ac:dyDescent="0.25">
      <c r="A1226" s="17" t="s">
        <v>290</v>
      </c>
      <c r="B1226" s="17" t="s">
        <v>333</v>
      </c>
      <c r="C1226" s="17" t="s">
        <v>22</v>
      </c>
      <c r="D1226" s="12">
        <v>43007</v>
      </c>
      <c r="E1226" s="12">
        <v>43100</v>
      </c>
      <c r="F1226" s="13">
        <v>3000</v>
      </c>
      <c r="G1226" s="12">
        <v>42979</v>
      </c>
      <c r="H1226" s="12">
        <v>43069</v>
      </c>
      <c r="I1226" s="17">
        <f>IF((YEAR(H1226)-YEAR(G1226))=1, ((MONTH(H1226)-MONTH(G1226))+1)+12, (IF((YEAR(H1226)-YEAR(G1226))=2, ((MONTH(H1226)-MONTH(G1226))+1)+24, (IF((YEAR(H1226)-YEAR(G1226))=3, ((MONTH(H1226)-MONTH(G1226))+1)+36, (MONTH(H1226)-MONTH(G1226))+1)))))</f>
        <v>3</v>
      </c>
      <c r="J1226" s="13">
        <f>F1226/I1226</f>
        <v>1000</v>
      </c>
      <c r="L1226" t="b">
        <f t="shared" si="97"/>
        <v>0</v>
      </c>
      <c r="M1226" s="14" t="b">
        <f t="shared" si="96"/>
        <v>0</v>
      </c>
      <c r="N1226" s="14" t="b">
        <f t="shared" si="95"/>
        <v>0</v>
      </c>
      <c r="O1226"/>
    </row>
    <row r="1227" spans="1:15" ht="15.75" hidden="1" x14ac:dyDescent="0.25">
      <c r="A1227" s="17" t="s">
        <v>290</v>
      </c>
      <c r="B1227" s="17" t="s">
        <v>333</v>
      </c>
      <c r="C1227" s="17" t="s">
        <v>22</v>
      </c>
      <c r="D1227" s="12">
        <v>43090</v>
      </c>
      <c r="E1227" s="12">
        <v>43465</v>
      </c>
      <c r="F1227" s="13">
        <v>3000</v>
      </c>
      <c r="G1227" s="12">
        <v>43070</v>
      </c>
      <c r="H1227" s="12">
        <v>43159</v>
      </c>
      <c r="I1227" s="17">
        <f>IF((YEAR(H1227)-YEAR(G1227))=1, ((MONTH(H1227)-MONTH(G1227))+1)+12, (IF((YEAR(H1227)-YEAR(G1227))=2, ((MONTH(H1227)-MONTH(G1227))+1)+24, (IF((YEAR(H1227)-YEAR(G1227))=3, ((MONTH(H1227)-MONTH(G1227))+1)+36, (MONTH(H1227)-MONTH(G1227))+1)))))</f>
        <v>3</v>
      </c>
      <c r="J1227" s="13">
        <f>F1227/I1227</f>
        <v>1000</v>
      </c>
      <c r="L1227" t="b">
        <f t="shared" si="97"/>
        <v>0</v>
      </c>
      <c r="M1227" s="14" t="b">
        <f t="shared" si="96"/>
        <v>1</v>
      </c>
      <c r="N1227" s="14" t="b">
        <f t="shared" si="95"/>
        <v>1</v>
      </c>
      <c r="O1227"/>
    </row>
    <row r="1228" spans="1:15" ht="15.75" hidden="1" x14ac:dyDescent="0.25">
      <c r="A1228" s="17" t="s">
        <v>290</v>
      </c>
      <c r="B1228" s="17" t="s">
        <v>333</v>
      </c>
      <c r="C1228" s="17" t="s">
        <v>22</v>
      </c>
      <c r="D1228" s="12">
        <v>43258</v>
      </c>
      <c r="E1228" s="12">
        <v>43265</v>
      </c>
      <c r="F1228" s="13">
        <v>3000</v>
      </c>
      <c r="G1228" s="12">
        <v>43221</v>
      </c>
      <c r="H1228" s="12">
        <v>43312</v>
      </c>
      <c r="I1228" s="17">
        <f>IF((YEAR(H1228)-YEAR(G1228))=1, ((MONTH(H1228)-MONTH(G1228))+1)+12, (IF((YEAR(H1228)-YEAR(G1228))=2, ((MONTH(H1228)-MONTH(G1228))+1)+24, (IF((YEAR(H1228)-YEAR(G1228))=3, ((MONTH(H1228)-MONTH(G1228))+1)+36, (MONTH(H1228)-MONTH(G1228))+1)))))</f>
        <v>3</v>
      </c>
      <c r="J1228" s="13">
        <f>F1228/I1228</f>
        <v>1000</v>
      </c>
      <c r="L1228" t="b">
        <f t="shared" si="97"/>
        <v>0</v>
      </c>
      <c r="M1228" s="14" t="b">
        <f t="shared" si="96"/>
        <v>1</v>
      </c>
      <c r="N1228" s="14" t="b">
        <f t="shared" si="95"/>
        <v>1</v>
      </c>
      <c r="O1228"/>
    </row>
    <row r="1229" spans="1:15" ht="15.75" hidden="1" x14ac:dyDescent="0.25">
      <c r="A1229" s="17" t="s">
        <v>290</v>
      </c>
      <c r="B1229" s="17" t="s">
        <v>333</v>
      </c>
      <c r="C1229" s="17" t="s">
        <v>22</v>
      </c>
      <c r="D1229" s="12">
        <v>43354</v>
      </c>
      <c r="E1229" s="12">
        <v>43375</v>
      </c>
      <c r="F1229" s="13">
        <v>25000</v>
      </c>
      <c r="G1229" s="12">
        <v>43344</v>
      </c>
      <c r="H1229" s="12">
        <v>43708</v>
      </c>
      <c r="I1229" s="17">
        <f>IF((YEAR(H1229)-YEAR(G1229))=1, ((MONTH(H1229)-MONTH(G1229))+1)+12, (IF((YEAR(H1229)-YEAR(G1229))=2, ((MONTH(H1229)-MONTH(G1229))+1)+24, (IF((YEAR(H1229)-YEAR(G1229))=3, ((MONTH(H1229)-MONTH(G1229))+1)+36, (MONTH(H1229)-MONTH(G1229))+1)))))</f>
        <v>12</v>
      </c>
      <c r="J1229" s="13">
        <f>F1229/I1229</f>
        <v>2083.3333333333335</v>
      </c>
      <c r="L1229" t="b">
        <f t="shared" si="97"/>
        <v>0</v>
      </c>
      <c r="M1229" s="14" t="b">
        <f t="shared" si="96"/>
        <v>1</v>
      </c>
      <c r="N1229" s="14" t="b">
        <f t="shared" si="95"/>
        <v>1</v>
      </c>
      <c r="O1229"/>
    </row>
    <row r="1230" spans="1:15" ht="15.75" x14ac:dyDescent="0.25">
      <c r="A1230" s="17" t="s">
        <v>290</v>
      </c>
      <c r="B1230" s="17" t="s">
        <v>333</v>
      </c>
      <c r="C1230" s="17" t="s">
        <v>22</v>
      </c>
      <c r="D1230" s="12">
        <v>43712</v>
      </c>
      <c r="E1230" s="12">
        <v>43726</v>
      </c>
      <c r="F1230" s="13">
        <v>10000</v>
      </c>
      <c r="G1230" s="12">
        <v>43709</v>
      </c>
      <c r="H1230" s="12">
        <v>44074</v>
      </c>
      <c r="I1230" s="17">
        <f>IF((YEAR(H1230)-YEAR(G1230))=1, ((MONTH(H1230)-MONTH(G1230))+1)+12, (IF((YEAR(H1230)-YEAR(G1230))=2, ((MONTH(H1230)-MONTH(G1230))+1)+24, (IF((YEAR(H1230)-YEAR(G1230))=3, ((MONTH(H1230)-MONTH(G1230))+1)+36, (MONTH(H1230)-MONTH(G1230))+1)))))</f>
        <v>12</v>
      </c>
      <c r="J1230" s="13">
        <f>F1230/I1230</f>
        <v>833.33333333333337</v>
      </c>
      <c r="L1230" t="b">
        <f t="shared" si="97"/>
        <v>0</v>
      </c>
      <c r="M1230" s="14" t="b">
        <f t="shared" si="96"/>
        <v>1</v>
      </c>
      <c r="N1230" s="14" t="b">
        <f t="shared" si="95"/>
        <v>1</v>
      </c>
      <c r="O1230"/>
    </row>
    <row r="1231" spans="1:15" ht="15.75" x14ac:dyDescent="0.25">
      <c r="A1231" s="17" t="s">
        <v>290</v>
      </c>
      <c r="B1231" s="17" t="s">
        <v>333</v>
      </c>
      <c r="C1231" s="17" t="s">
        <v>22</v>
      </c>
      <c r="D1231" s="12">
        <v>44077</v>
      </c>
      <c r="E1231" s="12">
        <v>44104</v>
      </c>
      <c r="F1231" s="13">
        <v>10000</v>
      </c>
      <c r="G1231" s="12">
        <v>44075</v>
      </c>
      <c r="H1231" s="12">
        <v>44439</v>
      </c>
      <c r="I1231" s="17">
        <f>IF((YEAR(H1231)-YEAR(G1231))=1, ((MONTH(H1231)-MONTH(G1231))+1)+12, (IF((YEAR(H1231)-YEAR(G1231))=2, ((MONTH(H1231)-MONTH(G1231))+1)+24, (IF((YEAR(H1231)-YEAR(G1231))=3, ((MONTH(H1231)-MONTH(G1231))+1)+36, (MONTH(H1231)-MONTH(G1231))+1)))))</f>
        <v>12</v>
      </c>
      <c r="J1231" s="13">
        <f>F1231/I1231</f>
        <v>833.33333333333337</v>
      </c>
      <c r="L1231" t="b">
        <f t="shared" si="97"/>
        <v>0</v>
      </c>
      <c r="M1231" s="14" t="b">
        <f t="shared" si="96"/>
        <v>1</v>
      </c>
      <c r="N1231" s="14" t="b">
        <f t="shared" si="95"/>
        <v>1</v>
      </c>
      <c r="O1231"/>
    </row>
    <row r="1232" spans="1:15" ht="15.75" x14ac:dyDescent="0.25">
      <c r="A1232" s="17" t="s">
        <v>291</v>
      </c>
      <c r="B1232" s="17" t="s">
        <v>335</v>
      </c>
      <c r="C1232" s="17" t="s">
        <v>22</v>
      </c>
      <c r="D1232" s="12">
        <v>43812</v>
      </c>
      <c r="E1232" s="12">
        <v>43838</v>
      </c>
      <c r="F1232" s="13">
        <v>8332.17</v>
      </c>
      <c r="G1232" s="12">
        <v>43678</v>
      </c>
      <c r="H1232" s="12">
        <v>43830</v>
      </c>
      <c r="I1232" s="17">
        <f>IF((YEAR(H1232)-YEAR(G1232))=1, ((MONTH(H1232)-MONTH(G1232))+1)+12, (IF((YEAR(H1232)-YEAR(G1232))=2, ((MONTH(H1232)-MONTH(G1232))+1)+24, (IF((YEAR(H1232)-YEAR(G1232))=3, ((MONTH(H1232)-MONTH(G1232))+1)+36, (MONTH(H1232)-MONTH(G1232))+1)))))</f>
        <v>5</v>
      </c>
      <c r="J1232" s="13">
        <f>F1232/I1232</f>
        <v>1666.434</v>
      </c>
      <c r="L1232" t="b">
        <f t="shared" si="97"/>
        <v>0</v>
      </c>
      <c r="M1232" s="14" t="b">
        <f t="shared" si="96"/>
        <v>0</v>
      </c>
      <c r="N1232" s="14" t="b">
        <f t="shared" si="95"/>
        <v>0</v>
      </c>
      <c r="O1232"/>
    </row>
    <row r="1233" spans="1:15" ht="15.75" hidden="1" x14ac:dyDescent="0.25">
      <c r="A1233" s="17" t="s">
        <v>52</v>
      </c>
      <c r="B1233" s="17" t="s">
        <v>332</v>
      </c>
      <c r="C1233" s="17" t="s">
        <v>22</v>
      </c>
      <c r="D1233" s="12">
        <v>43215</v>
      </c>
      <c r="E1233" s="12">
        <v>43238</v>
      </c>
      <c r="F1233" s="13">
        <v>76680.73</v>
      </c>
      <c r="G1233" s="12">
        <v>43191</v>
      </c>
      <c r="H1233" s="12">
        <v>43555</v>
      </c>
      <c r="I1233" s="17">
        <f>IF((YEAR(H1233)-YEAR(G1233))=1, ((MONTH(H1233)-MONTH(G1233))+1)+12, (IF((YEAR(H1233)-YEAR(G1233))=2, ((MONTH(H1233)-MONTH(G1233))+1)+24, (IF((YEAR(H1233)-YEAR(G1233))=3, ((MONTH(H1233)-MONTH(G1233))+1)+36, (MONTH(H1233)-MONTH(G1233))+1)))))</f>
        <v>12</v>
      </c>
      <c r="J1233" s="13">
        <f>F1233/I1233</f>
        <v>6390.060833333333</v>
      </c>
      <c r="L1233" t="b">
        <f t="shared" si="97"/>
        <v>0</v>
      </c>
      <c r="M1233" s="14" t="b">
        <f t="shared" si="96"/>
        <v>0</v>
      </c>
      <c r="N1233" s="14" t="b">
        <f t="shared" si="95"/>
        <v>0</v>
      </c>
      <c r="O1233"/>
    </row>
    <row r="1234" spans="1:15" ht="15.75" x14ac:dyDescent="0.25">
      <c r="A1234" s="17" t="s">
        <v>52</v>
      </c>
      <c r="B1234" s="17" t="s">
        <v>332</v>
      </c>
      <c r="C1234" s="17" t="s">
        <v>22</v>
      </c>
      <c r="D1234" s="12">
        <v>44012</v>
      </c>
      <c r="E1234" s="12">
        <v>44035</v>
      </c>
      <c r="F1234" s="13">
        <v>49642.559999999998</v>
      </c>
      <c r="G1234" s="12">
        <v>43556</v>
      </c>
      <c r="H1234" s="12">
        <v>44165</v>
      </c>
      <c r="I1234" s="17">
        <f>IF((YEAR(H1234)-YEAR(G1234))=1, ((MONTH(H1234)-MONTH(G1234))+1)+12, (IF((YEAR(H1234)-YEAR(G1234))=2, ((MONTH(H1234)-MONTH(G1234))+1)+24, (IF((YEAR(H1234)-YEAR(G1234))=3, ((MONTH(H1234)-MONTH(G1234))+1)+36, (MONTH(H1234)-MONTH(G1234))+1)))))</f>
        <v>20</v>
      </c>
      <c r="J1234" s="13">
        <f>F1234/I1234</f>
        <v>2482.1279999999997</v>
      </c>
      <c r="L1234" t="b">
        <f t="shared" si="97"/>
        <v>0</v>
      </c>
      <c r="M1234" s="14" t="b">
        <f t="shared" si="96"/>
        <v>1</v>
      </c>
      <c r="N1234" s="14" t="b">
        <f t="shared" si="95"/>
        <v>1</v>
      </c>
      <c r="O1234"/>
    </row>
    <row r="1235" spans="1:15" ht="15.75" x14ac:dyDescent="0.25">
      <c r="A1235" s="17" t="s">
        <v>52</v>
      </c>
      <c r="B1235" s="17" t="s">
        <v>332</v>
      </c>
      <c r="C1235" s="17" t="s">
        <v>22</v>
      </c>
      <c r="D1235" s="12">
        <v>44165</v>
      </c>
      <c r="E1235" s="12">
        <v>44256</v>
      </c>
      <c r="F1235" s="13">
        <v>53429.16</v>
      </c>
      <c r="G1235" s="12">
        <v>44166</v>
      </c>
      <c r="H1235" s="12">
        <v>44530</v>
      </c>
      <c r="I1235" s="17">
        <f>IF((YEAR(H1235)-YEAR(G1235))=1, ((MONTH(H1235)-MONTH(G1235))+1)+12, (IF((YEAR(H1235)-YEAR(G1235))=2, ((MONTH(H1235)-MONTH(G1235))+1)+24, (IF((YEAR(H1235)-YEAR(G1235))=3, ((MONTH(H1235)-MONTH(G1235))+1)+36, (MONTH(H1235)-MONTH(G1235))+1)))))</f>
        <v>12</v>
      </c>
      <c r="J1235" s="13">
        <f>F1235/I1235</f>
        <v>4452.43</v>
      </c>
      <c r="L1235" t="b">
        <f t="shared" si="97"/>
        <v>0</v>
      </c>
      <c r="M1235" s="14" t="b">
        <f t="shared" si="96"/>
        <v>1</v>
      </c>
      <c r="N1235" s="14" t="b">
        <f t="shared" si="95"/>
        <v>1</v>
      </c>
      <c r="O1235"/>
    </row>
    <row r="1236" spans="1:15" ht="15.75" hidden="1" x14ac:dyDescent="0.25">
      <c r="A1236" s="17" t="s">
        <v>292</v>
      </c>
      <c r="B1236" s="17" t="s">
        <v>332</v>
      </c>
      <c r="C1236" s="17" t="s">
        <v>22</v>
      </c>
      <c r="D1236" s="12">
        <v>42849</v>
      </c>
      <c r="E1236" s="12">
        <v>43100</v>
      </c>
      <c r="F1236" s="13">
        <v>142000</v>
      </c>
      <c r="G1236" s="12">
        <v>42736</v>
      </c>
      <c r="H1236" s="12">
        <v>43100</v>
      </c>
      <c r="I1236" s="17">
        <f>IF((YEAR(H1236)-YEAR(G1236))=1, ((MONTH(H1236)-MONTH(G1236))+1)+12, (IF((YEAR(H1236)-YEAR(G1236))=2, ((MONTH(H1236)-MONTH(G1236))+1)+24, (IF((YEAR(H1236)-YEAR(G1236))=3, ((MONTH(H1236)-MONTH(G1236))+1)+36, (MONTH(H1236)-MONTH(G1236))+1)))))</f>
        <v>12</v>
      </c>
      <c r="J1236" s="13">
        <f>F1236/I1236</f>
        <v>11833.333333333334</v>
      </c>
      <c r="L1236" t="b">
        <f t="shared" si="97"/>
        <v>0</v>
      </c>
      <c r="M1236" s="14" t="b">
        <f t="shared" si="96"/>
        <v>0</v>
      </c>
      <c r="N1236" s="14" t="b">
        <f t="shared" si="95"/>
        <v>1</v>
      </c>
      <c r="O1236"/>
    </row>
    <row r="1237" spans="1:15" ht="15.75" hidden="1" x14ac:dyDescent="0.25">
      <c r="A1237" s="17" t="s">
        <v>292</v>
      </c>
      <c r="B1237" s="17" t="s">
        <v>332</v>
      </c>
      <c r="C1237" s="17" t="s">
        <v>22</v>
      </c>
      <c r="D1237" s="12">
        <v>42862</v>
      </c>
      <c r="E1237" s="12">
        <v>43100</v>
      </c>
      <c r="F1237" s="13">
        <v>10000</v>
      </c>
      <c r="G1237" s="12">
        <v>42826</v>
      </c>
      <c r="H1237" s="12">
        <v>42916</v>
      </c>
      <c r="I1237" s="17">
        <f>IF((YEAR(H1237)-YEAR(G1237))=1, ((MONTH(H1237)-MONTH(G1237))+1)+12, (IF((YEAR(H1237)-YEAR(G1237))=2, ((MONTH(H1237)-MONTH(G1237))+1)+24, (IF((YEAR(H1237)-YEAR(G1237))=3, ((MONTH(H1237)-MONTH(G1237))+1)+36, (MONTH(H1237)-MONTH(G1237))+1)))))</f>
        <v>3</v>
      </c>
      <c r="J1237" s="13">
        <f>F1237/I1237</f>
        <v>3333.3333333333335</v>
      </c>
      <c r="L1237" t="b">
        <f t="shared" si="97"/>
        <v>0</v>
      </c>
      <c r="M1237" s="14" t="b">
        <f t="shared" ref="M1237:M1300" si="98">EXACT(A1237,A1236)</f>
        <v>1</v>
      </c>
      <c r="N1237" s="14" t="b">
        <f t="shared" ref="N1237:N1300" si="99">EXACT(B1237,B1236)</f>
        <v>1</v>
      </c>
      <c r="O1237"/>
    </row>
    <row r="1238" spans="1:15" ht="15.75" hidden="1" x14ac:dyDescent="0.25">
      <c r="A1238" s="17" t="s">
        <v>292</v>
      </c>
      <c r="B1238" s="17" t="s">
        <v>332</v>
      </c>
      <c r="C1238" s="17" t="s">
        <v>22</v>
      </c>
      <c r="D1238" s="12">
        <v>43102</v>
      </c>
      <c r="E1238" s="12">
        <v>43164</v>
      </c>
      <c r="F1238" s="13">
        <v>141990</v>
      </c>
      <c r="G1238" s="12">
        <v>43101</v>
      </c>
      <c r="H1238" s="12">
        <v>43465</v>
      </c>
      <c r="I1238" s="17">
        <f>IF((YEAR(H1238)-YEAR(G1238))=1, ((MONTH(H1238)-MONTH(G1238))+1)+12, (IF((YEAR(H1238)-YEAR(G1238))=2, ((MONTH(H1238)-MONTH(G1238))+1)+24, (IF((YEAR(H1238)-YEAR(G1238))=3, ((MONTH(H1238)-MONTH(G1238))+1)+36, (MONTH(H1238)-MONTH(G1238))+1)))))</f>
        <v>12</v>
      </c>
      <c r="J1238" s="13">
        <f>F1238/I1238</f>
        <v>11832.5</v>
      </c>
      <c r="L1238" t="b">
        <f t="shared" si="97"/>
        <v>0</v>
      </c>
      <c r="M1238" s="14" t="b">
        <f t="shared" si="98"/>
        <v>1</v>
      </c>
      <c r="N1238" s="14" t="b">
        <f t="shared" si="99"/>
        <v>1</v>
      </c>
      <c r="O1238"/>
    </row>
    <row r="1239" spans="1:15" ht="15.75" hidden="1" x14ac:dyDescent="0.25">
      <c r="A1239" s="17" t="s">
        <v>292</v>
      </c>
      <c r="B1239" s="17" t="s">
        <v>332</v>
      </c>
      <c r="C1239" s="17" t="s">
        <v>22</v>
      </c>
      <c r="D1239" s="12">
        <v>43320</v>
      </c>
      <c r="E1239" s="12">
        <v>43395</v>
      </c>
      <c r="F1239" s="13">
        <v>5000</v>
      </c>
      <c r="G1239" s="12">
        <v>43313</v>
      </c>
      <c r="H1239" s="12">
        <v>43343</v>
      </c>
      <c r="I1239" s="17">
        <f>IF((YEAR(H1239)-YEAR(G1239))=1, ((MONTH(H1239)-MONTH(G1239))+1)+12, (IF((YEAR(H1239)-YEAR(G1239))=2, ((MONTH(H1239)-MONTH(G1239))+1)+24, (IF((YEAR(H1239)-YEAR(G1239))=3, ((MONTH(H1239)-MONTH(G1239))+1)+36, (MONTH(H1239)-MONTH(G1239))+1)))))</f>
        <v>1</v>
      </c>
      <c r="J1239" s="13">
        <f>F1239/I1239</f>
        <v>5000</v>
      </c>
      <c r="L1239" t="b">
        <f t="shared" si="97"/>
        <v>0</v>
      </c>
      <c r="M1239" s="14" t="b">
        <f t="shared" si="98"/>
        <v>1</v>
      </c>
      <c r="N1239" s="14" t="b">
        <f t="shared" si="99"/>
        <v>1</v>
      </c>
      <c r="O1239"/>
    </row>
    <row r="1240" spans="1:15" ht="15.75" x14ac:dyDescent="0.25">
      <c r="A1240" s="17" t="s">
        <v>292</v>
      </c>
      <c r="B1240" s="17" t="s">
        <v>332</v>
      </c>
      <c r="C1240" s="17" t="s">
        <v>22</v>
      </c>
      <c r="D1240" s="12">
        <v>43455</v>
      </c>
      <c r="E1240" s="12">
        <v>43508</v>
      </c>
      <c r="F1240" s="13">
        <v>87115</v>
      </c>
      <c r="G1240" s="12">
        <v>43466</v>
      </c>
      <c r="H1240" s="12">
        <v>43830</v>
      </c>
      <c r="I1240" s="17">
        <f>IF((YEAR(H1240)-YEAR(G1240))=1, ((MONTH(H1240)-MONTH(G1240))+1)+12, (IF((YEAR(H1240)-YEAR(G1240))=2, ((MONTH(H1240)-MONTH(G1240))+1)+24, (IF((YEAR(H1240)-YEAR(G1240))=3, ((MONTH(H1240)-MONTH(G1240))+1)+36, (MONTH(H1240)-MONTH(G1240))+1)))))</f>
        <v>12</v>
      </c>
      <c r="J1240" s="13">
        <f>F1240/I1240</f>
        <v>7259.583333333333</v>
      </c>
      <c r="L1240" t="b">
        <f t="shared" si="97"/>
        <v>0</v>
      </c>
      <c r="M1240" s="14" t="b">
        <f t="shared" si="98"/>
        <v>1</v>
      </c>
      <c r="N1240" s="14" t="b">
        <f t="shared" si="99"/>
        <v>1</v>
      </c>
      <c r="O1240"/>
    </row>
    <row r="1241" spans="1:15" ht="15.75" x14ac:dyDescent="0.25">
      <c r="A1241" s="17" t="s">
        <v>292</v>
      </c>
      <c r="B1241" s="17" t="s">
        <v>332</v>
      </c>
      <c r="C1241" s="17" t="s">
        <v>22</v>
      </c>
      <c r="D1241" s="12">
        <v>43913</v>
      </c>
      <c r="E1241" s="12">
        <v>44021</v>
      </c>
      <c r="F1241" s="13">
        <v>87115</v>
      </c>
      <c r="G1241" s="12">
        <v>43831</v>
      </c>
      <c r="H1241" s="12">
        <v>44196</v>
      </c>
      <c r="I1241" s="17">
        <f>IF((YEAR(H1241)-YEAR(G1241))=1, ((MONTH(H1241)-MONTH(G1241))+1)+12, (IF((YEAR(H1241)-YEAR(G1241))=2, ((MONTH(H1241)-MONTH(G1241))+1)+24, (IF((YEAR(H1241)-YEAR(G1241))=3, ((MONTH(H1241)-MONTH(G1241))+1)+36, (MONTH(H1241)-MONTH(G1241))+1)))))</f>
        <v>12</v>
      </c>
      <c r="J1241" s="13">
        <f>F1241/I1241</f>
        <v>7259.583333333333</v>
      </c>
      <c r="L1241" t="b">
        <f t="shared" si="97"/>
        <v>0</v>
      </c>
      <c r="M1241" s="14" t="b">
        <f t="shared" si="98"/>
        <v>1</v>
      </c>
      <c r="N1241" s="14" t="b">
        <f t="shared" si="99"/>
        <v>1</v>
      </c>
      <c r="O1241"/>
    </row>
    <row r="1242" spans="1:15" ht="15.75" hidden="1" x14ac:dyDescent="0.25">
      <c r="A1242" s="17" t="s">
        <v>293</v>
      </c>
      <c r="B1242" s="17" t="s">
        <v>332</v>
      </c>
      <c r="C1242" s="17" t="s">
        <v>22</v>
      </c>
      <c r="D1242" s="12">
        <v>42815</v>
      </c>
      <c r="E1242" s="12">
        <v>43100</v>
      </c>
      <c r="F1242" s="13">
        <v>1250</v>
      </c>
      <c r="G1242" s="12">
        <v>42795</v>
      </c>
      <c r="H1242" s="12">
        <v>42855</v>
      </c>
      <c r="I1242" s="17">
        <f>IF((YEAR(H1242)-YEAR(G1242))=1, ((MONTH(H1242)-MONTH(G1242))+1)+12, (IF((YEAR(H1242)-YEAR(G1242))=2, ((MONTH(H1242)-MONTH(G1242))+1)+24, (IF((YEAR(H1242)-YEAR(G1242))=3, ((MONTH(H1242)-MONTH(G1242))+1)+36, (MONTH(H1242)-MONTH(G1242))+1)))))</f>
        <v>2</v>
      </c>
      <c r="J1242" s="13">
        <f>F1242/I1242</f>
        <v>625</v>
      </c>
      <c r="L1242" t="b">
        <f t="shared" si="97"/>
        <v>0</v>
      </c>
      <c r="M1242" s="14" t="b">
        <f t="shared" si="98"/>
        <v>0</v>
      </c>
      <c r="N1242" s="14" t="b">
        <f t="shared" si="99"/>
        <v>1</v>
      </c>
      <c r="O1242"/>
    </row>
    <row r="1243" spans="1:15" ht="15.75" hidden="1" x14ac:dyDescent="0.25">
      <c r="A1243" s="17" t="s">
        <v>293</v>
      </c>
      <c r="B1243" s="17" t="s">
        <v>332</v>
      </c>
      <c r="C1243" s="17" t="s">
        <v>22</v>
      </c>
      <c r="D1243" s="12">
        <v>42856</v>
      </c>
      <c r="E1243" s="12">
        <v>43100</v>
      </c>
      <c r="F1243" s="13">
        <v>1250</v>
      </c>
      <c r="G1243" s="12">
        <v>42856</v>
      </c>
      <c r="H1243" s="12">
        <v>42916</v>
      </c>
      <c r="I1243" s="17">
        <f>IF((YEAR(H1243)-YEAR(G1243))=1, ((MONTH(H1243)-MONTH(G1243))+1)+12, (IF((YEAR(H1243)-YEAR(G1243))=2, ((MONTH(H1243)-MONTH(G1243))+1)+24, (IF((YEAR(H1243)-YEAR(G1243))=3, ((MONTH(H1243)-MONTH(G1243))+1)+36, (MONTH(H1243)-MONTH(G1243))+1)))))</f>
        <v>2</v>
      </c>
      <c r="J1243" s="13">
        <f>F1243/I1243</f>
        <v>625</v>
      </c>
      <c r="L1243" t="b">
        <f t="shared" si="97"/>
        <v>0</v>
      </c>
      <c r="M1243" s="14" t="b">
        <f t="shared" si="98"/>
        <v>1</v>
      </c>
      <c r="N1243" s="14" t="b">
        <f t="shared" si="99"/>
        <v>1</v>
      </c>
      <c r="O1243"/>
    </row>
    <row r="1244" spans="1:15" ht="15.75" hidden="1" x14ac:dyDescent="0.25">
      <c r="A1244" s="17" t="s">
        <v>293</v>
      </c>
      <c r="B1244" s="17" t="s">
        <v>332</v>
      </c>
      <c r="C1244" s="17" t="s">
        <v>22</v>
      </c>
      <c r="D1244" s="12">
        <v>42887</v>
      </c>
      <c r="E1244" s="12">
        <v>43100</v>
      </c>
      <c r="F1244" s="13">
        <v>1250</v>
      </c>
      <c r="G1244" s="12">
        <v>42917</v>
      </c>
      <c r="H1244" s="12">
        <v>42978</v>
      </c>
      <c r="I1244" s="17">
        <f>IF((YEAR(H1244)-YEAR(G1244))=1, ((MONTH(H1244)-MONTH(G1244))+1)+12, (IF((YEAR(H1244)-YEAR(G1244))=2, ((MONTH(H1244)-MONTH(G1244))+1)+24, (IF((YEAR(H1244)-YEAR(G1244))=3, ((MONTH(H1244)-MONTH(G1244))+1)+36, (MONTH(H1244)-MONTH(G1244))+1)))))</f>
        <v>2</v>
      </c>
      <c r="J1244" s="13">
        <f>F1244/I1244</f>
        <v>625</v>
      </c>
      <c r="L1244" t="b">
        <f t="shared" si="97"/>
        <v>0</v>
      </c>
      <c r="M1244" s="14" t="b">
        <f t="shared" si="98"/>
        <v>1</v>
      </c>
      <c r="N1244" s="14" t="b">
        <f t="shared" si="99"/>
        <v>1</v>
      </c>
      <c r="O1244"/>
    </row>
    <row r="1245" spans="1:15" ht="15.75" hidden="1" x14ac:dyDescent="0.25">
      <c r="A1245" s="17" t="s">
        <v>293</v>
      </c>
      <c r="B1245" s="17" t="s">
        <v>332</v>
      </c>
      <c r="C1245" s="17" t="s">
        <v>22</v>
      </c>
      <c r="D1245" s="12">
        <v>42917</v>
      </c>
      <c r="E1245" s="12">
        <v>43100</v>
      </c>
      <c r="F1245" s="13">
        <v>1250</v>
      </c>
      <c r="G1245" s="12">
        <v>42979</v>
      </c>
      <c r="H1245" s="12">
        <v>43039</v>
      </c>
      <c r="I1245" s="17">
        <f>IF((YEAR(H1245)-YEAR(G1245))=1, ((MONTH(H1245)-MONTH(G1245))+1)+12, (IF((YEAR(H1245)-YEAR(G1245))=2, ((MONTH(H1245)-MONTH(G1245))+1)+24, (IF((YEAR(H1245)-YEAR(G1245))=3, ((MONTH(H1245)-MONTH(G1245))+1)+36, (MONTH(H1245)-MONTH(G1245))+1)))))</f>
        <v>2</v>
      </c>
      <c r="J1245" s="13">
        <f>F1245/I1245</f>
        <v>625</v>
      </c>
      <c r="L1245" t="b">
        <f t="shared" si="97"/>
        <v>0</v>
      </c>
      <c r="M1245" s="14" t="b">
        <f t="shared" si="98"/>
        <v>1</v>
      </c>
      <c r="N1245" s="14" t="b">
        <f t="shared" si="99"/>
        <v>1</v>
      </c>
      <c r="O1245"/>
    </row>
    <row r="1246" spans="1:15" ht="15.75" hidden="1" x14ac:dyDescent="0.25">
      <c r="A1246" s="17" t="s">
        <v>293</v>
      </c>
      <c r="B1246" s="17" t="s">
        <v>332</v>
      </c>
      <c r="C1246" s="17" t="s">
        <v>22</v>
      </c>
      <c r="D1246" s="12">
        <v>42948</v>
      </c>
      <c r="E1246" s="12">
        <v>43100</v>
      </c>
      <c r="F1246" s="13">
        <v>1250</v>
      </c>
      <c r="G1246" s="12">
        <v>43040</v>
      </c>
      <c r="H1246" s="19">
        <v>43100</v>
      </c>
      <c r="I1246" s="17">
        <f>IF((YEAR(H1246)-YEAR(G1246))=1, ((MONTH(H1246)-MONTH(G1246))+1)+12, (IF((YEAR(H1246)-YEAR(G1246))=2, ((MONTH(H1246)-MONTH(G1246))+1)+24, (IF((YEAR(H1246)-YEAR(G1246))=3, ((MONTH(H1246)-MONTH(G1246))+1)+36, (MONTH(H1246)-MONTH(G1246))+1)))))</f>
        <v>2</v>
      </c>
      <c r="J1246" s="13">
        <f>F1246/I1246</f>
        <v>625</v>
      </c>
      <c r="L1246" t="b">
        <f t="shared" si="97"/>
        <v>0</v>
      </c>
      <c r="M1246" s="14" t="b">
        <f t="shared" si="98"/>
        <v>1</v>
      </c>
      <c r="N1246" s="14" t="b">
        <f t="shared" si="99"/>
        <v>1</v>
      </c>
      <c r="O1246"/>
    </row>
    <row r="1247" spans="1:15" ht="15.75" hidden="1" x14ac:dyDescent="0.25">
      <c r="A1247" s="17" t="s">
        <v>293</v>
      </c>
      <c r="B1247" s="17" t="s">
        <v>332</v>
      </c>
      <c r="C1247" s="17" t="s">
        <v>22</v>
      </c>
      <c r="D1247" s="12">
        <v>42979</v>
      </c>
      <c r="E1247" s="12">
        <v>43100</v>
      </c>
      <c r="F1247" s="13">
        <v>1250</v>
      </c>
      <c r="G1247" s="12">
        <v>43101</v>
      </c>
      <c r="H1247" s="12">
        <v>43159</v>
      </c>
      <c r="I1247" s="17">
        <f>IF((YEAR(H1247)-YEAR(G1247))=1, ((MONTH(H1247)-MONTH(G1247))+1)+12, (IF((YEAR(H1247)-YEAR(G1247))=2, ((MONTH(H1247)-MONTH(G1247))+1)+24, (IF((YEAR(H1247)-YEAR(G1247))=3, ((MONTH(H1247)-MONTH(G1247))+1)+36, (MONTH(H1247)-MONTH(G1247))+1)))))</f>
        <v>2</v>
      </c>
      <c r="J1247" s="13">
        <f>F1247/I1247</f>
        <v>625</v>
      </c>
      <c r="L1247" t="b">
        <f t="shared" si="97"/>
        <v>0</v>
      </c>
      <c r="M1247" s="14" t="b">
        <f t="shared" si="98"/>
        <v>1</v>
      </c>
      <c r="N1247" s="14" t="b">
        <f t="shared" si="99"/>
        <v>1</v>
      </c>
      <c r="O1247"/>
    </row>
    <row r="1248" spans="1:15" ht="15.75" hidden="1" x14ac:dyDescent="0.25">
      <c r="A1248" s="17" t="s">
        <v>293</v>
      </c>
      <c r="B1248" s="17" t="s">
        <v>332</v>
      </c>
      <c r="C1248" s="17" t="s">
        <v>22</v>
      </c>
      <c r="D1248" s="12">
        <v>43185</v>
      </c>
      <c r="E1248" s="12">
        <v>43830</v>
      </c>
      <c r="F1248" s="13">
        <v>7500</v>
      </c>
      <c r="G1248" s="12">
        <v>43160</v>
      </c>
      <c r="H1248" s="12">
        <v>43524</v>
      </c>
      <c r="I1248" s="17">
        <f>IF((YEAR(H1248)-YEAR(G1248))=1, ((MONTH(H1248)-MONTH(G1248))+1)+12, (IF((YEAR(H1248)-YEAR(G1248))=2, ((MONTH(H1248)-MONTH(G1248))+1)+24, (IF((YEAR(H1248)-YEAR(G1248))=3, ((MONTH(H1248)-MONTH(G1248))+1)+36, (MONTH(H1248)-MONTH(G1248))+1)))))</f>
        <v>12</v>
      </c>
      <c r="J1248" s="13">
        <f>F1248/I1248</f>
        <v>625</v>
      </c>
      <c r="L1248" t="b">
        <f t="shared" si="97"/>
        <v>0</v>
      </c>
      <c r="M1248" s="14" t="b">
        <f t="shared" si="98"/>
        <v>1</v>
      </c>
      <c r="N1248" s="14" t="b">
        <f t="shared" si="99"/>
        <v>1</v>
      </c>
      <c r="O1248"/>
    </row>
    <row r="1249" spans="1:15" ht="15.75" x14ac:dyDescent="0.25">
      <c r="A1249" s="17" t="s">
        <v>294</v>
      </c>
      <c r="B1249" s="17" t="s">
        <v>332</v>
      </c>
      <c r="C1249" s="17" t="s">
        <v>22</v>
      </c>
      <c r="D1249" s="12">
        <v>43606</v>
      </c>
      <c r="E1249" s="12">
        <v>43641</v>
      </c>
      <c r="F1249" s="13">
        <v>45000</v>
      </c>
      <c r="G1249" s="12">
        <v>43556</v>
      </c>
      <c r="H1249" s="12">
        <v>43951</v>
      </c>
      <c r="I1249" s="17">
        <f>IF((YEAR(H1249)-YEAR(G1249))=1, ((MONTH(H1249)-MONTH(G1249))+1)+12, (IF((YEAR(H1249)-YEAR(G1249))=2, ((MONTH(H1249)-MONTH(G1249))+1)+24, (IF((YEAR(H1249)-YEAR(G1249))=3, ((MONTH(H1249)-MONTH(G1249))+1)+36, (MONTH(H1249)-MONTH(G1249))+1)))))</f>
        <v>13</v>
      </c>
      <c r="J1249" s="13">
        <f>F1249/I1249</f>
        <v>3461.5384615384614</v>
      </c>
      <c r="L1249" t="b">
        <f t="shared" si="97"/>
        <v>0</v>
      </c>
      <c r="M1249" s="14" t="b">
        <f t="shared" si="98"/>
        <v>0</v>
      </c>
      <c r="N1249" s="14" t="b">
        <f t="shared" si="99"/>
        <v>1</v>
      </c>
      <c r="O1249"/>
    </row>
    <row r="1250" spans="1:15" ht="15.75" hidden="1" x14ac:dyDescent="0.25">
      <c r="A1250" s="17" t="s">
        <v>295</v>
      </c>
      <c r="B1250" s="17" t="s">
        <v>334</v>
      </c>
      <c r="C1250" s="17" t="s">
        <v>22</v>
      </c>
      <c r="D1250" s="12">
        <v>43266</v>
      </c>
      <c r="E1250" s="12">
        <v>43326</v>
      </c>
      <c r="F1250" s="13">
        <v>23934.26</v>
      </c>
      <c r="G1250" s="12">
        <v>43252</v>
      </c>
      <c r="H1250" s="12">
        <v>43616</v>
      </c>
      <c r="I1250" s="17">
        <f>IF((YEAR(H1250)-YEAR(G1250))=1, ((MONTH(H1250)-MONTH(G1250))+1)+12, (IF((YEAR(H1250)-YEAR(G1250))=2, ((MONTH(H1250)-MONTH(G1250))+1)+24, (IF((YEAR(H1250)-YEAR(G1250))=3, ((MONTH(H1250)-MONTH(G1250))+1)+36, (MONTH(H1250)-MONTH(G1250))+1)))))</f>
        <v>12</v>
      </c>
      <c r="J1250" s="13">
        <f>F1250/I1250</f>
        <v>1994.5216666666665</v>
      </c>
      <c r="L1250" t="b">
        <f t="shared" si="97"/>
        <v>0</v>
      </c>
      <c r="M1250" s="14" t="b">
        <f t="shared" si="98"/>
        <v>0</v>
      </c>
      <c r="N1250" s="14" t="b">
        <f t="shared" si="99"/>
        <v>0</v>
      </c>
      <c r="O1250"/>
    </row>
    <row r="1251" spans="1:15" ht="15.75" x14ac:dyDescent="0.25">
      <c r="A1251" s="17" t="s">
        <v>295</v>
      </c>
      <c r="B1251" s="17" t="s">
        <v>334</v>
      </c>
      <c r="C1251" s="17" t="s">
        <v>22</v>
      </c>
      <c r="D1251" s="12">
        <v>43642</v>
      </c>
      <c r="E1251" s="12">
        <v>43675</v>
      </c>
      <c r="F1251" s="13">
        <v>22825.55</v>
      </c>
      <c r="G1251" s="12">
        <v>43617</v>
      </c>
      <c r="H1251" s="12">
        <v>43982</v>
      </c>
      <c r="I1251" s="17">
        <f>IF((YEAR(H1251)-YEAR(G1251))=1, ((MONTH(H1251)-MONTH(G1251))+1)+12, (IF((YEAR(H1251)-YEAR(G1251))=2, ((MONTH(H1251)-MONTH(G1251))+1)+24, (IF((YEAR(H1251)-YEAR(G1251))=3, ((MONTH(H1251)-MONTH(G1251))+1)+36, (MONTH(H1251)-MONTH(G1251))+1)))))</f>
        <v>12</v>
      </c>
      <c r="J1251" s="13">
        <f>F1251/I1251</f>
        <v>1902.1291666666666</v>
      </c>
      <c r="L1251" t="b">
        <f t="shared" si="97"/>
        <v>0</v>
      </c>
      <c r="M1251" s="14" t="b">
        <f t="shared" si="98"/>
        <v>1</v>
      </c>
      <c r="N1251" s="14" t="b">
        <f t="shared" si="99"/>
        <v>1</v>
      </c>
      <c r="O1251"/>
    </row>
    <row r="1252" spans="1:15" ht="15.75" x14ac:dyDescent="0.25">
      <c r="A1252" s="17" t="s">
        <v>296</v>
      </c>
      <c r="B1252" s="17" t="s">
        <v>335</v>
      </c>
      <c r="C1252" s="17" t="s">
        <v>22</v>
      </c>
      <c r="D1252" s="12">
        <v>43539</v>
      </c>
      <c r="E1252" s="12">
        <v>43564</v>
      </c>
      <c r="F1252" s="13">
        <v>8400</v>
      </c>
      <c r="G1252" s="12">
        <v>43556</v>
      </c>
      <c r="H1252" s="12">
        <v>43921</v>
      </c>
      <c r="I1252" s="17">
        <f>IF((YEAR(H1252)-YEAR(G1252))=1, ((MONTH(H1252)-MONTH(G1252))+1)+12, (IF((YEAR(H1252)-YEAR(G1252))=2, ((MONTH(H1252)-MONTH(G1252))+1)+24, (IF((YEAR(H1252)-YEAR(G1252))=3, ((MONTH(H1252)-MONTH(G1252))+1)+36, (MONTH(H1252)-MONTH(G1252))+1)))))</f>
        <v>12</v>
      </c>
      <c r="J1252" s="13">
        <f>F1252/I1252</f>
        <v>700</v>
      </c>
      <c r="L1252" t="b">
        <f t="shared" si="97"/>
        <v>0</v>
      </c>
      <c r="M1252" s="14" t="b">
        <f t="shared" si="98"/>
        <v>0</v>
      </c>
      <c r="N1252" s="14" t="b">
        <f t="shared" si="99"/>
        <v>0</v>
      </c>
      <c r="O1252"/>
    </row>
    <row r="1253" spans="1:15" ht="15.75" x14ac:dyDescent="0.25">
      <c r="A1253" s="17" t="s">
        <v>296</v>
      </c>
      <c r="B1253" s="17" t="s">
        <v>335</v>
      </c>
      <c r="C1253" s="17" t="s">
        <v>22</v>
      </c>
      <c r="D1253" s="12">
        <v>43922</v>
      </c>
      <c r="E1253" s="12">
        <v>43971</v>
      </c>
      <c r="F1253" s="13">
        <v>8400</v>
      </c>
      <c r="G1253" s="12">
        <v>43922</v>
      </c>
      <c r="H1253" s="12">
        <v>44286</v>
      </c>
      <c r="I1253" s="17">
        <f>IF((YEAR(H1253)-YEAR(G1253))=1, ((MONTH(H1253)-MONTH(G1253))+1)+12, (IF((YEAR(H1253)-YEAR(G1253))=2, ((MONTH(H1253)-MONTH(G1253))+1)+24, (IF((YEAR(H1253)-YEAR(G1253))=3, ((MONTH(H1253)-MONTH(G1253))+1)+36, (MONTH(H1253)-MONTH(G1253))+1)))))</f>
        <v>12</v>
      </c>
      <c r="J1253" s="13">
        <f>F1253/I1253</f>
        <v>700</v>
      </c>
      <c r="L1253" t="b">
        <f t="shared" si="97"/>
        <v>0</v>
      </c>
      <c r="M1253" s="14" t="b">
        <f t="shared" si="98"/>
        <v>1</v>
      </c>
      <c r="N1253" s="14" t="b">
        <f t="shared" si="99"/>
        <v>1</v>
      </c>
      <c r="O1253"/>
    </row>
    <row r="1254" spans="1:15" ht="15.75" hidden="1" x14ac:dyDescent="0.25">
      <c r="A1254" s="17" t="s">
        <v>297</v>
      </c>
      <c r="B1254" s="17" t="s">
        <v>332</v>
      </c>
      <c r="C1254" s="17" t="s">
        <v>22</v>
      </c>
      <c r="D1254" s="12">
        <v>42750</v>
      </c>
      <c r="E1254" s="12">
        <v>43100</v>
      </c>
      <c r="F1254" s="13">
        <v>1500</v>
      </c>
      <c r="G1254" s="12">
        <v>42736</v>
      </c>
      <c r="H1254" s="12">
        <v>42766</v>
      </c>
      <c r="I1254" s="17">
        <f>IF((YEAR(H1254)-YEAR(G1254))=1, ((MONTH(H1254)-MONTH(G1254))+1)+12, (IF((YEAR(H1254)-YEAR(G1254))=2, ((MONTH(H1254)-MONTH(G1254))+1)+24, (IF((YEAR(H1254)-YEAR(G1254))=3, ((MONTH(H1254)-MONTH(G1254))+1)+36, (MONTH(H1254)-MONTH(G1254))+1)))))</f>
        <v>1</v>
      </c>
      <c r="J1254" s="13">
        <f>F1254/I1254</f>
        <v>1500</v>
      </c>
      <c r="L1254" t="b">
        <f t="shared" si="97"/>
        <v>0</v>
      </c>
      <c r="M1254" s="14" t="b">
        <f t="shared" si="98"/>
        <v>0</v>
      </c>
      <c r="N1254" s="14" t="b">
        <f t="shared" si="99"/>
        <v>0</v>
      </c>
      <c r="O1254"/>
    </row>
    <row r="1255" spans="1:15" ht="15.75" hidden="1" x14ac:dyDescent="0.25">
      <c r="A1255" s="17" t="s">
        <v>297</v>
      </c>
      <c r="B1255" s="17" t="s">
        <v>332</v>
      </c>
      <c r="C1255" s="17" t="s">
        <v>22</v>
      </c>
      <c r="D1255" s="12">
        <v>42781</v>
      </c>
      <c r="E1255" s="12">
        <v>43100</v>
      </c>
      <c r="F1255" s="13">
        <v>1500</v>
      </c>
      <c r="G1255" s="12">
        <v>42767</v>
      </c>
      <c r="H1255" s="12">
        <v>42794</v>
      </c>
      <c r="I1255" s="17">
        <f>IF((YEAR(H1255)-YEAR(G1255))=1, ((MONTH(H1255)-MONTH(G1255))+1)+12, (IF((YEAR(H1255)-YEAR(G1255))=2, ((MONTH(H1255)-MONTH(G1255))+1)+24, (IF((YEAR(H1255)-YEAR(G1255))=3, ((MONTH(H1255)-MONTH(G1255))+1)+36, (MONTH(H1255)-MONTH(G1255))+1)))))</f>
        <v>1</v>
      </c>
      <c r="J1255" s="13">
        <f>F1255/I1255</f>
        <v>1500</v>
      </c>
      <c r="L1255" t="b">
        <f t="shared" si="97"/>
        <v>0</v>
      </c>
      <c r="M1255" s="14" t="b">
        <f t="shared" si="98"/>
        <v>1</v>
      </c>
      <c r="N1255" s="14" t="b">
        <f t="shared" si="99"/>
        <v>1</v>
      </c>
      <c r="O1255"/>
    </row>
    <row r="1256" spans="1:15" ht="15.75" hidden="1" x14ac:dyDescent="0.25">
      <c r="A1256" s="17" t="s">
        <v>297</v>
      </c>
      <c r="B1256" s="17" t="s">
        <v>332</v>
      </c>
      <c r="C1256" s="17" t="s">
        <v>22</v>
      </c>
      <c r="D1256" s="12">
        <v>42809</v>
      </c>
      <c r="E1256" s="12">
        <v>43100</v>
      </c>
      <c r="F1256" s="13">
        <v>1500</v>
      </c>
      <c r="G1256" s="12">
        <v>42795</v>
      </c>
      <c r="H1256" s="12">
        <v>42825</v>
      </c>
      <c r="I1256" s="17">
        <f>IF((YEAR(H1256)-YEAR(G1256))=1, ((MONTH(H1256)-MONTH(G1256))+1)+12, (IF((YEAR(H1256)-YEAR(G1256))=2, ((MONTH(H1256)-MONTH(G1256))+1)+24, (IF((YEAR(H1256)-YEAR(G1256))=3, ((MONTH(H1256)-MONTH(G1256))+1)+36, (MONTH(H1256)-MONTH(G1256))+1)))))</f>
        <v>1</v>
      </c>
      <c r="J1256" s="13">
        <f>F1256/I1256</f>
        <v>1500</v>
      </c>
      <c r="L1256" t="b">
        <f t="shared" si="97"/>
        <v>0</v>
      </c>
      <c r="M1256" s="14" t="b">
        <f t="shared" si="98"/>
        <v>1</v>
      </c>
      <c r="N1256" s="14" t="b">
        <f t="shared" si="99"/>
        <v>1</v>
      </c>
      <c r="O1256"/>
    </row>
    <row r="1257" spans="1:15" ht="15.75" hidden="1" x14ac:dyDescent="0.25">
      <c r="A1257" s="17" t="s">
        <v>297</v>
      </c>
      <c r="B1257" s="17" t="s">
        <v>332</v>
      </c>
      <c r="C1257" s="17" t="s">
        <v>22</v>
      </c>
      <c r="D1257" s="12">
        <v>42840</v>
      </c>
      <c r="E1257" s="12">
        <v>43100</v>
      </c>
      <c r="F1257" s="13">
        <v>1500</v>
      </c>
      <c r="G1257" s="12">
        <v>42826</v>
      </c>
      <c r="H1257" s="12">
        <v>42855</v>
      </c>
      <c r="I1257" s="17">
        <f>IF((YEAR(H1257)-YEAR(G1257))=1, ((MONTH(H1257)-MONTH(G1257))+1)+12, (IF((YEAR(H1257)-YEAR(G1257))=2, ((MONTH(H1257)-MONTH(G1257))+1)+24, (IF((YEAR(H1257)-YEAR(G1257))=3, ((MONTH(H1257)-MONTH(G1257))+1)+36, (MONTH(H1257)-MONTH(G1257))+1)))))</f>
        <v>1</v>
      </c>
      <c r="J1257" s="13">
        <f>F1257/I1257</f>
        <v>1500</v>
      </c>
      <c r="L1257" t="b">
        <f t="shared" si="97"/>
        <v>0</v>
      </c>
      <c r="M1257" s="14" t="b">
        <f t="shared" si="98"/>
        <v>1</v>
      </c>
      <c r="N1257" s="14" t="b">
        <f t="shared" si="99"/>
        <v>1</v>
      </c>
      <c r="O1257"/>
    </row>
    <row r="1258" spans="1:15" ht="15.75" hidden="1" x14ac:dyDescent="0.25">
      <c r="A1258" s="17" t="s">
        <v>297</v>
      </c>
      <c r="B1258" s="17" t="s">
        <v>332</v>
      </c>
      <c r="C1258" s="17" t="s">
        <v>22</v>
      </c>
      <c r="D1258" s="12">
        <v>42870</v>
      </c>
      <c r="E1258" s="12">
        <v>43100</v>
      </c>
      <c r="F1258" s="13">
        <v>1500</v>
      </c>
      <c r="G1258" s="12">
        <v>42856</v>
      </c>
      <c r="H1258" s="12">
        <v>42886</v>
      </c>
      <c r="I1258" s="17">
        <f>IF((YEAR(H1258)-YEAR(G1258))=1, ((MONTH(H1258)-MONTH(G1258))+1)+12, (IF((YEAR(H1258)-YEAR(G1258))=2, ((MONTH(H1258)-MONTH(G1258))+1)+24, (IF((YEAR(H1258)-YEAR(G1258))=3, ((MONTH(H1258)-MONTH(G1258))+1)+36, (MONTH(H1258)-MONTH(G1258))+1)))))</f>
        <v>1</v>
      </c>
      <c r="J1258" s="13">
        <f>F1258/I1258</f>
        <v>1500</v>
      </c>
      <c r="L1258" t="b">
        <f t="shared" si="97"/>
        <v>0</v>
      </c>
      <c r="M1258" s="14" t="b">
        <f t="shared" si="98"/>
        <v>1</v>
      </c>
      <c r="N1258" s="14" t="b">
        <f t="shared" si="99"/>
        <v>1</v>
      </c>
      <c r="O1258"/>
    </row>
    <row r="1259" spans="1:15" ht="15.75" hidden="1" x14ac:dyDescent="0.25">
      <c r="A1259" s="17" t="s">
        <v>297</v>
      </c>
      <c r="B1259" s="17" t="s">
        <v>332</v>
      </c>
      <c r="C1259" s="17" t="s">
        <v>22</v>
      </c>
      <c r="D1259" s="12">
        <v>42901</v>
      </c>
      <c r="E1259" s="12">
        <v>43100</v>
      </c>
      <c r="F1259" s="13">
        <v>1500</v>
      </c>
      <c r="G1259" s="12">
        <v>42887</v>
      </c>
      <c r="H1259" s="12">
        <v>42916</v>
      </c>
      <c r="I1259" s="17">
        <f>IF((YEAR(H1259)-YEAR(G1259))=1, ((MONTH(H1259)-MONTH(G1259))+1)+12, (IF((YEAR(H1259)-YEAR(G1259))=2, ((MONTH(H1259)-MONTH(G1259))+1)+24, (IF((YEAR(H1259)-YEAR(G1259))=3, ((MONTH(H1259)-MONTH(G1259))+1)+36, (MONTH(H1259)-MONTH(G1259))+1)))))</f>
        <v>1</v>
      </c>
      <c r="J1259" s="13">
        <f>F1259/I1259</f>
        <v>1500</v>
      </c>
      <c r="L1259" t="b">
        <f t="shared" si="97"/>
        <v>0</v>
      </c>
      <c r="M1259" s="14" t="b">
        <f t="shared" si="98"/>
        <v>1</v>
      </c>
      <c r="N1259" s="14" t="b">
        <f t="shared" si="99"/>
        <v>1</v>
      </c>
      <c r="O1259"/>
    </row>
    <row r="1260" spans="1:15" ht="15.75" hidden="1" x14ac:dyDescent="0.25">
      <c r="A1260" s="17" t="s">
        <v>297</v>
      </c>
      <c r="B1260" s="17" t="s">
        <v>332</v>
      </c>
      <c r="C1260" s="17" t="s">
        <v>22</v>
      </c>
      <c r="D1260" s="12">
        <v>42931</v>
      </c>
      <c r="E1260" s="12">
        <v>43100</v>
      </c>
      <c r="F1260" s="13">
        <v>1500</v>
      </c>
      <c r="G1260" s="12">
        <v>42917</v>
      </c>
      <c r="H1260" s="12">
        <v>42947</v>
      </c>
      <c r="I1260" s="17">
        <f>IF((YEAR(H1260)-YEAR(G1260))=1, ((MONTH(H1260)-MONTH(G1260))+1)+12, (IF((YEAR(H1260)-YEAR(G1260))=2, ((MONTH(H1260)-MONTH(G1260))+1)+24, (IF((YEAR(H1260)-YEAR(G1260))=3, ((MONTH(H1260)-MONTH(G1260))+1)+36, (MONTH(H1260)-MONTH(G1260))+1)))))</f>
        <v>1</v>
      </c>
      <c r="J1260" s="13">
        <f>F1260/I1260</f>
        <v>1500</v>
      </c>
      <c r="L1260" t="b">
        <f t="shared" si="97"/>
        <v>0</v>
      </c>
      <c r="M1260" s="14" t="b">
        <f t="shared" si="98"/>
        <v>1</v>
      </c>
      <c r="N1260" s="14" t="b">
        <f t="shared" si="99"/>
        <v>1</v>
      </c>
      <c r="O1260"/>
    </row>
    <row r="1261" spans="1:15" ht="15.75" hidden="1" x14ac:dyDescent="0.25">
      <c r="A1261" s="17" t="s">
        <v>297</v>
      </c>
      <c r="B1261" s="17" t="s">
        <v>332</v>
      </c>
      <c r="C1261" s="17" t="s">
        <v>22</v>
      </c>
      <c r="D1261" s="12">
        <v>42962</v>
      </c>
      <c r="E1261" s="12">
        <v>43100</v>
      </c>
      <c r="F1261" s="13">
        <v>1500</v>
      </c>
      <c r="G1261" s="12">
        <v>42948</v>
      </c>
      <c r="H1261" s="12">
        <v>42978</v>
      </c>
      <c r="I1261" s="17">
        <f>IF((YEAR(H1261)-YEAR(G1261))=1, ((MONTH(H1261)-MONTH(G1261))+1)+12, (IF((YEAR(H1261)-YEAR(G1261))=2, ((MONTH(H1261)-MONTH(G1261))+1)+24, (IF((YEAR(H1261)-YEAR(G1261))=3, ((MONTH(H1261)-MONTH(G1261))+1)+36, (MONTH(H1261)-MONTH(G1261))+1)))))</f>
        <v>1</v>
      </c>
      <c r="J1261" s="13">
        <f>F1261/I1261</f>
        <v>1500</v>
      </c>
      <c r="L1261" t="b">
        <f t="shared" si="97"/>
        <v>0</v>
      </c>
      <c r="M1261" s="14" t="b">
        <f t="shared" si="98"/>
        <v>1</v>
      </c>
      <c r="N1261" s="14" t="b">
        <f t="shared" si="99"/>
        <v>1</v>
      </c>
      <c r="O1261"/>
    </row>
    <row r="1262" spans="1:15" ht="15.75" hidden="1" x14ac:dyDescent="0.25">
      <c r="A1262" s="17" t="s">
        <v>297</v>
      </c>
      <c r="B1262" s="17" t="s">
        <v>332</v>
      </c>
      <c r="C1262" s="17" t="s">
        <v>22</v>
      </c>
      <c r="D1262" s="12">
        <v>42993</v>
      </c>
      <c r="E1262" s="12">
        <v>43100</v>
      </c>
      <c r="F1262" s="13">
        <v>1500</v>
      </c>
      <c r="G1262" s="12">
        <v>42979</v>
      </c>
      <c r="H1262" s="12">
        <v>43008</v>
      </c>
      <c r="I1262" s="17">
        <f>IF((YEAR(H1262)-YEAR(G1262))=1, ((MONTH(H1262)-MONTH(G1262))+1)+12, (IF((YEAR(H1262)-YEAR(G1262))=2, ((MONTH(H1262)-MONTH(G1262))+1)+24, (IF((YEAR(H1262)-YEAR(G1262))=3, ((MONTH(H1262)-MONTH(G1262))+1)+36, (MONTH(H1262)-MONTH(G1262))+1)))))</f>
        <v>1</v>
      </c>
      <c r="J1262" s="13">
        <f>F1262/I1262</f>
        <v>1500</v>
      </c>
      <c r="L1262" t="b">
        <f t="shared" si="97"/>
        <v>0</v>
      </c>
      <c r="M1262" s="14" t="b">
        <f t="shared" si="98"/>
        <v>1</v>
      </c>
      <c r="N1262" s="14" t="b">
        <f t="shared" si="99"/>
        <v>1</v>
      </c>
      <c r="O1262"/>
    </row>
    <row r="1263" spans="1:15" ht="15.75" hidden="1" x14ac:dyDescent="0.25">
      <c r="A1263" s="17" t="s">
        <v>297</v>
      </c>
      <c r="B1263" s="17" t="s">
        <v>332</v>
      </c>
      <c r="C1263" s="17" t="s">
        <v>22</v>
      </c>
      <c r="D1263" s="12">
        <v>43023</v>
      </c>
      <c r="E1263" s="12">
        <v>43100</v>
      </c>
      <c r="F1263" s="13">
        <v>1500</v>
      </c>
      <c r="G1263" s="12">
        <v>43009</v>
      </c>
      <c r="H1263" s="12">
        <v>43039</v>
      </c>
      <c r="I1263" s="17">
        <f>IF((YEAR(H1263)-YEAR(G1263))=1, ((MONTH(H1263)-MONTH(G1263))+1)+12, (IF((YEAR(H1263)-YEAR(G1263))=2, ((MONTH(H1263)-MONTH(G1263))+1)+24, (IF((YEAR(H1263)-YEAR(G1263))=3, ((MONTH(H1263)-MONTH(G1263))+1)+36, (MONTH(H1263)-MONTH(G1263))+1)))))</f>
        <v>1</v>
      </c>
      <c r="J1263" s="13">
        <f>F1263/I1263</f>
        <v>1500</v>
      </c>
      <c r="L1263" t="b">
        <f t="shared" si="97"/>
        <v>0</v>
      </c>
      <c r="M1263" s="14" t="b">
        <f t="shared" si="98"/>
        <v>1</v>
      </c>
      <c r="N1263" s="14" t="b">
        <f t="shared" si="99"/>
        <v>1</v>
      </c>
      <c r="O1263"/>
    </row>
    <row r="1264" spans="1:15" ht="15.75" hidden="1" x14ac:dyDescent="0.25">
      <c r="A1264" s="17" t="s">
        <v>297</v>
      </c>
      <c r="B1264" s="17" t="s">
        <v>332</v>
      </c>
      <c r="C1264" s="17" t="s">
        <v>22</v>
      </c>
      <c r="D1264" s="12">
        <v>43054</v>
      </c>
      <c r="E1264" s="12">
        <v>43100</v>
      </c>
      <c r="F1264" s="13">
        <v>1500</v>
      </c>
      <c r="G1264" s="12">
        <v>43040</v>
      </c>
      <c r="H1264" s="12">
        <v>43069</v>
      </c>
      <c r="I1264" s="17">
        <f>IF((YEAR(H1264)-YEAR(G1264))=1, ((MONTH(H1264)-MONTH(G1264))+1)+12, (IF((YEAR(H1264)-YEAR(G1264))=2, ((MONTH(H1264)-MONTH(G1264))+1)+24, (IF((YEAR(H1264)-YEAR(G1264))=3, ((MONTH(H1264)-MONTH(G1264))+1)+36, (MONTH(H1264)-MONTH(G1264))+1)))))</f>
        <v>1</v>
      </c>
      <c r="J1264" s="13">
        <f>F1264/I1264</f>
        <v>1500</v>
      </c>
      <c r="L1264" t="b">
        <f t="shared" si="97"/>
        <v>0</v>
      </c>
      <c r="M1264" s="14" t="b">
        <f t="shared" si="98"/>
        <v>1</v>
      </c>
      <c r="N1264" s="14" t="b">
        <f t="shared" si="99"/>
        <v>1</v>
      </c>
      <c r="O1264"/>
    </row>
    <row r="1265" spans="1:15" ht="15.75" hidden="1" x14ac:dyDescent="0.25">
      <c r="A1265" s="17" t="s">
        <v>297</v>
      </c>
      <c r="B1265" s="17" t="s">
        <v>332</v>
      </c>
      <c r="C1265" s="17" t="s">
        <v>22</v>
      </c>
      <c r="D1265" s="12">
        <v>43084</v>
      </c>
      <c r="E1265" s="12">
        <v>43100</v>
      </c>
      <c r="F1265" s="13">
        <v>1500</v>
      </c>
      <c r="G1265" s="12">
        <v>43070</v>
      </c>
      <c r="H1265" s="12">
        <v>43100</v>
      </c>
      <c r="I1265" s="17">
        <f>IF((YEAR(H1265)-YEAR(G1265))=1, ((MONTH(H1265)-MONTH(G1265))+1)+12, (IF((YEAR(H1265)-YEAR(G1265))=2, ((MONTH(H1265)-MONTH(G1265))+1)+24, (IF((YEAR(H1265)-YEAR(G1265))=3, ((MONTH(H1265)-MONTH(G1265))+1)+36, (MONTH(H1265)-MONTH(G1265))+1)))))</f>
        <v>1</v>
      </c>
      <c r="J1265" s="13">
        <f>F1265/I1265</f>
        <v>1500</v>
      </c>
      <c r="L1265" t="b">
        <f t="shared" si="97"/>
        <v>0</v>
      </c>
      <c r="M1265" s="14" t="b">
        <f t="shared" si="98"/>
        <v>1</v>
      </c>
      <c r="N1265" s="14" t="b">
        <f t="shared" si="99"/>
        <v>1</v>
      </c>
      <c r="O1265"/>
    </row>
    <row r="1266" spans="1:15" ht="15.75" hidden="1" x14ac:dyDescent="0.25">
      <c r="A1266" s="17" t="s">
        <v>297</v>
      </c>
      <c r="B1266" s="17" t="s">
        <v>332</v>
      </c>
      <c r="C1266" s="17" t="s">
        <v>22</v>
      </c>
      <c r="D1266" s="12">
        <v>43115</v>
      </c>
      <c r="E1266" s="12">
        <v>43130</v>
      </c>
      <c r="F1266" s="13">
        <v>1500</v>
      </c>
      <c r="G1266" s="12">
        <v>43101</v>
      </c>
      <c r="H1266" s="12">
        <v>43131</v>
      </c>
      <c r="I1266" s="17">
        <f>IF((YEAR(H1266)-YEAR(G1266))=1, ((MONTH(H1266)-MONTH(G1266))+1)+12, (IF((YEAR(H1266)-YEAR(G1266))=2, ((MONTH(H1266)-MONTH(G1266))+1)+24, (IF((YEAR(H1266)-YEAR(G1266))=3, ((MONTH(H1266)-MONTH(G1266))+1)+36, (MONTH(H1266)-MONTH(G1266))+1)))))</f>
        <v>1</v>
      </c>
      <c r="J1266" s="13">
        <f>F1266/I1266</f>
        <v>1500</v>
      </c>
      <c r="L1266" t="b">
        <f t="shared" si="97"/>
        <v>0</v>
      </c>
      <c r="M1266" s="14" t="b">
        <f t="shared" si="98"/>
        <v>1</v>
      </c>
      <c r="N1266" s="14" t="b">
        <f t="shared" si="99"/>
        <v>1</v>
      </c>
      <c r="O1266"/>
    </row>
    <row r="1267" spans="1:15" ht="15.75" hidden="1" x14ac:dyDescent="0.25">
      <c r="A1267" s="17" t="s">
        <v>297</v>
      </c>
      <c r="B1267" s="17" t="s">
        <v>332</v>
      </c>
      <c r="C1267" s="17" t="s">
        <v>22</v>
      </c>
      <c r="D1267" s="12">
        <v>43146</v>
      </c>
      <c r="E1267" s="12">
        <v>43157</v>
      </c>
      <c r="F1267" s="13">
        <v>1500</v>
      </c>
      <c r="G1267" s="12">
        <v>43132</v>
      </c>
      <c r="H1267" s="12">
        <v>43159</v>
      </c>
      <c r="I1267" s="17">
        <f>IF((YEAR(H1267)-YEAR(G1267))=1, ((MONTH(H1267)-MONTH(G1267))+1)+12, (IF((YEAR(H1267)-YEAR(G1267))=2, ((MONTH(H1267)-MONTH(G1267))+1)+24, (IF((YEAR(H1267)-YEAR(G1267))=3, ((MONTH(H1267)-MONTH(G1267))+1)+36, (MONTH(H1267)-MONTH(G1267))+1)))))</f>
        <v>1</v>
      </c>
      <c r="J1267" s="13">
        <f>F1267/I1267</f>
        <v>1500</v>
      </c>
      <c r="L1267" t="b">
        <f t="shared" si="97"/>
        <v>0</v>
      </c>
      <c r="M1267" s="14" t="b">
        <f t="shared" si="98"/>
        <v>1</v>
      </c>
      <c r="N1267" s="14" t="b">
        <f t="shared" si="99"/>
        <v>1</v>
      </c>
      <c r="O1267"/>
    </row>
    <row r="1268" spans="1:15" ht="15.75" hidden="1" x14ac:dyDescent="0.25">
      <c r="A1268" s="17" t="s">
        <v>297</v>
      </c>
      <c r="B1268" s="17" t="s">
        <v>332</v>
      </c>
      <c r="C1268" s="17" t="s">
        <v>22</v>
      </c>
      <c r="D1268" s="12">
        <v>43174</v>
      </c>
      <c r="E1268" s="12">
        <v>43185</v>
      </c>
      <c r="F1268" s="13">
        <v>1500</v>
      </c>
      <c r="G1268" s="12">
        <v>43160</v>
      </c>
      <c r="H1268" s="12">
        <v>43190</v>
      </c>
      <c r="I1268" s="17">
        <f>IF((YEAR(H1268)-YEAR(G1268))=1, ((MONTH(H1268)-MONTH(G1268))+1)+12, (IF((YEAR(H1268)-YEAR(G1268))=2, ((MONTH(H1268)-MONTH(G1268))+1)+24, (IF((YEAR(H1268)-YEAR(G1268))=3, ((MONTH(H1268)-MONTH(G1268))+1)+36, (MONTH(H1268)-MONTH(G1268))+1)))))</f>
        <v>1</v>
      </c>
      <c r="J1268" s="13">
        <f>F1268/I1268</f>
        <v>1500</v>
      </c>
      <c r="L1268" t="b">
        <f t="shared" si="97"/>
        <v>0</v>
      </c>
      <c r="M1268" s="14" t="b">
        <f t="shared" si="98"/>
        <v>1</v>
      </c>
      <c r="N1268" s="14" t="b">
        <f t="shared" si="99"/>
        <v>1</v>
      </c>
      <c r="O1268"/>
    </row>
    <row r="1269" spans="1:15" ht="15.75" hidden="1" x14ac:dyDescent="0.25">
      <c r="A1269" s="17" t="s">
        <v>297</v>
      </c>
      <c r="B1269" s="17" t="s">
        <v>332</v>
      </c>
      <c r="C1269" s="17" t="s">
        <v>22</v>
      </c>
      <c r="D1269" s="12">
        <v>43191</v>
      </c>
      <c r="E1269" s="12">
        <v>43206</v>
      </c>
      <c r="F1269" s="13">
        <v>1500</v>
      </c>
      <c r="G1269" s="12">
        <v>43191</v>
      </c>
      <c r="H1269" s="12">
        <v>43220</v>
      </c>
      <c r="I1269" s="17">
        <f>IF((YEAR(H1269)-YEAR(G1269))=1, ((MONTH(H1269)-MONTH(G1269))+1)+12, (IF((YEAR(H1269)-YEAR(G1269))=2, ((MONTH(H1269)-MONTH(G1269))+1)+24, (IF((YEAR(H1269)-YEAR(G1269))=3, ((MONTH(H1269)-MONTH(G1269))+1)+36, (MONTH(H1269)-MONTH(G1269))+1)))))</f>
        <v>1</v>
      </c>
      <c r="J1269" s="13">
        <f>F1269/I1269</f>
        <v>1500</v>
      </c>
      <c r="L1269" t="b">
        <f t="shared" si="97"/>
        <v>0</v>
      </c>
      <c r="M1269" s="14" t="b">
        <f t="shared" si="98"/>
        <v>1</v>
      </c>
      <c r="N1269" s="14" t="b">
        <f t="shared" si="99"/>
        <v>1</v>
      </c>
      <c r="O1269"/>
    </row>
    <row r="1270" spans="1:15" ht="15.75" hidden="1" x14ac:dyDescent="0.25">
      <c r="A1270" s="17" t="s">
        <v>297</v>
      </c>
      <c r="B1270" s="17" t="s">
        <v>332</v>
      </c>
      <c r="C1270" s="17" t="s">
        <v>22</v>
      </c>
      <c r="D1270" s="12">
        <v>43221</v>
      </c>
      <c r="E1270" s="12">
        <v>43234</v>
      </c>
      <c r="F1270" s="13">
        <v>1500</v>
      </c>
      <c r="G1270" s="12">
        <v>43221</v>
      </c>
      <c r="H1270" s="12">
        <v>43251</v>
      </c>
      <c r="I1270" s="17">
        <f>IF((YEAR(H1270)-YEAR(G1270))=1, ((MONTH(H1270)-MONTH(G1270))+1)+12, (IF((YEAR(H1270)-YEAR(G1270))=2, ((MONTH(H1270)-MONTH(G1270))+1)+24, (IF((YEAR(H1270)-YEAR(G1270))=3, ((MONTH(H1270)-MONTH(G1270))+1)+36, (MONTH(H1270)-MONTH(G1270))+1)))))</f>
        <v>1</v>
      </c>
      <c r="J1270" s="13">
        <f>F1270/I1270</f>
        <v>1500</v>
      </c>
      <c r="L1270" t="b">
        <f t="shared" si="97"/>
        <v>0</v>
      </c>
      <c r="M1270" s="14" t="b">
        <f t="shared" si="98"/>
        <v>1</v>
      </c>
      <c r="N1270" s="14" t="b">
        <f t="shared" si="99"/>
        <v>1</v>
      </c>
      <c r="O1270"/>
    </row>
    <row r="1271" spans="1:15" ht="15.75" hidden="1" x14ac:dyDescent="0.25">
      <c r="A1271" s="17" t="s">
        <v>297</v>
      </c>
      <c r="B1271" s="17" t="s">
        <v>332</v>
      </c>
      <c r="C1271" s="17" t="s">
        <v>22</v>
      </c>
      <c r="D1271" s="12">
        <v>43252</v>
      </c>
      <c r="E1271" s="12">
        <v>43264</v>
      </c>
      <c r="F1271" s="13">
        <v>1500</v>
      </c>
      <c r="G1271" s="12">
        <v>43252</v>
      </c>
      <c r="H1271" s="12">
        <v>43281</v>
      </c>
      <c r="I1271" s="17">
        <f>IF((YEAR(H1271)-YEAR(G1271))=1, ((MONTH(H1271)-MONTH(G1271))+1)+12, (IF((YEAR(H1271)-YEAR(G1271))=2, ((MONTH(H1271)-MONTH(G1271))+1)+24, (IF((YEAR(H1271)-YEAR(G1271))=3, ((MONTH(H1271)-MONTH(G1271))+1)+36, (MONTH(H1271)-MONTH(G1271))+1)))))</f>
        <v>1</v>
      </c>
      <c r="J1271" s="13">
        <f>F1271/I1271</f>
        <v>1500</v>
      </c>
      <c r="L1271" t="b">
        <f t="shared" si="97"/>
        <v>0</v>
      </c>
      <c r="M1271" s="14" t="b">
        <f t="shared" si="98"/>
        <v>1</v>
      </c>
      <c r="N1271" s="14" t="b">
        <f t="shared" si="99"/>
        <v>1</v>
      </c>
      <c r="O1271"/>
    </row>
    <row r="1272" spans="1:15" ht="15.75" hidden="1" x14ac:dyDescent="0.25">
      <c r="A1272" s="17" t="s">
        <v>297</v>
      </c>
      <c r="B1272" s="17" t="s">
        <v>332</v>
      </c>
      <c r="C1272" s="17" t="s">
        <v>22</v>
      </c>
      <c r="D1272" s="12">
        <v>43282</v>
      </c>
      <c r="E1272" s="12">
        <v>43322</v>
      </c>
      <c r="F1272" s="13">
        <v>1500</v>
      </c>
      <c r="G1272" s="12">
        <v>43282</v>
      </c>
      <c r="H1272" s="12">
        <v>43312</v>
      </c>
      <c r="I1272" s="17">
        <f>IF((YEAR(H1272)-YEAR(G1272))=1, ((MONTH(H1272)-MONTH(G1272))+1)+12, (IF((YEAR(H1272)-YEAR(G1272))=2, ((MONTH(H1272)-MONTH(G1272))+1)+24, (IF((YEAR(H1272)-YEAR(G1272))=3, ((MONTH(H1272)-MONTH(G1272))+1)+36, (MONTH(H1272)-MONTH(G1272))+1)))))</f>
        <v>1</v>
      </c>
      <c r="J1272" s="13">
        <f>F1272/I1272</f>
        <v>1500</v>
      </c>
      <c r="L1272" t="b">
        <f t="shared" si="97"/>
        <v>0</v>
      </c>
      <c r="M1272" s="14" t="b">
        <f t="shared" si="98"/>
        <v>1</v>
      </c>
      <c r="N1272" s="14" t="b">
        <f t="shared" si="99"/>
        <v>1</v>
      </c>
      <c r="O1272"/>
    </row>
    <row r="1273" spans="1:15" ht="15.75" hidden="1" x14ac:dyDescent="0.25">
      <c r="A1273" s="17" t="s">
        <v>297</v>
      </c>
      <c r="B1273" s="17" t="s">
        <v>332</v>
      </c>
      <c r="C1273" s="17" t="s">
        <v>22</v>
      </c>
      <c r="D1273" s="12">
        <v>43313</v>
      </c>
      <c r="E1273" s="12">
        <v>43326</v>
      </c>
      <c r="F1273" s="13">
        <v>1500</v>
      </c>
      <c r="G1273" s="12">
        <v>43313</v>
      </c>
      <c r="H1273" s="12">
        <v>43343</v>
      </c>
      <c r="I1273" s="17">
        <f>IF((YEAR(H1273)-YEAR(G1273))=1, ((MONTH(H1273)-MONTH(G1273))+1)+12, (IF((YEAR(H1273)-YEAR(G1273))=2, ((MONTH(H1273)-MONTH(G1273))+1)+24, (IF((YEAR(H1273)-YEAR(G1273))=3, ((MONTH(H1273)-MONTH(G1273))+1)+36, (MONTH(H1273)-MONTH(G1273))+1)))))</f>
        <v>1</v>
      </c>
      <c r="J1273" s="13">
        <f>F1273/I1273</f>
        <v>1500</v>
      </c>
      <c r="L1273" t="b">
        <f t="shared" si="97"/>
        <v>0</v>
      </c>
      <c r="M1273" s="14" t="b">
        <f t="shared" si="98"/>
        <v>1</v>
      </c>
      <c r="N1273" s="14" t="b">
        <f t="shared" si="99"/>
        <v>1</v>
      </c>
      <c r="O1273"/>
    </row>
    <row r="1274" spans="1:15" ht="15.75" hidden="1" x14ac:dyDescent="0.25">
      <c r="A1274" s="17" t="s">
        <v>297</v>
      </c>
      <c r="B1274" s="17" t="s">
        <v>332</v>
      </c>
      <c r="C1274" s="17" t="s">
        <v>22</v>
      </c>
      <c r="D1274" s="12">
        <v>43344</v>
      </c>
      <c r="E1274" s="12">
        <v>43353</v>
      </c>
      <c r="F1274" s="13">
        <v>1500</v>
      </c>
      <c r="G1274" s="12">
        <v>43344</v>
      </c>
      <c r="H1274" s="12">
        <v>43373</v>
      </c>
      <c r="I1274" s="17">
        <f>IF((YEAR(H1274)-YEAR(G1274))=1, ((MONTH(H1274)-MONTH(G1274))+1)+12, (IF((YEAR(H1274)-YEAR(G1274))=2, ((MONTH(H1274)-MONTH(G1274))+1)+24, (IF((YEAR(H1274)-YEAR(G1274))=3, ((MONTH(H1274)-MONTH(G1274))+1)+36, (MONTH(H1274)-MONTH(G1274))+1)))))</f>
        <v>1</v>
      </c>
      <c r="J1274" s="13">
        <f>F1274/I1274</f>
        <v>1500</v>
      </c>
      <c r="L1274" t="b">
        <f t="shared" si="97"/>
        <v>0</v>
      </c>
      <c r="M1274" s="14" t="b">
        <f t="shared" si="98"/>
        <v>1</v>
      </c>
      <c r="N1274" s="14" t="b">
        <f t="shared" si="99"/>
        <v>1</v>
      </c>
      <c r="O1274"/>
    </row>
    <row r="1275" spans="1:15" ht="15.75" hidden="1" x14ac:dyDescent="0.25">
      <c r="A1275" s="17" t="s">
        <v>297</v>
      </c>
      <c r="B1275" s="17" t="s">
        <v>332</v>
      </c>
      <c r="C1275" s="17" t="s">
        <v>22</v>
      </c>
      <c r="D1275" s="12">
        <v>43374</v>
      </c>
      <c r="E1275" s="12">
        <v>43382</v>
      </c>
      <c r="F1275" s="13">
        <v>1500</v>
      </c>
      <c r="G1275" s="12">
        <v>43374</v>
      </c>
      <c r="H1275" s="12">
        <v>43404</v>
      </c>
      <c r="I1275" s="17">
        <f>IF((YEAR(H1275)-YEAR(G1275))=1, ((MONTH(H1275)-MONTH(G1275))+1)+12, (IF((YEAR(H1275)-YEAR(G1275))=2, ((MONTH(H1275)-MONTH(G1275))+1)+24, (IF((YEAR(H1275)-YEAR(G1275))=3, ((MONTH(H1275)-MONTH(G1275))+1)+36, (MONTH(H1275)-MONTH(G1275))+1)))))</f>
        <v>1</v>
      </c>
      <c r="J1275" s="13">
        <f>F1275/I1275</f>
        <v>1500</v>
      </c>
      <c r="L1275" t="b">
        <f t="shared" si="97"/>
        <v>0</v>
      </c>
      <c r="M1275" s="14" t="b">
        <f t="shared" si="98"/>
        <v>1</v>
      </c>
      <c r="N1275" s="14" t="b">
        <f t="shared" si="99"/>
        <v>1</v>
      </c>
      <c r="O1275"/>
    </row>
    <row r="1276" spans="1:15" ht="15.75" hidden="1" x14ac:dyDescent="0.25">
      <c r="A1276" s="17" t="s">
        <v>297</v>
      </c>
      <c r="B1276" s="17" t="s">
        <v>332</v>
      </c>
      <c r="C1276" s="17" t="s">
        <v>22</v>
      </c>
      <c r="D1276" s="12">
        <v>43405</v>
      </c>
      <c r="E1276" s="12">
        <v>43417</v>
      </c>
      <c r="F1276" s="13">
        <v>1500</v>
      </c>
      <c r="G1276" s="12">
        <v>43405</v>
      </c>
      <c r="H1276" s="12">
        <v>43434</v>
      </c>
      <c r="I1276" s="17">
        <f>IF((YEAR(H1276)-YEAR(G1276))=1, ((MONTH(H1276)-MONTH(G1276))+1)+12, (IF((YEAR(H1276)-YEAR(G1276))=2, ((MONTH(H1276)-MONTH(G1276))+1)+24, (IF((YEAR(H1276)-YEAR(G1276))=3, ((MONTH(H1276)-MONTH(G1276))+1)+36, (MONTH(H1276)-MONTH(G1276))+1)))))</f>
        <v>1</v>
      </c>
      <c r="J1276" s="13">
        <f>F1276/I1276</f>
        <v>1500</v>
      </c>
      <c r="L1276" t="b">
        <f t="shared" si="97"/>
        <v>0</v>
      </c>
      <c r="M1276" s="14" t="b">
        <f t="shared" si="98"/>
        <v>1</v>
      </c>
      <c r="N1276" s="14" t="b">
        <f t="shared" si="99"/>
        <v>1</v>
      </c>
      <c r="O1276"/>
    </row>
    <row r="1277" spans="1:15" ht="15.75" hidden="1" x14ac:dyDescent="0.25">
      <c r="A1277" s="17" t="s">
        <v>297</v>
      </c>
      <c r="B1277" s="17" t="s">
        <v>332</v>
      </c>
      <c r="C1277" s="17" t="s">
        <v>22</v>
      </c>
      <c r="D1277" s="12">
        <v>43435</v>
      </c>
      <c r="E1277" s="12">
        <v>43452</v>
      </c>
      <c r="F1277" s="13">
        <v>1500</v>
      </c>
      <c r="G1277" s="12">
        <v>43435</v>
      </c>
      <c r="H1277" s="12">
        <v>43465</v>
      </c>
      <c r="I1277" s="17">
        <f>IF((YEAR(H1277)-YEAR(G1277))=1, ((MONTH(H1277)-MONTH(G1277))+1)+12, (IF((YEAR(H1277)-YEAR(G1277))=2, ((MONTH(H1277)-MONTH(G1277))+1)+24, (IF((YEAR(H1277)-YEAR(G1277))=3, ((MONTH(H1277)-MONTH(G1277))+1)+36, (MONTH(H1277)-MONTH(G1277))+1)))))</f>
        <v>1</v>
      </c>
      <c r="J1277" s="13">
        <f>F1277/I1277</f>
        <v>1500</v>
      </c>
      <c r="L1277" t="b">
        <f t="shared" si="97"/>
        <v>0</v>
      </c>
      <c r="M1277" s="14" t="b">
        <f t="shared" si="98"/>
        <v>1</v>
      </c>
      <c r="N1277" s="14" t="b">
        <f t="shared" si="99"/>
        <v>1</v>
      </c>
      <c r="O1277"/>
    </row>
    <row r="1278" spans="1:15" ht="15.75" x14ac:dyDescent="0.25">
      <c r="A1278" s="17" t="s">
        <v>297</v>
      </c>
      <c r="B1278" s="17" t="s">
        <v>332</v>
      </c>
      <c r="C1278" s="17" t="s">
        <v>22</v>
      </c>
      <c r="D1278" s="12">
        <v>43466</v>
      </c>
      <c r="E1278" s="12">
        <v>43487</v>
      </c>
      <c r="F1278" s="13">
        <v>1500</v>
      </c>
      <c r="G1278" s="12">
        <v>43466</v>
      </c>
      <c r="H1278" s="12">
        <v>43496</v>
      </c>
      <c r="I1278" s="17">
        <f>IF((YEAR(H1278)-YEAR(G1278))=1, ((MONTH(H1278)-MONTH(G1278))+1)+12, (IF((YEAR(H1278)-YEAR(G1278))=2, ((MONTH(H1278)-MONTH(G1278))+1)+24, (IF((YEAR(H1278)-YEAR(G1278))=3, ((MONTH(H1278)-MONTH(G1278))+1)+36, (MONTH(H1278)-MONTH(G1278))+1)))))</f>
        <v>1</v>
      </c>
      <c r="J1278" s="13">
        <f>F1278/I1278</f>
        <v>1500</v>
      </c>
      <c r="L1278" t="b">
        <f t="shared" si="97"/>
        <v>0</v>
      </c>
      <c r="M1278" s="14" t="b">
        <f t="shared" si="98"/>
        <v>1</v>
      </c>
      <c r="N1278" s="14" t="b">
        <f t="shared" si="99"/>
        <v>1</v>
      </c>
      <c r="O1278"/>
    </row>
    <row r="1279" spans="1:15" ht="15.75" x14ac:dyDescent="0.25">
      <c r="A1279" s="17" t="s">
        <v>297</v>
      </c>
      <c r="B1279" s="17" t="s">
        <v>332</v>
      </c>
      <c r="C1279" s="17" t="s">
        <v>22</v>
      </c>
      <c r="D1279" s="12">
        <v>43497</v>
      </c>
      <c r="E1279" s="12">
        <v>43509</v>
      </c>
      <c r="F1279" s="13">
        <v>1500</v>
      </c>
      <c r="G1279" s="12">
        <v>43497</v>
      </c>
      <c r="H1279" s="12">
        <v>43524</v>
      </c>
      <c r="I1279" s="17">
        <f>IF((YEAR(H1279)-YEAR(G1279))=1, ((MONTH(H1279)-MONTH(G1279))+1)+12, (IF((YEAR(H1279)-YEAR(G1279))=2, ((MONTH(H1279)-MONTH(G1279))+1)+24, (IF((YEAR(H1279)-YEAR(G1279))=3, ((MONTH(H1279)-MONTH(G1279))+1)+36, (MONTH(H1279)-MONTH(G1279))+1)))))</f>
        <v>1</v>
      </c>
      <c r="J1279" s="13">
        <f>F1279/I1279</f>
        <v>1500</v>
      </c>
      <c r="L1279" t="b">
        <f t="shared" si="97"/>
        <v>0</v>
      </c>
      <c r="M1279" s="14" t="b">
        <f t="shared" si="98"/>
        <v>1</v>
      </c>
      <c r="N1279" s="14" t="b">
        <f t="shared" si="99"/>
        <v>1</v>
      </c>
      <c r="O1279"/>
    </row>
    <row r="1280" spans="1:15" ht="15.75" x14ac:dyDescent="0.25">
      <c r="A1280" s="17" t="s">
        <v>297</v>
      </c>
      <c r="B1280" s="17" t="s">
        <v>332</v>
      </c>
      <c r="C1280" s="17" t="s">
        <v>22</v>
      </c>
      <c r="D1280" s="12">
        <v>43525</v>
      </c>
      <c r="E1280" s="12">
        <v>43536</v>
      </c>
      <c r="F1280" s="13">
        <v>1500</v>
      </c>
      <c r="G1280" s="12">
        <v>43525</v>
      </c>
      <c r="H1280" s="12">
        <v>43555</v>
      </c>
      <c r="I1280" s="17">
        <f>IF((YEAR(H1280)-YEAR(G1280))=1, ((MONTH(H1280)-MONTH(G1280))+1)+12, (IF((YEAR(H1280)-YEAR(G1280))=2, ((MONTH(H1280)-MONTH(G1280))+1)+24, (IF((YEAR(H1280)-YEAR(G1280))=3, ((MONTH(H1280)-MONTH(G1280))+1)+36, (MONTH(H1280)-MONTH(G1280))+1)))))</f>
        <v>1</v>
      </c>
      <c r="J1280" s="13">
        <f>F1280/I1280</f>
        <v>1500</v>
      </c>
      <c r="L1280" t="b">
        <f t="shared" si="97"/>
        <v>0</v>
      </c>
      <c r="M1280" s="14" t="b">
        <f t="shared" si="98"/>
        <v>1</v>
      </c>
      <c r="N1280" s="14" t="b">
        <f t="shared" si="99"/>
        <v>1</v>
      </c>
      <c r="O1280"/>
    </row>
    <row r="1281" spans="1:15" ht="15.75" x14ac:dyDescent="0.25">
      <c r="A1281" s="17" t="s">
        <v>297</v>
      </c>
      <c r="B1281" s="17" t="s">
        <v>332</v>
      </c>
      <c r="C1281" s="17" t="s">
        <v>22</v>
      </c>
      <c r="D1281" s="12">
        <v>43556</v>
      </c>
      <c r="E1281" s="12">
        <v>43598</v>
      </c>
      <c r="F1281" s="13">
        <v>2700</v>
      </c>
      <c r="G1281" s="12">
        <v>43556</v>
      </c>
      <c r="H1281" s="12">
        <v>43646</v>
      </c>
      <c r="I1281" s="17">
        <f>IF((YEAR(H1281)-YEAR(G1281))=1, ((MONTH(H1281)-MONTH(G1281))+1)+12, (IF((YEAR(H1281)-YEAR(G1281))=2, ((MONTH(H1281)-MONTH(G1281))+1)+24, (IF((YEAR(H1281)-YEAR(G1281))=3, ((MONTH(H1281)-MONTH(G1281))+1)+36, (MONTH(H1281)-MONTH(G1281))+1)))))</f>
        <v>3</v>
      </c>
      <c r="J1281" s="13">
        <f>F1281/I1281</f>
        <v>900</v>
      </c>
      <c r="L1281" t="b">
        <f t="shared" si="97"/>
        <v>0</v>
      </c>
      <c r="M1281" s="14" t="b">
        <f t="shared" si="98"/>
        <v>1</v>
      </c>
      <c r="N1281" s="14" t="b">
        <f t="shared" si="99"/>
        <v>1</v>
      </c>
      <c r="O1281"/>
    </row>
    <row r="1282" spans="1:15" ht="15.75" x14ac:dyDescent="0.25">
      <c r="A1282" s="17" t="s">
        <v>297</v>
      </c>
      <c r="B1282" s="17" t="s">
        <v>332</v>
      </c>
      <c r="C1282" s="17" t="s">
        <v>22</v>
      </c>
      <c r="D1282" s="12">
        <v>43647</v>
      </c>
      <c r="E1282" s="12">
        <v>43655</v>
      </c>
      <c r="F1282" s="13">
        <v>2700</v>
      </c>
      <c r="G1282" s="12">
        <v>43647</v>
      </c>
      <c r="H1282" s="12">
        <v>43738</v>
      </c>
      <c r="I1282" s="17">
        <f>IF((YEAR(H1282)-YEAR(G1282))=1, ((MONTH(H1282)-MONTH(G1282))+1)+12, (IF((YEAR(H1282)-YEAR(G1282))=2, ((MONTH(H1282)-MONTH(G1282))+1)+24, (IF((YEAR(H1282)-YEAR(G1282))=3, ((MONTH(H1282)-MONTH(G1282))+1)+36, (MONTH(H1282)-MONTH(G1282))+1)))))</f>
        <v>3</v>
      </c>
      <c r="J1282" s="13">
        <f>F1282/I1282</f>
        <v>900</v>
      </c>
      <c r="L1282" t="b">
        <f t="shared" si="97"/>
        <v>0</v>
      </c>
      <c r="M1282" s="14" t="b">
        <f t="shared" si="98"/>
        <v>1</v>
      </c>
      <c r="N1282" s="14" t="b">
        <f t="shared" si="99"/>
        <v>1</v>
      </c>
      <c r="O1282"/>
    </row>
    <row r="1283" spans="1:15" ht="15.75" x14ac:dyDescent="0.25">
      <c r="A1283" s="17" t="s">
        <v>297</v>
      </c>
      <c r="B1283" s="17" t="s">
        <v>332</v>
      </c>
      <c r="C1283" s="17" t="s">
        <v>22</v>
      </c>
      <c r="D1283" s="12">
        <v>43739</v>
      </c>
      <c r="E1283" s="12">
        <v>43766</v>
      </c>
      <c r="F1283" s="13">
        <v>2700</v>
      </c>
      <c r="G1283" s="12">
        <v>43739</v>
      </c>
      <c r="H1283" s="12">
        <v>43830</v>
      </c>
      <c r="I1283" s="17">
        <f>IF((YEAR(H1283)-YEAR(G1283))=1, ((MONTH(H1283)-MONTH(G1283))+1)+12, (IF((YEAR(H1283)-YEAR(G1283))=2, ((MONTH(H1283)-MONTH(G1283))+1)+24, (IF((YEAR(H1283)-YEAR(G1283))=3, ((MONTH(H1283)-MONTH(G1283))+1)+36, (MONTH(H1283)-MONTH(G1283))+1)))))</f>
        <v>3</v>
      </c>
      <c r="J1283" s="13">
        <f>F1283/I1283</f>
        <v>900</v>
      </c>
      <c r="L1283" t="b">
        <f t="shared" ref="L1283:L1346" si="100">AND(A1283=A1282,B1283=B1282,G1283=G1282,H1283=H1282)</f>
        <v>0</v>
      </c>
      <c r="M1283" s="14" t="b">
        <f t="shared" si="98"/>
        <v>1</v>
      </c>
      <c r="N1283" s="14" t="b">
        <f t="shared" si="99"/>
        <v>1</v>
      </c>
      <c r="O1283"/>
    </row>
    <row r="1284" spans="1:15" ht="15.75" x14ac:dyDescent="0.25">
      <c r="A1284" s="17" t="s">
        <v>297</v>
      </c>
      <c r="B1284" s="17" t="s">
        <v>332</v>
      </c>
      <c r="C1284" s="17" t="s">
        <v>22</v>
      </c>
      <c r="D1284" s="12">
        <v>43831</v>
      </c>
      <c r="E1284" s="12">
        <v>43844</v>
      </c>
      <c r="F1284" s="13">
        <v>2700</v>
      </c>
      <c r="G1284" s="12">
        <v>43831</v>
      </c>
      <c r="H1284" s="12">
        <v>43921</v>
      </c>
      <c r="I1284" s="17">
        <f>IF((YEAR(H1284)-YEAR(G1284))=1, ((MONTH(H1284)-MONTH(G1284))+1)+12, (IF((YEAR(H1284)-YEAR(G1284))=2, ((MONTH(H1284)-MONTH(G1284))+1)+24, (IF((YEAR(H1284)-YEAR(G1284))=3, ((MONTH(H1284)-MONTH(G1284))+1)+36, (MONTH(H1284)-MONTH(G1284))+1)))))</f>
        <v>3</v>
      </c>
      <c r="J1284" s="13">
        <f>F1284/I1284</f>
        <v>900</v>
      </c>
      <c r="L1284" t="b">
        <f t="shared" si="100"/>
        <v>0</v>
      </c>
      <c r="M1284" s="14" t="b">
        <f t="shared" si="98"/>
        <v>1</v>
      </c>
      <c r="N1284" s="14" t="b">
        <f t="shared" si="99"/>
        <v>1</v>
      </c>
      <c r="O1284"/>
    </row>
    <row r="1285" spans="1:15" ht="15.75" x14ac:dyDescent="0.25">
      <c r="A1285" s="17" t="s">
        <v>297</v>
      </c>
      <c r="B1285" s="17" t="s">
        <v>332</v>
      </c>
      <c r="C1285" s="17" t="s">
        <v>22</v>
      </c>
      <c r="D1285" s="12">
        <v>43922</v>
      </c>
      <c r="E1285" s="12">
        <v>43950</v>
      </c>
      <c r="F1285" s="13">
        <v>2700</v>
      </c>
      <c r="G1285" s="12">
        <v>43922</v>
      </c>
      <c r="H1285" s="12">
        <v>44012</v>
      </c>
      <c r="I1285" s="17">
        <f>IF((YEAR(H1285)-YEAR(G1285))=1, ((MONTH(H1285)-MONTH(G1285))+1)+12, (IF((YEAR(H1285)-YEAR(G1285))=2, ((MONTH(H1285)-MONTH(G1285))+1)+24, (IF((YEAR(H1285)-YEAR(G1285))=3, ((MONTH(H1285)-MONTH(G1285))+1)+36, (MONTH(H1285)-MONTH(G1285))+1)))))</f>
        <v>3</v>
      </c>
      <c r="J1285" s="13">
        <f>F1285/I1285</f>
        <v>900</v>
      </c>
      <c r="L1285" t="b">
        <f t="shared" si="100"/>
        <v>0</v>
      </c>
      <c r="M1285" s="14" t="b">
        <f t="shared" si="98"/>
        <v>1</v>
      </c>
      <c r="N1285" s="14" t="b">
        <f t="shared" si="99"/>
        <v>1</v>
      </c>
      <c r="O1285"/>
    </row>
    <row r="1286" spans="1:15" ht="15.75" x14ac:dyDescent="0.25">
      <c r="A1286" s="17" t="s">
        <v>297</v>
      </c>
      <c r="B1286" s="17" t="s">
        <v>332</v>
      </c>
      <c r="C1286" s="17" t="s">
        <v>22</v>
      </c>
      <c r="D1286" s="12">
        <v>44013</v>
      </c>
      <c r="E1286" s="12">
        <v>44029</v>
      </c>
      <c r="F1286" s="13">
        <v>2700</v>
      </c>
      <c r="G1286" s="12">
        <v>44013</v>
      </c>
      <c r="H1286" s="12">
        <v>44104</v>
      </c>
      <c r="I1286" s="17">
        <f>IF((YEAR(H1286)-YEAR(G1286))=1, ((MONTH(H1286)-MONTH(G1286))+1)+12, (IF((YEAR(H1286)-YEAR(G1286))=2, ((MONTH(H1286)-MONTH(G1286))+1)+24, (IF((YEAR(H1286)-YEAR(G1286))=3, ((MONTH(H1286)-MONTH(G1286))+1)+36, (MONTH(H1286)-MONTH(G1286))+1)))))</f>
        <v>3</v>
      </c>
      <c r="J1286" s="13">
        <f>F1286/I1286</f>
        <v>900</v>
      </c>
      <c r="L1286" t="b">
        <f t="shared" si="100"/>
        <v>0</v>
      </c>
      <c r="M1286" s="14" t="b">
        <f t="shared" si="98"/>
        <v>1</v>
      </c>
      <c r="N1286" s="14" t="b">
        <f t="shared" si="99"/>
        <v>1</v>
      </c>
      <c r="O1286"/>
    </row>
    <row r="1287" spans="1:15" ht="15.75" x14ac:dyDescent="0.25">
      <c r="A1287" s="17" t="s">
        <v>297</v>
      </c>
      <c r="B1287" s="17" t="s">
        <v>332</v>
      </c>
      <c r="C1287" s="17" t="s">
        <v>22</v>
      </c>
      <c r="D1287" s="12">
        <v>44105</v>
      </c>
      <c r="E1287" s="12">
        <v>44186</v>
      </c>
      <c r="F1287" s="13">
        <v>2700</v>
      </c>
      <c r="G1287" s="12">
        <v>44105</v>
      </c>
      <c r="H1287" s="12">
        <v>44196</v>
      </c>
      <c r="I1287" s="17">
        <f>IF((YEAR(H1287)-YEAR(G1287))=1, ((MONTH(H1287)-MONTH(G1287))+1)+12, (IF((YEAR(H1287)-YEAR(G1287))=2, ((MONTH(H1287)-MONTH(G1287))+1)+24, (IF((YEAR(H1287)-YEAR(G1287))=3, ((MONTH(H1287)-MONTH(G1287))+1)+36, (MONTH(H1287)-MONTH(G1287))+1)))))</f>
        <v>3</v>
      </c>
      <c r="J1287" s="13">
        <f>F1287/I1287</f>
        <v>900</v>
      </c>
      <c r="L1287" t="b">
        <f t="shared" si="100"/>
        <v>0</v>
      </c>
      <c r="M1287" s="14" t="b">
        <f t="shared" si="98"/>
        <v>1</v>
      </c>
      <c r="N1287" s="14" t="b">
        <f t="shared" si="99"/>
        <v>1</v>
      </c>
      <c r="O1287"/>
    </row>
    <row r="1288" spans="1:15" ht="15.75" x14ac:dyDescent="0.25">
      <c r="A1288" s="17" t="s">
        <v>297</v>
      </c>
      <c r="B1288" s="17" t="s">
        <v>332</v>
      </c>
      <c r="C1288" s="17" t="s">
        <v>22</v>
      </c>
      <c r="D1288" s="12">
        <v>44197</v>
      </c>
      <c r="E1288" s="12">
        <v>44222</v>
      </c>
      <c r="F1288" s="13">
        <v>2700</v>
      </c>
      <c r="G1288" s="12">
        <v>44197</v>
      </c>
      <c r="H1288" s="12">
        <v>44286</v>
      </c>
      <c r="I1288" s="17">
        <f>IF((YEAR(H1288)-YEAR(G1288))=1, ((MONTH(H1288)-MONTH(G1288))+1)+12, (IF((YEAR(H1288)-YEAR(G1288))=2, ((MONTH(H1288)-MONTH(G1288))+1)+24, (IF((YEAR(H1288)-YEAR(G1288))=3, ((MONTH(H1288)-MONTH(G1288))+1)+36, (MONTH(H1288)-MONTH(G1288))+1)))))</f>
        <v>3</v>
      </c>
      <c r="J1288" s="13">
        <f>F1288/I1288</f>
        <v>900</v>
      </c>
      <c r="L1288" t="b">
        <f t="shared" si="100"/>
        <v>0</v>
      </c>
      <c r="M1288" s="14" t="b">
        <f t="shared" si="98"/>
        <v>1</v>
      </c>
      <c r="N1288" s="14" t="b">
        <f t="shared" si="99"/>
        <v>1</v>
      </c>
      <c r="O1288"/>
    </row>
    <row r="1289" spans="1:15" ht="15.75" hidden="1" x14ac:dyDescent="0.25">
      <c r="A1289" s="17" t="s">
        <v>298</v>
      </c>
      <c r="B1289" s="17" t="s">
        <v>333</v>
      </c>
      <c r="C1289" s="17" t="s">
        <v>22</v>
      </c>
      <c r="D1289" s="12">
        <v>42613</v>
      </c>
      <c r="E1289" s="12">
        <v>42735</v>
      </c>
      <c r="F1289" s="13">
        <v>9000</v>
      </c>
      <c r="G1289" s="12">
        <v>42614</v>
      </c>
      <c r="H1289" s="12">
        <v>42794</v>
      </c>
      <c r="I1289" s="17">
        <f>IF((YEAR(H1289)-YEAR(G1289))=1, ((MONTH(H1289)-MONTH(G1289))+1)+12, (IF((YEAR(H1289)-YEAR(G1289))=2, ((MONTH(H1289)-MONTH(G1289))+1)+24, (IF((YEAR(H1289)-YEAR(G1289))=3, ((MONTH(H1289)-MONTH(G1289))+1)+36, (MONTH(H1289)-MONTH(G1289))+1)))))</f>
        <v>6</v>
      </c>
      <c r="J1289" s="13">
        <f>F1289/I1289</f>
        <v>1500</v>
      </c>
      <c r="L1289" t="b">
        <f t="shared" si="100"/>
        <v>0</v>
      </c>
      <c r="M1289" s="14" t="b">
        <f t="shared" si="98"/>
        <v>0</v>
      </c>
      <c r="N1289" s="14" t="b">
        <f t="shared" si="99"/>
        <v>0</v>
      </c>
      <c r="O1289"/>
    </row>
    <row r="1290" spans="1:15" ht="15.75" hidden="1" x14ac:dyDescent="0.25">
      <c r="A1290" s="17" t="s">
        <v>298</v>
      </c>
      <c r="B1290" s="17" t="s">
        <v>333</v>
      </c>
      <c r="C1290" s="17" t="s">
        <v>22</v>
      </c>
      <c r="D1290" s="12">
        <v>42824</v>
      </c>
      <c r="E1290" s="12">
        <v>43100</v>
      </c>
      <c r="F1290" s="13">
        <v>9000</v>
      </c>
      <c r="G1290" s="12">
        <v>42795</v>
      </c>
      <c r="H1290" s="12">
        <v>42978</v>
      </c>
      <c r="I1290" s="17">
        <f>IF((YEAR(H1290)-YEAR(G1290))=1, ((MONTH(H1290)-MONTH(G1290))+1)+12, (IF((YEAR(H1290)-YEAR(G1290))=2, ((MONTH(H1290)-MONTH(G1290))+1)+24, (IF((YEAR(H1290)-YEAR(G1290))=3, ((MONTH(H1290)-MONTH(G1290))+1)+36, (MONTH(H1290)-MONTH(G1290))+1)))))</f>
        <v>6</v>
      </c>
      <c r="J1290" s="13">
        <f>F1290/I1290</f>
        <v>1500</v>
      </c>
      <c r="L1290" t="b">
        <f t="shared" si="100"/>
        <v>0</v>
      </c>
      <c r="M1290" s="14" t="b">
        <f t="shared" si="98"/>
        <v>1</v>
      </c>
      <c r="N1290" s="14" t="b">
        <f t="shared" si="99"/>
        <v>1</v>
      </c>
      <c r="O1290"/>
    </row>
    <row r="1291" spans="1:15" ht="15.75" hidden="1" x14ac:dyDescent="0.25">
      <c r="A1291" s="17" t="s">
        <v>298</v>
      </c>
      <c r="B1291" s="17" t="s">
        <v>333</v>
      </c>
      <c r="C1291" s="17" t="s">
        <v>22</v>
      </c>
      <c r="D1291" s="12">
        <v>42979</v>
      </c>
      <c r="E1291" s="12">
        <v>43100</v>
      </c>
      <c r="F1291" s="13">
        <v>1500</v>
      </c>
      <c r="G1291" s="12">
        <v>42979</v>
      </c>
      <c r="H1291" s="12">
        <v>43008</v>
      </c>
      <c r="I1291" s="17">
        <f>IF((YEAR(H1291)-YEAR(G1291))=1, ((MONTH(H1291)-MONTH(G1291))+1)+12, (IF((YEAR(H1291)-YEAR(G1291))=2, ((MONTH(H1291)-MONTH(G1291))+1)+24, (IF((YEAR(H1291)-YEAR(G1291))=3, ((MONTH(H1291)-MONTH(G1291))+1)+36, (MONTH(H1291)-MONTH(G1291))+1)))))</f>
        <v>1</v>
      </c>
      <c r="J1291" s="13">
        <f>F1291/I1291</f>
        <v>1500</v>
      </c>
      <c r="L1291" t="b">
        <f t="shared" si="100"/>
        <v>0</v>
      </c>
      <c r="M1291" s="14" t="b">
        <f t="shared" si="98"/>
        <v>1</v>
      </c>
      <c r="N1291" s="14" t="b">
        <f t="shared" si="99"/>
        <v>1</v>
      </c>
      <c r="O1291"/>
    </row>
    <row r="1292" spans="1:15" ht="15.75" hidden="1" x14ac:dyDescent="0.25">
      <c r="A1292" s="17" t="s">
        <v>298</v>
      </c>
      <c r="B1292" s="17" t="s">
        <v>333</v>
      </c>
      <c r="C1292" s="17" t="s">
        <v>22</v>
      </c>
      <c r="D1292" s="12">
        <v>43009</v>
      </c>
      <c r="E1292" s="12">
        <v>43100</v>
      </c>
      <c r="F1292" s="13">
        <v>1500</v>
      </c>
      <c r="G1292" s="12">
        <v>43009</v>
      </c>
      <c r="H1292" s="12">
        <v>43039</v>
      </c>
      <c r="I1292" s="17">
        <f>IF((YEAR(H1292)-YEAR(G1292))=1, ((MONTH(H1292)-MONTH(G1292))+1)+12, (IF((YEAR(H1292)-YEAR(G1292))=2, ((MONTH(H1292)-MONTH(G1292))+1)+24, (IF((YEAR(H1292)-YEAR(G1292))=3, ((MONTH(H1292)-MONTH(G1292))+1)+36, (MONTH(H1292)-MONTH(G1292))+1)))))</f>
        <v>1</v>
      </c>
      <c r="J1292" s="13">
        <f>F1292/I1292</f>
        <v>1500</v>
      </c>
      <c r="L1292" t="b">
        <f t="shared" si="100"/>
        <v>0</v>
      </c>
      <c r="M1292" s="14" t="b">
        <f t="shared" si="98"/>
        <v>1</v>
      </c>
      <c r="N1292" s="14" t="b">
        <f t="shared" si="99"/>
        <v>1</v>
      </c>
      <c r="O1292"/>
    </row>
    <row r="1293" spans="1:15" ht="15.75" hidden="1" x14ac:dyDescent="0.25">
      <c r="A1293" s="17" t="s">
        <v>298</v>
      </c>
      <c r="B1293" s="17" t="s">
        <v>333</v>
      </c>
      <c r="C1293" s="17" t="s">
        <v>22</v>
      </c>
      <c r="D1293" s="12">
        <v>43040</v>
      </c>
      <c r="E1293" s="12">
        <v>43100</v>
      </c>
      <c r="F1293" s="13">
        <v>1500</v>
      </c>
      <c r="G1293" s="12">
        <v>43040</v>
      </c>
      <c r="H1293" s="12">
        <v>43069</v>
      </c>
      <c r="I1293" s="17">
        <f>IF((YEAR(H1293)-YEAR(G1293))=1, ((MONTH(H1293)-MONTH(G1293))+1)+12, (IF((YEAR(H1293)-YEAR(G1293))=2, ((MONTH(H1293)-MONTH(G1293))+1)+24, (IF((YEAR(H1293)-YEAR(G1293))=3, ((MONTH(H1293)-MONTH(G1293))+1)+36, (MONTH(H1293)-MONTH(G1293))+1)))))</f>
        <v>1</v>
      </c>
      <c r="J1293" s="13">
        <f>F1293/I1293</f>
        <v>1500</v>
      </c>
      <c r="L1293" t="b">
        <f t="shared" si="100"/>
        <v>0</v>
      </c>
      <c r="M1293" s="14" t="b">
        <f t="shared" si="98"/>
        <v>1</v>
      </c>
      <c r="N1293" s="14" t="b">
        <f t="shared" si="99"/>
        <v>1</v>
      </c>
      <c r="O1293"/>
    </row>
    <row r="1294" spans="1:15" ht="15.75" hidden="1" x14ac:dyDescent="0.25">
      <c r="A1294" s="17" t="s">
        <v>298</v>
      </c>
      <c r="B1294" s="17" t="s">
        <v>333</v>
      </c>
      <c r="C1294" s="17" t="s">
        <v>22</v>
      </c>
      <c r="D1294" s="12">
        <v>43070</v>
      </c>
      <c r="E1294" s="12">
        <v>43100</v>
      </c>
      <c r="F1294" s="13">
        <v>1500</v>
      </c>
      <c r="G1294" s="12">
        <v>43070</v>
      </c>
      <c r="H1294" s="12">
        <v>43100</v>
      </c>
      <c r="I1294" s="17">
        <f>IF((YEAR(H1294)-YEAR(G1294))=1, ((MONTH(H1294)-MONTH(G1294))+1)+12, (IF((YEAR(H1294)-YEAR(G1294))=2, ((MONTH(H1294)-MONTH(G1294))+1)+24, (IF((YEAR(H1294)-YEAR(G1294))=3, ((MONTH(H1294)-MONTH(G1294))+1)+36, (MONTH(H1294)-MONTH(G1294))+1)))))</f>
        <v>1</v>
      </c>
      <c r="J1294" s="13">
        <f>F1294/I1294</f>
        <v>1500</v>
      </c>
      <c r="L1294" t="b">
        <f t="shared" si="100"/>
        <v>0</v>
      </c>
      <c r="M1294" s="14" t="b">
        <f t="shared" si="98"/>
        <v>1</v>
      </c>
      <c r="N1294" s="14" t="b">
        <f t="shared" si="99"/>
        <v>1</v>
      </c>
      <c r="O1294"/>
    </row>
    <row r="1295" spans="1:15" ht="15.75" hidden="1" x14ac:dyDescent="0.25">
      <c r="A1295" s="17" t="s">
        <v>298</v>
      </c>
      <c r="B1295" s="17" t="s">
        <v>333</v>
      </c>
      <c r="C1295" s="17" t="s">
        <v>22</v>
      </c>
      <c r="D1295" s="12">
        <v>43101</v>
      </c>
      <c r="E1295" s="12">
        <v>43124</v>
      </c>
      <c r="F1295" s="13">
        <v>1500</v>
      </c>
      <c r="G1295" s="12">
        <v>43101</v>
      </c>
      <c r="H1295" s="12">
        <v>43131</v>
      </c>
      <c r="I1295" s="17">
        <f>IF((YEAR(H1295)-YEAR(G1295))=1, ((MONTH(H1295)-MONTH(G1295))+1)+12, (IF((YEAR(H1295)-YEAR(G1295))=2, ((MONTH(H1295)-MONTH(G1295))+1)+24, (IF((YEAR(H1295)-YEAR(G1295))=3, ((MONTH(H1295)-MONTH(G1295))+1)+36, (MONTH(H1295)-MONTH(G1295))+1)))))</f>
        <v>1</v>
      </c>
      <c r="J1295" s="13">
        <f>F1295/I1295</f>
        <v>1500</v>
      </c>
      <c r="L1295" t="b">
        <f t="shared" si="100"/>
        <v>0</v>
      </c>
      <c r="M1295" s="14" t="b">
        <f t="shared" si="98"/>
        <v>1</v>
      </c>
      <c r="N1295" s="14" t="b">
        <f t="shared" si="99"/>
        <v>1</v>
      </c>
      <c r="O1295"/>
    </row>
    <row r="1296" spans="1:15" ht="15.75" hidden="1" x14ac:dyDescent="0.25">
      <c r="A1296" s="17" t="s">
        <v>298</v>
      </c>
      <c r="B1296" s="17" t="s">
        <v>333</v>
      </c>
      <c r="C1296" s="17" t="s">
        <v>22</v>
      </c>
      <c r="D1296" s="12">
        <v>43132</v>
      </c>
      <c r="E1296" s="12">
        <v>43159</v>
      </c>
      <c r="F1296" s="13">
        <v>1500</v>
      </c>
      <c r="G1296" s="12">
        <v>43132</v>
      </c>
      <c r="H1296" s="12">
        <v>43159</v>
      </c>
      <c r="I1296" s="17">
        <f>IF((YEAR(H1296)-YEAR(G1296))=1, ((MONTH(H1296)-MONTH(G1296))+1)+12, (IF((YEAR(H1296)-YEAR(G1296))=2, ((MONTH(H1296)-MONTH(G1296))+1)+24, (IF((YEAR(H1296)-YEAR(G1296))=3, ((MONTH(H1296)-MONTH(G1296))+1)+36, (MONTH(H1296)-MONTH(G1296))+1)))))</f>
        <v>1</v>
      </c>
      <c r="J1296" s="13">
        <f>F1296/I1296</f>
        <v>1500</v>
      </c>
      <c r="L1296" t="b">
        <f t="shared" si="100"/>
        <v>0</v>
      </c>
      <c r="M1296" s="14" t="b">
        <f t="shared" si="98"/>
        <v>1</v>
      </c>
      <c r="N1296" s="14" t="b">
        <f t="shared" si="99"/>
        <v>1</v>
      </c>
      <c r="O1296"/>
    </row>
    <row r="1297" spans="1:15" ht="15.75" hidden="1" x14ac:dyDescent="0.25">
      <c r="A1297" s="17" t="s">
        <v>298</v>
      </c>
      <c r="B1297" s="17" t="s">
        <v>333</v>
      </c>
      <c r="C1297" s="17" t="s">
        <v>22</v>
      </c>
      <c r="D1297" s="12">
        <v>43160</v>
      </c>
      <c r="E1297" s="12">
        <v>43180</v>
      </c>
      <c r="F1297" s="13">
        <v>1500</v>
      </c>
      <c r="G1297" s="12">
        <v>43160</v>
      </c>
      <c r="H1297" s="12">
        <v>43190</v>
      </c>
      <c r="I1297" s="17">
        <f>IF((YEAR(H1297)-YEAR(G1297))=1, ((MONTH(H1297)-MONTH(G1297))+1)+12, (IF((YEAR(H1297)-YEAR(G1297))=2, ((MONTH(H1297)-MONTH(G1297))+1)+24, (IF((YEAR(H1297)-YEAR(G1297))=3, ((MONTH(H1297)-MONTH(G1297))+1)+36, (MONTH(H1297)-MONTH(G1297))+1)))))</f>
        <v>1</v>
      </c>
      <c r="J1297" s="13">
        <f>F1297/I1297</f>
        <v>1500</v>
      </c>
      <c r="L1297" t="b">
        <f t="shared" si="100"/>
        <v>0</v>
      </c>
      <c r="M1297" s="14" t="b">
        <f t="shared" si="98"/>
        <v>1</v>
      </c>
      <c r="N1297" s="14" t="b">
        <f t="shared" si="99"/>
        <v>1</v>
      </c>
      <c r="O1297"/>
    </row>
    <row r="1298" spans="1:15" ht="15.75" hidden="1" x14ac:dyDescent="0.25">
      <c r="A1298" s="17" t="s">
        <v>298</v>
      </c>
      <c r="B1298" s="17" t="s">
        <v>333</v>
      </c>
      <c r="C1298" s="17" t="s">
        <v>22</v>
      </c>
      <c r="D1298" s="12">
        <v>43191</v>
      </c>
      <c r="E1298" s="12">
        <v>43208</v>
      </c>
      <c r="F1298" s="13">
        <v>1500</v>
      </c>
      <c r="G1298" s="12">
        <v>43191</v>
      </c>
      <c r="H1298" s="12">
        <v>43220</v>
      </c>
      <c r="I1298" s="17">
        <f>IF((YEAR(H1298)-YEAR(G1298))=1, ((MONTH(H1298)-MONTH(G1298))+1)+12, (IF((YEAR(H1298)-YEAR(G1298))=2, ((MONTH(H1298)-MONTH(G1298))+1)+24, (IF((YEAR(H1298)-YEAR(G1298))=3, ((MONTH(H1298)-MONTH(G1298))+1)+36, (MONTH(H1298)-MONTH(G1298))+1)))))</f>
        <v>1</v>
      </c>
      <c r="J1298" s="13">
        <f>F1298/I1298</f>
        <v>1500</v>
      </c>
      <c r="L1298" t="b">
        <f t="shared" si="100"/>
        <v>0</v>
      </c>
      <c r="M1298" s="14" t="b">
        <f t="shared" si="98"/>
        <v>1</v>
      </c>
      <c r="N1298" s="14" t="b">
        <f t="shared" si="99"/>
        <v>1</v>
      </c>
      <c r="O1298"/>
    </row>
    <row r="1299" spans="1:15" ht="15.75" hidden="1" x14ac:dyDescent="0.25">
      <c r="A1299" s="17" t="s">
        <v>298</v>
      </c>
      <c r="B1299" s="17" t="s">
        <v>333</v>
      </c>
      <c r="C1299" s="17" t="s">
        <v>22</v>
      </c>
      <c r="D1299" s="12">
        <v>43221</v>
      </c>
      <c r="E1299" s="12">
        <v>43255</v>
      </c>
      <c r="F1299" s="13">
        <v>1500</v>
      </c>
      <c r="G1299" s="12">
        <v>43221</v>
      </c>
      <c r="H1299" s="12">
        <v>43251</v>
      </c>
      <c r="I1299" s="17">
        <f>IF((YEAR(H1299)-YEAR(G1299))=1, ((MONTH(H1299)-MONTH(G1299))+1)+12, (IF((YEAR(H1299)-YEAR(G1299))=2, ((MONTH(H1299)-MONTH(G1299))+1)+24, (IF((YEAR(H1299)-YEAR(G1299))=3, ((MONTH(H1299)-MONTH(G1299))+1)+36, (MONTH(H1299)-MONTH(G1299))+1)))))</f>
        <v>1</v>
      </c>
      <c r="J1299" s="13">
        <f>F1299/I1299</f>
        <v>1500</v>
      </c>
      <c r="L1299" t="b">
        <f t="shared" si="100"/>
        <v>0</v>
      </c>
      <c r="M1299" s="14" t="b">
        <f t="shared" si="98"/>
        <v>1</v>
      </c>
      <c r="N1299" s="14" t="b">
        <f t="shared" si="99"/>
        <v>1</v>
      </c>
      <c r="O1299"/>
    </row>
    <row r="1300" spans="1:15" ht="15.75" hidden="1" x14ac:dyDescent="0.25">
      <c r="A1300" s="17" t="s">
        <v>298</v>
      </c>
      <c r="B1300" s="17" t="s">
        <v>333</v>
      </c>
      <c r="C1300" s="17" t="s">
        <v>22</v>
      </c>
      <c r="D1300" s="12">
        <v>43252</v>
      </c>
      <c r="E1300" s="12">
        <v>43271</v>
      </c>
      <c r="F1300" s="13">
        <v>1500</v>
      </c>
      <c r="G1300" s="12">
        <v>43252</v>
      </c>
      <c r="H1300" s="12">
        <v>43281</v>
      </c>
      <c r="I1300" s="17">
        <f>IF((YEAR(H1300)-YEAR(G1300))=1, ((MONTH(H1300)-MONTH(G1300))+1)+12, (IF((YEAR(H1300)-YEAR(G1300))=2, ((MONTH(H1300)-MONTH(G1300))+1)+24, (IF((YEAR(H1300)-YEAR(G1300))=3, ((MONTH(H1300)-MONTH(G1300))+1)+36, (MONTH(H1300)-MONTH(G1300))+1)))))</f>
        <v>1</v>
      </c>
      <c r="J1300" s="13">
        <f>F1300/I1300</f>
        <v>1500</v>
      </c>
      <c r="L1300" t="b">
        <f t="shared" si="100"/>
        <v>0</v>
      </c>
      <c r="M1300" s="14" t="b">
        <f t="shared" si="98"/>
        <v>1</v>
      </c>
      <c r="N1300" s="14" t="b">
        <f t="shared" si="99"/>
        <v>1</v>
      </c>
      <c r="O1300"/>
    </row>
    <row r="1301" spans="1:15" ht="15.75" hidden="1" x14ac:dyDescent="0.25">
      <c r="A1301" s="17" t="s">
        <v>298</v>
      </c>
      <c r="B1301" s="17" t="s">
        <v>333</v>
      </c>
      <c r="C1301" s="17" t="s">
        <v>22</v>
      </c>
      <c r="D1301" s="12">
        <v>43282</v>
      </c>
      <c r="E1301" s="12">
        <v>43293</v>
      </c>
      <c r="F1301" s="13">
        <v>1500</v>
      </c>
      <c r="G1301" s="12">
        <v>43282</v>
      </c>
      <c r="H1301" s="12">
        <v>43312</v>
      </c>
      <c r="I1301" s="17">
        <f>IF((YEAR(H1301)-YEAR(G1301))=1, ((MONTH(H1301)-MONTH(G1301))+1)+12, (IF((YEAR(H1301)-YEAR(G1301))=2, ((MONTH(H1301)-MONTH(G1301))+1)+24, (IF((YEAR(H1301)-YEAR(G1301))=3, ((MONTH(H1301)-MONTH(G1301))+1)+36, (MONTH(H1301)-MONTH(G1301))+1)))))</f>
        <v>1</v>
      </c>
      <c r="J1301" s="13">
        <f>F1301/I1301</f>
        <v>1500</v>
      </c>
      <c r="L1301" t="b">
        <f t="shared" si="100"/>
        <v>0</v>
      </c>
      <c r="M1301" s="14" t="b">
        <f t="shared" ref="M1301:M1364" si="101">EXACT(A1301,A1300)</f>
        <v>1</v>
      </c>
      <c r="N1301" s="14" t="b">
        <f t="shared" ref="N1301:N1364" si="102">EXACT(B1301,B1300)</f>
        <v>1</v>
      </c>
      <c r="O1301"/>
    </row>
    <row r="1302" spans="1:15" ht="15.75" hidden="1" x14ac:dyDescent="0.25">
      <c r="A1302" s="17" t="s">
        <v>298</v>
      </c>
      <c r="B1302" s="17" t="s">
        <v>333</v>
      </c>
      <c r="C1302" s="17" t="s">
        <v>22</v>
      </c>
      <c r="D1302" s="12">
        <v>43313</v>
      </c>
      <c r="E1302" s="12">
        <v>43328</v>
      </c>
      <c r="F1302" s="13">
        <v>1500</v>
      </c>
      <c r="G1302" s="12">
        <v>43313</v>
      </c>
      <c r="H1302" s="12">
        <v>43343</v>
      </c>
      <c r="I1302" s="17">
        <f>IF((YEAR(H1302)-YEAR(G1302))=1, ((MONTH(H1302)-MONTH(G1302))+1)+12, (IF((YEAR(H1302)-YEAR(G1302))=2, ((MONTH(H1302)-MONTH(G1302))+1)+24, (IF((YEAR(H1302)-YEAR(G1302))=3, ((MONTH(H1302)-MONTH(G1302))+1)+36, (MONTH(H1302)-MONTH(G1302))+1)))))</f>
        <v>1</v>
      </c>
      <c r="J1302" s="13">
        <f>F1302/I1302</f>
        <v>1500</v>
      </c>
      <c r="L1302" t="b">
        <f t="shared" si="100"/>
        <v>0</v>
      </c>
      <c r="M1302" s="14" t="b">
        <f t="shared" si="101"/>
        <v>1</v>
      </c>
      <c r="N1302" s="14" t="b">
        <f t="shared" si="102"/>
        <v>1</v>
      </c>
      <c r="O1302"/>
    </row>
    <row r="1303" spans="1:15" ht="15.75" hidden="1" x14ac:dyDescent="0.25">
      <c r="A1303" s="17" t="s">
        <v>298</v>
      </c>
      <c r="B1303" s="17" t="s">
        <v>333</v>
      </c>
      <c r="C1303" s="17" t="s">
        <v>22</v>
      </c>
      <c r="D1303" s="12">
        <v>43344</v>
      </c>
      <c r="E1303" s="12">
        <v>43377</v>
      </c>
      <c r="F1303" s="13">
        <v>1500</v>
      </c>
      <c r="G1303" s="12">
        <v>43344</v>
      </c>
      <c r="H1303" s="12">
        <v>43373</v>
      </c>
      <c r="I1303" s="17">
        <f>IF((YEAR(H1303)-YEAR(G1303))=1, ((MONTH(H1303)-MONTH(G1303))+1)+12, (IF((YEAR(H1303)-YEAR(G1303))=2, ((MONTH(H1303)-MONTH(G1303))+1)+24, (IF((YEAR(H1303)-YEAR(G1303))=3, ((MONTH(H1303)-MONTH(G1303))+1)+36, (MONTH(H1303)-MONTH(G1303))+1)))))</f>
        <v>1</v>
      </c>
      <c r="J1303" s="13">
        <f>F1303/I1303</f>
        <v>1500</v>
      </c>
      <c r="L1303" t="b">
        <f t="shared" si="100"/>
        <v>0</v>
      </c>
      <c r="M1303" s="14" t="b">
        <f t="shared" si="101"/>
        <v>1</v>
      </c>
      <c r="N1303" s="14" t="b">
        <f t="shared" si="102"/>
        <v>1</v>
      </c>
      <c r="O1303"/>
    </row>
    <row r="1304" spans="1:15" ht="15.75" hidden="1" x14ac:dyDescent="0.25">
      <c r="A1304" s="17" t="s">
        <v>298</v>
      </c>
      <c r="B1304" s="17" t="s">
        <v>333</v>
      </c>
      <c r="C1304" s="17" t="s">
        <v>22</v>
      </c>
      <c r="D1304" s="12">
        <v>43374</v>
      </c>
      <c r="E1304" s="12">
        <v>43391</v>
      </c>
      <c r="F1304" s="13">
        <v>1500</v>
      </c>
      <c r="G1304" s="12">
        <v>43374</v>
      </c>
      <c r="H1304" s="12">
        <v>43404</v>
      </c>
      <c r="I1304" s="17">
        <f>IF((YEAR(H1304)-YEAR(G1304))=1, ((MONTH(H1304)-MONTH(G1304))+1)+12, (IF((YEAR(H1304)-YEAR(G1304))=2, ((MONTH(H1304)-MONTH(G1304))+1)+24, (IF((YEAR(H1304)-YEAR(G1304))=3, ((MONTH(H1304)-MONTH(G1304))+1)+36, (MONTH(H1304)-MONTH(G1304))+1)))))</f>
        <v>1</v>
      </c>
      <c r="J1304" s="13">
        <f>F1304/I1304</f>
        <v>1500</v>
      </c>
      <c r="L1304" t="b">
        <f t="shared" si="100"/>
        <v>0</v>
      </c>
      <c r="M1304" s="14" t="b">
        <f t="shared" si="101"/>
        <v>1</v>
      </c>
      <c r="N1304" s="14" t="b">
        <f t="shared" si="102"/>
        <v>1</v>
      </c>
      <c r="O1304"/>
    </row>
    <row r="1305" spans="1:15" ht="15.75" hidden="1" x14ac:dyDescent="0.25">
      <c r="A1305" s="17" t="s">
        <v>298</v>
      </c>
      <c r="B1305" s="17" t="s">
        <v>333</v>
      </c>
      <c r="C1305" s="17" t="s">
        <v>22</v>
      </c>
      <c r="D1305" s="12">
        <v>43405</v>
      </c>
      <c r="E1305" s="12">
        <v>43439</v>
      </c>
      <c r="F1305" s="13">
        <v>1500</v>
      </c>
      <c r="G1305" s="12">
        <v>43405</v>
      </c>
      <c r="H1305" s="12">
        <v>43434</v>
      </c>
      <c r="I1305" s="17">
        <f>IF((YEAR(H1305)-YEAR(G1305))=1, ((MONTH(H1305)-MONTH(G1305))+1)+12, (IF((YEAR(H1305)-YEAR(G1305))=2, ((MONTH(H1305)-MONTH(G1305))+1)+24, (IF((YEAR(H1305)-YEAR(G1305))=3, ((MONTH(H1305)-MONTH(G1305))+1)+36, (MONTH(H1305)-MONTH(G1305))+1)))))</f>
        <v>1</v>
      </c>
      <c r="J1305" s="13">
        <f>F1305/I1305</f>
        <v>1500</v>
      </c>
      <c r="L1305" t="b">
        <f t="shared" si="100"/>
        <v>0</v>
      </c>
      <c r="M1305" s="14" t="b">
        <f t="shared" si="101"/>
        <v>1</v>
      </c>
      <c r="N1305" s="14" t="b">
        <f t="shared" si="102"/>
        <v>1</v>
      </c>
      <c r="O1305"/>
    </row>
    <row r="1306" spans="1:15" ht="15.75" hidden="1" x14ac:dyDescent="0.25">
      <c r="A1306" s="17" t="s">
        <v>298</v>
      </c>
      <c r="B1306" s="17" t="s">
        <v>333</v>
      </c>
      <c r="C1306" s="17" t="s">
        <v>22</v>
      </c>
      <c r="D1306" s="12">
        <v>43435</v>
      </c>
      <c r="E1306" s="12">
        <v>43474</v>
      </c>
      <c r="F1306" s="13">
        <v>1500</v>
      </c>
      <c r="G1306" s="12">
        <v>43435</v>
      </c>
      <c r="H1306" s="12">
        <v>43465</v>
      </c>
      <c r="I1306" s="17">
        <f>IF((YEAR(H1306)-YEAR(G1306))=1, ((MONTH(H1306)-MONTH(G1306))+1)+12, (IF((YEAR(H1306)-YEAR(G1306))=2, ((MONTH(H1306)-MONTH(G1306))+1)+24, (IF((YEAR(H1306)-YEAR(G1306))=3, ((MONTH(H1306)-MONTH(G1306))+1)+36, (MONTH(H1306)-MONTH(G1306))+1)))))</f>
        <v>1</v>
      </c>
      <c r="J1306" s="13">
        <f>F1306/I1306</f>
        <v>1500</v>
      </c>
      <c r="L1306" t="b">
        <f t="shared" si="100"/>
        <v>0</v>
      </c>
      <c r="M1306" s="14" t="b">
        <f t="shared" si="101"/>
        <v>1</v>
      </c>
      <c r="N1306" s="14" t="b">
        <f t="shared" si="102"/>
        <v>1</v>
      </c>
      <c r="O1306"/>
    </row>
    <row r="1307" spans="1:15" ht="15.75" x14ac:dyDescent="0.25">
      <c r="A1307" s="17" t="s">
        <v>298</v>
      </c>
      <c r="B1307" s="17" t="s">
        <v>333</v>
      </c>
      <c r="C1307" s="17" t="s">
        <v>22</v>
      </c>
      <c r="D1307" s="12">
        <v>43466</v>
      </c>
      <c r="E1307" s="12">
        <v>43489</v>
      </c>
      <c r="F1307" s="13">
        <v>1500</v>
      </c>
      <c r="G1307" s="12">
        <v>43466</v>
      </c>
      <c r="H1307" s="12">
        <v>43496</v>
      </c>
      <c r="I1307" s="17">
        <f>IF((YEAR(H1307)-YEAR(G1307))=1, ((MONTH(H1307)-MONTH(G1307))+1)+12, (IF((YEAR(H1307)-YEAR(G1307))=2, ((MONTH(H1307)-MONTH(G1307))+1)+24, (IF((YEAR(H1307)-YEAR(G1307))=3, ((MONTH(H1307)-MONTH(G1307))+1)+36, (MONTH(H1307)-MONTH(G1307))+1)))))</f>
        <v>1</v>
      </c>
      <c r="J1307" s="13">
        <f>F1307/I1307</f>
        <v>1500</v>
      </c>
      <c r="L1307" t="b">
        <f t="shared" si="100"/>
        <v>0</v>
      </c>
      <c r="M1307" s="14" t="b">
        <f t="shared" si="101"/>
        <v>1</v>
      </c>
      <c r="N1307" s="14" t="b">
        <f t="shared" si="102"/>
        <v>1</v>
      </c>
      <c r="O1307"/>
    </row>
    <row r="1308" spans="1:15" ht="15.75" x14ac:dyDescent="0.25">
      <c r="A1308" s="17" t="s">
        <v>298</v>
      </c>
      <c r="B1308" s="17" t="s">
        <v>333</v>
      </c>
      <c r="C1308" s="17" t="s">
        <v>22</v>
      </c>
      <c r="D1308" s="12">
        <v>43497</v>
      </c>
      <c r="E1308" s="12">
        <v>43517</v>
      </c>
      <c r="F1308" s="13">
        <v>1500</v>
      </c>
      <c r="G1308" s="12">
        <v>43497</v>
      </c>
      <c r="H1308" s="12">
        <v>43524</v>
      </c>
      <c r="I1308" s="17">
        <f>IF((YEAR(H1308)-YEAR(G1308))=1, ((MONTH(H1308)-MONTH(G1308))+1)+12, (IF((YEAR(H1308)-YEAR(G1308))=2, ((MONTH(H1308)-MONTH(G1308))+1)+24, (IF((YEAR(H1308)-YEAR(G1308))=3, ((MONTH(H1308)-MONTH(G1308))+1)+36, (MONTH(H1308)-MONTH(G1308))+1)))))</f>
        <v>1</v>
      </c>
      <c r="J1308" s="13">
        <f>F1308/I1308</f>
        <v>1500</v>
      </c>
      <c r="L1308" t="b">
        <f t="shared" si="100"/>
        <v>0</v>
      </c>
      <c r="M1308" s="14" t="b">
        <f t="shared" si="101"/>
        <v>1</v>
      </c>
      <c r="N1308" s="14" t="b">
        <f t="shared" si="102"/>
        <v>1</v>
      </c>
      <c r="O1308"/>
    </row>
    <row r="1309" spans="1:15" ht="15.75" x14ac:dyDescent="0.25">
      <c r="A1309" s="17" t="s">
        <v>298</v>
      </c>
      <c r="B1309" s="17" t="s">
        <v>333</v>
      </c>
      <c r="C1309" s="17" t="s">
        <v>22</v>
      </c>
      <c r="D1309" s="12">
        <v>43525</v>
      </c>
      <c r="E1309" s="12">
        <v>43537</v>
      </c>
      <c r="F1309" s="13">
        <v>1500</v>
      </c>
      <c r="G1309" s="12">
        <v>43525</v>
      </c>
      <c r="H1309" s="12">
        <v>43555</v>
      </c>
      <c r="I1309" s="17">
        <f>IF((YEAR(H1309)-YEAR(G1309))=1, ((MONTH(H1309)-MONTH(G1309))+1)+12, (IF((YEAR(H1309)-YEAR(G1309))=2, ((MONTH(H1309)-MONTH(G1309))+1)+24, (IF((YEAR(H1309)-YEAR(G1309))=3, ((MONTH(H1309)-MONTH(G1309))+1)+36, (MONTH(H1309)-MONTH(G1309))+1)))))</f>
        <v>1</v>
      </c>
      <c r="J1309" s="13">
        <f>F1309/I1309</f>
        <v>1500</v>
      </c>
      <c r="L1309" t="b">
        <f t="shared" si="100"/>
        <v>0</v>
      </c>
      <c r="M1309" s="14" t="b">
        <f t="shared" si="101"/>
        <v>1</v>
      </c>
      <c r="N1309" s="14" t="b">
        <f t="shared" si="102"/>
        <v>1</v>
      </c>
      <c r="O1309"/>
    </row>
    <row r="1310" spans="1:15" ht="15.75" x14ac:dyDescent="0.25">
      <c r="A1310" s="17" t="s">
        <v>298</v>
      </c>
      <c r="B1310" s="17" t="s">
        <v>333</v>
      </c>
      <c r="C1310" s="17" t="s">
        <v>22</v>
      </c>
      <c r="D1310" s="12">
        <v>43556</v>
      </c>
      <c r="E1310" s="12">
        <v>43572</v>
      </c>
      <c r="F1310" s="13">
        <v>1500</v>
      </c>
      <c r="G1310" s="12">
        <v>43556</v>
      </c>
      <c r="H1310" s="12">
        <v>43585</v>
      </c>
      <c r="I1310" s="17">
        <f>IF((YEAR(H1310)-YEAR(G1310))=1, ((MONTH(H1310)-MONTH(G1310))+1)+12, (IF((YEAR(H1310)-YEAR(G1310))=2, ((MONTH(H1310)-MONTH(G1310))+1)+24, (IF((YEAR(H1310)-YEAR(G1310))=3, ((MONTH(H1310)-MONTH(G1310))+1)+36, (MONTH(H1310)-MONTH(G1310))+1)))))</f>
        <v>1</v>
      </c>
      <c r="J1310" s="13">
        <f>F1310/I1310</f>
        <v>1500</v>
      </c>
      <c r="L1310" t="b">
        <f t="shared" si="100"/>
        <v>0</v>
      </c>
      <c r="M1310" s="14" t="b">
        <f t="shared" si="101"/>
        <v>1</v>
      </c>
      <c r="N1310" s="14" t="b">
        <f t="shared" si="102"/>
        <v>1</v>
      </c>
      <c r="O1310"/>
    </row>
    <row r="1311" spans="1:15" ht="15.75" x14ac:dyDescent="0.25">
      <c r="A1311" s="17" t="s">
        <v>298</v>
      </c>
      <c r="B1311" s="17" t="s">
        <v>333</v>
      </c>
      <c r="C1311" s="17" t="s">
        <v>22</v>
      </c>
      <c r="D1311" s="12">
        <v>43586</v>
      </c>
      <c r="E1311" s="12">
        <v>43600</v>
      </c>
      <c r="F1311" s="13">
        <v>1500</v>
      </c>
      <c r="G1311" s="12">
        <v>43586</v>
      </c>
      <c r="H1311" s="12">
        <v>43616</v>
      </c>
      <c r="I1311" s="17">
        <f>IF((YEAR(H1311)-YEAR(G1311))=1, ((MONTH(H1311)-MONTH(G1311))+1)+12, (IF((YEAR(H1311)-YEAR(G1311))=2, ((MONTH(H1311)-MONTH(G1311))+1)+24, (IF((YEAR(H1311)-YEAR(G1311))=3, ((MONTH(H1311)-MONTH(G1311))+1)+36, (MONTH(H1311)-MONTH(G1311))+1)))))</f>
        <v>1</v>
      </c>
      <c r="J1311" s="13">
        <f>F1311/I1311</f>
        <v>1500</v>
      </c>
      <c r="L1311" t="b">
        <f t="shared" si="100"/>
        <v>0</v>
      </c>
      <c r="M1311" s="14" t="b">
        <f t="shared" si="101"/>
        <v>1</v>
      </c>
      <c r="N1311" s="14" t="b">
        <f t="shared" si="102"/>
        <v>1</v>
      </c>
      <c r="O1311"/>
    </row>
    <row r="1312" spans="1:15" ht="15.75" x14ac:dyDescent="0.25">
      <c r="A1312" s="17" t="s">
        <v>298</v>
      </c>
      <c r="B1312" s="17" t="s">
        <v>333</v>
      </c>
      <c r="C1312" s="17" t="s">
        <v>22</v>
      </c>
      <c r="D1312" s="12">
        <v>43617</v>
      </c>
      <c r="E1312" s="12">
        <v>43628</v>
      </c>
      <c r="F1312" s="13">
        <v>1500</v>
      </c>
      <c r="G1312" s="12">
        <v>43617</v>
      </c>
      <c r="H1312" s="12">
        <v>43646</v>
      </c>
      <c r="I1312" s="17">
        <f>IF((YEAR(H1312)-YEAR(G1312))=1, ((MONTH(H1312)-MONTH(G1312))+1)+12, (IF((YEAR(H1312)-YEAR(G1312))=2, ((MONTH(H1312)-MONTH(G1312))+1)+24, (IF((YEAR(H1312)-YEAR(G1312))=3, ((MONTH(H1312)-MONTH(G1312))+1)+36, (MONTH(H1312)-MONTH(G1312))+1)))))</f>
        <v>1</v>
      </c>
      <c r="J1312" s="13">
        <f>F1312/I1312</f>
        <v>1500</v>
      </c>
      <c r="L1312" t="b">
        <f t="shared" si="100"/>
        <v>0</v>
      </c>
      <c r="M1312" s="14" t="b">
        <f t="shared" si="101"/>
        <v>1</v>
      </c>
      <c r="N1312" s="14" t="b">
        <f t="shared" si="102"/>
        <v>1</v>
      </c>
      <c r="O1312"/>
    </row>
    <row r="1313" spans="1:15" ht="15.75" x14ac:dyDescent="0.25">
      <c r="A1313" s="17" t="s">
        <v>298</v>
      </c>
      <c r="B1313" s="17" t="s">
        <v>333</v>
      </c>
      <c r="C1313" s="17" t="s">
        <v>22</v>
      </c>
      <c r="D1313" s="12">
        <v>43647</v>
      </c>
      <c r="E1313" s="12">
        <v>43670</v>
      </c>
      <c r="F1313" s="13">
        <v>1500</v>
      </c>
      <c r="G1313" s="12">
        <v>43647</v>
      </c>
      <c r="H1313" s="12">
        <v>43677</v>
      </c>
      <c r="I1313" s="17">
        <f>IF((YEAR(H1313)-YEAR(G1313))=1, ((MONTH(H1313)-MONTH(G1313))+1)+12, (IF((YEAR(H1313)-YEAR(G1313))=2, ((MONTH(H1313)-MONTH(G1313))+1)+24, (IF((YEAR(H1313)-YEAR(G1313))=3, ((MONTH(H1313)-MONTH(G1313))+1)+36, (MONTH(H1313)-MONTH(G1313))+1)))))</f>
        <v>1</v>
      </c>
      <c r="J1313" s="13">
        <f>F1313/I1313</f>
        <v>1500</v>
      </c>
      <c r="L1313" t="b">
        <f t="shared" si="100"/>
        <v>0</v>
      </c>
      <c r="M1313" s="14" t="b">
        <f t="shared" si="101"/>
        <v>1</v>
      </c>
      <c r="N1313" s="14" t="b">
        <f t="shared" si="102"/>
        <v>1</v>
      </c>
      <c r="O1313"/>
    </row>
    <row r="1314" spans="1:15" ht="15.75" x14ac:dyDescent="0.25">
      <c r="A1314" s="17" t="s">
        <v>298</v>
      </c>
      <c r="B1314" s="17" t="s">
        <v>333</v>
      </c>
      <c r="C1314" s="17" t="s">
        <v>22</v>
      </c>
      <c r="D1314" s="12">
        <v>43678</v>
      </c>
      <c r="E1314" s="12">
        <v>43691</v>
      </c>
      <c r="F1314" s="13">
        <v>1500</v>
      </c>
      <c r="G1314" s="12">
        <v>43678</v>
      </c>
      <c r="H1314" s="12">
        <v>43708</v>
      </c>
      <c r="I1314" s="17">
        <f>IF((YEAR(H1314)-YEAR(G1314))=1, ((MONTH(H1314)-MONTH(G1314))+1)+12, (IF((YEAR(H1314)-YEAR(G1314))=2, ((MONTH(H1314)-MONTH(G1314))+1)+24, (IF((YEAR(H1314)-YEAR(G1314))=3, ((MONTH(H1314)-MONTH(G1314))+1)+36, (MONTH(H1314)-MONTH(G1314))+1)))))</f>
        <v>1</v>
      </c>
      <c r="J1314" s="13">
        <f>F1314/I1314</f>
        <v>1500</v>
      </c>
      <c r="L1314" t="b">
        <f t="shared" si="100"/>
        <v>0</v>
      </c>
      <c r="M1314" s="14" t="b">
        <f t="shared" si="101"/>
        <v>1</v>
      </c>
      <c r="N1314" s="14" t="b">
        <f t="shared" si="102"/>
        <v>1</v>
      </c>
      <c r="O1314"/>
    </row>
    <row r="1315" spans="1:15" ht="15.75" hidden="1" x14ac:dyDescent="0.25">
      <c r="A1315" s="17" t="s">
        <v>299</v>
      </c>
      <c r="B1315" s="17" t="s">
        <v>336</v>
      </c>
      <c r="C1315" s="17" t="s">
        <v>22</v>
      </c>
      <c r="D1315" s="12">
        <v>42815</v>
      </c>
      <c r="E1315" s="12">
        <v>43100</v>
      </c>
      <c r="F1315" s="13">
        <v>500</v>
      </c>
      <c r="G1315" s="12">
        <v>42795</v>
      </c>
      <c r="H1315" s="12">
        <v>42825</v>
      </c>
      <c r="I1315" s="17">
        <f>IF((YEAR(H1315)-YEAR(G1315))=1, ((MONTH(H1315)-MONTH(G1315))+1)+12, (IF((YEAR(H1315)-YEAR(G1315))=2, ((MONTH(H1315)-MONTH(G1315))+1)+24, (IF((YEAR(H1315)-YEAR(G1315))=3, ((MONTH(H1315)-MONTH(G1315))+1)+36, (MONTH(H1315)-MONTH(G1315))+1)))))</f>
        <v>1</v>
      </c>
      <c r="J1315" s="13">
        <f>F1315/I1315</f>
        <v>500</v>
      </c>
      <c r="L1315" t="b">
        <f t="shared" si="100"/>
        <v>0</v>
      </c>
      <c r="M1315" s="14" t="b">
        <f t="shared" si="101"/>
        <v>0</v>
      </c>
      <c r="N1315" s="14" t="b">
        <f t="shared" si="102"/>
        <v>0</v>
      </c>
      <c r="O1315"/>
    </row>
    <row r="1316" spans="1:15" ht="15.75" hidden="1" x14ac:dyDescent="0.25">
      <c r="A1316" s="17" t="s">
        <v>299</v>
      </c>
      <c r="B1316" s="17" t="s">
        <v>336</v>
      </c>
      <c r="C1316" s="17" t="s">
        <v>22</v>
      </c>
      <c r="D1316" s="12">
        <v>42838</v>
      </c>
      <c r="E1316" s="12">
        <v>43100</v>
      </c>
      <c r="F1316" s="13">
        <v>500</v>
      </c>
      <c r="G1316" s="12">
        <v>42826</v>
      </c>
      <c r="H1316" s="12">
        <v>42855</v>
      </c>
      <c r="I1316" s="17">
        <f>IF((YEAR(H1316)-YEAR(G1316))=1, ((MONTH(H1316)-MONTH(G1316))+1)+12, (IF((YEAR(H1316)-YEAR(G1316))=2, ((MONTH(H1316)-MONTH(G1316))+1)+24, (IF((YEAR(H1316)-YEAR(G1316))=3, ((MONTH(H1316)-MONTH(G1316))+1)+36, (MONTH(H1316)-MONTH(G1316))+1)))))</f>
        <v>1</v>
      </c>
      <c r="J1316" s="13">
        <f>F1316/I1316</f>
        <v>500</v>
      </c>
      <c r="L1316" t="b">
        <f t="shared" si="100"/>
        <v>0</v>
      </c>
      <c r="M1316" s="14" t="b">
        <f t="shared" si="101"/>
        <v>1</v>
      </c>
      <c r="N1316" s="14" t="b">
        <f t="shared" si="102"/>
        <v>1</v>
      </c>
      <c r="O1316"/>
    </row>
    <row r="1317" spans="1:15" ht="15.75" hidden="1" x14ac:dyDescent="0.25">
      <c r="A1317" s="17" t="s">
        <v>299</v>
      </c>
      <c r="B1317" s="17" t="s">
        <v>336</v>
      </c>
      <c r="C1317" s="17" t="s">
        <v>22</v>
      </c>
      <c r="D1317" s="12">
        <v>42868</v>
      </c>
      <c r="E1317" s="12">
        <v>43100</v>
      </c>
      <c r="F1317" s="13">
        <v>500</v>
      </c>
      <c r="G1317" s="12">
        <v>42856</v>
      </c>
      <c r="H1317" s="12">
        <v>42886</v>
      </c>
      <c r="I1317" s="17">
        <f>IF((YEAR(H1317)-YEAR(G1317))=1, ((MONTH(H1317)-MONTH(G1317))+1)+12, (IF((YEAR(H1317)-YEAR(G1317))=2, ((MONTH(H1317)-MONTH(G1317))+1)+24, (IF((YEAR(H1317)-YEAR(G1317))=3, ((MONTH(H1317)-MONTH(G1317))+1)+36, (MONTH(H1317)-MONTH(G1317))+1)))))</f>
        <v>1</v>
      </c>
      <c r="J1317" s="13">
        <f>F1317/I1317</f>
        <v>500</v>
      </c>
      <c r="L1317" t="b">
        <f t="shared" si="100"/>
        <v>0</v>
      </c>
      <c r="M1317" s="14" t="b">
        <f t="shared" si="101"/>
        <v>1</v>
      </c>
      <c r="N1317" s="14" t="b">
        <f t="shared" si="102"/>
        <v>1</v>
      </c>
      <c r="O1317"/>
    </row>
    <row r="1318" spans="1:15" ht="15.75" hidden="1" x14ac:dyDescent="0.25">
      <c r="A1318" s="17" t="s">
        <v>299</v>
      </c>
      <c r="B1318" s="17" t="s">
        <v>336</v>
      </c>
      <c r="C1318" s="17" t="s">
        <v>22</v>
      </c>
      <c r="D1318" s="12">
        <v>42899</v>
      </c>
      <c r="E1318" s="12">
        <v>43100</v>
      </c>
      <c r="F1318" s="13">
        <v>500</v>
      </c>
      <c r="G1318" s="12">
        <v>42887</v>
      </c>
      <c r="H1318" s="12">
        <v>42916</v>
      </c>
      <c r="I1318" s="17">
        <f>IF((YEAR(H1318)-YEAR(G1318))=1, ((MONTH(H1318)-MONTH(G1318))+1)+12, (IF((YEAR(H1318)-YEAR(G1318))=2, ((MONTH(H1318)-MONTH(G1318))+1)+24, (IF((YEAR(H1318)-YEAR(G1318))=3, ((MONTH(H1318)-MONTH(G1318))+1)+36, (MONTH(H1318)-MONTH(G1318))+1)))))</f>
        <v>1</v>
      </c>
      <c r="J1318" s="13">
        <f>F1318/I1318</f>
        <v>500</v>
      </c>
      <c r="L1318" t="b">
        <f t="shared" si="100"/>
        <v>0</v>
      </c>
      <c r="M1318" s="14" t="b">
        <f t="shared" si="101"/>
        <v>1</v>
      </c>
      <c r="N1318" s="14" t="b">
        <f t="shared" si="102"/>
        <v>1</v>
      </c>
      <c r="O1318"/>
    </row>
    <row r="1319" spans="1:15" ht="15.75" hidden="1" x14ac:dyDescent="0.25">
      <c r="A1319" s="17" t="s">
        <v>299</v>
      </c>
      <c r="B1319" s="17" t="s">
        <v>336</v>
      </c>
      <c r="C1319" s="17" t="s">
        <v>22</v>
      </c>
      <c r="D1319" s="12">
        <v>42929</v>
      </c>
      <c r="E1319" s="12">
        <v>43100</v>
      </c>
      <c r="F1319" s="13">
        <v>500</v>
      </c>
      <c r="G1319" s="12">
        <v>42917</v>
      </c>
      <c r="H1319" s="12">
        <v>42947</v>
      </c>
      <c r="I1319" s="17">
        <f>IF((YEAR(H1319)-YEAR(G1319))=1, ((MONTH(H1319)-MONTH(G1319))+1)+12, (IF((YEAR(H1319)-YEAR(G1319))=2, ((MONTH(H1319)-MONTH(G1319))+1)+24, (IF((YEAR(H1319)-YEAR(G1319))=3, ((MONTH(H1319)-MONTH(G1319))+1)+36, (MONTH(H1319)-MONTH(G1319))+1)))))</f>
        <v>1</v>
      </c>
      <c r="J1319" s="13">
        <f>F1319/I1319</f>
        <v>500</v>
      </c>
      <c r="L1319" t="b">
        <f t="shared" si="100"/>
        <v>0</v>
      </c>
      <c r="M1319" s="14" t="b">
        <f t="shared" si="101"/>
        <v>1</v>
      </c>
      <c r="N1319" s="14" t="b">
        <f t="shared" si="102"/>
        <v>1</v>
      </c>
      <c r="O1319"/>
    </row>
    <row r="1320" spans="1:15" ht="15.75" hidden="1" x14ac:dyDescent="0.25">
      <c r="A1320" s="17" t="s">
        <v>299</v>
      </c>
      <c r="B1320" s="17" t="s">
        <v>336</v>
      </c>
      <c r="C1320" s="17" t="s">
        <v>22</v>
      </c>
      <c r="D1320" s="12">
        <v>42960</v>
      </c>
      <c r="E1320" s="12">
        <v>43100</v>
      </c>
      <c r="F1320" s="13">
        <v>500</v>
      </c>
      <c r="G1320" s="12">
        <v>42948</v>
      </c>
      <c r="H1320" s="12">
        <v>42978</v>
      </c>
      <c r="I1320" s="17">
        <f>IF((YEAR(H1320)-YEAR(G1320))=1, ((MONTH(H1320)-MONTH(G1320))+1)+12, (IF((YEAR(H1320)-YEAR(G1320))=2, ((MONTH(H1320)-MONTH(G1320))+1)+24, (IF((YEAR(H1320)-YEAR(G1320))=3, ((MONTH(H1320)-MONTH(G1320))+1)+36, (MONTH(H1320)-MONTH(G1320))+1)))))</f>
        <v>1</v>
      </c>
      <c r="J1320" s="13">
        <f>F1320/I1320</f>
        <v>500</v>
      </c>
      <c r="L1320" t="b">
        <f t="shared" si="100"/>
        <v>0</v>
      </c>
      <c r="M1320" s="14" t="b">
        <f t="shared" si="101"/>
        <v>1</v>
      </c>
      <c r="N1320" s="14" t="b">
        <f t="shared" si="102"/>
        <v>1</v>
      </c>
      <c r="O1320"/>
    </row>
    <row r="1321" spans="1:15" ht="15.75" hidden="1" x14ac:dyDescent="0.25">
      <c r="A1321" s="17" t="s">
        <v>299</v>
      </c>
      <c r="B1321" s="17" t="s">
        <v>336</v>
      </c>
      <c r="C1321" s="17" t="s">
        <v>22</v>
      </c>
      <c r="D1321" s="12">
        <v>42991</v>
      </c>
      <c r="E1321" s="12">
        <v>43100</v>
      </c>
      <c r="F1321" s="13">
        <v>500</v>
      </c>
      <c r="G1321" s="12">
        <v>42979</v>
      </c>
      <c r="H1321" s="12">
        <v>43008</v>
      </c>
      <c r="I1321" s="17">
        <f>IF((YEAR(H1321)-YEAR(G1321))=1, ((MONTH(H1321)-MONTH(G1321))+1)+12, (IF((YEAR(H1321)-YEAR(G1321))=2, ((MONTH(H1321)-MONTH(G1321))+1)+24, (IF((YEAR(H1321)-YEAR(G1321))=3, ((MONTH(H1321)-MONTH(G1321))+1)+36, (MONTH(H1321)-MONTH(G1321))+1)))))</f>
        <v>1</v>
      </c>
      <c r="J1321" s="13">
        <f>F1321/I1321</f>
        <v>500</v>
      </c>
      <c r="L1321" t="b">
        <f t="shared" si="100"/>
        <v>0</v>
      </c>
      <c r="M1321" s="14" t="b">
        <f t="shared" si="101"/>
        <v>1</v>
      </c>
      <c r="N1321" s="14" t="b">
        <f t="shared" si="102"/>
        <v>1</v>
      </c>
      <c r="O1321"/>
    </row>
    <row r="1322" spans="1:15" ht="15.75" hidden="1" x14ac:dyDescent="0.25">
      <c r="A1322" s="17" t="s">
        <v>299</v>
      </c>
      <c r="B1322" s="17" t="s">
        <v>336</v>
      </c>
      <c r="C1322" s="17" t="s">
        <v>22</v>
      </c>
      <c r="D1322" s="12">
        <v>43021</v>
      </c>
      <c r="E1322" s="12">
        <v>43100</v>
      </c>
      <c r="F1322" s="13">
        <v>500</v>
      </c>
      <c r="G1322" s="12">
        <v>43009</v>
      </c>
      <c r="H1322" s="12">
        <v>43039</v>
      </c>
      <c r="I1322" s="17">
        <f>IF((YEAR(H1322)-YEAR(G1322))=1, ((MONTH(H1322)-MONTH(G1322))+1)+12, (IF((YEAR(H1322)-YEAR(G1322))=2, ((MONTH(H1322)-MONTH(G1322))+1)+24, (IF((YEAR(H1322)-YEAR(G1322))=3, ((MONTH(H1322)-MONTH(G1322))+1)+36, (MONTH(H1322)-MONTH(G1322))+1)))))</f>
        <v>1</v>
      </c>
      <c r="J1322" s="13">
        <f>F1322/I1322</f>
        <v>500</v>
      </c>
      <c r="L1322" t="b">
        <f t="shared" si="100"/>
        <v>0</v>
      </c>
      <c r="M1322" s="14" t="b">
        <f t="shared" si="101"/>
        <v>1</v>
      </c>
      <c r="N1322" s="14" t="b">
        <f t="shared" si="102"/>
        <v>1</v>
      </c>
      <c r="O1322"/>
    </row>
    <row r="1323" spans="1:15" ht="15.75" hidden="1" x14ac:dyDescent="0.25">
      <c r="A1323" s="17" t="s">
        <v>299</v>
      </c>
      <c r="B1323" s="17" t="s">
        <v>336</v>
      </c>
      <c r="C1323" s="17" t="s">
        <v>22</v>
      </c>
      <c r="D1323" s="12">
        <v>43052</v>
      </c>
      <c r="E1323" s="12">
        <v>43100</v>
      </c>
      <c r="F1323" s="13">
        <v>500</v>
      </c>
      <c r="G1323" s="12">
        <v>43040</v>
      </c>
      <c r="H1323" s="12">
        <v>43069</v>
      </c>
      <c r="I1323" s="17">
        <f>IF((YEAR(H1323)-YEAR(G1323))=1, ((MONTH(H1323)-MONTH(G1323))+1)+12, (IF((YEAR(H1323)-YEAR(G1323))=2, ((MONTH(H1323)-MONTH(G1323))+1)+24, (IF((YEAR(H1323)-YEAR(G1323))=3, ((MONTH(H1323)-MONTH(G1323))+1)+36, (MONTH(H1323)-MONTH(G1323))+1)))))</f>
        <v>1</v>
      </c>
      <c r="J1323" s="13">
        <f>F1323/I1323</f>
        <v>500</v>
      </c>
      <c r="L1323" t="b">
        <f t="shared" si="100"/>
        <v>0</v>
      </c>
      <c r="M1323" s="14" t="b">
        <f t="shared" si="101"/>
        <v>1</v>
      </c>
      <c r="N1323" s="14" t="b">
        <f t="shared" si="102"/>
        <v>1</v>
      </c>
      <c r="O1323"/>
    </row>
    <row r="1324" spans="1:15" ht="15.75" hidden="1" x14ac:dyDescent="0.25">
      <c r="A1324" s="17" t="s">
        <v>299</v>
      </c>
      <c r="B1324" s="17" t="s">
        <v>336</v>
      </c>
      <c r="C1324" s="17" t="s">
        <v>22</v>
      </c>
      <c r="D1324" s="12">
        <v>43082</v>
      </c>
      <c r="E1324" s="12">
        <v>43100</v>
      </c>
      <c r="F1324" s="13">
        <v>500</v>
      </c>
      <c r="G1324" s="12">
        <v>43070</v>
      </c>
      <c r="H1324" s="12">
        <v>43100</v>
      </c>
      <c r="I1324" s="17">
        <f>IF((YEAR(H1324)-YEAR(G1324))=1, ((MONTH(H1324)-MONTH(G1324))+1)+12, (IF((YEAR(H1324)-YEAR(G1324))=2, ((MONTH(H1324)-MONTH(G1324))+1)+24, (IF((YEAR(H1324)-YEAR(G1324))=3, ((MONTH(H1324)-MONTH(G1324))+1)+36, (MONTH(H1324)-MONTH(G1324))+1)))))</f>
        <v>1</v>
      </c>
      <c r="J1324" s="13">
        <f>F1324/I1324</f>
        <v>500</v>
      </c>
      <c r="L1324" t="b">
        <f t="shared" si="100"/>
        <v>0</v>
      </c>
      <c r="M1324" s="14" t="b">
        <f t="shared" si="101"/>
        <v>1</v>
      </c>
      <c r="N1324" s="14" t="b">
        <f t="shared" si="102"/>
        <v>1</v>
      </c>
      <c r="O1324"/>
    </row>
    <row r="1325" spans="1:15" ht="15.75" hidden="1" x14ac:dyDescent="0.25">
      <c r="A1325" s="17" t="s">
        <v>299</v>
      </c>
      <c r="B1325" s="17" t="s">
        <v>336</v>
      </c>
      <c r="C1325" s="17" t="s">
        <v>22</v>
      </c>
      <c r="D1325" s="12">
        <v>43113</v>
      </c>
      <c r="E1325" s="12">
        <v>43126</v>
      </c>
      <c r="F1325" s="13">
        <v>500</v>
      </c>
      <c r="G1325" s="12">
        <v>43101</v>
      </c>
      <c r="H1325" s="12">
        <v>43131</v>
      </c>
      <c r="I1325" s="17">
        <f>IF((YEAR(H1325)-YEAR(G1325))=1, ((MONTH(H1325)-MONTH(G1325))+1)+12, (IF((YEAR(H1325)-YEAR(G1325))=2, ((MONTH(H1325)-MONTH(G1325))+1)+24, (IF((YEAR(H1325)-YEAR(G1325))=3, ((MONTH(H1325)-MONTH(G1325))+1)+36, (MONTH(H1325)-MONTH(G1325))+1)))))</f>
        <v>1</v>
      </c>
      <c r="J1325" s="13">
        <f>F1325/I1325</f>
        <v>500</v>
      </c>
      <c r="L1325" t="b">
        <f t="shared" si="100"/>
        <v>0</v>
      </c>
      <c r="M1325" s="14" t="b">
        <f t="shared" si="101"/>
        <v>1</v>
      </c>
      <c r="N1325" s="14" t="b">
        <f t="shared" si="102"/>
        <v>1</v>
      </c>
      <c r="O1325"/>
    </row>
    <row r="1326" spans="1:15" ht="15.75" hidden="1" x14ac:dyDescent="0.25">
      <c r="A1326" s="17" t="s">
        <v>299</v>
      </c>
      <c r="B1326" s="17" t="s">
        <v>336</v>
      </c>
      <c r="C1326" s="17" t="s">
        <v>22</v>
      </c>
      <c r="D1326" s="12">
        <v>43137</v>
      </c>
      <c r="E1326" s="12">
        <v>43161</v>
      </c>
      <c r="F1326" s="13">
        <v>500</v>
      </c>
      <c r="G1326" s="12">
        <v>43132</v>
      </c>
      <c r="H1326" s="12">
        <v>43159</v>
      </c>
      <c r="I1326" s="17">
        <f>IF((YEAR(H1326)-YEAR(G1326))=1, ((MONTH(H1326)-MONTH(G1326))+1)+12, (IF((YEAR(H1326)-YEAR(G1326))=2, ((MONTH(H1326)-MONTH(G1326))+1)+24, (IF((YEAR(H1326)-YEAR(G1326))=3, ((MONTH(H1326)-MONTH(G1326))+1)+36, (MONTH(H1326)-MONTH(G1326))+1)))))</f>
        <v>1</v>
      </c>
      <c r="J1326" s="13">
        <f>F1326/I1326</f>
        <v>500</v>
      </c>
      <c r="L1326" t="b">
        <f t="shared" si="100"/>
        <v>0</v>
      </c>
      <c r="M1326" s="14" t="b">
        <f t="shared" si="101"/>
        <v>1</v>
      </c>
      <c r="N1326" s="14" t="b">
        <f t="shared" si="102"/>
        <v>1</v>
      </c>
      <c r="O1326"/>
    </row>
    <row r="1327" spans="1:15" ht="15.75" hidden="1" x14ac:dyDescent="0.25">
      <c r="A1327" s="17" t="s">
        <v>299</v>
      </c>
      <c r="B1327" s="17" t="s">
        <v>336</v>
      </c>
      <c r="C1327" s="17" t="s">
        <v>22</v>
      </c>
      <c r="D1327" s="12">
        <v>43137</v>
      </c>
      <c r="E1327" s="12">
        <v>43151</v>
      </c>
      <c r="F1327" s="13">
        <v>5250</v>
      </c>
      <c r="G1327" s="12">
        <v>43160</v>
      </c>
      <c r="H1327" s="12">
        <v>43524</v>
      </c>
      <c r="I1327" s="17">
        <f>IF((YEAR(H1327)-YEAR(G1327))=1, ((MONTH(H1327)-MONTH(G1327))+1)+12, (IF((YEAR(H1327)-YEAR(G1327))=2, ((MONTH(H1327)-MONTH(G1327))+1)+24, (IF((YEAR(H1327)-YEAR(G1327))=3, ((MONTH(H1327)-MONTH(G1327))+1)+36, (MONTH(H1327)-MONTH(G1327))+1)))))</f>
        <v>12</v>
      </c>
      <c r="J1327" s="13">
        <f>F1327/I1327</f>
        <v>437.5</v>
      </c>
      <c r="L1327" t="b">
        <f t="shared" si="100"/>
        <v>0</v>
      </c>
      <c r="M1327" s="14" t="b">
        <f t="shared" si="101"/>
        <v>1</v>
      </c>
      <c r="N1327" s="14" t="b">
        <f t="shared" si="102"/>
        <v>1</v>
      </c>
      <c r="O1327"/>
    </row>
    <row r="1328" spans="1:15" ht="15.75" x14ac:dyDescent="0.25">
      <c r="A1328" s="17" t="s">
        <v>299</v>
      </c>
      <c r="B1328" s="17" t="s">
        <v>336</v>
      </c>
      <c r="C1328" s="17" t="s">
        <v>22</v>
      </c>
      <c r="D1328" s="12">
        <v>43497</v>
      </c>
      <c r="E1328" s="12">
        <v>43521</v>
      </c>
      <c r="F1328" s="13">
        <v>5250</v>
      </c>
      <c r="G1328" s="12">
        <v>43525</v>
      </c>
      <c r="H1328" s="12">
        <v>43890</v>
      </c>
      <c r="I1328" s="17">
        <f>IF((YEAR(H1328)-YEAR(G1328))=1, ((MONTH(H1328)-MONTH(G1328))+1)+12, (IF((YEAR(H1328)-YEAR(G1328))=2, ((MONTH(H1328)-MONTH(G1328))+1)+24, (IF((YEAR(H1328)-YEAR(G1328))=3, ((MONTH(H1328)-MONTH(G1328))+1)+36, (MONTH(H1328)-MONTH(G1328))+1)))))</f>
        <v>12</v>
      </c>
      <c r="J1328" s="13">
        <f>F1328/I1328</f>
        <v>437.5</v>
      </c>
      <c r="L1328" t="b">
        <f t="shared" si="100"/>
        <v>0</v>
      </c>
      <c r="M1328" s="14" t="b">
        <f t="shared" si="101"/>
        <v>1</v>
      </c>
      <c r="N1328" s="14" t="b">
        <f t="shared" si="102"/>
        <v>1</v>
      </c>
      <c r="O1328"/>
    </row>
    <row r="1329" spans="1:15" ht="15.75" x14ac:dyDescent="0.25">
      <c r="A1329" s="17" t="s">
        <v>299</v>
      </c>
      <c r="B1329" s="17" t="s">
        <v>336</v>
      </c>
      <c r="C1329" s="17" t="s">
        <v>22</v>
      </c>
      <c r="D1329" s="12">
        <v>43891</v>
      </c>
      <c r="E1329" s="12">
        <v>43920</v>
      </c>
      <c r="F1329" s="13">
        <v>5250</v>
      </c>
      <c r="G1329" s="12">
        <v>43891</v>
      </c>
      <c r="H1329" s="12">
        <v>44255</v>
      </c>
      <c r="I1329" s="17">
        <f>IF((YEAR(H1329)-YEAR(G1329))=1, ((MONTH(H1329)-MONTH(G1329))+1)+12, (IF((YEAR(H1329)-YEAR(G1329))=2, ((MONTH(H1329)-MONTH(G1329))+1)+24, (IF((YEAR(H1329)-YEAR(G1329))=3, ((MONTH(H1329)-MONTH(G1329))+1)+36, (MONTH(H1329)-MONTH(G1329))+1)))))</f>
        <v>12</v>
      </c>
      <c r="J1329" s="13">
        <f>F1329/I1329</f>
        <v>437.5</v>
      </c>
      <c r="L1329" t="b">
        <f t="shared" si="100"/>
        <v>0</v>
      </c>
      <c r="M1329" s="14" t="b">
        <f t="shared" si="101"/>
        <v>1</v>
      </c>
      <c r="N1329" s="14" t="b">
        <f t="shared" si="102"/>
        <v>1</v>
      </c>
      <c r="O1329"/>
    </row>
    <row r="1330" spans="1:15" ht="15.75" x14ac:dyDescent="0.25">
      <c r="A1330" s="17" t="s">
        <v>299</v>
      </c>
      <c r="B1330" s="17" t="s">
        <v>336</v>
      </c>
      <c r="C1330" s="17" t="s">
        <v>22</v>
      </c>
      <c r="D1330" s="12">
        <v>44256</v>
      </c>
      <c r="E1330" s="12"/>
      <c r="F1330" s="13">
        <v>5250</v>
      </c>
      <c r="G1330" s="12">
        <v>44256</v>
      </c>
      <c r="H1330" s="12">
        <v>44620</v>
      </c>
      <c r="I1330" s="17">
        <f>IF((YEAR(H1330)-YEAR(G1330))=1, ((MONTH(H1330)-MONTH(G1330))+1)+12, (IF((YEAR(H1330)-YEAR(G1330))=2, ((MONTH(H1330)-MONTH(G1330))+1)+24, (IF((YEAR(H1330)-YEAR(G1330))=3, ((MONTH(H1330)-MONTH(G1330))+1)+36, (MONTH(H1330)-MONTH(G1330))+1)))))</f>
        <v>12</v>
      </c>
      <c r="J1330" s="13">
        <f>F1330/I1330</f>
        <v>437.5</v>
      </c>
      <c r="L1330" t="b">
        <f t="shared" si="100"/>
        <v>0</v>
      </c>
      <c r="M1330" s="14" t="b">
        <f t="shared" si="101"/>
        <v>1</v>
      </c>
      <c r="N1330" s="14" t="b">
        <f t="shared" si="102"/>
        <v>1</v>
      </c>
      <c r="O1330"/>
    </row>
    <row r="1331" spans="1:15" ht="15.75" hidden="1" x14ac:dyDescent="0.25">
      <c r="A1331" s="17" t="s">
        <v>300</v>
      </c>
      <c r="B1331" s="17" t="s">
        <v>334</v>
      </c>
      <c r="C1331" s="17" t="s">
        <v>22</v>
      </c>
      <c r="D1331" s="12">
        <v>42735</v>
      </c>
      <c r="E1331" s="12">
        <v>43465</v>
      </c>
      <c r="F1331" s="13">
        <v>48000</v>
      </c>
      <c r="G1331" s="12">
        <v>42736</v>
      </c>
      <c r="H1331" s="12">
        <v>43100</v>
      </c>
      <c r="I1331" s="17">
        <f>IF((YEAR(H1331)-YEAR(G1331))=1, ((MONTH(H1331)-MONTH(G1331))+1)+12, (IF((YEAR(H1331)-YEAR(G1331))=2, ((MONTH(H1331)-MONTH(G1331))+1)+24, (IF((YEAR(H1331)-YEAR(G1331))=3, ((MONTH(H1331)-MONTH(G1331))+1)+36, (MONTH(H1331)-MONTH(G1331))+1)))))</f>
        <v>12</v>
      </c>
      <c r="J1331" s="13">
        <f>F1331/I1331</f>
        <v>4000</v>
      </c>
      <c r="L1331" t="b">
        <f t="shared" si="100"/>
        <v>0</v>
      </c>
      <c r="M1331" s="14" t="b">
        <f t="shared" si="101"/>
        <v>0</v>
      </c>
      <c r="N1331" s="14" t="b">
        <f t="shared" si="102"/>
        <v>0</v>
      </c>
      <c r="O1331"/>
    </row>
    <row r="1332" spans="1:15" ht="15.75" hidden="1" x14ac:dyDescent="0.25">
      <c r="A1332" s="17" t="s">
        <v>301</v>
      </c>
      <c r="B1332" s="17" t="s">
        <v>336</v>
      </c>
      <c r="C1332" s="17" t="s">
        <v>22</v>
      </c>
      <c r="D1332" s="12">
        <v>42745</v>
      </c>
      <c r="E1332" s="12">
        <v>43100</v>
      </c>
      <c r="F1332" s="13">
        <v>2500</v>
      </c>
      <c r="G1332" s="12">
        <v>42736</v>
      </c>
      <c r="H1332" s="12">
        <v>42766</v>
      </c>
      <c r="I1332" s="17">
        <f>IF((YEAR(H1332)-YEAR(G1332))=1, ((MONTH(H1332)-MONTH(G1332))+1)+12, (IF((YEAR(H1332)-YEAR(G1332))=2, ((MONTH(H1332)-MONTH(G1332))+1)+24, (IF((YEAR(H1332)-YEAR(G1332))=3, ((MONTH(H1332)-MONTH(G1332))+1)+36, (MONTH(H1332)-MONTH(G1332))+1)))))</f>
        <v>1</v>
      </c>
      <c r="J1332" s="13">
        <f>F1332/I1332</f>
        <v>2500</v>
      </c>
      <c r="L1332" t="b">
        <f t="shared" si="100"/>
        <v>0</v>
      </c>
      <c r="M1332" s="14" t="b">
        <f t="shared" si="101"/>
        <v>0</v>
      </c>
      <c r="N1332" s="14" t="b">
        <f t="shared" si="102"/>
        <v>0</v>
      </c>
      <c r="O1332"/>
    </row>
    <row r="1333" spans="1:15" ht="15.75" hidden="1" x14ac:dyDescent="0.25">
      <c r="A1333" s="17" t="s">
        <v>301</v>
      </c>
      <c r="B1333" s="17" t="s">
        <v>336</v>
      </c>
      <c r="C1333" s="17" t="s">
        <v>22</v>
      </c>
      <c r="D1333" s="12">
        <v>42770</v>
      </c>
      <c r="E1333" s="12">
        <v>43100</v>
      </c>
      <c r="F1333" s="13">
        <v>32000</v>
      </c>
      <c r="G1333" s="12">
        <v>42767</v>
      </c>
      <c r="H1333" s="12">
        <v>43131</v>
      </c>
      <c r="I1333" s="17">
        <f>IF((YEAR(H1333)-YEAR(G1333))=1, ((MONTH(H1333)-MONTH(G1333))+1)+12, (IF((YEAR(H1333)-YEAR(G1333))=2, ((MONTH(H1333)-MONTH(G1333))+1)+24, (IF((YEAR(H1333)-YEAR(G1333))=3, ((MONTH(H1333)-MONTH(G1333))+1)+36, (MONTH(H1333)-MONTH(G1333))+1)))))</f>
        <v>12</v>
      </c>
      <c r="J1333" s="13">
        <f>F1333/I1333</f>
        <v>2666.6666666666665</v>
      </c>
      <c r="L1333" t="b">
        <f t="shared" si="100"/>
        <v>0</v>
      </c>
      <c r="M1333" s="14" t="b">
        <f t="shared" si="101"/>
        <v>1</v>
      </c>
      <c r="N1333" s="14" t="b">
        <f t="shared" si="102"/>
        <v>1</v>
      </c>
      <c r="O1333"/>
    </row>
    <row r="1334" spans="1:15" ht="15.75" hidden="1" x14ac:dyDescent="0.25">
      <c r="A1334" s="17" t="s">
        <v>301</v>
      </c>
      <c r="B1334" s="17" t="s">
        <v>336</v>
      </c>
      <c r="C1334" s="17" t="s">
        <v>22</v>
      </c>
      <c r="D1334" s="12">
        <v>43040</v>
      </c>
      <c r="E1334" s="12">
        <v>43100</v>
      </c>
      <c r="F1334" s="13">
        <v>1500</v>
      </c>
      <c r="G1334" s="12">
        <v>43040</v>
      </c>
      <c r="H1334" s="12">
        <v>43069</v>
      </c>
      <c r="I1334" s="17">
        <f>IF((YEAR(H1334)-YEAR(G1334))=1, ((MONTH(H1334)-MONTH(G1334))+1)+12, (IF((YEAR(H1334)-YEAR(G1334))=2, ((MONTH(H1334)-MONTH(G1334))+1)+24, (IF((YEAR(H1334)-YEAR(G1334))=3, ((MONTH(H1334)-MONTH(G1334))+1)+36, (MONTH(H1334)-MONTH(G1334))+1)))))</f>
        <v>1</v>
      </c>
      <c r="J1334" s="13">
        <f>F1334/I1334</f>
        <v>1500</v>
      </c>
      <c r="L1334" t="b">
        <f t="shared" si="100"/>
        <v>0</v>
      </c>
      <c r="M1334" s="14" t="b">
        <f t="shared" si="101"/>
        <v>1</v>
      </c>
      <c r="N1334" s="14" t="b">
        <f t="shared" si="102"/>
        <v>1</v>
      </c>
      <c r="O1334"/>
    </row>
    <row r="1335" spans="1:15" ht="15.75" x14ac:dyDescent="0.25">
      <c r="A1335" s="17" t="s">
        <v>301</v>
      </c>
      <c r="B1335" s="17" t="s">
        <v>336</v>
      </c>
      <c r="C1335" s="17" t="s">
        <v>22</v>
      </c>
      <c r="D1335" s="12">
        <v>43545</v>
      </c>
      <c r="E1335" s="12">
        <v>43599</v>
      </c>
      <c r="F1335" s="13">
        <v>8000</v>
      </c>
      <c r="G1335" s="12">
        <v>43525</v>
      </c>
      <c r="H1335" s="12">
        <v>43616</v>
      </c>
      <c r="I1335" s="17">
        <f>IF((YEAR(H1335)-YEAR(G1335))=1, ((MONTH(H1335)-MONTH(G1335))+1)+12, (IF((YEAR(H1335)-YEAR(G1335))=2, ((MONTH(H1335)-MONTH(G1335))+1)+24, (IF((YEAR(H1335)-YEAR(G1335))=3, ((MONTH(H1335)-MONTH(G1335))+1)+36, (MONTH(H1335)-MONTH(G1335))+1)))))</f>
        <v>3</v>
      </c>
      <c r="J1335" s="13">
        <f>F1335/I1335</f>
        <v>2666.6666666666665</v>
      </c>
      <c r="L1335" t="b">
        <f t="shared" si="100"/>
        <v>0</v>
      </c>
      <c r="M1335" s="14" t="b">
        <f t="shared" si="101"/>
        <v>1</v>
      </c>
      <c r="N1335" s="14" t="b">
        <f t="shared" si="102"/>
        <v>1</v>
      </c>
      <c r="O1335"/>
    </row>
    <row r="1336" spans="1:15" ht="15.75" x14ac:dyDescent="0.25">
      <c r="A1336" s="17" t="s">
        <v>301</v>
      </c>
      <c r="B1336" s="17" t="s">
        <v>336</v>
      </c>
      <c r="C1336" s="17" t="s">
        <v>22</v>
      </c>
      <c r="D1336" s="12">
        <v>43587</v>
      </c>
      <c r="E1336" s="12">
        <v>43644</v>
      </c>
      <c r="F1336" s="13">
        <v>2000</v>
      </c>
      <c r="G1336" s="12">
        <v>43556</v>
      </c>
      <c r="H1336" s="12">
        <v>43616</v>
      </c>
      <c r="I1336" s="17">
        <f>IF((YEAR(H1336)-YEAR(G1336))=1, ((MONTH(H1336)-MONTH(G1336))+1)+12, (IF((YEAR(H1336)-YEAR(G1336))=2, ((MONTH(H1336)-MONTH(G1336))+1)+24, (IF((YEAR(H1336)-YEAR(G1336))=3, ((MONTH(H1336)-MONTH(G1336))+1)+36, (MONTH(H1336)-MONTH(G1336))+1)))))</f>
        <v>2</v>
      </c>
      <c r="J1336" s="13">
        <f>F1336/I1336</f>
        <v>1000</v>
      </c>
      <c r="L1336" t="b">
        <f t="shared" si="100"/>
        <v>0</v>
      </c>
      <c r="M1336" s="14" t="b">
        <f t="shared" si="101"/>
        <v>1</v>
      </c>
      <c r="N1336" s="14" t="b">
        <f t="shared" si="102"/>
        <v>1</v>
      </c>
      <c r="O1336"/>
    </row>
    <row r="1337" spans="1:15" ht="15.75" hidden="1" x14ac:dyDescent="0.25">
      <c r="A1337" s="17" t="s">
        <v>53</v>
      </c>
      <c r="B1337" s="17" t="s">
        <v>333</v>
      </c>
      <c r="C1337" s="17" t="s">
        <v>22</v>
      </c>
      <c r="D1337" s="12">
        <v>42735</v>
      </c>
      <c r="E1337" s="12">
        <v>43100</v>
      </c>
      <c r="F1337" s="13">
        <v>27500</v>
      </c>
      <c r="G1337" s="12">
        <v>42705</v>
      </c>
      <c r="H1337" s="12">
        <v>42794</v>
      </c>
      <c r="I1337" s="17">
        <f>IF((YEAR(H1337)-YEAR(G1337))=1, ((MONTH(H1337)-MONTH(G1337))+1)+12, (IF((YEAR(H1337)-YEAR(G1337))=2, ((MONTH(H1337)-MONTH(G1337))+1)+24, (IF((YEAR(H1337)-YEAR(G1337))=3, ((MONTH(H1337)-MONTH(G1337))+1)+36, (MONTH(H1337)-MONTH(G1337))+1)))))</f>
        <v>3</v>
      </c>
      <c r="J1337" s="13">
        <f>F1337/I1337</f>
        <v>9166.6666666666661</v>
      </c>
      <c r="L1337" t="b">
        <f t="shared" si="100"/>
        <v>0</v>
      </c>
      <c r="M1337" s="14" t="b">
        <f t="shared" si="101"/>
        <v>0</v>
      </c>
      <c r="N1337" s="14" t="b">
        <f t="shared" si="102"/>
        <v>0</v>
      </c>
      <c r="O1337"/>
    </row>
    <row r="1338" spans="1:15" ht="15.75" hidden="1" x14ac:dyDescent="0.25">
      <c r="A1338" s="17" t="s">
        <v>53</v>
      </c>
      <c r="B1338" s="17" t="s">
        <v>333</v>
      </c>
      <c r="C1338" s="17" t="s">
        <v>22</v>
      </c>
      <c r="D1338" s="12">
        <v>42825</v>
      </c>
      <c r="E1338" s="12">
        <v>43100</v>
      </c>
      <c r="F1338" s="13">
        <v>27500</v>
      </c>
      <c r="G1338" s="12">
        <v>42795</v>
      </c>
      <c r="H1338" s="12">
        <v>42886</v>
      </c>
      <c r="I1338" s="17">
        <f>IF((YEAR(H1338)-YEAR(G1338))=1, ((MONTH(H1338)-MONTH(G1338))+1)+12, (IF((YEAR(H1338)-YEAR(G1338))=2, ((MONTH(H1338)-MONTH(G1338))+1)+24, (IF((YEAR(H1338)-YEAR(G1338))=3, ((MONTH(H1338)-MONTH(G1338))+1)+36, (MONTH(H1338)-MONTH(G1338))+1)))))</f>
        <v>3</v>
      </c>
      <c r="J1338" s="13">
        <f>F1338/I1338</f>
        <v>9166.6666666666661</v>
      </c>
      <c r="L1338" t="b">
        <f t="shared" si="100"/>
        <v>0</v>
      </c>
      <c r="M1338" s="14" t="b">
        <f t="shared" si="101"/>
        <v>1</v>
      </c>
      <c r="N1338" s="14" t="b">
        <f t="shared" si="102"/>
        <v>1</v>
      </c>
      <c r="O1338"/>
    </row>
    <row r="1339" spans="1:15" ht="15.75" hidden="1" x14ac:dyDescent="0.25">
      <c r="A1339" s="17" t="s">
        <v>53</v>
      </c>
      <c r="B1339" s="17" t="s">
        <v>333</v>
      </c>
      <c r="C1339" s="17" t="s">
        <v>22</v>
      </c>
      <c r="D1339" s="12">
        <v>42916</v>
      </c>
      <c r="E1339" s="12">
        <v>43100</v>
      </c>
      <c r="F1339" s="13">
        <v>27500</v>
      </c>
      <c r="G1339" s="12">
        <v>42887</v>
      </c>
      <c r="H1339" s="12">
        <v>42978</v>
      </c>
      <c r="I1339" s="17">
        <f>IF((YEAR(H1339)-YEAR(G1339))=1, ((MONTH(H1339)-MONTH(G1339))+1)+12, (IF((YEAR(H1339)-YEAR(G1339))=2, ((MONTH(H1339)-MONTH(G1339))+1)+24, (IF((YEAR(H1339)-YEAR(G1339))=3, ((MONTH(H1339)-MONTH(G1339))+1)+36, (MONTH(H1339)-MONTH(G1339))+1)))))</f>
        <v>3</v>
      </c>
      <c r="J1339" s="13">
        <f>F1339/I1339</f>
        <v>9166.6666666666661</v>
      </c>
      <c r="L1339" t="b">
        <f t="shared" si="100"/>
        <v>0</v>
      </c>
      <c r="M1339" s="14" t="b">
        <f t="shared" si="101"/>
        <v>1</v>
      </c>
      <c r="N1339" s="14" t="b">
        <f t="shared" si="102"/>
        <v>1</v>
      </c>
      <c r="O1339"/>
    </row>
    <row r="1340" spans="1:15" ht="15.75" hidden="1" x14ac:dyDescent="0.25">
      <c r="A1340" s="17" t="s">
        <v>53</v>
      </c>
      <c r="B1340" s="17" t="s">
        <v>333</v>
      </c>
      <c r="C1340" s="17" t="s">
        <v>22</v>
      </c>
      <c r="D1340" s="12">
        <v>43008</v>
      </c>
      <c r="E1340" s="12">
        <v>43100</v>
      </c>
      <c r="F1340" s="13">
        <v>27500</v>
      </c>
      <c r="G1340" s="12">
        <v>42979</v>
      </c>
      <c r="H1340" s="12">
        <v>43069</v>
      </c>
      <c r="I1340" s="17">
        <f>IF((YEAR(H1340)-YEAR(G1340))=1, ((MONTH(H1340)-MONTH(G1340))+1)+12, (IF((YEAR(H1340)-YEAR(G1340))=2, ((MONTH(H1340)-MONTH(G1340))+1)+24, (IF((YEAR(H1340)-YEAR(G1340))=3, ((MONTH(H1340)-MONTH(G1340))+1)+36, (MONTH(H1340)-MONTH(G1340))+1)))))</f>
        <v>3</v>
      </c>
      <c r="J1340" s="13">
        <f>F1340/I1340</f>
        <v>9166.6666666666661</v>
      </c>
      <c r="L1340" t="b">
        <f t="shared" si="100"/>
        <v>0</v>
      </c>
      <c r="M1340" s="14" t="b">
        <f t="shared" si="101"/>
        <v>1</v>
      </c>
      <c r="N1340" s="14" t="b">
        <f t="shared" si="102"/>
        <v>1</v>
      </c>
      <c r="O1340"/>
    </row>
    <row r="1341" spans="1:15" ht="15.75" hidden="1" x14ac:dyDescent="0.25">
      <c r="A1341" s="17" t="s">
        <v>53</v>
      </c>
      <c r="B1341" s="17" t="s">
        <v>333</v>
      </c>
      <c r="C1341" s="17" t="s">
        <v>22</v>
      </c>
      <c r="D1341" s="12">
        <v>43100</v>
      </c>
      <c r="E1341" s="12">
        <v>43465</v>
      </c>
      <c r="F1341" s="13">
        <v>27500</v>
      </c>
      <c r="G1341" s="12">
        <v>43070</v>
      </c>
      <c r="H1341" s="12">
        <v>43159</v>
      </c>
      <c r="I1341" s="17">
        <f>IF((YEAR(H1341)-YEAR(G1341))=1, ((MONTH(H1341)-MONTH(G1341))+1)+12, (IF((YEAR(H1341)-YEAR(G1341))=2, ((MONTH(H1341)-MONTH(G1341))+1)+24, (IF((YEAR(H1341)-YEAR(G1341))=3, ((MONTH(H1341)-MONTH(G1341))+1)+36, (MONTH(H1341)-MONTH(G1341))+1)))))</f>
        <v>3</v>
      </c>
      <c r="J1341" s="13">
        <f>F1341/I1341</f>
        <v>9166.6666666666661</v>
      </c>
      <c r="L1341" t="b">
        <f t="shared" si="100"/>
        <v>0</v>
      </c>
      <c r="M1341" s="14" t="b">
        <f t="shared" si="101"/>
        <v>1</v>
      </c>
      <c r="N1341" s="14" t="b">
        <f t="shared" si="102"/>
        <v>1</v>
      </c>
      <c r="O1341"/>
    </row>
    <row r="1342" spans="1:15" ht="15.75" hidden="1" x14ac:dyDescent="0.25">
      <c r="A1342" s="17" t="s">
        <v>302</v>
      </c>
      <c r="B1342" s="17" t="s">
        <v>333</v>
      </c>
      <c r="C1342" s="17" t="s">
        <v>22</v>
      </c>
      <c r="D1342" s="12">
        <v>43360</v>
      </c>
      <c r="E1342" s="12">
        <v>43391</v>
      </c>
      <c r="F1342" s="13">
        <v>3944.18</v>
      </c>
      <c r="G1342" s="12">
        <v>43344</v>
      </c>
      <c r="H1342" s="12">
        <v>43434</v>
      </c>
      <c r="I1342" s="17">
        <f>IF((YEAR(H1342)-YEAR(G1342))=1, ((MONTH(H1342)-MONTH(G1342))+1)+12, (IF((YEAR(H1342)-YEAR(G1342))=2, ((MONTH(H1342)-MONTH(G1342))+1)+24, (IF((YEAR(H1342)-YEAR(G1342))=3, ((MONTH(H1342)-MONTH(G1342))+1)+36, (MONTH(H1342)-MONTH(G1342))+1)))))</f>
        <v>3</v>
      </c>
      <c r="J1342" s="13">
        <f>F1342/I1342</f>
        <v>1314.7266666666667</v>
      </c>
      <c r="L1342" t="b">
        <f t="shared" si="100"/>
        <v>0</v>
      </c>
      <c r="M1342" s="14" t="b">
        <f t="shared" si="101"/>
        <v>0</v>
      </c>
      <c r="N1342" s="14" t="b">
        <f t="shared" si="102"/>
        <v>1</v>
      </c>
      <c r="O1342"/>
    </row>
    <row r="1343" spans="1:15" ht="15.75" hidden="1" x14ac:dyDescent="0.25">
      <c r="A1343" s="17" t="s">
        <v>302</v>
      </c>
      <c r="B1343" s="17" t="s">
        <v>333</v>
      </c>
      <c r="C1343" s="17" t="s">
        <v>22</v>
      </c>
      <c r="D1343" s="12">
        <v>43451</v>
      </c>
      <c r="E1343" s="12">
        <v>43518</v>
      </c>
      <c r="F1343" s="13">
        <v>3775.79</v>
      </c>
      <c r="G1343" s="12">
        <v>43435</v>
      </c>
      <c r="H1343" s="12">
        <v>43524</v>
      </c>
      <c r="I1343" s="17">
        <f>IF((YEAR(H1343)-YEAR(G1343))=1, ((MONTH(H1343)-MONTH(G1343))+1)+12, (IF((YEAR(H1343)-YEAR(G1343))=2, ((MONTH(H1343)-MONTH(G1343))+1)+24, (IF((YEAR(H1343)-YEAR(G1343))=3, ((MONTH(H1343)-MONTH(G1343))+1)+36, (MONTH(H1343)-MONTH(G1343))+1)))))</f>
        <v>3</v>
      </c>
      <c r="J1343" s="13">
        <f>F1343/I1343</f>
        <v>1258.5966666666666</v>
      </c>
      <c r="L1343" t="b">
        <f t="shared" si="100"/>
        <v>0</v>
      </c>
      <c r="M1343" s="14" t="b">
        <f t="shared" si="101"/>
        <v>1</v>
      </c>
      <c r="N1343" s="14" t="b">
        <f t="shared" si="102"/>
        <v>1</v>
      </c>
      <c r="O1343"/>
    </row>
    <row r="1344" spans="1:15" ht="15.75" x14ac:dyDescent="0.25">
      <c r="A1344" s="17" t="s">
        <v>302</v>
      </c>
      <c r="B1344" s="17" t="s">
        <v>333</v>
      </c>
      <c r="C1344" s="17" t="s">
        <v>22</v>
      </c>
      <c r="D1344" s="12">
        <v>43541</v>
      </c>
      <c r="E1344" s="12">
        <v>43557</v>
      </c>
      <c r="F1344" s="13">
        <v>3963.01</v>
      </c>
      <c r="G1344" s="12">
        <v>43525</v>
      </c>
      <c r="H1344" s="12">
        <v>43616</v>
      </c>
      <c r="I1344" s="17">
        <f>IF((YEAR(H1344)-YEAR(G1344))=1, ((MONTH(H1344)-MONTH(G1344))+1)+12, (IF((YEAR(H1344)-YEAR(G1344))=2, ((MONTH(H1344)-MONTH(G1344))+1)+24, (IF((YEAR(H1344)-YEAR(G1344))=3, ((MONTH(H1344)-MONTH(G1344))+1)+36, (MONTH(H1344)-MONTH(G1344))+1)))))</f>
        <v>3</v>
      </c>
      <c r="J1344" s="13">
        <f>F1344/I1344</f>
        <v>1321.0033333333333</v>
      </c>
      <c r="L1344" t="b">
        <f t="shared" si="100"/>
        <v>0</v>
      </c>
      <c r="M1344" s="14" t="b">
        <f t="shared" si="101"/>
        <v>1</v>
      </c>
      <c r="N1344" s="14" t="b">
        <f t="shared" si="102"/>
        <v>1</v>
      </c>
      <c r="O1344"/>
    </row>
    <row r="1345" spans="1:15" ht="15.75" x14ac:dyDescent="0.25">
      <c r="A1345" s="17" t="s">
        <v>302</v>
      </c>
      <c r="B1345" s="17" t="s">
        <v>333</v>
      </c>
      <c r="C1345" s="17" t="s">
        <v>22</v>
      </c>
      <c r="D1345" s="12">
        <v>43633</v>
      </c>
      <c r="E1345" s="12">
        <v>43651</v>
      </c>
      <c r="F1345" s="13">
        <v>3790.66</v>
      </c>
      <c r="G1345" s="12">
        <v>43617</v>
      </c>
      <c r="H1345" s="12">
        <v>43708</v>
      </c>
      <c r="I1345" s="17">
        <f>IF((YEAR(H1345)-YEAR(G1345))=1, ((MONTH(H1345)-MONTH(G1345))+1)+12, (IF((YEAR(H1345)-YEAR(G1345))=2, ((MONTH(H1345)-MONTH(G1345))+1)+24, (IF((YEAR(H1345)-YEAR(G1345))=3, ((MONTH(H1345)-MONTH(G1345))+1)+36, (MONTH(H1345)-MONTH(G1345))+1)))))</f>
        <v>3</v>
      </c>
      <c r="J1345" s="13">
        <f>F1345/I1345</f>
        <v>1263.5533333333333</v>
      </c>
      <c r="L1345" t="b">
        <f t="shared" si="100"/>
        <v>0</v>
      </c>
      <c r="M1345" s="14" t="b">
        <f t="shared" si="101"/>
        <v>1</v>
      </c>
      <c r="N1345" s="14" t="b">
        <f t="shared" si="102"/>
        <v>1</v>
      </c>
      <c r="O1345"/>
    </row>
    <row r="1346" spans="1:15" ht="15.75" hidden="1" x14ac:dyDescent="0.25">
      <c r="A1346" s="17" t="s">
        <v>303</v>
      </c>
      <c r="B1346" s="17" t="s">
        <v>336</v>
      </c>
      <c r="C1346" s="17" t="s">
        <v>22</v>
      </c>
      <c r="D1346" s="12">
        <v>42452</v>
      </c>
      <c r="E1346" s="12">
        <v>42735</v>
      </c>
      <c r="F1346" s="13">
        <v>198000</v>
      </c>
      <c r="G1346" s="12">
        <v>42430</v>
      </c>
      <c r="H1346" s="12">
        <v>42794</v>
      </c>
      <c r="I1346" s="17">
        <f>IF((YEAR(H1346)-YEAR(G1346))=1, ((MONTH(H1346)-MONTH(G1346))+1)+12, (IF((YEAR(H1346)-YEAR(G1346))=2, ((MONTH(H1346)-MONTH(G1346))+1)+24, (IF((YEAR(H1346)-YEAR(G1346))=3, ((MONTH(H1346)-MONTH(G1346))+1)+36, (MONTH(H1346)-MONTH(G1346))+1)))))</f>
        <v>12</v>
      </c>
      <c r="J1346" s="13">
        <f>F1346/I1346</f>
        <v>16500</v>
      </c>
      <c r="L1346" t="b">
        <f t="shared" si="100"/>
        <v>0</v>
      </c>
      <c r="M1346" s="14" t="b">
        <f t="shared" si="101"/>
        <v>0</v>
      </c>
      <c r="N1346" s="14" t="b">
        <f t="shared" si="102"/>
        <v>0</v>
      </c>
      <c r="O1346"/>
    </row>
    <row r="1347" spans="1:15" ht="15.75" hidden="1" x14ac:dyDescent="0.25">
      <c r="A1347" s="17" t="s">
        <v>303</v>
      </c>
      <c r="B1347" s="17" t="s">
        <v>336</v>
      </c>
      <c r="C1347" s="17" t="s">
        <v>22</v>
      </c>
      <c r="D1347" s="12">
        <v>42760</v>
      </c>
      <c r="E1347" s="12">
        <v>43100</v>
      </c>
      <c r="F1347" s="13">
        <v>600</v>
      </c>
      <c r="G1347" s="12">
        <v>42736</v>
      </c>
      <c r="H1347" s="12">
        <v>42766</v>
      </c>
      <c r="I1347" s="17">
        <f>IF((YEAR(H1347)-YEAR(G1347))=1, ((MONTH(H1347)-MONTH(G1347))+1)+12, (IF((YEAR(H1347)-YEAR(G1347))=2, ((MONTH(H1347)-MONTH(G1347))+1)+24, (IF((YEAR(H1347)-YEAR(G1347))=3, ((MONTH(H1347)-MONTH(G1347))+1)+36, (MONTH(H1347)-MONTH(G1347))+1)))))</f>
        <v>1</v>
      </c>
      <c r="J1347" s="13">
        <f>F1347/I1347</f>
        <v>600</v>
      </c>
      <c r="L1347" t="b">
        <f t="shared" ref="L1347:L1410" si="103">AND(A1347=A1346,B1347=B1346,G1347=G1346,H1347=H1346)</f>
        <v>0</v>
      </c>
      <c r="M1347" s="14" t="b">
        <f t="shared" si="101"/>
        <v>1</v>
      </c>
      <c r="N1347" s="14" t="b">
        <f t="shared" si="102"/>
        <v>1</v>
      </c>
      <c r="O1347"/>
    </row>
    <row r="1348" spans="1:15" ht="15.75" hidden="1" x14ac:dyDescent="0.25">
      <c r="A1348" s="17" t="s">
        <v>303</v>
      </c>
      <c r="B1348" s="17" t="s">
        <v>336</v>
      </c>
      <c r="C1348" s="17" t="s">
        <v>22</v>
      </c>
      <c r="D1348" s="12">
        <v>42791</v>
      </c>
      <c r="E1348" s="12">
        <v>43100</v>
      </c>
      <c r="F1348" s="13">
        <v>600</v>
      </c>
      <c r="G1348" s="12">
        <v>42767</v>
      </c>
      <c r="H1348" s="12">
        <v>42794</v>
      </c>
      <c r="I1348" s="17">
        <f>IF((YEAR(H1348)-YEAR(G1348))=1, ((MONTH(H1348)-MONTH(G1348))+1)+12, (IF((YEAR(H1348)-YEAR(G1348))=2, ((MONTH(H1348)-MONTH(G1348))+1)+24, (IF((YEAR(H1348)-YEAR(G1348))=3, ((MONTH(H1348)-MONTH(G1348))+1)+36, (MONTH(H1348)-MONTH(G1348))+1)))))</f>
        <v>1</v>
      </c>
      <c r="J1348" s="13">
        <f>F1348/I1348</f>
        <v>600</v>
      </c>
      <c r="L1348" t="b">
        <f t="shared" si="103"/>
        <v>0</v>
      </c>
      <c r="M1348" s="14" t="b">
        <f t="shared" si="101"/>
        <v>1</v>
      </c>
      <c r="N1348" s="14" t="b">
        <f t="shared" si="102"/>
        <v>1</v>
      </c>
      <c r="O1348"/>
    </row>
    <row r="1349" spans="1:15" ht="15.75" hidden="1" x14ac:dyDescent="0.25">
      <c r="A1349" s="17" t="s">
        <v>303</v>
      </c>
      <c r="B1349" s="17" t="s">
        <v>336</v>
      </c>
      <c r="C1349" s="17" t="s">
        <v>22</v>
      </c>
      <c r="D1349" s="12">
        <v>42819</v>
      </c>
      <c r="E1349" s="12">
        <v>43100</v>
      </c>
      <c r="F1349" s="13">
        <v>600</v>
      </c>
      <c r="G1349" s="12">
        <v>42795</v>
      </c>
      <c r="H1349" s="12">
        <v>42825</v>
      </c>
      <c r="I1349" s="17">
        <f>IF((YEAR(H1349)-YEAR(G1349))=1, ((MONTH(H1349)-MONTH(G1349))+1)+12, (IF((YEAR(H1349)-YEAR(G1349))=2, ((MONTH(H1349)-MONTH(G1349))+1)+24, (IF((YEAR(H1349)-YEAR(G1349))=3, ((MONTH(H1349)-MONTH(G1349))+1)+36, (MONTH(H1349)-MONTH(G1349))+1)))))</f>
        <v>1</v>
      </c>
      <c r="J1349" s="13">
        <f>F1349/I1349</f>
        <v>600</v>
      </c>
      <c r="L1349" t="b">
        <f t="shared" si="103"/>
        <v>0</v>
      </c>
      <c r="M1349" s="14" t="b">
        <f t="shared" si="101"/>
        <v>1</v>
      </c>
      <c r="N1349" s="14" t="b">
        <f t="shared" si="102"/>
        <v>1</v>
      </c>
      <c r="O1349"/>
    </row>
    <row r="1350" spans="1:15" ht="15.75" hidden="1" x14ac:dyDescent="0.25">
      <c r="A1350" s="17" t="s">
        <v>303</v>
      </c>
      <c r="B1350" s="17" t="s">
        <v>336</v>
      </c>
      <c r="C1350" s="17" t="s">
        <v>22</v>
      </c>
      <c r="D1350" s="12">
        <v>42825</v>
      </c>
      <c r="E1350" s="12">
        <v>43100</v>
      </c>
      <c r="F1350" s="13">
        <v>198000</v>
      </c>
      <c r="G1350" s="12">
        <v>42795</v>
      </c>
      <c r="H1350" s="12">
        <v>43159</v>
      </c>
      <c r="I1350" s="17">
        <f>IF((YEAR(H1350)-YEAR(G1350))=1, ((MONTH(H1350)-MONTH(G1350))+1)+12, (IF((YEAR(H1350)-YEAR(G1350))=2, ((MONTH(H1350)-MONTH(G1350))+1)+24, (IF((YEAR(H1350)-YEAR(G1350))=3, ((MONTH(H1350)-MONTH(G1350))+1)+36, (MONTH(H1350)-MONTH(G1350))+1)))))</f>
        <v>12</v>
      </c>
      <c r="J1350" s="13">
        <f>F1350/I1350</f>
        <v>16500</v>
      </c>
      <c r="L1350" t="b">
        <f t="shared" si="103"/>
        <v>0</v>
      </c>
      <c r="M1350" s="14" t="b">
        <f t="shared" si="101"/>
        <v>1</v>
      </c>
      <c r="N1350" s="14" t="b">
        <f t="shared" si="102"/>
        <v>1</v>
      </c>
      <c r="O1350"/>
    </row>
    <row r="1351" spans="1:15" ht="15.75" hidden="1" x14ac:dyDescent="0.25">
      <c r="A1351" s="17" t="s">
        <v>303</v>
      </c>
      <c r="B1351" s="17" t="s">
        <v>336</v>
      </c>
      <c r="C1351" s="17" t="s">
        <v>22</v>
      </c>
      <c r="D1351" s="12">
        <v>42850</v>
      </c>
      <c r="E1351" s="12">
        <v>43100</v>
      </c>
      <c r="F1351" s="13">
        <v>600</v>
      </c>
      <c r="G1351" s="12">
        <v>42826</v>
      </c>
      <c r="H1351" s="12">
        <v>42855</v>
      </c>
      <c r="I1351" s="17">
        <f>IF((YEAR(H1351)-YEAR(G1351))=1, ((MONTH(H1351)-MONTH(G1351))+1)+12, (IF((YEAR(H1351)-YEAR(G1351))=2, ((MONTH(H1351)-MONTH(G1351))+1)+24, (IF((YEAR(H1351)-YEAR(G1351))=3, ((MONTH(H1351)-MONTH(G1351))+1)+36, (MONTH(H1351)-MONTH(G1351))+1)))))</f>
        <v>1</v>
      </c>
      <c r="J1351" s="13">
        <f>F1351/I1351</f>
        <v>600</v>
      </c>
      <c r="L1351" t="b">
        <f t="shared" si="103"/>
        <v>0</v>
      </c>
      <c r="M1351" s="14" t="b">
        <f t="shared" si="101"/>
        <v>1</v>
      </c>
      <c r="N1351" s="14" t="b">
        <f t="shared" si="102"/>
        <v>1</v>
      </c>
      <c r="O1351"/>
    </row>
    <row r="1352" spans="1:15" ht="15.75" hidden="1" x14ac:dyDescent="0.25">
      <c r="A1352" s="17" t="s">
        <v>303</v>
      </c>
      <c r="B1352" s="17" t="s">
        <v>336</v>
      </c>
      <c r="C1352" s="17" t="s">
        <v>22</v>
      </c>
      <c r="D1352" s="12">
        <v>42880</v>
      </c>
      <c r="E1352" s="12">
        <v>43100</v>
      </c>
      <c r="F1352" s="13">
        <v>600</v>
      </c>
      <c r="G1352" s="12">
        <v>42856</v>
      </c>
      <c r="H1352" s="12">
        <v>42886</v>
      </c>
      <c r="I1352" s="17">
        <f>IF((YEAR(H1352)-YEAR(G1352))=1, ((MONTH(H1352)-MONTH(G1352))+1)+12, (IF((YEAR(H1352)-YEAR(G1352))=2, ((MONTH(H1352)-MONTH(G1352))+1)+24, (IF((YEAR(H1352)-YEAR(G1352))=3, ((MONTH(H1352)-MONTH(G1352))+1)+36, (MONTH(H1352)-MONTH(G1352))+1)))))</f>
        <v>1</v>
      </c>
      <c r="J1352" s="13">
        <f>F1352/I1352</f>
        <v>600</v>
      </c>
      <c r="L1352" t="b">
        <f t="shared" si="103"/>
        <v>0</v>
      </c>
      <c r="M1352" s="14" t="b">
        <f t="shared" si="101"/>
        <v>1</v>
      </c>
      <c r="N1352" s="14" t="b">
        <f t="shared" si="102"/>
        <v>1</v>
      </c>
      <c r="O1352"/>
    </row>
    <row r="1353" spans="1:15" ht="15.75" hidden="1" x14ac:dyDescent="0.25">
      <c r="A1353" s="17" t="s">
        <v>303</v>
      </c>
      <c r="B1353" s="17" t="s">
        <v>336</v>
      </c>
      <c r="C1353" s="17" t="s">
        <v>22</v>
      </c>
      <c r="D1353" s="12">
        <v>42911</v>
      </c>
      <c r="E1353" s="12">
        <v>43100</v>
      </c>
      <c r="F1353" s="13">
        <v>600</v>
      </c>
      <c r="G1353" s="12">
        <v>42887</v>
      </c>
      <c r="H1353" s="12">
        <v>42916</v>
      </c>
      <c r="I1353" s="17">
        <f>IF((YEAR(H1353)-YEAR(G1353))=1, ((MONTH(H1353)-MONTH(G1353))+1)+12, (IF((YEAR(H1353)-YEAR(G1353))=2, ((MONTH(H1353)-MONTH(G1353))+1)+24, (IF((YEAR(H1353)-YEAR(G1353))=3, ((MONTH(H1353)-MONTH(G1353))+1)+36, (MONTH(H1353)-MONTH(G1353))+1)))))</f>
        <v>1</v>
      </c>
      <c r="J1353" s="13">
        <f>F1353/I1353</f>
        <v>600</v>
      </c>
      <c r="L1353" t="b">
        <f t="shared" si="103"/>
        <v>0</v>
      </c>
      <c r="M1353" s="14" t="b">
        <f t="shared" si="101"/>
        <v>1</v>
      </c>
      <c r="N1353" s="14" t="b">
        <f t="shared" si="102"/>
        <v>1</v>
      </c>
      <c r="O1353"/>
    </row>
    <row r="1354" spans="1:15" ht="15.75" hidden="1" x14ac:dyDescent="0.25">
      <c r="A1354" s="17" t="s">
        <v>303</v>
      </c>
      <c r="B1354" s="17" t="s">
        <v>336</v>
      </c>
      <c r="C1354" s="17" t="s">
        <v>22</v>
      </c>
      <c r="D1354" s="12">
        <v>42941</v>
      </c>
      <c r="E1354" s="12">
        <v>43100</v>
      </c>
      <c r="F1354" s="13">
        <v>600</v>
      </c>
      <c r="G1354" s="12">
        <v>42917</v>
      </c>
      <c r="H1354" s="12">
        <v>42947</v>
      </c>
      <c r="I1354" s="17">
        <f>IF((YEAR(H1354)-YEAR(G1354))=1, ((MONTH(H1354)-MONTH(G1354))+1)+12, (IF((YEAR(H1354)-YEAR(G1354))=2, ((MONTH(H1354)-MONTH(G1354))+1)+24, (IF((YEAR(H1354)-YEAR(G1354))=3, ((MONTH(H1354)-MONTH(G1354))+1)+36, (MONTH(H1354)-MONTH(G1354))+1)))))</f>
        <v>1</v>
      </c>
      <c r="J1354" s="13">
        <f>F1354/I1354</f>
        <v>600</v>
      </c>
      <c r="L1354" t="b">
        <f t="shared" si="103"/>
        <v>0</v>
      </c>
      <c r="M1354" s="14" t="b">
        <f t="shared" si="101"/>
        <v>1</v>
      </c>
      <c r="N1354" s="14" t="b">
        <f t="shared" si="102"/>
        <v>1</v>
      </c>
      <c r="O1354"/>
    </row>
    <row r="1355" spans="1:15" ht="15.75" hidden="1" x14ac:dyDescent="0.25">
      <c r="A1355" s="17" t="s">
        <v>303</v>
      </c>
      <c r="B1355" s="17" t="s">
        <v>336</v>
      </c>
      <c r="C1355" s="17" t="s">
        <v>22</v>
      </c>
      <c r="D1355" s="12">
        <v>42972</v>
      </c>
      <c r="E1355" s="12">
        <v>43100</v>
      </c>
      <c r="F1355" s="13">
        <v>600</v>
      </c>
      <c r="G1355" s="12">
        <v>42948</v>
      </c>
      <c r="H1355" s="12">
        <v>42978</v>
      </c>
      <c r="I1355" s="17">
        <f>IF((YEAR(H1355)-YEAR(G1355))=1, ((MONTH(H1355)-MONTH(G1355))+1)+12, (IF((YEAR(H1355)-YEAR(G1355))=2, ((MONTH(H1355)-MONTH(G1355))+1)+24, (IF((YEAR(H1355)-YEAR(G1355))=3, ((MONTH(H1355)-MONTH(G1355))+1)+36, (MONTH(H1355)-MONTH(G1355))+1)))))</f>
        <v>1</v>
      </c>
      <c r="J1355" s="13">
        <f>F1355/I1355</f>
        <v>600</v>
      </c>
      <c r="L1355" t="b">
        <f t="shared" si="103"/>
        <v>0</v>
      </c>
      <c r="M1355" s="14" t="b">
        <f t="shared" si="101"/>
        <v>1</v>
      </c>
      <c r="N1355" s="14" t="b">
        <f t="shared" si="102"/>
        <v>1</v>
      </c>
      <c r="O1355"/>
    </row>
    <row r="1356" spans="1:15" ht="15.75" hidden="1" x14ac:dyDescent="0.25">
      <c r="A1356" s="17" t="s">
        <v>303</v>
      </c>
      <c r="B1356" s="17" t="s">
        <v>336</v>
      </c>
      <c r="C1356" s="17" t="s">
        <v>22</v>
      </c>
      <c r="D1356" s="12">
        <v>43003</v>
      </c>
      <c r="E1356" s="12">
        <v>43100</v>
      </c>
      <c r="F1356" s="13">
        <v>600</v>
      </c>
      <c r="G1356" s="12">
        <v>42979</v>
      </c>
      <c r="H1356" s="12">
        <v>43008</v>
      </c>
      <c r="I1356" s="17">
        <f>IF((YEAR(H1356)-YEAR(G1356))=1, ((MONTH(H1356)-MONTH(G1356))+1)+12, (IF((YEAR(H1356)-YEAR(G1356))=2, ((MONTH(H1356)-MONTH(G1356))+1)+24, (IF((YEAR(H1356)-YEAR(G1356))=3, ((MONTH(H1356)-MONTH(G1356))+1)+36, (MONTH(H1356)-MONTH(G1356))+1)))))</f>
        <v>1</v>
      </c>
      <c r="J1356" s="13">
        <f>F1356/I1356</f>
        <v>600</v>
      </c>
      <c r="L1356" t="b">
        <f t="shared" si="103"/>
        <v>0</v>
      </c>
      <c r="M1356" s="14" t="b">
        <f t="shared" si="101"/>
        <v>1</v>
      </c>
      <c r="N1356" s="14" t="b">
        <f t="shared" si="102"/>
        <v>1</v>
      </c>
      <c r="O1356"/>
    </row>
    <row r="1357" spans="1:15" ht="15.75" hidden="1" x14ac:dyDescent="0.25">
      <c r="A1357" s="17" t="s">
        <v>303</v>
      </c>
      <c r="B1357" s="17" t="s">
        <v>336</v>
      </c>
      <c r="C1357" s="17" t="s">
        <v>22</v>
      </c>
      <c r="D1357" s="12">
        <v>43033</v>
      </c>
      <c r="E1357" s="12">
        <v>43100</v>
      </c>
      <c r="F1357" s="13">
        <v>600</v>
      </c>
      <c r="G1357" s="12">
        <v>43009</v>
      </c>
      <c r="H1357" s="12">
        <v>43039</v>
      </c>
      <c r="I1357" s="17">
        <f>IF((YEAR(H1357)-YEAR(G1357))=1, ((MONTH(H1357)-MONTH(G1357))+1)+12, (IF((YEAR(H1357)-YEAR(G1357))=2, ((MONTH(H1357)-MONTH(G1357))+1)+24, (IF((YEAR(H1357)-YEAR(G1357))=3, ((MONTH(H1357)-MONTH(G1357))+1)+36, (MONTH(H1357)-MONTH(G1357))+1)))))</f>
        <v>1</v>
      </c>
      <c r="J1357" s="13">
        <f>F1357/I1357</f>
        <v>600</v>
      </c>
      <c r="L1357" t="b">
        <f t="shared" si="103"/>
        <v>0</v>
      </c>
      <c r="M1357" s="14" t="b">
        <f t="shared" si="101"/>
        <v>1</v>
      </c>
      <c r="N1357" s="14" t="b">
        <f t="shared" si="102"/>
        <v>1</v>
      </c>
      <c r="O1357"/>
    </row>
    <row r="1358" spans="1:15" ht="15.75" hidden="1" x14ac:dyDescent="0.25">
      <c r="A1358" s="17" t="s">
        <v>303</v>
      </c>
      <c r="B1358" s="17" t="s">
        <v>336</v>
      </c>
      <c r="C1358" s="17" t="s">
        <v>22</v>
      </c>
      <c r="D1358" s="12">
        <v>43064</v>
      </c>
      <c r="E1358" s="12">
        <v>43100</v>
      </c>
      <c r="F1358" s="13">
        <v>600</v>
      </c>
      <c r="G1358" s="12">
        <v>43040</v>
      </c>
      <c r="H1358" s="12">
        <v>43069</v>
      </c>
      <c r="I1358" s="17">
        <f>IF((YEAR(H1358)-YEAR(G1358))=1, ((MONTH(H1358)-MONTH(G1358))+1)+12, (IF((YEAR(H1358)-YEAR(G1358))=2, ((MONTH(H1358)-MONTH(G1358))+1)+24, (IF((YEAR(H1358)-YEAR(G1358))=3, ((MONTH(H1358)-MONTH(G1358))+1)+36, (MONTH(H1358)-MONTH(G1358))+1)))))</f>
        <v>1</v>
      </c>
      <c r="J1358" s="13">
        <f>F1358/I1358</f>
        <v>600</v>
      </c>
      <c r="L1358" t="b">
        <f t="shared" si="103"/>
        <v>0</v>
      </c>
      <c r="M1358" s="14" t="b">
        <f t="shared" si="101"/>
        <v>1</v>
      </c>
      <c r="N1358" s="14" t="b">
        <f t="shared" si="102"/>
        <v>1</v>
      </c>
      <c r="O1358"/>
    </row>
    <row r="1359" spans="1:15" ht="15.75" hidden="1" x14ac:dyDescent="0.25">
      <c r="A1359" s="17" t="s">
        <v>303</v>
      </c>
      <c r="B1359" s="17" t="s">
        <v>336</v>
      </c>
      <c r="C1359" s="17" t="s">
        <v>22</v>
      </c>
      <c r="D1359" s="12">
        <v>43094</v>
      </c>
      <c r="E1359" s="12">
        <v>43100</v>
      </c>
      <c r="F1359" s="13">
        <v>600</v>
      </c>
      <c r="G1359" s="12">
        <v>43070</v>
      </c>
      <c r="H1359" s="12">
        <v>43100</v>
      </c>
      <c r="I1359" s="17">
        <f>IF((YEAR(H1359)-YEAR(G1359))=1, ((MONTH(H1359)-MONTH(G1359))+1)+12, (IF((YEAR(H1359)-YEAR(G1359))=2, ((MONTH(H1359)-MONTH(G1359))+1)+24, (IF((YEAR(H1359)-YEAR(G1359))=3, ((MONTH(H1359)-MONTH(G1359))+1)+36, (MONTH(H1359)-MONTH(G1359))+1)))))</f>
        <v>1</v>
      </c>
      <c r="J1359" s="13">
        <f>F1359/I1359</f>
        <v>600</v>
      </c>
      <c r="L1359" t="b">
        <f t="shared" si="103"/>
        <v>0</v>
      </c>
      <c r="M1359" s="14" t="b">
        <f t="shared" si="101"/>
        <v>1</v>
      </c>
      <c r="N1359" s="14" t="b">
        <f t="shared" si="102"/>
        <v>1</v>
      </c>
      <c r="O1359"/>
    </row>
    <row r="1360" spans="1:15" ht="15.75" hidden="1" x14ac:dyDescent="0.25">
      <c r="A1360" s="17" t="s">
        <v>303</v>
      </c>
      <c r="B1360" s="17" t="s">
        <v>336</v>
      </c>
      <c r="C1360" s="17" t="s">
        <v>22</v>
      </c>
      <c r="D1360" s="12">
        <v>43125</v>
      </c>
      <c r="E1360" s="12">
        <v>43137</v>
      </c>
      <c r="F1360" s="13">
        <v>600</v>
      </c>
      <c r="G1360" s="12">
        <v>43101</v>
      </c>
      <c r="H1360" s="12">
        <v>43131</v>
      </c>
      <c r="I1360" s="17">
        <f>IF((YEAR(H1360)-YEAR(G1360))=1, ((MONTH(H1360)-MONTH(G1360))+1)+12, (IF((YEAR(H1360)-YEAR(G1360))=2, ((MONTH(H1360)-MONTH(G1360))+1)+24, (IF((YEAR(H1360)-YEAR(G1360))=3, ((MONTH(H1360)-MONTH(G1360))+1)+36, (MONTH(H1360)-MONTH(G1360))+1)))))</f>
        <v>1</v>
      </c>
      <c r="J1360" s="13">
        <f>F1360/I1360</f>
        <v>600</v>
      </c>
      <c r="L1360" t="b">
        <f t="shared" si="103"/>
        <v>0</v>
      </c>
      <c r="M1360" s="14" t="b">
        <f t="shared" si="101"/>
        <v>1</v>
      </c>
      <c r="N1360" s="14" t="b">
        <f t="shared" si="102"/>
        <v>1</v>
      </c>
      <c r="O1360"/>
    </row>
    <row r="1361" spans="1:15" ht="15.75" hidden="1" x14ac:dyDescent="0.25">
      <c r="A1361" s="17" t="s">
        <v>303</v>
      </c>
      <c r="B1361" s="17" t="s">
        <v>336</v>
      </c>
      <c r="C1361" s="17" t="s">
        <v>22</v>
      </c>
      <c r="D1361" s="12">
        <v>43156</v>
      </c>
      <c r="E1361" s="12">
        <v>43171</v>
      </c>
      <c r="F1361" s="13">
        <v>600</v>
      </c>
      <c r="G1361" s="12">
        <v>43132</v>
      </c>
      <c r="H1361" s="12">
        <v>43159</v>
      </c>
      <c r="I1361" s="17">
        <f>IF((YEAR(H1361)-YEAR(G1361))=1, ((MONTH(H1361)-MONTH(G1361))+1)+12, (IF((YEAR(H1361)-YEAR(G1361))=2, ((MONTH(H1361)-MONTH(G1361))+1)+24, (IF((YEAR(H1361)-YEAR(G1361))=3, ((MONTH(H1361)-MONTH(G1361))+1)+36, (MONTH(H1361)-MONTH(G1361))+1)))))</f>
        <v>1</v>
      </c>
      <c r="J1361" s="13">
        <f>F1361/I1361</f>
        <v>600</v>
      </c>
      <c r="L1361" t="b">
        <f t="shared" si="103"/>
        <v>0</v>
      </c>
      <c r="M1361" s="14" t="b">
        <f t="shared" si="101"/>
        <v>1</v>
      </c>
      <c r="N1361" s="14" t="b">
        <f t="shared" si="102"/>
        <v>1</v>
      </c>
      <c r="O1361"/>
    </row>
    <row r="1362" spans="1:15" ht="15.75" hidden="1" x14ac:dyDescent="0.25">
      <c r="A1362" s="17" t="s">
        <v>303</v>
      </c>
      <c r="B1362" s="17" t="s">
        <v>336</v>
      </c>
      <c r="C1362" s="17" t="s">
        <v>22</v>
      </c>
      <c r="D1362" s="12">
        <v>43184</v>
      </c>
      <c r="E1362" s="12">
        <v>43192</v>
      </c>
      <c r="F1362" s="13">
        <v>600</v>
      </c>
      <c r="G1362" s="12">
        <v>43160</v>
      </c>
      <c r="H1362" s="12">
        <v>43190</v>
      </c>
      <c r="I1362" s="17">
        <f>IF((YEAR(H1362)-YEAR(G1362))=1, ((MONTH(H1362)-MONTH(G1362))+1)+12, (IF((YEAR(H1362)-YEAR(G1362))=2, ((MONTH(H1362)-MONTH(G1362))+1)+24, (IF((YEAR(H1362)-YEAR(G1362))=3, ((MONTH(H1362)-MONTH(G1362))+1)+36, (MONTH(H1362)-MONTH(G1362))+1)))))</f>
        <v>1</v>
      </c>
      <c r="J1362" s="13">
        <f>F1362/I1362</f>
        <v>600</v>
      </c>
      <c r="L1362" t="b">
        <f t="shared" si="103"/>
        <v>0</v>
      </c>
      <c r="M1362" s="14" t="b">
        <f t="shared" si="101"/>
        <v>1</v>
      </c>
      <c r="N1362" s="14" t="b">
        <f t="shared" si="102"/>
        <v>1</v>
      </c>
      <c r="O1362"/>
    </row>
    <row r="1363" spans="1:15" ht="15.75" hidden="1" x14ac:dyDescent="0.25">
      <c r="A1363" s="17" t="s">
        <v>303</v>
      </c>
      <c r="B1363" s="17" t="s">
        <v>336</v>
      </c>
      <c r="C1363" s="17" t="s">
        <v>22</v>
      </c>
      <c r="D1363" s="12">
        <v>43144</v>
      </c>
      <c r="E1363" s="12">
        <v>43157</v>
      </c>
      <c r="F1363" s="13">
        <v>207900</v>
      </c>
      <c r="G1363" s="12">
        <v>43160</v>
      </c>
      <c r="H1363" s="12">
        <v>43524</v>
      </c>
      <c r="I1363" s="17">
        <f>IF((YEAR(H1363)-YEAR(G1363))=1, ((MONTH(H1363)-MONTH(G1363))+1)+12, (IF((YEAR(H1363)-YEAR(G1363))=2, ((MONTH(H1363)-MONTH(G1363))+1)+24, (IF((YEAR(H1363)-YEAR(G1363))=3, ((MONTH(H1363)-MONTH(G1363))+1)+36, (MONTH(H1363)-MONTH(G1363))+1)))))</f>
        <v>12</v>
      </c>
      <c r="J1363" s="13">
        <f>F1363/I1363</f>
        <v>17325</v>
      </c>
      <c r="L1363" t="b">
        <f t="shared" si="103"/>
        <v>0</v>
      </c>
      <c r="M1363" s="14" t="b">
        <f t="shared" si="101"/>
        <v>1</v>
      </c>
      <c r="N1363" s="14" t="b">
        <f t="shared" si="102"/>
        <v>1</v>
      </c>
      <c r="O1363"/>
    </row>
    <row r="1364" spans="1:15" ht="15.75" hidden="1" x14ac:dyDescent="0.25">
      <c r="A1364" s="17" t="s">
        <v>303</v>
      </c>
      <c r="B1364" s="17" t="s">
        <v>336</v>
      </c>
      <c r="C1364" s="17" t="s">
        <v>22</v>
      </c>
      <c r="D1364" s="12">
        <v>43213</v>
      </c>
      <c r="E1364" s="12">
        <v>43227</v>
      </c>
      <c r="F1364" s="13">
        <v>600</v>
      </c>
      <c r="G1364" s="12">
        <v>43191</v>
      </c>
      <c r="H1364" s="12">
        <v>43220</v>
      </c>
      <c r="I1364" s="17">
        <f>IF((YEAR(H1364)-YEAR(G1364))=1, ((MONTH(H1364)-MONTH(G1364))+1)+12, (IF((YEAR(H1364)-YEAR(G1364))=2, ((MONTH(H1364)-MONTH(G1364))+1)+24, (IF((YEAR(H1364)-YEAR(G1364))=3, ((MONTH(H1364)-MONTH(G1364))+1)+36, (MONTH(H1364)-MONTH(G1364))+1)))))</f>
        <v>1</v>
      </c>
      <c r="J1364" s="13">
        <f>F1364/I1364</f>
        <v>600</v>
      </c>
      <c r="L1364" t="b">
        <f t="shared" si="103"/>
        <v>0</v>
      </c>
      <c r="M1364" s="14" t="b">
        <f t="shared" si="101"/>
        <v>1</v>
      </c>
      <c r="N1364" s="14" t="b">
        <f t="shared" si="102"/>
        <v>1</v>
      </c>
      <c r="O1364"/>
    </row>
    <row r="1365" spans="1:15" ht="15.75" hidden="1" x14ac:dyDescent="0.25">
      <c r="A1365" s="17" t="s">
        <v>303</v>
      </c>
      <c r="B1365" s="17" t="s">
        <v>336</v>
      </c>
      <c r="C1365" s="17" t="s">
        <v>22</v>
      </c>
      <c r="D1365" s="12">
        <v>43245</v>
      </c>
      <c r="E1365" s="12">
        <v>43255</v>
      </c>
      <c r="F1365" s="13">
        <v>600</v>
      </c>
      <c r="G1365" s="12">
        <v>43221</v>
      </c>
      <c r="H1365" s="12">
        <v>43251</v>
      </c>
      <c r="I1365" s="17">
        <f>IF((YEAR(H1365)-YEAR(G1365))=1, ((MONTH(H1365)-MONTH(G1365))+1)+12, (IF((YEAR(H1365)-YEAR(G1365))=2, ((MONTH(H1365)-MONTH(G1365))+1)+24, (IF((YEAR(H1365)-YEAR(G1365))=3, ((MONTH(H1365)-MONTH(G1365))+1)+36, (MONTH(H1365)-MONTH(G1365))+1)))))</f>
        <v>1</v>
      </c>
      <c r="J1365" s="13">
        <f>F1365/I1365</f>
        <v>600</v>
      </c>
      <c r="L1365" t="b">
        <f t="shared" si="103"/>
        <v>0</v>
      </c>
      <c r="M1365" s="14" t="b">
        <f t="shared" ref="M1365:M1428" si="104">EXACT(A1365,A1364)</f>
        <v>1</v>
      </c>
      <c r="N1365" s="14" t="b">
        <f t="shared" ref="N1365:N1428" si="105">EXACT(B1365,B1364)</f>
        <v>1</v>
      </c>
      <c r="O1365"/>
    </row>
    <row r="1366" spans="1:15" ht="15.75" hidden="1" x14ac:dyDescent="0.25">
      <c r="A1366" s="17" t="s">
        <v>303</v>
      </c>
      <c r="B1366" s="17" t="s">
        <v>336</v>
      </c>
      <c r="C1366" s="17" t="s">
        <v>22</v>
      </c>
      <c r="D1366" s="12">
        <v>43276</v>
      </c>
      <c r="E1366" s="12">
        <v>43318</v>
      </c>
      <c r="F1366" s="13">
        <v>600</v>
      </c>
      <c r="G1366" s="12">
        <v>43252</v>
      </c>
      <c r="H1366" s="12">
        <v>43281</v>
      </c>
      <c r="I1366" s="17">
        <f>IF((YEAR(H1366)-YEAR(G1366))=1, ((MONTH(H1366)-MONTH(G1366))+1)+12, (IF((YEAR(H1366)-YEAR(G1366))=2, ((MONTH(H1366)-MONTH(G1366))+1)+24, (IF((YEAR(H1366)-YEAR(G1366))=3, ((MONTH(H1366)-MONTH(G1366))+1)+36, (MONTH(H1366)-MONTH(G1366))+1)))))</f>
        <v>1</v>
      </c>
      <c r="J1366" s="13">
        <f>F1366/I1366</f>
        <v>600</v>
      </c>
      <c r="L1366" t="b">
        <f t="shared" si="103"/>
        <v>0</v>
      </c>
      <c r="M1366" s="14" t="b">
        <f t="shared" si="104"/>
        <v>1</v>
      </c>
      <c r="N1366" s="14" t="b">
        <f t="shared" si="105"/>
        <v>1</v>
      </c>
      <c r="O1366"/>
    </row>
    <row r="1367" spans="1:15" ht="15.75" hidden="1" x14ac:dyDescent="0.25">
      <c r="A1367" s="17" t="s">
        <v>303</v>
      </c>
      <c r="B1367" s="17" t="s">
        <v>336</v>
      </c>
      <c r="C1367" s="17" t="s">
        <v>22</v>
      </c>
      <c r="D1367" s="12">
        <v>43306</v>
      </c>
      <c r="E1367" s="12">
        <v>43326</v>
      </c>
      <c r="F1367" s="13">
        <v>600</v>
      </c>
      <c r="G1367" s="12">
        <v>43282</v>
      </c>
      <c r="H1367" s="12">
        <v>43312</v>
      </c>
      <c r="I1367" s="17">
        <f>IF((YEAR(H1367)-YEAR(G1367))=1, ((MONTH(H1367)-MONTH(G1367))+1)+12, (IF((YEAR(H1367)-YEAR(G1367))=2, ((MONTH(H1367)-MONTH(G1367))+1)+24, (IF((YEAR(H1367)-YEAR(G1367))=3, ((MONTH(H1367)-MONTH(G1367))+1)+36, (MONTH(H1367)-MONTH(G1367))+1)))))</f>
        <v>1</v>
      </c>
      <c r="J1367" s="13">
        <f>F1367/I1367</f>
        <v>600</v>
      </c>
      <c r="L1367" t="b">
        <f t="shared" si="103"/>
        <v>0</v>
      </c>
      <c r="M1367" s="14" t="b">
        <f t="shared" si="104"/>
        <v>1</v>
      </c>
      <c r="N1367" s="14" t="b">
        <f t="shared" si="105"/>
        <v>1</v>
      </c>
      <c r="O1367"/>
    </row>
    <row r="1368" spans="1:15" ht="15.75" hidden="1" x14ac:dyDescent="0.25">
      <c r="A1368" s="17" t="s">
        <v>303</v>
      </c>
      <c r="B1368" s="17" t="s">
        <v>336</v>
      </c>
      <c r="C1368" s="17" t="s">
        <v>22</v>
      </c>
      <c r="D1368" s="12">
        <v>43337</v>
      </c>
      <c r="E1368" s="12">
        <v>43348</v>
      </c>
      <c r="F1368" s="13">
        <v>600</v>
      </c>
      <c r="G1368" s="12">
        <v>43313</v>
      </c>
      <c r="H1368" s="12">
        <v>43343</v>
      </c>
      <c r="I1368" s="17">
        <f>IF((YEAR(H1368)-YEAR(G1368))=1, ((MONTH(H1368)-MONTH(G1368))+1)+12, (IF((YEAR(H1368)-YEAR(G1368))=2, ((MONTH(H1368)-MONTH(G1368))+1)+24, (IF((YEAR(H1368)-YEAR(G1368))=3, ((MONTH(H1368)-MONTH(G1368))+1)+36, (MONTH(H1368)-MONTH(G1368))+1)))))</f>
        <v>1</v>
      </c>
      <c r="J1368" s="13">
        <f>F1368/I1368</f>
        <v>600</v>
      </c>
      <c r="L1368" t="b">
        <f t="shared" si="103"/>
        <v>0</v>
      </c>
      <c r="M1368" s="14" t="b">
        <f t="shared" si="104"/>
        <v>1</v>
      </c>
      <c r="N1368" s="14" t="b">
        <f t="shared" si="105"/>
        <v>1</v>
      </c>
      <c r="O1368"/>
    </row>
    <row r="1369" spans="1:15" ht="15.75" hidden="1" x14ac:dyDescent="0.25">
      <c r="A1369" s="17" t="s">
        <v>303</v>
      </c>
      <c r="B1369" s="17" t="s">
        <v>336</v>
      </c>
      <c r="C1369" s="17" t="s">
        <v>22</v>
      </c>
      <c r="D1369" s="12">
        <v>43368</v>
      </c>
      <c r="E1369" s="12">
        <v>43382</v>
      </c>
      <c r="F1369" s="13">
        <v>600</v>
      </c>
      <c r="G1369" s="12">
        <v>43344</v>
      </c>
      <c r="H1369" s="12">
        <v>43373</v>
      </c>
      <c r="I1369" s="17">
        <f>IF((YEAR(H1369)-YEAR(G1369))=1, ((MONTH(H1369)-MONTH(G1369))+1)+12, (IF((YEAR(H1369)-YEAR(G1369))=2, ((MONTH(H1369)-MONTH(G1369))+1)+24, (IF((YEAR(H1369)-YEAR(G1369))=3, ((MONTH(H1369)-MONTH(G1369))+1)+36, (MONTH(H1369)-MONTH(G1369))+1)))))</f>
        <v>1</v>
      </c>
      <c r="J1369" s="13">
        <f>F1369/I1369</f>
        <v>600</v>
      </c>
      <c r="L1369" t="b">
        <f t="shared" si="103"/>
        <v>0</v>
      </c>
      <c r="M1369" s="14" t="b">
        <f t="shared" si="104"/>
        <v>1</v>
      </c>
      <c r="N1369" s="14" t="b">
        <f t="shared" si="105"/>
        <v>1</v>
      </c>
      <c r="O1369"/>
    </row>
    <row r="1370" spans="1:15" ht="15.75" hidden="1" x14ac:dyDescent="0.25">
      <c r="A1370" s="17" t="s">
        <v>303</v>
      </c>
      <c r="B1370" s="17" t="s">
        <v>336</v>
      </c>
      <c r="C1370" s="17" t="s">
        <v>22</v>
      </c>
      <c r="D1370" s="12">
        <v>43398</v>
      </c>
      <c r="E1370" s="12">
        <v>43417</v>
      </c>
      <c r="F1370" s="13">
        <v>600</v>
      </c>
      <c r="G1370" s="12">
        <v>43374</v>
      </c>
      <c r="H1370" s="12">
        <v>43404</v>
      </c>
      <c r="I1370" s="17">
        <f>IF((YEAR(H1370)-YEAR(G1370))=1, ((MONTH(H1370)-MONTH(G1370))+1)+12, (IF((YEAR(H1370)-YEAR(G1370))=2, ((MONTH(H1370)-MONTH(G1370))+1)+24, (IF((YEAR(H1370)-YEAR(G1370))=3, ((MONTH(H1370)-MONTH(G1370))+1)+36, (MONTH(H1370)-MONTH(G1370))+1)))))</f>
        <v>1</v>
      </c>
      <c r="J1370" s="13">
        <f>F1370/I1370</f>
        <v>600</v>
      </c>
      <c r="L1370" t="b">
        <f t="shared" si="103"/>
        <v>0</v>
      </c>
      <c r="M1370" s="14" t="b">
        <f t="shared" si="104"/>
        <v>1</v>
      </c>
      <c r="N1370" s="14" t="b">
        <f t="shared" si="105"/>
        <v>1</v>
      </c>
      <c r="O1370"/>
    </row>
    <row r="1371" spans="1:15" ht="15.75" hidden="1" x14ac:dyDescent="0.25">
      <c r="A1371" s="17" t="s">
        <v>303</v>
      </c>
      <c r="B1371" s="17" t="s">
        <v>336</v>
      </c>
      <c r="C1371" s="17" t="s">
        <v>22</v>
      </c>
      <c r="D1371" s="12">
        <v>43429</v>
      </c>
      <c r="E1371" s="12">
        <v>43444</v>
      </c>
      <c r="F1371" s="13">
        <v>600</v>
      </c>
      <c r="G1371" s="12">
        <v>43405</v>
      </c>
      <c r="H1371" s="12">
        <v>43434</v>
      </c>
      <c r="I1371" s="17">
        <f>IF((YEAR(H1371)-YEAR(G1371))=1, ((MONTH(H1371)-MONTH(G1371))+1)+12, (IF((YEAR(H1371)-YEAR(G1371))=2, ((MONTH(H1371)-MONTH(G1371))+1)+24, (IF((YEAR(H1371)-YEAR(G1371))=3, ((MONTH(H1371)-MONTH(G1371))+1)+36, (MONTH(H1371)-MONTH(G1371))+1)))))</f>
        <v>1</v>
      </c>
      <c r="J1371" s="13">
        <f>F1371/I1371</f>
        <v>600</v>
      </c>
      <c r="L1371" t="b">
        <f t="shared" si="103"/>
        <v>0</v>
      </c>
      <c r="M1371" s="14" t="b">
        <f t="shared" si="104"/>
        <v>1</v>
      </c>
      <c r="N1371" s="14" t="b">
        <f t="shared" si="105"/>
        <v>1</v>
      </c>
      <c r="O1371"/>
    </row>
    <row r="1372" spans="1:15" ht="15.75" hidden="1" x14ac:dyDescent="0.25">
      <c r="A1372" s="17" t="s">
        <v>303</v>
      </c>
      <c r="B1372" s="17" t="s">
        <v>336</v>
      </c>
      <c r="C1372" s="17" t="s">
        <v>22</v>
      </c>
      <c r="D1372" s="12">
        <v>43459</v>
      </c>
      <c r="E1372" s="12">
        <v>43476</v>
      </c>
      <c r="F1372" s="13">
        <v>600</v>
      </c>
      <c r="G1372" s="12">
        <v>43435</v>
      </c>
      <c r="H1372" s="12">
        <v>43465</v>
      </c>
      <c r="I1372" s="17">
        <f>IF((YEAR(H1372)-YEAR(G1372))=1, ((MONTH(H1372)-MONTH(G1372))+1)+12, (IF((YEAR(H1372)-YEAR(G1372))=2, ((MONTH(H1372)-MONTH(G1372))+1)+24, (IF((YEAR(H1372)-YEAR(G1372))=3, ((MONTH(H1372)-MONTH(G1372))+1)+36, (MONTH(H1372)-MONTH(G1372))+1)))))</f>
        <v>1</v>
      </c>
      <c r="J1372" s="13">
        <f>F1372/I1372</f>
        <v>600</v>
      </c>
      <c r="L1372" t="b">
        <f t="shared" si="103"/>
        <v>0</v>
      </c>
      <c r="M1372" s="14" t="b">
        <f t="shared" si="104"/>
        <v>1</v>
      </c>
      <c r="N1372" s="14" t="b">
        <f t="shared" si="105"/>
        <v>1</v>
      </c>
      <c r="O1372"/>
    </row>
    <row r="1373" spans="1:15" ht="15.75" x14ac:dyDescent="0.25">
      <c r="A1373" s="17" t="s">
        <v>303</v>
      </c>
      <c r="B1373" s="17" t="s">
        <v>336</v>
      </c>
      <c r="C1373" s="17" t="s">
        <v>22</v>
      </c>
      <c r="D1373" s="12">
        <v>43490</v>
      </c>
      <c r="E1373" s="12">
        <v>43500</v>
      </c>
      <c r="F1373" s="13">
        <v>600</v>
      </c>
      <c r="G1373" s="12">
        <v>43466</v>
      </c>
      <c r="H1373" s="12">
        <v>43496</v>
      </c>
      <c r="I1373" s="17">
        <f>IF((YEAR(H1373)-YEAR(G1373))=1, ((MONTH(H1373)-MONTH(G1373))+1)+12, (IF((YEAR(H1373)-YEAR(G1373))=2, ((MONTH(H1373)-MONTH(G1373))+1)+24, (IF((YEAR(H1373)-YEAR(G1373))=3, ((MONTH(H1373)-MONTH(G1373))+1)+36, (MONTH(H1373)-MONTH(G1373))+1)))))</f>
        <v>1</v>
      </c>
      <c r="J1373" s="13">
        <f>F1373/I1373</f>
        <v>600</v>
      </c>
      <c r="L1373" t="b">
        <f t="shared" si="103"/>
        <v>0</v>
      </c>
      <c r="M1373" s="14" t="b">
        <f t="shared" si="104"/>
        <v>1</v>
      </c>
      <c r="N1373" s="14" t="b">
        <f t="shared" si="105"/>
        <v>1</v>
      </c>
      <c r="O1373"/>
    </row>
    <row r="1374" spans="1:15" ht="15.75" x14ac:dyDescent="0.25">
      <c r="A1374" s="17" t="s">
        <v>303</v>
      </c>
      <c r="B1374" s="17" t="s">
        <v>336</v>
      </c>
      <c r="C1374" s="17" t="s">
        <v>22</v>
      </c>
      <c r="D1374" s="12">
        <v>43521</v>
      </c>
      <c r="E1374" s="12">
        <v>43528</v>
      </c>
      <c r="F1374" s="13">
        <v>600</v>
      </c>
      <c r="G1374" s="12">
        <v>43497</v>
      </c>
      <c r="H1374" s="12">
        <v>43524</v>
      </c>
      <c r="I1374" s="17">
        <f>IF((YEAR(H1374)-YEAR(G1374))=1, ((MONTH(H1374)-MONTH(G1374))+1)+12, (IF((YEAR(H1374)-YEAR(G1374))=2, ((MONTH(H1374)-MONTH(G1374))+1)+24, (IF((YEAR(H1374)-YEAR(G1374))=3, ((MONTH(H1374)-MONTH(G1374))+1)+36, (MONTH(H1374)-MONTH(G1374))+1)))))</f>
        <v>1</v>
      </c>
      <c r="J1374" s="13">
        <f>F1374/I1374</f>
        <v>600</v>
      </c>
      <c r="L1374" t="b">
        <f t="shared" si="103"/>
        <v>0</v>
      </c>
      <c r="M1374" s="14" t="b">
        <f t="shared" si="104"/>
        <v>1</v>
      </c>
      <c r="N1374" s="14" t="b">
        <f t="shared" si="105"/>
        <v>1</v>
      </c>
      <c r="O1374"/>
    </row>
    <row r="1375" spans="1:15" ht="15.75" x14ac:dyDescent="0.25">
      <c r="A1375" s="17" t="s">
        <v>303</v>
      </c>
      <c r="B1375" s="17" t="s">
        <v>336</v>
      </c>
      <c r="C1375" s="17" t="s">
        <v>22</v>
      </c>
      <c r="D1375" s="12">
        <v>43549</v>
      </c>
      <c r="E1375" s="12">
        <v>43563</v>
      </c>
      <c r="F1375" s="13">
        <v>600</v>
      </c>
      <c r="G1375" s="12">
        <v>43525</v>
      </c>
      <c r="H1375" s="12">
        <v>43555</v>
      </c>
      <c r="I1375" s="17">
        <f>IF((YEAR(H1375)-YEAR(G1375))=1, ((MONTH(H1375)-MONTH(G1375))+1)+12, (IF((YEAR(H1375)-YEAR(G1375))=2, ((MONTH(H1375)-MONTH(G1375))+1)+24, (IF((YEAR(H1375)-YEAR(G1375))=3, ((MONTH(H1375)-MONTH(G1375))+1)+36, (MONTH(H1375)-MONTH(G1375))+1)))))</f>
        <v>1</v>
      </c>
      <c r="J1375" s="13">
        <f>F1375/I1375</f>
        <v>600</v>
      </c>
      <c r="L1375" t="b">
        <f t="shared" si="103"/>
        <v>0</v>
      </c>
      <c r="M1375" s="14" t="b">
        <f t="shared" si="104"/>
        <v>1</v>
      </c>
      <c r="N1375" s="14" t="b">
        <f t="shared" si="105"/>
        <v>1</v>
      </c>
      <c r="O1375"/>
    </row>
    <row r="1376" spans="1:15" ht="15.75" x14ac:dyDescent="0.25">
      <c r="A1376" s="17" t="s">
        <v>303</v>
      </c>
      <c r="B1376" s="17" t="s">
        <v>336</v>
      </c>
      <c r="C1376" s="17" t="s">
        <v>22</v>
      </c>
      <c r="D1376" s="12">
        <v>43509</v>
      </c>
      <c r="E1376" s="12">
        <v>43536</v>
      </c>
      <c r="F1376" s="13">
        <v>207900</v>
      </c>
      <c r="G1376" s="12">
        <v>43525</v>
      </c>
      <c r="H1376" s="12">
        <v>43890</v>
      </c>
      <c r="I1376" s="17">
        <f>IF((YEAR(H1376)-YEAR(G1376))=1, ((MONTH(H1376)-MONTH(G1376))+1)+12, (IF((YEAR(H1376)-YEAR(G1376))=2, ((MONTH(H1376)-MONTH(G1376))+1)+24, (IF((YEAR(H1376)-YEAR(G1376))=3, ((MONTH(H1376)-MONTH(G1376))+1)+36, (MONTH(H1376)-MONTH(G1376))+1)))))</f>
        <v>12</v>
      </c>
      <c r="J1376" s="13">
        <f>F1376/I1376</f>
        <v>17325</v>
      </c>
      <c r="L1376" t="b">
        <f t="shared" si="103"/>
        <v>0</v>
      </c>
      <c r="M1376" s="14" t="b">
        <f t="shared" si="104"/>
        <v>1</v>
      </c>
      <c r="N1376" s="14" t="b">
        <f t="shared" si="105"/>
        <v>1</v>
      </c>
      <c r="O1376"/>
    </row>
    <row r="1377" spans="1:15" ht="15.75" x14ac:dyDescent="0.25">
      <c r="A1377" s="17" t="s">
        <v>303</v>
      </c>
      <c r="B1377" s="17" t="s">
        <v>336</v>
      </c>
      <c r="C1377" s="17" t="s">
        <v>22</v>
      </c>
      <c r="D1377" s="12">
        <v>43580</v>
      </c>
      <c r="E1377" s="12">
        <v>43593</v>
      </c>
      <c r="F1377" s="13">
        <v>600</v>
      </c>
      <c r="G1377" s="12">
        <v>43556</v>
      </c>
      <c r="H1377" s="12">
        <v>43585</v>
      </c>
      <c r="I1377" s="17">
        <f>IF((YEAR(H1377)-YEAR(G1377))=1, ((MONTH(H1377)-MONTH(G1377))+1)+12, (IF((YEAR(H1377)-YEAR(G1377))=2, ((MONTH(H1377)-MONTH(G1377))+1)+24, (IF((YEAR(H1377)-YEAR(G1377))=3, ((MONTH(H1377)-MONTH(G1377))+1)+36, (MONTH(H1377)-MONTH(G1377))+1)))))</f>
        <v>1</v>
      </c>
      <c r="J1377" s="13">
        <f>F1377/I1377</f>
        <v>600</v>
      </c>
      <c r="L1377" t="b">
        <f t="shared" si="103"/>
        <v>0</v>
      </c>
      <c r="M1377" s="14" t="b">
        <f t="shared" si="104"/>
        <v>1</v>
      </c>
      <c r="N1377" s="14" t="b">
        <f t="shared" si="105"/>
        <v>1</v>
      </c>
      <c r="O1377"/>
    </row>
    <row r="1378" spans="1:15" ht="15.75" x14ac:dyDescent="0.25">
      <c r="A1378" s="17" t="s">
        <v>303</v>
      </c>
      <c r="B1378" s="17" t="s">
        <v>336</v>
      </c>
      <c r="C1378" s="17" t="s">
        <v>22</v>
      </c>
      <c r="D1378" s="12">
        <v>43610</v>
      </c>
      <c r="E1378" s="12">
        <v>43623</v>
      </c>
      <c r="F1378" s="13">
        <v>600</v>
      </c>
      <c r="G1378" s="12">
        <v>43586</v>
      </c>
      <c r="H1378" s="12">
        <v>43616</v>
      </c>
      <c r="I1378" s="17">
        <f>IF((YEAR(H1378)-YEAR(G1378))=1, ((MONTH(H1378)-MONTH(G1378))+1)+12, (IF((YEAR(H1378)-YEAR(G1378))=2, ((MONTH(H1378)-MONTH(G1378))+1)+24, (IF((YEAR(H1378)-YEAR(G1378))=3, ((MONTH(H1378)-MONTH(G1378))+1)+36, (MONTH(H1378)-MONTH(G1378))+1)))))</f>
        <v>1</v>
      </c>
      <c r="J1378" s="13">
        <f>F1378/I1378</f>
        <v>600</v>
      </c>
      <c r="L1378" t="b">
        <f t="shared" si="103"/>
        <v>0</v>
      </c>
      <c r="M1378" s="14" t="b">
        <f t="shared" si="104"/>
        <v>1</v>
      </c>
      <c r="N1378" s="14" t="b">
        <f t="shared" si="105"/>
        <v>1</v>
      </c>
      <c r="O1378"/>
    </row>
    <row r="1379" spans="1:15" ht="15.75" x14ac:dyDescent="0.25">
      <c r="A1379" s="17" t="s">
        <v>303</v>
      </c>
      <c r="B1379" s="17" t="s">
        <v>336</v>
      </c>
      <c r="C1379" s="17" t="s">
        <v>22</v>
      </c>
      <c r="D1379" s="12">
        <v>43641</v>
      </c>
      <c r="E1379" s="12">
        <v>43655</v>
      </c>
      <c r="F1379" s="13">
        <v>600</v>
      </c>
      <c r="G1379" s="12">
        <v>43617</v>
      </c>
      <c r="H1379" s="12">
        <v>43646</v>
      </c>
      <c r="I1379" s="17">
        <f>IF((YEAR(H1379)-YEAR(G1379))=1, ((MONTH(H1379)-MONTH(G1379))+1)+12, (IF((YEAR(H1379)-YEAR(G1379))=2, ((MONTH(H1379)-MONTH(G1379))+1)+24, (IF((YEAR(H1379)-YEAR(G1379))=3, ((MONTH(H1379)-MONTH(G1379))+1)+36, (MONTH(H1379)-MONTH(G1379))+1)))))</f>
        <v>1</v>
      </c>
      <c r="J1379" s="13">
        <f>F1379/I1379</f>
        <v>600</v>
      </c>
      <c r="L1379" t="b">
        <f t="shared" si="103"/>
        <v>0</v>
      </c>
      <c r="M1379" s="14" t="b">
        <f t="shared" si="104"/>
        <v>1</v>
      </c>
      <c r="N1379" s="14" t="b">
        <f t="shared" si="105"/>
        <v>1</v>
      </c>
      <c r="O1379"/>
    </row>
    <row r="1380" spans="1:15" ht="15.75" x14ac:dyDescent="0.25">
      <c r="A1380" s="17" t="s">
        <v>303</v>
      </c>
      <c r="B1380" s="17" t="s">
        <v>336</v>
      </c>
      <c r="C1380" s="17" t="s">
        <v>22</v>
      </c>
      <c r="D1380" s="12">
        <v>43671</v>
      </c>
      <c r="E1380" s="12">
        <v>43682</v>
      </c>
      <c r="F1380" s="13">
        <v>600</v>
      </c>
      <c r="G1380" s="12">
        <v>43647</v>
      </c>
      <c r="H1380" s="12">
        <v>43677</v>
      </c>
      <c r="I1380" s="17">
        <f>IF((YEAR(H1380)-YEAR(G1380))=1, ((MONTH(H1380)-MONTH(G1380))+1)+12, (IF((YEAR(H1380)-YEAR(G1380))=2, ((MONTH(H1380)-MONTH(G1380))+1)+24, (IF((YEAR(H1380)-YEAR(G1380))=3, ((MONTH(H1380)-MONTH(G1380))+1)+36, (MONTH(H1380)-MONTH(G1380))+1)))))</f>
        <v>1</v>
      </c>
      <c r="J1380" s="13">
        <f>F1380/I1380</f>
        <v>600</v>
      </c>
      <c r="L1380" t="b">
        <f t="shared" si="103"/>
        <v>0</v>
      </c>
      <c r="M1380" s="14" t="b">
        <f t="shared" si="104"/>
        <v>1</v>
      </c>
      <c r="N1380" s="14" t="b">
        <f t="shared" si="105"/>
        <v>1</v>
      </c>
      <c r="O1380"/>
    </row>
    <row r="1381" spans="1:15" ht="15.75" x14ac:dyDescent="0.25">
      <c r="A1381" s="17" t="s">
        <v>303</v>
      </c>
      <c r="B1381" s="17" t="s">
        <v>336</v>
      </c>
      <c r="C1381" s="17" t="s">
        <v>22</v>
      </c>
      <c r="D1381" s="12">
        <v>43702</v>
      </c>
      <c r="E1381" s="12">
        <v>43711</v>
      </c>
      <c r="F1381" s="13">
        <v>600</v>
      </c>
      <c r="G1381" s="12">
        <v>43678</v>
      </c>
      <c r="H1381" s="12">
        <v>43708</v>
      </c>
      <c r="I1381" s="17">
        <f>IF((YEAR(H1381)-YEAR(G1381))=1, ((MONTH(H1381)-MONTH(G1381))+1)+12, (IF((YEAR(H1381)-YEAR(G1381))=2, ((MONTH(H1381)-MONTH(G1381))+1)+24, (IF((YEAR(H1381)-YEAR(G1381))=3, ((MONTH(H1381)-MONTH(G1381))+1)+36, (MONTH(H1381)-MONTH(G1381))+1)))))</f>
        <v>1</v>
      </c>
      <c r="J1381" s="13">
        <f>F1381/I1381</f>
        <v>600</v>
      </c>
      <c r="L1381" t="b">
        <f t="shared" si="103"/>
        <v>0</v>
      </c>
      <c r="M1381" s="14" t="b">
        <f t="shared" si="104"/>
        <v>1</v>
      </c>
      <c r="N1381" s="14" t="b">
        <f t="shared" si="105"/>
        <v>1</v>
      </c>
      <c r="O1381"/>
    </row>
    <row r="1382" spans="1:15" ht="15.75" x14ac:dyDescent="0.25">
      <c r="A1382" s="17" t="s">
        <v>303</v>
      </c>
      <c r="B1382" s="17" t="s">
        <v>336</v>
      </c>
      <c r="C1382" s="17" t="s">
        <v>22</v>
      </c>
      <c r="D1382" s="12">
        <v>43733</v>
      </c>
      <c r="E1382" s="12">
        <v>43748</v>
      </c>
      <c r="F1382" s="13">
        <v>600</v>
      </c>
      <c r="G1382" s="12">
        <v>43709</v>
      </c>
      <c r="H1382" s="12">
        <v>43738</v>
      </c>
      <c r="I1382" s="17">
        <f>IF((YEAR(H1382)-YEAR(G1382))=1, ((MONTH(H1382)-MONTH(G1382))+1)+12, (IF((YEAR(H1382)-YEAR(G1382))=2, ((MONTH(H1382)-MONTH(G1382))+1)+24, (IF((YEAR(H1382)-YEAR(G1382))=3, ((MONTH(H1382)-MONTH(G1382))+1)+36, (MONTH(H1382)-MONTH(G1382))+1)))))</f>
        <v>1</v>
      </c>
      <c r="J1382" s="13">
        <f>F1382/I1382</f>
        <v>600</v>
      </c>
      <c r="L1382" t="b">
        <f t="shared" si="103"/>
        <v>0</v>
      </c>
      <c r="M1382" s="14" t="b">
        <f t="shared" si="104"/>
        <v>1</v>
      </c>
      <c r="N1382" s="14" t="b">
        <f t="shared" si="105"/>
        <v>1</v>
      </c>
      <c r="O1382"/>
    </row>
    <row r="1383" spans="1:15" ht="15.75" x14ac:dyDescent="0.25">
      <c r="A1383" s="17" t="s">
        <v>303</v>
      </c>
      <c r="B1383" s="17" t="s">
        <v>336</v>
      </c>
      <c r="C1383" s="17" t="s">
        <v>22</v>
      </c>
      <c r="D1383" s="12">
        <v>43763</v>
      </c>
      <c r="E1383" s="12">
        <v>43780</v>
      </c>
      <c r="F1383" s="13">
        <v>600</v>
      </c>
      <c r="G1383" s="12">
        <v>43739</v>
      </c>
      <c r="H1383" s="12">
        <v>43769</v>
      </c>
      <c r="I1383" s="17">
        <f>IF((YEAR(H1383)-YEAR(G1383))=1, ((MONTH(H1383)-MONTH(G1383))+1)+12, (IF((YEAR(H1383)-YEAR(G1383))=2, ((MONTH(H1383)-MONTH(G1383))+1)+24, (IF((YEAR(H1383)-YEAR(G1383))=3, ((MONTH(H1383)-MONTH(G1383))+1)+36, (MONTH(H1383)-MONTH(G1383))+1)))))</f>
        <v>1</v>
      </c>
      <c r="J1383" s="13">
        <f>F1383/I1383</f>
        <v>600</v>
      </c>
      <c r="L1383" t="b">
        <f t="shared" si="103"/>
        <v>0</v>
      </c>
      <c r="M1383" s="14" t="b">
        <f t="shared" si="104"/>
        <v>1</v>
      </c>
      <c r="N1383" s="14" t="b">
        <f t="shared" si="105"/>
        <v>1</v>
      </c>
      <c r="O1383"/>
    </row>
    <row r="1384" spans="1:15" ht="15.75" x14ac:dyDescent="0.25">
      <c r="A1384" s="17" t="s">
        <v>303</v>
      </c>
      <c r="B1384" s="17" t="s">
        <v>336</v>
      </c>
      <c r="C1384" s="17" t="s">
        <v>22</v>
      </c>
      <c r="D1384" s="12">
        <v>43794</v>
      </c>
      <c r="E1384" s="12">
        <v>43808</v>
      </c>
      <c r="F1384" s="13">
        <v>600</v>
      </c>
      <c r="G1384" s="12">
        <v>43770</v>
      </c>
      <c r="H1384" s="12">
        <v>43799</v>
      </c>
      <c r="I1384" s="17">
        <f>IF((YEAR(H1384)-YEAR(G1384))=1, ((MONTH(H1384)-MONTH(G1384))+1)+12, (IF((YEAR(H1384)-YEAR(G1384))=2, ((MONTH(H1384)-MONTH(G1384))+1)+24, (IF((YEAR(H1384)-YEAR(G1384))=3, ((MONTH(H1384)-MONTH(G1384))+1)+36, (MONTH(H1384)-MONTH(G1384))+1)))))</f>
        <v>1</v>
      </c>
      <c r="J1384" s="13">
        <f>F1384/I1384</f>
        <v>600</v>
      </c>
      <c r="L1384" t="b">
        <f t="shared" si="103"/>
        <v>0</v>
      </c>
      <c r="M1384" s="14" t="b">
        <f t="shared" si="104"/>
        <v>1</v>
      </c>
      <c r="N1384" s="14" t="b">
        <f t="shared" si="105"/>
        <v>1</v>
      </c>
      <c r="O1384"/>
    </row>
    <row r="1385" spans="1:15" ht="15.75" x14ac:dyDescent="0.25">
      <c r="A1385" s="17" t="s">
        <v>303</v>
      </c>
      <c r="B1385" s="17" t="s">
        <v>336</v>
      </c>
      <c r="C1385" s="17" t="s">
        <v>22</v>
      </c>
      <c r="D1385" s="12">
        <v>43824</v>
      </c>
      <c r="E1385" s="12">
        <v>43843</v>
      </c>
      <c r="F1385" s="13">
        <v>600</v>
      </c>
      <c r="G1385" s="12">
        <v>43800</v>
      </c>
      <c r="H1385" s="12">
        <v>43830</v>
      </c>
      <c r="I1385" s="17">
        <f>IF((YEAR(H1385)-YEAR(G1385))=1, ((MONTH(H1385)-MONTH(G1385))+1)+12, (IF((YEAR(H1385)-YEAR(G1385))=2, ((MONTH(H1385)-MONTH(G1385))+1)+24, (IF((YEAR(H1385)-YEAR(G1385))=3, ((MONTH(H1385)-MONTH(G1385))+1)+36, (MONTH(H1385)-MONTH(G1385))+1)))))</f>
        <v>1</v>
      </c>
      <c r="J1385" s="13">
        <f>F1385/I1385</f>
        <v>600</v>
      </c>
      <c r="L1385" t="b">
        <f t="shared" si="103"/>
        <v>0</v>
      </c>
      <c r="M1385" s="14" t="b">
        <f t="shared" si="104"/>
        <v>1</v>
      </c>
      <c r="N1385" s="14" t="b">
        <f t="shared" si="105"/>
        <v>1</v>
      </c>
      <c r="O1385"/>
    </row>
    <row r="1386" spans="1:15" ht="15.75" x14ac:dyDescent="0.25">
      <c r="A1386" s="17" t="s">
        <v>303</v>
      </c>
      <c r="B1386" s="17" t="s">
        <v>336</v>
      </c>
      <c r="C1386" s="17" t="s">
        <v>22</v>
      </c>
      <c r="D1386" s="12">
        <v>43855</v>
      </c>
      <c r="E1386" s="12">
        <v>43867</v>
      </c>
      <c r="F1386" s="13">
        <v>600</v>
      </c>
      <c r="G1386" s="12">
        <v>43831</v>
      </c>
      <c r="H1386" s="12">
        <v>43861</v>
      </c>
      <c r="I1386" s="17">
        <f>IF((YEAR(H1386)-YEAR(G1386))=1, ((MONTH(H1386)-MONTH(G1386))+1)+12, (IF((YEAR(H1386)-YEAR(G1386))=2, ((MONTH(H1386)-MONTH(G1386))+1)+24, (IF((YEAR(H1386)-YEAR(G1386))=3, ((MONTH(H1386)-MONTH(G1386))+1)+36, (MONTH(H1386)-MONTH(G1386))+1)))))</f>
        <v>1</v>
      </c>
      <c r="J1386" s="13">
        <f>F1386/I1386</f>
        <v>600</v>
      </c>
      <c r="L1386" t="b">
        <f t="shared" si="103"/>
        <v>0</v>
      </c>
      <c r="M1386" s="14" t="b">
        <f t="shared" si="104"/>
        <v>1</v>
      </c>
      <c r="N1386" s="14" t="b">
        <f t="shared" si="105"/>
        <v>1</v>
      </c>
      <c r="O1386"/>
    </row>
    <row r="1387" spans="1:15" ht="15.75" x14ac:dyDescent="0.25">
      <c r="A1387" s="17" t="s">
        <v>303</v>
      </c>
      <c r="B1387" s="17" t="s">
        <v>336</v>
      </c>
      <c r="C1387" s="17" t="s">
        <v>22</v>
      </c>
      <c r="D1387" s="12">
        <v>43886</v>
      </c>
      <c r="E1387" s="12">
        <v>43893</v>
      </c>
      <c r="F1387" s="13">
        <v>600</v>
      </c>
      <c r="G1387" s="12">
        <v>43862</v>
      </c>
      <c r="H1387" s="12">
        <v>43890</v>
      </c>
      <c r="I1387" s="17">
        <f>IF((YEAR(H1387)-YEAR(G1387))=1, ((MONTH(H1387)-MONTH(G1387))+1)+12, (IF((YEAR(H1387)-YEAR(G1387))=2, ((MONTH(H1387)-MONTH(G1387))+1)+24, (IF((YEAR(H1387)-YEAR(G1387))=3, ((MONTH(H1387)-MONTH(G1387))+1)+36, (MONTH(H1387)-MONTH(G1387))+1)))))</f>
        <v>1</v>
      </c>
      <c r="J1387" s="13">
        <f>F1387/I1387</f>
        <v>600</v>
      </c>
      <c r="L1387" t="b">
        <f t="shared" si="103"/>
        <v>0</v>
      </c>
      <c r="M1387" s="14" t="b">
        <f t="shared" si="104"/>
        <v>1</v>
      </c>
      <c r="N1387" s="14" t="b">
        <f t="shared" si="105"/>
        <v>1</v>
      </c>
      <c r="O1387"/>
    </row>
    <row r="1388" spans="1:15" ht="15.75" x14ac:dyDescent="0.25">
      <c r="A1388" s="17" t="s">
        <v>303</v>
      </c>
      <c r="B1388" s="17" t="s">
        <v>336</v>
      </c>
      <c r="C1388" s="17" t="s">
        <v>22</v>
      </c>
      <c r="D1388" s="12">
        <v>43915</v>
      </c>
      <c r="E1388" s="12">
        <v>43929</v>
      </c>
      <c r="F1388" s="13">
        <v>600</v>
      </c>
      <c r="G1388" s="12">
        <v>43891</v>
      </c>
      <c r="H1388" s="12">
        <v>43921</v>
      </c>
      <c r="I1388" s="17">
        <f>IF((YEAR(H1388)-YEAR(G1388))=1, ((MONTH(H1388)-MONTH(G1388))+1)+12, (IF((YEAR(H1388)-YEAR(G1388))=2, ((MONTH(H1388)-MONTH(G1388))+1)+24, (IF((YEAR(H1388)-YEAR(G1388))=3, ((MONTH(H1388)-MONTH(G1388))+1)+36, (MONTH(H1388)-MONTH(G1388))+1)))))</f>
        <v>1</v>
      </c>
      <c r="J1388" s="13">
        <f>F1388/I1388</f>
        <v>600</v>
      </c>
      <c r="L1388" t="b">
        <f t="shared" si="103"/>
        <v>0</v>
      </c>
      <c r="M1388" s="14" t="b">
        <f t="shared" si="104"/>
        <v>1</v>
      </c>
      <c r="N1388" s="14" t="b">
        <f t="shared" si="105"/>
        <v>1</v>
      </c>
      <c r="O1388"/>
    </row>
    <row r="1389" spans="1:15" ht="15.75" x14ac:dyDescent="0.25">
      <c r="A1389" s="17" t="s">
        <v>303</v>
      </c>
      <c r="B1389" s="17" t="s">
        <v>336</v>
      </c>
      <c r="C1389" s="17" t="s">
        <v>22</v>
      </c>
      <c r="D1389" s="12">
        <v>43860</v>
      </c>
      <c r="E1389" s="12">
        <v>43887</v>
      </c>
      <c r="F1389" s="13">
        <v>155925</v>
      </c>
      <c r="G1389" s="12">
        <v>43891</v>
      </c>
      <c r="H1389" s="12">
        <v>44255</v>
      </c>
      <c r="I1389" s="17">
        <f>IF((YEAR(H1389)-YEAR(G1389))=1, ((MONTH(H1389)-MONTH(G1389))+1)+12, (IF((YEAR(H1389)-YEAR(G1389))=2, ((MONTH(H1389)-MONTH(G1389))+1)+24, (IF((YEAR(H1389)-YEAR(G1389))=3, ((MONTH(H1389)-MONTH(G1389))+1)+36, (MONTH(H1389)-MONTH(G1389))+1)))))</f>
        <v>12</v>
      </c>
      <c r="J1389" s="13">
        <f>F1389/I1389</f>
        <v>12993.75</v>
      </c>
      <c r="L1389" t="b">
        <f t="shared" si="103"/>
        <v>0</v>
      </c>
      <c r="M1389" s="14" t="b">
        <f t="shared" si="104"/>
        <v>1</v>
      </c>
      <c r="N1389" s="14" t="b">
        <f t="shared" si="105"/>
        <v>1</v>
      </c>
      <c r="O1389"/>
    </row>
    <row r="1390" spans="1:15" ht="15.75" x14ac:dyDescent="0.25">
      <c r="A1390" s="17" t="s">
        <v>303</v>
      </c>
      <c r="B1390" s="17" t="s">
        <v>336</v>
      </c>
      <c r="C1390" s="17" t="s">
        <v>22</v>
      </c>
      <c r="D1390" s="12">
        <v>43946</v>
      </c>
      <c r="E1390" s="12">
        <v>43963</v>
      </c>
      <c r="F1390" s="13">
        <v>600</v>
      </c>
      <c r="G1390" s="12">
        <v>43922</v>
      </c>
      <c r="H1390" s="12">
        <v>43951</v>
      </c>
      <c r="I1390" s="17">
        <f>IF((YEAR(H1390)-YEAR(G1390))=1, ((MONTH(H1390)-MONTH(G1390))+1)+12, (IF((YEAR(H1390)-YEAR(G1390))=2, ((MONTH(H1390)-MONTH(G1390))+1)+24, (IF((YEAR(H1390)-YEAR(G1390))=3, ((MONTH(H1390)-MONTH(G1390))+1)+36, (MONTH(H1390)-MONTH(G1390))+1)))))</f>
        <v>1</v>
      </c>
      <c r="J1390" s="13">
        <f>F1390/I1390</f>
        <v>600</v>
      </c>
      <c r="L1390" t="b">
        <f t="shared" si="103"/>
        <v>0</v>
      </c>
      <c r="M1390" s="14" t="b">
        <f t="shared" si="104"/>
        <v>1</v>
      </c>
      <c r="N1390" s="14" t="b">
        <f t="shared" si="105"/>
        <v>1</v>
      </c>
      <c r="O1390"/>
    </row>
    <row r="1391" spans="1:15" ht="15.75" x14ac:dyDescent="0.25">
      <c r="A1391" s="17" t="s">
        <v>303</v>
      </c>
      <c r="B1391" s="17" t="s">
        <v>336</v>
      </c>
      <c r="C1391" s="17" t="s">
        <v>22</v>
      </c>
      <c r="D1391" s="12">
        <v>43976</v>
      </c>
      <c r="E1391" s="12">
        <v>44008</v>
      </c>
      <c r="F1391" s="13">
        <v>600</v>
      </c>
      <c r="G1391" s="12">
        <v>43952</v>
      </c>
      <c r="H1391" s="12">
        <v>43982</v>
      </c>
      <c r="I1391" s="17">
        <f>IF((YEAR(H1391)-YEAR(G1391))=1, ((MONTH(H1391)-MONTH(G1391))+1)+12, (IF((YEAR(H1391)-YEAR(G1391))=2, ((MONTH(H1391)-MONTH(G1391))+1)+24, (IF((YEAR(H1391)-YEAR(G1391))=3, ((MONTH(H1391)-MONTH(G1391))+1)+36, (MONTH(H1391)-MONTH(G1391))+1)))))</f>
        <v>1</v>
      </c>
      <c r="J1391" s="13">
        <f>F1391/I1391</f>
        <v>600</v>
      </c>
      <c r="L1391" t="b">
        <f t="shared" si="103"/>
        <v>0</v>
      </c>
      <c r="M1391" s="14" t="b">
        <f t="shared" si="104"/>
        <v>1</v>
      </c>
      <c r="N1391" s="14" t="b">
        <f t="shared" si="105"/>
        <v>1</v>
      </c>
      <c r="O1391"/>
    </row>
    <row r="1392" spans="1:15" ht="15.75" x14ac:dyDescent="0.25">
      <c r="A1392" s="17" t="s">
        <v>303</v>
      </c>
      <c r="B1392" s="17" t="s">
        <v>336</v>
      </c>
      <c r="C1392" s="17" t="s">
        <v>22</v>
      </c>
      <c r="D1392" s="12">
        <v>44007</v>
      </c>
      <c r="E1392" s="12">
        <v>44027</v>
      </c>
      <c r="F1392" s="13">
        <v>600</v>
      </c>
      <c r="G1392" s="12">
        <v>43983</v>
      </c>
      <c r="H1392" s="12">
        <v>44012</v>
      </c>
      <c r="I1392" s="17">
        <f>IF((YEAR(H1392)-YEAR(G1392))=1, ((MONTH(H1392)-MONTH(G1392))+1)+12, (IF((YEAR(H1392)-YEAR(G1392))=2, ((MONTH(H1392)-MONTH(G1392))+1)+24, (IF((YEAR(H1392)-YEAR(G1392))=3, ((MONTH(H1392)-MONTH(G1392))+1)+36, (MONTH(H1392)-MONTH(G1392))+1)))))</f>
        <v>1</v>
      </c>
      <c r="J1392" s="13">
        <f>F1392/I1392</f>
        <v>600</v>
      </c>
      <c r="L1392" t="b">
        <f t="shared" si="103"/>
        <v>0</v>
      </c>
      <c r="M1392" s="14" t="b">
        <f t="shared" si="104"/>
        <v>1</v>
      </c>
      <c r="N1392" s="14" t="b">
        <f t="shared" si="105"/>
        <v>1</v>
      </c>
      <c r="O1392"/>
    </row>
    <row r="1393" spans="1:15" ht="15.75" x14ac:dyDescent="0.25">
      <c r="A1393" s="17" t="s">
        <v>303</v>
      </c>
      <c r="B1393" s="17" t="s">
        <v>336</v>
      </c>
      <c r="C1393" s="17" t="s">
        <v>22</v>
      </c>
      <c r="D1393" s="12">
        <v>44037</v>
      </c>
      <c r="E1393" s="12">
        <v>44067</v>
      </c>
      <c r="F1393" s="13">
        <v>600</v>
      </c>
      <c r="G1393" s="12">
        <v>44013</v>
      </c>
      <c r="H1393" s="12">
        <v>44043</v>
      </c>
      <c r="I1393" s="17">
        <f>IF((YEAR(H1393)-YEAR(G1393))=1, ((MONTH(H1393)-MONTH(G1393))+1)+12, (IF((YEAR(H1393)-YEAR(G1393))=2, ((MONTH(H1393)-MONTH(G1393))+1)+24, (IF((YEAR(H1393)-YEAR(G1393))=3, ((MONTH(H1393)-MONTH(G1393))+1)+36, (MONTH(H1393)-MONTH(G1393))+1)))))</f>
        <v>1</v>
      </c>
      <c r="J1393" s="13">
        <f>F1393/I1393</f>
        <v>600</v>
      </c>
      <c r="L1393" t="b">
        <f t="shared" si="103"/>
        <v>0</v>
      </c>
      <c r="M1393" s="14" t="b">
        <f t="shared" si="104"/>
        <v>1</v>
      </c>
      <c r="N1393" s="14" t="b">
        <f t="shared" si="105"/>
        <v>1</v>
      </c>
      <c r="O1393"/>
    </row>
    <row r="1394" spans="1:15" ht="15.75" x14ac:dyDescent="0.25">
      <c r="A1394" s="17" t="s">
        <v>303</v>
      </c>
      <c r="B1394" s="17" t="s">
        <v>336</v>
      </c>
      <c r="C1394" s="17" t="s">
        <v>22</v>
      </c>
      <c r="D1394" s="12">
        <v>44068</v>
      </c>
      <c r="E1394" s="12">
        <v>44095</v>
      </c>
      <c r="F1394" s="13">
        <v>600</v>
      </c>
      <c r="G1394" s="12">
        <v>44044</v>
      </c>
      <c r="H1394" s="12">
        <v>44074</v>
      </c>
      <c r="I1394" s="17">
        <f>IF((YEAR(H1394)-YEAR(G1394))=1, ((MONTH(H1394)-MONTH(G1394))+1)+12, (IF((YEAR(H1394)-YEAR(G1394))=2, ((MONTH(H1394)-MONTH(G1394))+1)+24, (IF((YEAR(H1394)-YEAR(G1394))=3, ((MONTH(H1394)-MONTH(G1394))+1)+36, (MONTH(H1394)-MONTH(G1394))+1)))))</f>
        <v>1</v>
      </c>
      <c r="J1394" s="13">
        <f>F1394/I1394</f>
        <v>600</v>
      </c>
      <c r="L1394" t="b">
        <f t="shared" si="103"/>
        <v>0</v>
      </c>
      <c r="M1394" s="14" t="b">
        <f t="shared" si="104"/>
        <v>1</v>
      </c>
      <c r="N1394" s="14" t="b">
        <f t="shared" si="105"/>
        <v>1</v>
      </c>
      <c r="O1394"/>
    </row>
    <row r="1395" spans="1:15" ht="15.75" x14ac:dyDescent="0.25">
      <c r="A1395" s="17" t="s">
        <v>303</v>
      </c>
      <c r="B1395" s="17" t="s">
        <v>336</v>
      </c>
      <c r="C1395" s="17" t="s">
        <v>22</v>
      </c>
      <c r="D1395" s="12">
        <v>44099</v>
      </c>
      <c r="E1395" s="12">
        <v>44186</v>
      </c>
      <c r="F1395" s="13">
        <v>600</v>
      </c>
      <c r="G1395" s="12">
        <v>44075</v>
      </c>
      <c r="H1395" s="12">
        <v>44104</v>
      </c>
      <c r="I1395" s="17">
        <f>IF((YEAR(H1395)-YEAR(G1395))=1, ((MONTH(H1395)-MONTH(G1395))+1)+12, (IF((YEAR(H1395)-YEAR(G1395))=2, ((MONTH(H1395)-MONTH(G1395))+1)+24, (IF((YEAR(H1395)-YEAR(G1395))=3, ((MONTH(H1395)-MONTH(G1395))+1)+36, (MONTH(H1395)-MONTH(G1395))+1)))))</f>
        <v>1</v>
      </c>
      <c r="J1395" s="13">
        <f>F1395/I1395</f>
        <v>600</v>
      </c>
      <c r="L1395" t="b">
        <f t="shared" si="103"/>
        <v>0</v>
      </c>
      <c r="M1395" s="14" t="b">
        <f t="shared" si="104"/>
        <v>1</v>
      </c>
      <c r="N1395" s="14" t="b">
        <f t="shared" si="105"/>
        <v>1</v>
      </c>
      <c r="O1395"/>
    </row>
    <row r="1396" spans="1:15" ht="15.75" x14ac:dyDescent="0.25">
      <c r="A1396" s="17" t="s">
        <v>303</v>
      </c>
      <c r="B1396" s="17" t="s">
        <v>336</v>
      </c>
      <c r="C1396" s="17" t="s">
        <v>22</v>
      </c>
      <c r="D1396" s="12">
        <v>44129</v>
      </c>
      <c r="E1396" s="12">
        <v>44186</v>
      </c>
      <c r="F1396" s="13">
        <v>600</v>
      </c>
      <c r="G1396" s="12">
        <v>44105</v>
      </c>
      <c r="H1396" s="12">
        <v>44135</v>
      </c>
      <c r="I1396" s="17">
        <f>IF((YEAR(H1396)-YEAR(G1396))=1, ((MONTH(H1396)-MONTH(G1396))+1)+12, (IF((YEAR(H1396)-YEAR(G1396))=2, ((MONTH(H1396)-MONTH(G1396))+1)+24, (IF((YEAR(H1396)-YEAR(G1396))=3, ((MONTH(H1396)-MONTH(G1396))+1)+36, (MONTH(H1396)-MONTH(G1396))+1)))))</f>
        <v>1</v>
      </c>
      <c r="J1396" s="13">
        <f>F1396/I1396</f>
        <v>600</v>
      </c>
      <c r="L1396" t="b">
        <f t="shared" si="103"/>
        <v>0</v>
      </c>
      <c r="M1396" s="14" t="b">
        <f t="shared" si="104"/>
        <v>1</v>
      </c>
      <c r="N1396" s="14" t="b">
        <f t="shared" si="105"/>
        <v>1</v>
      </c>
      <c r="O1396"/>
    </row>
    <row r="1397" spans="1:15" ht="15.75" x14ac:dyDescent="0.25">
      <c r="A1397" s="17" t="s">
        <v>303</v>
      </c>
      <c r="B1397" s="17" t="s">
        <v>336</v>
      </c>
      <c r="C1397" s="17" t="s">
        <v>22</v>
      </c>
      <c r="D1397" s="12">
        <v>44160</v>
      </c>
      <c r="E1397" s="12">
        <v>44186</v>
      </c>
      <c r="F1397" s="13">
        <v>600</v>
      </c>
      <c r="G1397" s="12">
        <v>44136</v>
      </c>
      <c r="H1397" s="12">
        <v>44165</v>
      </c>
      <c r="I1397" s="17">
        <f>IF((YEAR(H1397)-YEAR(G1397))=1, ((MONTH(H1397)-MONTH(G1397))+1)+12, (IF((YEAR(H1397)-YEAR(G1397))=2, ((MONTH(H1397)-MONTH(G1397))+1)+24, (IF((YEAR(H1397)-YEAR(G1397))=3, ((MONTH(H1397)-MONTH(G1397))+1)+36, (MONTH(H1397)-MONTH(G1397))+1)))))</f>
        <v>1</v>
      </c>
      <c r="J1397" s="13">
        <f>F1397/I1397</f>
        <v>600</v>
      </c>
      <c r="L1397" t="b">
        <f t="shared" si="103"/>
        <v>0</v>
      </c>
      <c r="M1397" s="14" t="b">
        <f t="shared" si="104"/>
        <v>1</v>
      </c>
      <c r="N1397" s="14" t="b">
        <f t="shared" si="105"/>
        <v>1</v>
      </c>
      <c r="O1397"/>
    </row>
    <row r="1398" spans="1:15" ht="15.75" x14ac:dyDescent="0.25">
      <c r="A1398" s="17" t="s">
        <v>303</v>
      </c>
      <c r="B1398" s="17" t="s">
        <v>336</v>
      </c>
      <c r="C1398" s="17" t="s">
        <v>22</v>
      </c>
      <c r="D1398" s="12">
        <v>44176</v>
      </c>
      <c r="E1398" s="12"/>
      <c r="F1398" s="13">
        <v>600</v>
      </c>
      <c r="G1398" s="12">
        <v>44166</v>
      </c>
      <c r="H1398" s="12">
        <v>44196</v>
      </c>
      <c r="I1398" s="17">
        <f>IF((YEAR(H1398)-YEAR(G1398))=1, ((MONTH(H1398)-MONTH(G1398))+1)+12, (IF((YEAR(H1398)-YEAR(G1398))=2, ((MONTH(H1398)-MONTH(G1398))+1)+24, (IF((YEAR(H1398)-YEAR(G1398))=3, ((MONTH(H1398)-MONTH(G1398))+1)+36, (MONTH(H1398)-MONTH(G1398))+1)))))</f>
        <v>1</v>
      </c>
      <c r="J1398" s="13">
        <f>F1398/I1398</f>
        <v>600</v>
      </c>
      <c r="L1398" t="b">
        <f t="shared" si="103"/>
        <v>0</v>
      </c>
      <c r="M1398" s="14" t="b">
        <f t="shared" si="104"/>
        <v>1</v>
      </c>
      <c r="N1398" s="14" t="b">
        <f t="shared" si="105"/>
        <v>1</v>
      </c>
      <c r="O1398"/>
    </row>
    <row r="1399" spans="1:15" ht="15.75" x14ac:dyDescent="0.25">
      <c r="A1399" s="17" t="s">
        <v>303</v>
      </c>
      <c r="B1399" s="17" t="s">
        <v>336</v>
      </c>
      <c r="C1399" s="17" t="s">
        <v>22</v>
      </c>
      <c r="D1399" s="12">
        <v>44197</v>
      </c>
      <c r="E1399" s="12">
        <v>44215</v>
      </c>
      <c r="F1399" s="13">
        <v>600</v>
      </c>
      <c r="G1399" s="12">
        <v>44197</v>
      </c>
      <c r="H1399" s="12">
        <v>44227</v>
      </c>
      <c r="I1399" s="17">
        <f>IF((YEAR(H1399)-YEAR(G1399))=1, ((MONTH(H1399)-MONTH(G1399))+1)+12, (IF((YEAR(H1399)-YEAR(G1399))=2, ((MONTH(H1399)-MONTH(G1399))+1)+24, (IF((YEAR(H1399)-YEAR(G1399))=3, ((MONTH(H1399)-MONTH(G1399))+1)+36, (MONTH(H1399)-MONTH(G1399))+1)))))</f>
        <v>1</v>
      </c>
      <c r="J1399" s="13">
        <f>F1399/I1399</f>
        <v>600</v>
      </c>
      <c r="L1399" t="b">
        <f t="shared" si="103"/>
        <v>0</v>
      </c>
      <c r="M1399" s="14" t="b">
        <f t="shared" si="104"/>
        <v>1</v>
      </c>
      <c r="N1399" s="14" t="b">
        <f t="shared" si="105"/>
        <v>1</v>
      </c>
      <c r="O1399"/>
    </row>
    <row r="1400" spans="1:15" ht="15.75" x14ac:dyDescent="0.25">
      <c r="A1400" s="17" t="s">
        <v>303</v>
      </c>
      <c r="B1400" s="17" t="s">
        <v>336</v>
      </c>
      <c r="C1400" s="17" t="s">
        <v>22</v>
      </c>
      <c r="D1400" s="12">
        <v>44228</v>
      </c>
      <c r="E1400" s="12"/>
      <c r="F1400" s="13">
        <v>600</v>
      </c>
      <c r="G1400" s="12">
        <v>44228</v>
      </c>
      <c r="H1400" s="12">
        <v>44255</v>
      </c>
      <c r="I1400" s="17">
        <f>IF((YEAR(H1400)-YEAR(G1400))=1, ((MONTH(H1400)-MONTH(G1400))+1)+12, (IF((YEAR(H1400)-YEAR(G1400))=2, ((MONTH(H1400)-MONTH(G1400))+1)+24, (IF((YEAR(H1400)-YEAR(G1400))=3, ((MONTH(H1400)-MONTH(G1400))+1)+36, (MONTH(H1400)-MONTH(G1400))+1)))))</f>
        <v>1</v>
      </c>
      <c r="J1400" s="13">
        <f>F1400/I1400</f>
        <v>600</v>
      </c>
      <c r="L1400" t="b">
        <f t="shared" si="103"/>
        <v>0</v>
      </c>
      <c r="M1400" s="14" t="b">
        <f t="shared" si="104"/>
        <v>1</v>
      </c>
      <c r="N1400" s="14" t="b">
        <f t="shared" si="105"/>
        <v>1</v>
      </c>
      <c r="O1400"/>
    </row>
    <row r="1401" spans="1:15" ht="15.75" x14ac:dyDescent="0.25">
      <c r="A1401" s="17" t="s">
        <v>303</v>
      </c>
      <c r="B1401" s="17" t="s">
        <v>336</v>
      </c>
      <c r="C1401" s="17" t="s">
        <v>22</v>
      </c>
      <c r="D1401" s="12">
        <v>44256</v>
      </c>
      <c r="E1401" s="12"/>
      <c r="F1401" s="13">
        <v>600</v>
      </c>
      <c r="G1401" s="12">
        <v>44256</v>
      </c>
      <c r="H1401" s="12">
        <v>44286</v>
      </c>
      <c r="I1401" s="17">
        <f>IF((YEAR(H1401)-YEAR(G1401))=1, ((MONTH(H1401)-MONTH(G1401))+1)+12, (IF((YEAR(H1401)-YEAR(G1401))=2, ((MONTH(H1401)-MONTH(G1401))+1)+24, (IF((YEAR(H1401)-YEAR(G1401))=3, ((MONTH(H1401)-MONTH(G1401))+1)+36, (MONTH(H1401)-MONTH(G1401))+1)))))</f>
        <v>1</v>
      </c>
      <c r="J1401" s="13">
        <f>F1401/I1401</f>
        <v>600</v>
      </c>
      <c r="L1401" t="b">
        <f t="shared" si="103"/>
        <v>0</v>
      </c>
      <c r="M1401" s="14" t="b">
        <f t="shared" si="104"/>
        <v>1</v>
      </c>
      <c r="N1401" s="14" t="b">
        <f t="shared" si="105"/>
        <v>1</v>
      </c>
      <c r="O1401"/>
    </row>
    <row r="1402" spans="1:15" ht="15.75" x14ac:dyDescent="0.25">
      <c r="A1402" s="17" t="s">
        <v>303</v>
      </c>
      <c r="B1402" s="17" t="s">
        <v>336</v>
      </c>
      <c r="C1402" s="17" t="s">
        <v>22</v>
      </c>
      <c r="D1402" s="12">
        <v>44259</v>
      </c>
      <c r="E1402" s="12"/>
      <c r="F1402" s="13">
        <v>163721</v>
      </c>
      <c r="G1402" s="12">
        <v>44256</v>
      </c>
      <c r="H1402" s="12">
        <v>44620</v>
      </c>
      <c r="I1402" s="17">
        <f>IF((YEAR(H1402)-YEAR(G1402))=1, ((MONTH(H1402)-MONTH(G1402))+1)+12, (IF((YEAR(H1402)-YEAR(G1402))=2, ((MONTH(H1402)-MONTH(G1402))+1)+24, (IF((YEAR(H1402)-YEAR(G1402))=3, ((MONTH(H1402)-MONTH(G1402))+1)+36, (MONTH(H1402)-MONTH(G1402))+1)))))</f>
        <v>12</v>
      </c>
      <c r="J1402" s="13">
        <f>F1402/I1402</f>
        <v>13643.416666666666</v>
      </c>
      <c r="L1402" t="b">
        <f t="shared" si="103"/>
        <v>0</v>
      </c>
      <c r="M1402" s="14" t="b">
        <f t="shared" si="104"/>
        <v>1</v>
      </c>
      <c r="N1402" s="14" t="b">
        <f t="shared" si="105"/>
        <v>1</v>
      </c>
      <c r="O1402"/>
    </row>
    <row r="1403" spans="1:15" ht="15.75" x14ac:dyDescent="0.25">
      <c r="A1403" s="17" t="s">
        <v>303</v>
      </c>
      <c r="B1403" s="17" t="s">
        <v>336</v>
      </c>
      <c r="C1403" s="17" t="s">
        <v>22</v>
      </c>
      <c r="D1403" s="12">
        <v>44287</v>
      </c>
      <c r="E1403" s="12"/>
      <c r="F1403" s="13">
        <v>600</v>
      </c>
      <c r="G1403" s="12">
        <v>44287</v>
      </c>
      <c r="H1403" s="12">
        <v>44316</v>
      </c>
      <c r="I1403" s="17">
        <f>IF((YEAR(H1403)-YEAR(G1403))=1, ((MONTH(H1403)-MONTH(G1403))+1)+12, (IF((YEAR(H1403)-YEAR(G1403))=2, ((MONTH(H1403)-MONTH(G1403))+1)+24, (IF((YEAR(H1403)-YEAR(G1403))=3, ((MONTH(H1403)-MONTH(G1403))+1)+36, (MONTH(H1403)-MONTH(G1403))+1)))))</f>
        <v>1</v>
      </c>
      <c r="J1403" s="13">
        <f>F1403/I1403</f>
        <v>600</v>
      </c>
      <c r="L1403" t="b">
        <f t="shared" si="103"/>
        <v>0</v>
      </c>
      <c r="M1403" s="14" t="b">
        <f t="shared" si="104"/>
        <v>1</v>
      </c>
      <c r="N1403" s="14" t="b">
        <f t="shared" si="105"/>
        <v>1</v>
      </c>
      <c r="O1403"/>
    </row>
    <row r="1404" spans="1:15" ht="15.75" x14ac:dyDescent="0.25">
      <c r="A1404" s="17" t="s">
        <v>303</v>
      </c>
      <c r="B1404" s="17" t="s">
        <v>336</v>
      </c>
      <c r="C1404" s="17" t="s">
        <v>22</v>
      </c>
      <c r="D1404" s="12">
        <v>44317</v>
      </c>
      <c r="E1404" s="12"/>
      <c r="F1404" s="13">
        <v>600</v>
      </c>
      <c r="G1404" s="12">
        <v>44317</v>
      </c>
      <c r="H1404" s="12">
        <v>44347</v>
      </c>
      <c r="I1404" s="17">
        <f>IF((YEAR(H1404)-YEAR(G1404))=1, ((MONTH(H1404)-MONTH(G1404))+1)+12, (IF((YEAR(H1404)-YEAR(G1404))=2, ((MONTH(H1404)-MONTH(G1404))+1)+24, (IF((YEAR(H1404)-YEAR(G1404))=3, ((MONTH(H1404)-MONTH(G1404))+1)+36, (MONTH(H1404)-MONTH(G1404))+1)))))</f>
        <v>1</v>
      </c>
      <c r="J1404" s="13">
        <f>F1404/I1404</f>
        <v>600</v>
      </c>
      <c r="L1404" t="b">
        <f t="shared" si="103"/>
        <v>0</v>
      </c>
      <c r="M1404" s="14" t="b">
        <f t="shared" si="104"/>
        <v>1</v>
      </c>
      <c r="N1404" s="14" t="b">
        <f t="shared" si="105"/>
        <v>1</v>
      </c>
      <c r="O1404"/>
    </row>
    <row r="1405" spans="1:15" ht="15.75" x14ac:dyDescent="0.25">
      <c r="A1405" s="17" t="s">
        <v>303</v>
      </c>
      <c r="B1405" s="17" t="s">
        <v>336</v>
      </c>
      <c r="C1405" s="17" t="s">
        <v>22</v>
      </c>
      <c r="D1405" s="12">
        <v>44348</v>
      </c>
      <c r="E1405" s="12"/>
      <c r="F1405" s="13">
        <v>600</v>
      </c>
      <c r="G1405" s="12">
        <v>44348</v>
      </c>
      <c r="H1405" s="12">
        <v>44377</v>
      </c>
      <c r="I1405" s="17">
        <f>IF((YEAR(H1405)-YEAR(G1405))=1, ((MONTH(H1405)-MONTH(G1405))+1)+12, (IF((YEAR(H1405)-YEAR(G1405))=2, ((MONTH(H1405)-MONTH(G1405))+1)+24, (IF((YEAR(H1405)-YEAR(G1405))=3, ((MONTH(H1405)-MONTH(G1405))+1)+36, (MONTH(H1405)-MONTH(G1405))+1)))))</f>
        <v>1</v>
      </c>
      <c r="J1405" s="13">
        <f>F1405/I1405</f>
        <v>600</v>
      </c>
      <c r="L1405" t="b">
        <f t="shared" si="103"/>
        <v>0</v>
      </c>
      <c r="M1405" s="14" t="b">
        <f t="shared" si="104"/>
        <v>1</v>
      </c>
      <c r="N1405" s="14" t="b">
        <f t="shared" si="105"/>
        <v>1</v>
      </c>
      <c r="O1405"/>
    </row>
    <row r="1406" spans="1:15" ht="15.75" x14ac:dyDescent="0.25">
      <c r="A1406" s="17" t="s">
        <v>303</v>
      </c>
      <c r="B1406" s="17" t="s">
        <v>336</v>
      </c>
      <c r="C1406" s="17" t="s">
        <v>22</v>
      </c>
      <c r="D1406" s="12">
        <v>44378</v>
      </c>
      <c r="E1406" s="12"/>
      <c r="F1406" s="13">
        <v>600</v>
      </c>
      <c r="G1406" s="12">
        <v>44378</v>
      </c>
      <c r="H1406" s="12">
        <v>44408</v>
      </c>
      <c r="I1406" s="17">
        <f>IF((YEAR(H1406)-YEAR(G1406))=1, ((MONTH(H1406)-MONTH(G1406))+1)+12, (IF((YEAR(H1406)-YEAR(G1406))=2, ((MONTH(H1406)-MONTH(G1406))+1)+24, (IF((YEAR(H1406)-YEAR(G1406))=3, ((MONTH(H1406)-MONTH(G1406))+1)+36, (MONTH(H1406)-MONTH(G1406))+1)))))</f>
        <v>1</v>
      </c>
      <c r="J1406" s="13">
        <f>F1406/I1406</f>
        <v>600</v>
      </c>
      <c r="L1406" t="b">
        <f t="shared" si="103"/>
        <v>0</v>
      </c>
      <c r="M1406" s="14" t="b">
        <f t="shared" si="104"/>
        <v>1</v>
      </c>
      <c r="N1406" s="14" t="b">
        <f t="shared" si="105"/>
        <v>1</v>
      </c>
      <c r="O1406"/>
    </row>
    <row r="1407" spans="1:15" ht="15.75" x14ac:dyDescent="0.25">
      <c r="A1407" s="17" t="s">
        <v>303</v>
      </c>
      <c r="B1407" s="17" t="s">
        <v>336</v>
      </c>
      <c r="C1407" s="17" t="s">
        <v>22</v>
      </c>
      <c r="D1407" s="12">
        <v>44409</v>
      </c>
      <c r="E1407" s="12"/>
      <c r="F1407" s="13">
        <v>600</v>
      </c>
      <c r="G1407" s="12">
        <v>44409</v>
      </c>
      <c r="H1407" s="12">
        <v>44439</v>
      </c>
      <c r="I1407" s="17">
        <f>IF((YEAR(H1407)-YEAR(G1407))=1, ((MONTH(H1407)-MONTH(G1407))+1)+12, (IF((YEAR(H1407)-YEAR(G1407))=2, ((MONTH(H1407)-MONTH(G1407))+1)+24, (IF((YEAR(H1407)-YEAR(G1407))=3, ((MONTH(H1407)-MONTH(G1407))+1)+36, (MONTH(H1407)-MONTH(G1407))+1)))))</f>
        <v>1</v>
      </c>
      <c r="J1407" s="13">
        <f>F1407/I1407</f>
        <v>600</v>
      </c>
      <c r="L1407" t="b">
        <f t="shared" si="103"/>
        <v>0</v>
      </c>
      <c r="M1407" s="14" t="b">
        <f t="shared" si="104"/>
        <v>1</v>
      </c>
      <c r="N1407" s="14" t="b">
        <f t="shared" si="105"/>
        <v>1</v>
      </c>
      <c r="O1407"/>
    </row>
    <row r="1408" spans="1:15" ht="15.75" x14ac:dyDescent="0.25">
      <c r="A1408" s="17" t="s">
        <v>303</v>
      </c>
      <c r="B1408" s="17" t="s">
        <v>336</v>
      </c>
      <c r="C1408" s="17" t="s">
        <v>22</v>
      </c>
      <c r="D1408" s="12">
        <v>44440</v>
      </c>
      <c r="E1408" s="12"/>
      <c r="F1408" s="13">
        <v>600</v>
      </c>
      <c r="G1408" s="12">
        <v>44440</v>
      </c>
      <c r="H1408" s="12">
        <v>44469</v>
      </c>
      <c r="I1408" s="17">
        <f>IF((YEAR(H1408)-YEAR(G1408))=1, ((MONTH(H1408)-MONTH(G1408))+1)+12, (IF((YEAR(H1408)-YEAR(G1408))=2, ((MONTH(H1408)-MONTH(G1408))+1)+24, (IF((YEAR(H1408)-YEAR(G1408))=3, ((MONTH(H1408)-MONTH(G1408))+1)+36, (MONTH(H1408)-MONTH(G1408))+1)))))</f>
        <v>1</v>
      </c>
      <c r="J1408" s="13">
        <f>F1408/I1408</f>
        <v>600</v>
      </c>
      <c r="L1408" t="b">
        <f t="shared" si="103"/>
        <v>0</v>
      </c>
      <c r="M1408" s="14" t="b">
        <f t="shared" si="104"/>
        <v>1</v>
      </c>
      <c r="N1408" s="14" t="b">
        <f t="shared" si="105"/>
        <v>1</v>
      </c>
      <c r="O1408"/>
    </row>
    <row r="1409" spans="1:15" ht="15.75" x14ac:dyDescent="0.25">
      <c r="A1409" s="17" t="s">
        <v>303</v>
      </c>
      <c r="B1409" s="17" t="s">
        <v>336</v>
      </c>
      <c r="C1409" s="17" t="s">
        <v>22</v>
      </c>
      <c r="D1409" s="12">
        <v>44470</v>
      </c>
      <c r="E1409" s="12"/>
      <c r="F1409" s="13">
        <v>600</v>
      </c>
      <c r="G1409" s="12">
        <v>44470</v>
      </c>
      <c r="H1409" s="12">
        <v>44500</v>
      </c>
      <c r="I1409" s="17">
        <f>IF((YEAR(H1409)-YEAR(G1409))=1, ((MONTH(H1409)-MONTH(G1409))+1)+12, (IF((YEAR(H1409)-YEAR(G1409))=2, ((MONTH(H1409)-MONTH(G1409))+1)+24, (IF((YEAR(H1409)-YEAR(G1409))=3, ((MONTH(H1409)-MONTH(G1409))+1)+36, (MONTH(H1409)-MONTH(G1409))+1)))))</f>
        <v>1</v>
      </c>
      <c r="J1409" s="13">
        <f>F1409/I1409</f>
        <v>600</v>
      </c>
      <c r="L1409" t="b">
        <f t="shared" si="103"/>
        <v>0</v>
      </c>
      <c r="M1409" s="14" t="b">
        <f t="shared" si="104"/>
        <v>1</v>
      </c>
      <c r="N1409" s="14" t="b">
        <f t="shared" si="105"/>
        <v>1</v>
      </c>
      <c r="O1409"/>
    </row>
    <row r="1410" spans="1:15" ht="15.75" x14ac:dyDescent="0.25">
      <c r="A1410" s="17" t="s">
        <v>303</v>
      </c>
      <c r="B1410" s="17" t="s">
        <v>336</v>
      </c>
      <c r="C1410" s="17" t="s">
        <v>22</v>
      </c>
      <c r="D1410" s="12">
        <v>44501</v>
      </c>
      <c r="E1410" s="12"/>
      <c r="F1410" s="13">
        <v>600</v>
      </c>
      <c r="G1410" s="12">
        <v>44501</v>
      </c>
      <c r="H1410" s="12">
        <v>44530</v>
      </c>
      <c r="I1410" s="17">
        <f>IF((YEAR(H1410)-YEAR(G1410))=1, ((MONTH(H1410)-MONTH(G1410))+1)+12, (IF((YEAR(H1410)-YEAR(G1410))=2, ((MONTH(H1410)-MONTH(G1410))+1)+24, (IF((YEAR(H1410)-YEAR(G1410))=3, ((MONTH(H1410)-MONTH(G1410))+1)+36, (MONTH(H1410)-MONTH(G1410))+1)))))</f>
        <v>1</v>
      </c>
      <c r="J1410" s="13">
        <f>F1410/I1410</f>
        <v>600</v>
      </c>
      <c r="L1410" t="b">
        <f t="shared" si="103"/>
        <v>0</v>
      </c>
      <c r="M1410" s="14" t="b">
        <f t="shared" si="104"/>
        <v>1</v>
      </c>
      <c r="N1410" s="14" t="b">
        <f t="shared" si="105"/>
        <v>1</v>
      </c>
      <c r="O1410"/>
    </row>
    <row r="1411" spans="1:15" ht="15.75" x14ac:dyDescent="0.25">
      <c r="A1411" s="17" t="s">
        <v>303</v>
      </c>
      <c r="B1411" s="17" t="s">
        <v>336</v>
      </c>
      <c r="C1411" s="17" t="s">
        <v>22</v>
      </c>
      <c r="D1411" s="12">
        <v>44531</v>
      </c>
      <c r="E1411" s="12"/>
      <c r="F1411" s="13">
        <v>600</v>
      </c>
      <c r="G1411" s="12">
        <v>44531</v>
      </c>
      <c r="H1411" s="12">
        <v>44561</v>
      </c>
      <c r="I1411" s="17">
        <f>IF((YEAR(H1411)-YEAR(G1411))=1, ((MONTH(H1411)-MONTH(G1411))+1)+12, (IF((YEAR(H1411)-YEAR(G1411))=2, ((MONTH(H1411)-MONTH(G1411))+1)+24, (IF((YEAR(H1411)-YEAR(G1411))=3, ((MONTH(H1411)-MONTH(G1411))+1)+36, (MONTH(H1411)-MONTH(G1411))+1)))))</f>
        <v>1</v>
      </c>
      <c r="J1411" s="13">
        <f>F1411/I1411</f>
        <v>600</v>
      </c>
      <c r="L1411" t="b">
        <f t="shared" ref="L1411:L1474" si="106">AND(A1411=A1410,B1411=B1410,G1411=G1410,H1411=H1410)</f>
        <v>0</v>
      </c>
      <c r="M1411" s="14" t="b">
        <f t="shared" si="104"/>
        <v>1</v>
      </c>
      <c r="N1411" s="14" t="b">
        <f t="shared" si="105"/>
        <v>1</v>
      </c>
      <c r="O1411"/>
    </row>
    <row r="1412" spans="1:15" ht="15.75" hidden="1" x14ac:dyDescent="0.25">
      <c r="A1412" s="17" t="s">
        <v>304</v>
      </c>
      <c r="B1412" s="17" t="s">
        <v>335</v>
      </c>
      <c r="C1412" s="17" t="s">
        <v>22</v>
      </c>
      <c r="D1412" s="12">
        <v>42984</v>
      </c>
      <c r="E1412" s="12">
        <v>43100</v>
      </c>
      <c r="F1412" s="13">
        <v>10000</v>
      </c>
      <c r="G1412" s="12">
        <v>42979</v>
      </c>
      <c r="H1412" s="12">
        <v>43039</v>
      </c>
      <c r="I1412" s="17">
        <f>IF((YEAR(H1412)-YEAR(G1412))=1, ((MONTH(H1412)-MONTH(G1412))+1)+12, (IF((YEAR(H1412)-YEAR(G1412))=2, ((MONTH(H1412)-MONTH(G1412))+1)+24, (IF((YEAR(H1412)-YEAR(G1412))=3, ((MONTH(H1412)-MONTH(G1412))+1)+36, (MONTH(H1412)-MONTH(G1412))+1)))))</f>
        <v>2</v>
      </c>
      <c r="J1412" s="13">
        <f>F1412/I1412</f>
        <v>5000</v>
      </c>
      <c r="L1412" t="b">
        <f t="shared" si="106"/>
        <v>0</v>
      </c>
      <c r="M1412" s="14" t="b">
        <f t="shared" si="104"/>
        <v>0</v>
      </c>
      <c r="N1412" s="14" t="b">
        <f t="shared" si="105"/>
        <v>0</v>
      </c>
      <c r="O1412"/>
    </row>
    <row r="1413" spans="1:15" ht="15.75" hidden="1" x14ac:dyDescent="0.25">
      <c r="A1413" s="17" t="s">
        <v>304</v>
      </c>
      <c r="B1413" s="17" t="s">
        <v>335</v>
      </c>
      <c r="C1413" s="17" t="s">
        <v>22</v>
      </c>
      <c r="D1413" s="12">
        <v>43070</v>
      </c>
      <c r="E1413" s="12">
        <v>43137</v>
      </c>
      <c r="F1413" s="13">
        <v>14400</v>
      </c>
      <c r="G1413" s="12">
        <v>43040</v>
      </c>
      <c r="H1413" s="12">
        <v>43100</v>
      </c>
      <c r="I1413" s="17">
        <f>IF((YEAR(H1413)-YEAR(G1413))=1, ((MONTH(H1413)-MONTH(G1413))+1)+12, (IF((YEAR(H1413)-YEAR(G1413))=2, ((MONTH(H1413)-MONTH(G1413))+1)+24, (IF((YEAR(H1413)-YEAR(G1413))=3, ((MONTH(H1413)-MONTH(G1413))+1)+36, (MONTH(H1413)-MONTH(G1413))+1)))))</f>
        <v>2</v>
      </c>
      <c r="J1413" s="13">
        <f>F1413/I1413</f>
        <v>7200</v>
      </c>
      <c r="L1413" t="b">
        <f t="shared" si="106"/>
        <v>0</v>
      </c>
      <c r="M1413" s="14" t="b">
        <f t="shared" si="104"/>
        <v>1</v>
      </c>
      <c r="N1413" s="14" t="b">
        <f t="shared" si="105"/>
        <v>1</v>
      </c>
      <c r="O1413"/>
    </row>
    <row r="1414" spans="1:15" ht="15.75" x14ac:dyDescent="0.25">
      <c r="A1414" s="17" t="s">
        <v>305</v>
      </c>
      <c r="B1414" s="17" t="s">
        <v>336</v>
      </c>
      <c r="C1414" s="17" t="s">
        <v>22</v>
      </c>
      <c r="D1414" s="12">
        <v>43660</v>
      </c>
      <c r="E1414" s="12">
        <v>43726</v>
      </c>
      <c r="F1414" s="13">
        <v>1500</v>
      </c>
      <c r="G1414" s="12">
        <v>43647</v>
      </c>
      <c r="H1414" s="12">
        <v>43738</v>
      </c>
      <c r="I1414" s="17">
        <f>IF((YEAR(H1414)-YEAR(G1414))=1, ((MONTH(H1414)-MONTH(G1414))+1)+12, (IF((YEAR(H1414)-YEAR(G1414))=2, ((MONTH(H1414)-MONTH(G1414))+1)+24, (IF((YEAR(H1414)-YEAR(G1414))=3, ((MONTH(H1414)-MONTH(G1414))+1)+36, (MONTH(H1414)-MONTH(G1414))+1)))))</f>
        <v>3</v>
      </c>
      <c r="J1414" s="13">
        <f>F1414/I1414</f>
        <v>500</v>
      </c>
      <c r="L1414" t="b">
        <f t="shared" si="106"/>
        <v>0</v>
      </c>
      <c r="M1414" s="14" t="b">
        <f t="shared" si="104"/>
        <v>0</v>
      </c>
      <c r="N1414" s="14" t="b">
        <f t="shared" si="105"/>
        <v>0</v>
      </c>
      <c r="O1414"/>
    </row>
    <row r="1415" spans="1:15" ht="15.75" x14ac:dyDescent="0.25">
      <c r="A1415" s="17" t="s">
        <v>305</v>
      </c>
      <c r="B1415" s="17" t="s">
        <v>336</v>
      </c>
      <c r="C1415" s="17" t="s">
        <v>22</v>
      </c>
      <c r="D1415" s="12">
        <v>43739</v>
      </c>
      <c r="E1415" s="12">
        <v>43815</v>
      </c>
      <c r="F1415" s="13">
        <v>1500</v>
      </c>
      <c r="G1415" s="12">
        <v>43739</v>
      </c>
      <c r="H1415" s="12">
        <v>43830</v>
      </c>
      <c r="I1415" s="17">
        <f>IF((YEAR(H1415)-YEAR(G1415))=1, ((MONTH(H1415)-MONTH(G1415))+1)+12, (IF((YEAR(H1415)-YEAR(G1415))=2, ((MONTH(H1415)-MONTH(G1415))+1)+24, (IF((YEAR(H1415)-YEAR(G1415))=3, ((MONTH(H1415)-MONTH(G1415))+1)+36, (MONTH(H1415)-MONTH(G1415))+1)))))</f>
        <v>3</v>
      </c>
      <c r="J1415" s="13">
        <f>F1415/I1415</f>
        <v>500</v>
      </c>
      <c r="L1415" t="b">
        <f t="shared" si="106"/>
        <v>0</v>
      </c>
      <c r="M1415" s="14" t="b">
        <f t="shared" si="104"/>
        <v>1</v>
      </c>
      <c r="N1415" s="14" t="b">
        <f t="shared" si="105"/>
        <v>1</v>
      </c>
      <c r="O1415"/>
    </row>
    <row r="1416" spans="1:15" ht="15.75" x14ac:dyDescent="0.25">
      <c r="A1416" s="17" t="s">
        <v>305</v>
      </c>
      <c r="B1416" s="17" t="s">
        <v>336</v>
      </c>
      <c r="C1416" s="17" t="s">
        <v>22</v>
      </c>
      <c r="D1416" s="12">
        <v>43831</v>
      </c>
      <c r="E1416" s="12">
        <v>43906</v>
      </c>
      <c r="F1416" s="13">
        <v>1500</v>
      </c>
      <c r="G1416" s="12">
        <v>43831</v>
      </c>
      <c r="H1416" s="12">
        <v>43921</v>
      </c>
      <c r="I1416" s="17">
        <f>IF((YEAR(H1416)-YEAR(G1416))=1, ((MONTH(H1416)-MONTH(G1416))+1)+12, (IF((YEAR(H1416)-YEAR(G1416))=2, ((MONTH(H1416)-MONTH(G1416))+1)+24, (IF((YEAR(H1416)-YEAR(G1416))=3, ((MONTH(H1416)-MONTH(G1416))+1)+36, (MONTH(H1416)-MONTH(G1416))+1)))))</f>
        <v>3</v>
      </c>
      <c r="J1416" s="13">
        <f>F1416/I1416</f>
        <v>500</v>
      </c>
      <c r="L1416" t="b">
        <f t="shared" si="106"/>
        <v>0</v>
      </c>
      <c r="M1416" s="14" t="b">
        <f t="shared" si="104"/>
        <v>1</v>
      </c>
      <c r="N1416" s="14" t="b">
        <f t="shared" si="105"/>
        <v>1</v>
      </c>
      <c r="O1416"/>
    </row>
    <row r="1417" spans="1:15" ht="15.75" x14ac:dyDescent="0.25">
      <c r="A1417" s="17" t="s">
        <v>305</v>
      </c>
      <c r="B1417" s="17" t="s">
        <v>336</v>
      </c>
      <c r="C1417" s="17" t="s">
        <v>22</v>
      </c>
      <c r="D1417" s="12">
        <v>43922</v>
      </c>
      <c r="E1417" s="12">
        <v>44006</v>
      </c>
      <c r="F1417" s="13">
        <v>1500</v>
      </c>
      <c r="G1417" s="12">
        <v>43922</v>
      </c>
      <c r="H1417" s="12">
        <v>44012</v>
      </c>
      <c r="I1417" s="17">
        <f>IF((YEAR(H1417)-YEAR(G1417))=1, ((MONTH(H1417)-MONTH(G1417))+1)+12, (IF((YEAR(H1417)-YEAR(G1417))=2, ((MONTH(H1417)-MONTH(G1417))+1)+24, (IF((YEAR(H1417)-YEAR(G1417))=3, ((MONTH(H1417)-MONTH(G1417))+1)+36, (MONTH(H1417)-MONTH(G1417))+1)))))</f>
        <v>3</v>
      </c>
      <c r="J1417" s="13">
        <f>F1417/I1417</f>
        <v>500</v>
      </c>
      <c r="L1417" t="b">
        <f t="shared" si="106"/>
        <v>0</v>
      </c>
      <c r="M1417" s="14" t="b">
        <f t="shared" si="104"/>
        <v>1</v>
      </c>
      <c r="N1417" s="14" t="b">
        <f t="shared" si="105"/>
        <v>1</v>
      </c>
      <c r="O1417"/>
    </row>
    <row r="1418" spans="1:15" ht="15.75" x14ac:dyDescent="0.25">
      <c r="A1418" s="17" t="s">
        <v>305</v>
      </c>
      <c r="B1418" s="17" t="s">
        <v>336</v>
      </c>
      <c r="C1418" s="17" t="s">
        <v>22</v>
      </c>
      <c r="D1418" s="12">
        <v>44013</v>
      </c>
      <c r="E1418" s="12">
        <v>44102</v>
      </c>
      <c r="F1418" s="13">
        <v>1500</v>
      </c>
      <c r="G1418" s="12">
        <v>44013</v>
      </c>
      <c r="H1418" s="12">
        <v>44104</v>
      </c>
      <c r="I1418" s="17">
        <f>IF((YEAR(H1418)-YEAR(G1418))=1, ((MONTH(H1418)-MONTH(G1418))+1)+12, (IF((YEAR(H1418)-YEAR(G1418))=2, ((MONTH(H1418)-MONTH(G1418))+1)+24, (IF((YEAR(H1418)-YEAR(G1418))=3, ((MONTH(H1418)-MONTH(G1418))+1)+36, (MONTH(H1418)-MONTH(G1418))+1)))))</f>
        <v>3</v>
      </c>
      <c r="J1418" s="13">
        <f>F1418/I1418</f>
        <v>500</v>
      </c>
      <c r="L1418" t="b">
        <f t="shared" si="106"/>
        <v>0</v>
      </c>
      <c r="M1418" s="14" t="b">
        <f t="shared" si="104"/>
        <v>1</v>
      </c>
      <c r="N1418" s="14" t="b">
        <f t="shared" si="105"/>
        <v>1</v>
      </c>
      <c r="O1418"/>
    </row>
    <row r="1419" spans="1:15" ht="15.75" x14ac:dyDescent="0.25">
      <c r="A1419" s="17" t="s">
        <v>305</v>
      </c>
      <c r="B1419" s="17" t="s">
        <v>336</v>
      </c>
      <c r="C1419" s="17" t="s">
        <v>22</v>
      </c>
      <c r="D1419" s="12">
        <v>44105</v>
      </c>
      <c r="E1419" s="12">
        <v>44188</v>
      </c>
      <c r="F1419" s="13">
        <v>1500</v>
      </c>
      <c r="G1419" s="12">
        <v>44105</v>
      </c>
      <c r="H1419" s="12">
        <v>44196</v>
      </c>
      <c r="I1419" s="17">
        <f>IF((YEAR(H1419)-YEAR(G1419))=1, ((MONTH(H1419)-MONTH(G1419))+1)+12, (IF((YEAR(H1419)-YEAR(G1419))=2, ((MONTH(H1419)-MONTH(G1419))+1)+24, (IF((YEAR(H1419)-YEAR(G1419))=3, ((MONTH(H1419)-MONTH(G1419))+1)+36, (MONTH(H1419)-MONTH(G1419))+1)))))</f>
        <v>3</v>
      </c>
      <c r="J1419" s="13">
        <f>F1419/I1419</f>
        <v>500</v>
      </c>
      <c r="L1419" t="b">
        <f t="shared" si="106"/>
        <v>0</v>
      </c>
      <c r="M1419" s="14" t="b">
        <f t="shared" si="104"/>
        <v>1</v>
      </c>
      <c r="N1419" s="14" t="b">
        <f t="shared" si="105"/>
        <v>1</v>
      </c>
      <c r="O1419"/>
    </row>
    <row r="1420" spans="1:15" ht="15.75" x14ac:dyDescent="0.25">
      <c r="A1420" s="17" t="s">
        <v>305</v>
      </c>
      <c r="B1420" s="17" t="s">
        <v>336</v>
      </c>
      <c r="C1420" s="17" t="s">
        <v>22</v>
      </c>
      <c r="D1420" s="12">
        <v>44197</v>
      </c>
      <c r="E1420" s="12"/>
      <c r="F1420" s="13">
        <v>1500</v>
      </c>
      <c r="G1420" s="12">
        <v>44197</v>
      </c>
      <c r="H1420" s="12">
        <v>44286</v>
      </c>
      <c r="I1420" s="17">
        <f>IF((YEAR(H1420)-YEAR(G1420))=1, ((MONTH(H1420)-MONTH(G1420))+1)+12, (IF((YEAR(H1420)-YEAR(G1420))=2, ((MONTH(H1420)-MONTH(G1420))+1)+24, (IF((YEAR(H1420)-YEAR(G1420))=3, ((MONTH(H1420)-MONTH(G1420))+1)+36, (MONTH(H1420)-MONTH(G1420))+1)))))</f>
        <v>3</v>
      </c>
      <c r="J1420" s="13">
        <f>F1420/I1420</f>
        <v>500</v>
      </c>
      <c r="L1420" t="b">
        <f t="shared" si="106"/>
        <v>0</v>
      </c>
      <c r="M1420" s="14" t="b">
        <f t="shared" si="104"/>
        <v>1</v>
      </c>
      <c r="N1420" s="14" t="b">
        <f t="shared" si="105"/>
        <v>1</v>
      </c>
      <c r="O1420"/>
    </row>
    <row r="1421" spans="1:15" ht="15.75" x14ac:dyDescent="0.25">
      <c r="A1421" s="17" t="s">
        <v>305</v>
      </c>
      <c r="B1421" s="17" t="s">
        <v>336</v>
      </c>
      <c r="C1421" s="17" t="s">
        <v>22</v>
      </c>
      <c r="D1421" s="12">
        <v>44287</v>
      </c>
      <c r="E1421" s="12"/>
      <c r="F1421" s="13">
        <v>1500</v>
      </c>
      <c r="G1421" s="12">
        <v>44287</v>
      </c>
      <c r="H1421" s="12">
        <v>44377</v>
      </c>
      <c r="I1421" s="17">
        <f>IF((YEAR(H1421)-YEAR(G1421))=1, ((MONTH(H1421)-MONTH(G1421))+1)+12, (IF((YEAR(H1421)-YEAR(G1421))=2, ((MONTH(H1421)-MONTH(G1421))+1)+24, (IF((YEAR(H1421)-YEAR(G1421))=3, ((MONTH(H1421)-MONTH(G1421))+1)+36, (MONTH(H1421)-MONTH(G1421))+1)))))</f>
        <v>3</v>
      </c>
      <c r="J1421" s="13">
        <f>F1421/I1421</f>
        <v>500</v>
      </c>
      <c r="L1421" t="b">
        <f t="shared" si="106"/>
        <v>0</v>
      </c>
      <c r="M1421" s="14" t="b">
        <f t="shared" si="104"/>
        <v>1</v>
      </c>
      <c r="N1421" s="14" t="b">
        <f t="shared" si="105"/>
        <v>1</v>
      </c>
      <c r="O1421"/>
    </row>
    <row r="1422" spans="1:15" ht="15.75" hidden="1" x14ac:dyDescent="0.25">
      <c r="A1422" s="17" t="s">
        <v>306</v>
      </c>
      <c r="B1422" s="17" t="s">
        <v>332</v>
      </c>
      <c r="C1422" s="17" t="s">
        <v>22</v>
      </c>
      <c r="D1422" s="12">
        <v>43045</v>
      </c>
      <c r="E1422" s="12">
        <v>43100</v>
      </c>
      <c r="F1422" s="13">
        <v>5100</v>
      </c>
      <c r="G1422" s="12">
        <v>43101</v>
      </c>
      <c r="H1422" s="12">
        <v>43465</v>
      </c>
      <c r="I1422" s="17">
        <f>IF((YEAR(H1422)-YEAR(G1422))=1, ((MONTH(H1422)-MONTH(G1422))+1)+12, (IF((YEAR(H1422)-YEAR(G1422))=2, ((MONTH(H1422)-MONTH(G1422))+1)+24, (IF((YEAR(H1422)-YEAR(G1422))=3, ((MONTH(H1422)-MONTH(G1422))+1)+36, (MONTH(H1422)-MONTH(G1422))+1)))))</f>
        <v>12</v>
      </c>
      <c r="J1422" s="13">
        <f>F1422/I1422</f>
        <v>425</v>
      </c>
      <c r="L1422" t="b">
        <f t="shared" si="106"/>
        <v>0</v>
      </c>
      <c r="M1422" s="14" t="b">
        <f t="shared" si="104"/>
        <v>0</v>
      </c>
      <c r="N1422" s="14" t="b">
        <f t="shared" si="105"/>
        <v>0</v>
      </c>
      <c r="O1422"/>
    </row>
    <row r="1423" spans="1:15" ht="15.75" x14ac:dyDescent="0.25">
      <c r="A1423" s="17" t="s">
        <v>306</v>
      </c>
      <c r="B1423" s="17" t="s">
        <v>332</v>
      </c>
      <c r="C1423" s="17" t="s">
        <v>22</v>
      </c>
      <c r="D1423" s="12">
        <v>43438</v>
      </c>
      <c r="E1423" s="12">
        <v>43461</v>
      </c>
      <c r="F1423" s="13">
        <v>5100</v>
      </c>
      <c r="G1423" s="12">
        <v>43466</v>
      </c>
      <c r="H1423" s="12">
        <v>43830</v>
      </c>
      <c r="I1423" s="17">
        <f>IF((YEAR(H1423)-YEAR(G1423))=1, ((MONTH(H1423)-MONTH(G1423))+1)+12, (IF((YEAR(H1423)-YEAR(G1423))=2, ((MONTH(H1423)-MONTH(G1423))+1)+24, (IF((YEAR(H1423)-YEAR(G1423))=3, ((MONTH(H1423)-MONTH(G1423))+1)+36, (MONTH(H1423)-MONTH(G1423))+1)))))</f>
        <v>12</v>
      </c>
      <c r="J1423" s="13">
        <f>F1423/I1423</f>
        <v>425</v>
      </c>
      <c r="L1423" t="b">
        <f t="shared" si="106"/>
        <v>0</v>
      </c>
      <c r="M1423" s="14" t="b">
        <f t="shared" si="104"/>
        <v>1</v>
      </c>
      <c r="N1423" s="14" t="b">
        <f t="shared" si="105"/>
        <v>1</v>
      </c>
      <c r="O1423"/>
    </row>
    <row r="1424" spans="1:15" ht="15.75" x14ac:dyDescent="0.25">
      <c r="A1424" s="17" t="s">
        <v>306</v>
      </c>
      <c r="B1424" s="17" t="s">
        <v>332</v>
      </c>
      <c r="C1424" s="17" t="s">
        <v>22</v>
      </c>
      <c r="D1424" s="12">
        <v>43831</v>
      </c>
      <c r="E1424" s="12">
        <v>43839</v>
      </c>
      <c r="F1424" s="13">
        <v>5100</v>
      </c>
      <c r="G1424" s="12">
        <v>43831</v>
      </c>
      <c r="H1424" s="12">
        <v>44196</v>
      </c>
      <c r="I1424" s="17">
        <f>IF((YEAR(H1424)-YEAR(G1424))=1, ((MONTH(H1424)-MONTH(G1424))+1)+12, (IF((YEAR(H1424)-YEAR(G1424))=2, ((MONTH(H1424)-MONTH(G1424))+1)+24, (IF((YEAR(H1424)-YEAR(G1424))=3, ((MONTH(H1424)-MONTH(G1424))+1)+36, (MONTH(H1424)-MONTH(G1424))+1)))))</f>
        <v>12</v>
      </c>
      <c r="J1424" s="13">
        <f>F1424/I1424</f>
        <v>425</v>
      </c>
      <c r="L1424" t="b">
        <f t="shared" si="106"/>
        <v>0</v>
      </c>
      <c r="M1424" s="14" t="b">
        <f t="shared" si="104"/>
        <v>1</v>
      </c>
      <c r="N1424" s="14" t="b">
        <f t="shared" si="105"/>
        <v>1</v>
      </c>
      <c r="O1424"/>
    </row>
    <row r="1425" spans="1:15" ht="15.75" x14ac:dyDescent="0.25">
      <c r="A1425" s="17" t="s">
        <v>306</v>
      </c>
      <c r="B1425" s="17" t="s">
        <v>332</v>
      </c>
      <c r="C1425" s="17" t="s">
        <v>22</v>
      </c>
      <c r="D1425" s="12">
        <v>44197</v>
      </c>
      <c r="E1425" s="12">
        <v>44215</v>
      </c>
      <c r="F1425" s="13">
        <v>5100</v>
      </c>
      <c r="G1425" s="12">
        <v>44197</v>
      </c>
      <c r="H1425" s="12">
        <v>44561</v>
      </c>
      <c r="I1425" s="17">
        <f>IF((YEAR(H1425)-YEAR(G1425))=1, ((MONTH(H1425)-MONTH(G1425))+1)+12, (IF((YEAR(H1425)-YEAR(G1425))=2, ((MONTH(H1425)-MONTH(G1425))+1)+24, (IF((YEAR(H1425)-YEAR(G1425))=3, ((MONTH(H1425)-MONTH(G1425))+1)+36, (MONTH(H1425)-MONTH(G1425))+1)))))</f>
        <v>12</v>
      </c>
      <c r="J1425" s="13">
        <f>F1425/I1425</f>
        <v>425</v>
      </c>
      <c r="L1425" t="b">
        <f t="shared" si="106"/>
        <v>0</v>
      </c>
      <c r="M1425" s="14" t="b">
        <f t="shared" si="104"/>
        <v>1</v>
      </c>
      <c r="N1425" s="14" t="b">
        <f t="shared" si="105"/>
        <v>1</v>
      </c>
      <c r="O1425"/>
    </row>
    <row r="1426" spans="1:15" ht="15.75" hidden="1" x14ac:dyDescent="0.25">
      <c r="A1426" s="17" t="s">
        <v>307</v>
      </c>
      <c r="B1426" s="17" t="s">
        <v>332</v>
      </c>
      <c r="C1426" s="17" t="s">
        <v>22</v>
      </c>
      <c r="D1426" s="12">
        <v>42590</v>
      </c>
      <c r="E1426" s="12">
        <v>42735</v>
      </c>
      <c r="F1426" s="13">
        <v>42500</v>
      </c>
      <c r="G1426" s="12">
        <v>42552</v>
      </c>
      <c r="H1426" s="12">
        <v>42735</v>
      </c>
      <c r="I1426" s="17">
        <f>IF((YEAR(H1426)-YEAR(G1426))=1, ((MONTH(H1426)-MONTH(G1426))+1)+12, (IF((YEAR(H1426)-YEAR(G1426))=2, ((MONTH(H1426)-MONTH(G1426))+1)+24, (IF((YEAR(H1426)-YEAR(G1426))=3, ((MONTH(H1426)-MONTH(G1426))+1)+36, (MONTH(H1426)-MONTH(G1426))+1)))))</f>
        <v>6</v>
      </c>
      <c r="J1426" s="13">
        <f>F1426/I1426</f>
        <v>7083.333333333333</v>
      </c>
      <c r="L1426" t="b">
        <f t="shared" si="106"/>
        <v>0</v>
      </c>
      <c r="M1426" s="14" t="b">
        <f t="shared" si="104"/>
        <v>0</v>
      </c>
      <c r="N1426" s="14" t="b">
        <f t="shared" si="105"/>
        <v>1</v>
      </c>
      <c r="O1426"/>
    </row>
    <row r="1427" spans="1:15" ht="15.75" hidden="1" x14ac:dyDescent="0.25">
      <c r="A1427" s="17" t="s">
        <v>307</v>
      </c>
      <c r="B1427" s="17" t="s">
        <v>332</v>
      </c>
      <c r="C1427" s="17" t="s">
        <v>22</v>
      </c>
      <c r="D1427" s="12">
        <v>42914</v>
      </c>
      <c r="E1427" s="12">
        <v>43100</v>
      </c>
      <c r="F1427" s="13">
        <v>42500</v>
      </c>
      <c r="G1427" s="12">
        <v>42736</v>
      </c>
      <c r="H1427" s="12">
        <v>42916</v>
      </c>
      <c r="I1427" s="17">
        <f>IF((YEAR(H1427)-YEAR(G1427))=1, ((MONTH(H1427)-MONTH(G1427))+1)+12, (IF((YEAR(H1427)-YEAR(G1427))=2, ((MONTH(H1427)-MONTH(G1427))+1)+24, (IF((YEAR(H1427)-YEAR(G1427))=3, ((MONTH(H1427)-MONTH(G1427))+1)+36, (MONTH(H1427)-MONTH(G1427))+1)))))</f>
        <v>6</v>
      </c>
      <c r="J1427" s="13">
        <f>F1427/I1427</f>
        <v>7083.333333333333</v>
      </c>
      <c r="L1427" t="b">
        <f t="shared" si="106"/>
        <v>0</v>
      </c>
      <c r="M1427" s="14" t="b">
        <f t="shared" si="104"/>
        <v>1</v>
      </c>
      <c r="N1427" s="14" t="b">
        <f t="shared" si="105"/>
        <v>1</v>
      </c>
      <c r="O1427"/>
    </row>
    <row r="1428" spans="1:15" ht="15.75" hidden="1" x14ac:dyDescent="0.25">
      <c r="A1428" s="17" t="s">
        <v>307</v>
      </c>
      <c r="B1428" s="17" t="s">
        <v>332</v>
      </c>
      <c r="C1428" s="17" t="s">
        <v>22</v>
      </c>
      <c r="D1428" s="12">
        <v>42944</v>
      </c>
      <c r="E1428" s="12">
        <v>43100</v>
      </c>
      <c r="F1428" s="13">
        <v>42500</v>
      </c>
      <c r="G1428" s="12">
        <v>42917</v>
      </c>
      <c r="H1428" s="12">
        <v>43100</v>
      </c>
      <c r="I1428" s="17">
        <f>IF((YEAR(H1428)-YEAR(G1428))=1, ((MONTH(H1428)-MONTH(G1428))+1)+12, (IF((YEAR(H1428)-YEAR(G1428))=2, ((MONTH(H1428)-MONTH(G1428))+1)+24, (IF((YEAR(H1428)-YEAR(G1428))=3, ((MONTH(H1428)-MONTH(G1428))+1)+36, (MONTH(H1428)-MONTH(G1428))+1)))))</f>
        <v>6</v>
      </c>
      <c r="J1428" s="13">
        <f>F1428/I1428</f>
        <v>7083.333333333333</v>
      </c>
      <c r="L1428" t="b">
        <f t="shared" si="106"/>
        <v>0</v>
      </c>
      <c r="M1428" s="14" t="b">
        <f t="shared" si="104"/>
        <v>1</v>
      </c>
      <c r="N1428" s="14" t="b">
        <f t="shared" si="105"/>
        <v>1</v>
      </c>
      <c r="O1428"/>
    </row>
    <row r="1429" spans="1:15" ht="15.75" hidden="1" x14ac:dyDescent="0.25">
      <c r="A1429" s="17" t="s">
        <v>307</v>
      </c>
      <c r="B1429" s="17" t="s">
        <v>332</v>
      </c>
      <c r="C1429" s="17" t="s">
        <v>22</v>
      </c>
      <c r="D1429" s="12">
        <v>43128</v>
      </c>
      <c r="E1429" s="12">
        <v>43192</v>
      </c>
      <c r="F1429" s="13">
        <v>7083.33</v>
      </c>
      <c r="G1429" s="12">
        <v>43101</v>
      </c>
      <c r="H1429" s="12">
        <v>43131</v>
      </c>
      <c r="I1429" s="17">
        <f>IF((YEAR(H1429)-YEAR(G1429))=1, ((MONTH(H1429)-MONTH(G1429))+1)+12, (IF((YEAR(H1429)-YEAR(G1429))=2, ((MONTH(H1429)-MONTH(G1429))+1)+24, (IF((YEAR(H1429)-YEAR(G1429))=3, ((MONTH(H1429)-MONTH(G1429))+1)+36, (MONTH(H1429)-MONTH(G1429))+1)))))</f>
        <v>1</v>
      </c>
      <c r="J1429" s="13">
        <f>F1429/I1429</f>
        <v>7083.33</v>
      </c>
      <c r="L1429" t="b">
        <f t="shared" si="106"/>
        <v>0</v>
      </c>
      <c r="M1429" s="14" t="b">
        <f t="shared" ref="M1429:M1491" si="107">EXACT(A1429,A1428)</f>
        <v>1</v>
      </c>
      <c r="N1429" s="14" t="b">
        <f t="shared" ref="N1429:N1491" si="108">EXACT(B1429,B1428)</f>
        <v>1</v>
      </c>
      <c r="O1429"/>
    </row>
    <row r="1430" spans="1:15" ht="15.75" hidden="1" x14ac:dyDescent="0.25">
      <c r="A1430" s="17" t="s">
        <v>307</v>
      </c>
      <c r="B1430" s="17" t="s">
        <v>332</v>
      </c>
      <c r="C1430" s="17" t="s">
        <v>22</v>
      </c>
      <c r="D1430" s="12">
        <v>43159</v>
      </c>
      <c r="E1430" s="12">
        <v>43161</v>
      </c>
      <c r="F1430" s="13">
        <v>7083.33</v>
      </c>
      <c r="G1430" s="12">
        <v>43132</v>
      </c>
      <c r="H1430" s="12">
        <v>43159</v>
      </c>
      <c r="I1430" s="17">
        <f>IF((YEAR(H1430)-YEAR(G1430))=1, ((MONTH(H1430)-MONTH(G1430))+1)+12, (IF((YEAR(H1430)-YEAR(G1430))=2, ((MONTH(H1430)-MONTH(G1430))+1)+24, (IF((YEAR(H1430)-YEAR(G1430))=3, ((MONTH(H1430)-MONTH(G1430))+1)+36, (MONTH(H1430)-MONTH(G1430))+1)))))</f>
        <v>1</v>
      </c>
      <c r="J1430" s="13">
        <f>F1430/I1430</f>
        <v>7083.33</v>
      </c>
      <c r="L1430" t="b">
        <f t="shared" si="106"/>
        <v>0</v>
      </c>
      <c r="M1430" s="14" t="b">
        <f t="shared" si="107"/>
        <v>1</v>
      </c>
      <c r="N1430" s="14" t="b">
        <f t="shared" si="108"/>
        <v>1</v>
      </c>
      <c r="O1430"/>
    </row>
    <row r="1431" spans="1:15" ht="15.75" hidden="1" x14ac:dyDescent="0.25">
      <c r="A1431" s="17" t="s">
        <v>307</v>
      </c>
      <c r="B1431" s="17" t="s">
        <v>332</v>
      </c>
      <c r="C1431" s="17" t="s">
        <v>22</v>
      </c>
      <c r="D1431" s="12">
        <v>43187</v>
      </c>
      <c r="E1431" s="12">
        <v>43291</v>
      </c>
      <c r="F1431" s="13">
        <v>7083.33</v>
      </c>
      <c r="G1431" s="12">
        <v>43160</v>
      </c>
      <c r="H1431" s="12">
        <v>43190</v>
      </c>
      <c r="I1431" s="17">
        <f>IF((YEAR(H1431)-YEAR(G1431))=1, ((MONTH(H1431)-MONTH(G1431))+1)+12, (IF((YEAR(H1431)-YEAR(G1431))=2, ((MONTH(H1431)-MONTH(G1431))+1)+24, (IF((YEAR(H1431)-YEAR(G1431))=3, ((MONTH(H1431)-MONTH(G1431))+1)+36, (MONTH(H1431)-MONTH(G1431))+1)))))</f>
        <v>1</v>
      </c>
      <c r="J1431" s="13">
        <f>F1431/I1431</f>
        <v>7083.33</v>
      </c>
      <c r="L1431" t="b">
        <f t="shared" si="106"/>
        <v>0</v>
      </c>
      <c r="M1431" s="14" t="b">
        <f t="shared" si="107"/>
        <v>1</v>
      </c>
      <c r="N1431" s="14" t="b">
        <f t="shared" si="108"/>
        <v>1</v>
      </c>
      <c r="O1431"/>
    </row>
    <row r="1432" spans="1:15" ht="15.75" hidden="1" x14ac:dyDescent="0.25">
      <c r="A1432" s="17" t="s">
        <v>307</v>
      </c>
      <c r="B1432" s="17" t="s">
        <v>332</v>
      </c>
      <c r="C1432" s="17" t="s">
        <v>22</v>
      </c>
      <c r="D1432" s="12">
        <v>43218</v>
      </c>
      <c r="E1432" s="12">
        <v>43220</v>
      </c>
      <c r="F1432" s="13">
        <v>7083.33</v>
      </c>
      <c r="G1432" s="12">
        <v>43191</v>
      </c>
      <c r="H1432" s="12">
        <v>43220</v>
      </c>
      <c r="I1432" s="17">
        <f>IF((YEAR(H1432)-YEAR(G1432))=1, ((MONTH(H1432)-MONTH(G1432))+1)+12, (IF((YEAR(H1432)-YEAR(G1432))=2, ((MONTH(H1432)-MONTH(G1432))+1)+24, (IF((YEAR(H1432)-YEAR(G1432))=3, ((MONTH(H1432)-MONTH(G1432))+1)+36, (MONTH(H1432)-MONTH(G1432))+1)))))</f>
        <v>1</v>
      </c>
      <c r="J1432" s="13">
        <f>F1432/I1432</f>
        <v>7083.33</v>
      </c>
      <c r="L1432" t="b">
        <f t="shared" si="106"/>
        <v>0</v>
      </c>
      <c r="M1432" s="14" t="b">
        <f t="shared" si="107"/>
        <v>1</v>
      </c>
      <c r="N1432" s="14" t="b">
        <f t="shared" si="108"/>
        <v>1</v>
      </c>
      <c r="O1432"/>
    </row>
    <row r="1433" spans="1:15" ht="15.75" hidden="1" x14ac:dyDescent="0.25">
      <c r="A1433" s="17" t="s">
        <v>307</v>
      </c>
      <c r="B1433" s="17" t="s">
        <v>332</v>
      </c>
      <c r="C1433" s="17" t="s">
        <v>22</v>
      </c>
      <c r="D1433" s="12">
        <v>43248</v>
      </c>
      <c r="E1433" s="12">
        <v>43319</v>
      </c>
      <c r="F1433" s="13">
        <v>7083.33</v>
      </c>
      <c r="G1433" s="12">
        <v>43221</v>
      </c>
      <c r="H1433" s="12">
        <v>43251</v>
      </c>
      <c r="I1433" s="17">
        <f>IF((YEAR(H1433)-YEAR(G1433))=1, ((MONTH(H1433)-MONTH(G1433))+1)+12, (IF((YEAR(H1433)-YEAR(G1433))=2, ((MONTH(H1433)-MONTH(G1433))+1)+24, (IF((YEAR(H1433)-YEAR(G1433))=3, ((MONTH(H1433)-MONTH(G1433))+1)+36, (MONTH(H1433)-MONTH(G1433))+1)))))</f>
        <v>1</v>
      </c>
      <c r="J1433" s="13">
        <f>F1433/I1433</f>
        <v>7083.33</v>
      </c>
      <c r="L1433" t="b">
        <f t="shared" si="106"/>
        <v>0</v>
      </c>
      <c r="M1433" s="14" t="b">
        <f t="shared" si="107"/>
        <v>1</v>
      </c>
      <c r="N1433" s="14" t="b">
        <f t="shared" si="108"/>
        <v>1</v>
      </c>
      <c r="O1433"/>
    </row>
    <row r="1434" spans="1:15" ht="15.75" hidden="1" x14ac:dyDescent="0.25">
      <c r="A1434" s="17" t="s">
        <v>307</v>
      </c>
      <c r="B1434" s="17" t="s">
        <v>332</v>
      </c>
      <c r="C1434" s="17" t="s">
        <v>22</v>
      </c>
      <c r="D1434" s="12">
        <v>43279</v>
      </c>
      <c r="E1434" s="12">
        <v>43383</v>
      </c>
      <c r="F1434" s="13">
        <v>7083.33</v>
      </c>
      <c r="G1434" s="12">
        <v>43252</v>
      </c>
      <c r="H1434" s="12">
        <v>43281</v>
      </c>
      <c r="I1434" s="17">
        <f>IF((YEAR(H1434)-YEAR(G1434))=1, ((MONTH(H1434)-MONTH(G1434))+1)+12, (IF((YEAR(H1434)-YEAR(G1434))=2, ((MONTH(H1434)-MONTH(G1434))+1)+24, (IF((YEAR(H1434)-YEAR(G1434))=3, ((MONTH(H1434)-MONTH(G1434))+1)+36, (MONTH(H1434)-MONTH(G1434))+1)))))</f>
        <v>1</v>
      </c>
      <c r="J1434" s="13">
        <f>F1434/I1434</f>
        <v>7083.33</v>
      </c>
      <c r="L1434" t="b">
        <f t="shared" si="106"/>
        <v>0</v>
      </c>
      <c r="M1434" s="14" t="b">
        <f t="shared" si="107"/>
        <v>1</v>
      </c>
      <c r="N1434" s="14" t="b">
        <f t="shared" si="108"/>
        <v>1</v>
      </c>
      <c r="O1434"/>
    </row>
    <row r="1435" spans="1:15" ht="15.75" hidden="1" x14ac:dyDescent="0.25">
      <c r="A1435" s="17" t="s">
        <v>308</v>
      </c>
      <c r="B1435" s="17" t="s">
        <v>336</v>
      </c>
      <c r="C1435" s="17" t="s">
        <v>22</v>
      </c>
      <c r="D1435" s="12">
        <v>42621</v>
      </c>
      <c r="E1435" s="12">
        <v>42735</v>
      </c>
      <c r="F1435" s="13">
        <v>45000</v>
      </c>
      <c r="G1435" s="12">
        <v>42614</v>
      </c>
      <c r="H1435" s="12">
        <v>42978</v>
      </c>
      <c r="I1435" s="17">
        <f>IF((YEAR(H1435)-YEAR(G1435))=1, ((MONTH(H1435)-MONTH(G1435))+1)+12, (IF((YEAR(H1435)-YEAR(G1435))=2, ((MONTH(H1435)-MONTH(G1435))+1)+24, (IF((YEAR(H1435)-YEAR(G1435))=3, ((MONTH(H1435)-MONTH(G1435))+1)+36, (MONTH(H1435)-MONTH(G1435))+1)))))</f>
        <v>12</v>
      </c>
      <c r="J1435" s="13">
        <f>F1435/I1435</f>
        <v>3750</v>
      </c>
      <c r="L1435" t="b">
        <f t="shared" si="106"/>
        <v>0</v>
      </c>
      <c r="M1435" s="14" t="b">
        <f t="shared" si="107"/>
        <v>0</v>
      </c>
      <c r="N1435" s="14" t="b">
        <f t="shared" si="108"/>
        <v>0</v>
      </c>
      <c r="O1435"/>
    </row>
    <row r="1436" spans="1:15" ht="15.75" hidden="1" x14ac:dyDescent="0.25">
      <c r="A1436" s="17" t="s">
        <v>308</v>
      </c>
      <c r="B1436" s="17" t="s">
        <v>336</v>
      </c>
      <c r="C1436" s="17" t="s">
        <v>22</v>
      </c>
      <c r="D1436" s="12">
        <v>42992</v>
      </c>
      <c r="E1436" s="12">
        <v>43100</v>
      </c>
      <c r="F1436" s="13">
        <v>40000</v>
      </c>
      <c r="G1436" s="12">
        <v>42979</v>
      </c>
      <c r="H1436" s="12">
        <v>43343</v>
      </c>
      <c r="I1436" s="17">
        <f>IF((YEAR(H1436)-YEAR(G1436))=1, ((MONTH(H1436)-MONTH(G1436))+1)+12, (IF((YEAR(H1436)-YEAR(G1436))=2, ((MONTH(H1436)-MONTH(G1436))+1)+24, (IF((YEAR(H1436)-YEAR(G1436))=3, ((MONTH(H1436)-MONTH(G1436))+1)+36, (MONTH(H1436)-MONTH(G1436))+1)))))</f>
        <v>12</v>
      </c>
      <c r="J1436" s="13">
        <f>F1436/I1436</f>
        <v>3333.3333333333335</v>
      </c>
      <c r="L1436" t="b">
        <f t="shared" si="106"/>
        <v>0</v>
      </c>
      <c r="M1436" s="14" t="b">
        <f t="shared" si="107"/>
        <v>1</v>
      </c>
      <c r="N1436" s="14" t="b">
        <f t="shared" si="108"/>
        <v>1</v>
      </c>
      <c r="O1436"/>
    </row>
    <row r="1437" spans="1:15" ht="15.75" hidden="1" x14ac:dyDescent="0.25">
      <c r="A1437" s="17" t="s">
        <v>309</v>
      </c>
      <c r="B1437" s="17" t="s">
        <v>333</v>
      </c>
      <c r="C1437" s="17" t="s">
        <v>22</v>
      </c>
      <c r="D1437" s="12">
        <v>42916</v>
      </c>
      <c r="E1437" s="12">
        <v>43100</v>
      </c>
      <c r="F1437" s="13">
        <v>30000</v>
      </c>
      <c r="G1437" s="12">
        <v>42736</v>
      </c>
      <c r="H1437" s="12">
        <v>43100</v>
      </c>
      <c r="I1437" s="17">
        <f>IF((YEAR(H1437)-YEAR(G1437))=1, ((MONTH(H1437)-MONTH(G1437))+1)+12, (IF((YEAR(H1437)-YEAR(G1437))=2, ((MONTH(H1437)-MONTH(G1437))+1)+24, (IF((YEAR(H1437)-YEAR(G1437))=3, ((MONTH(H1437)-MONTH(G1437))+1)+36, (MONTH(H1437)-MONTH(G1437))+1)))))</f>
        <v>12</v>
      </c>
      <c r="J1437" s="13">
        <f>F1437/I1437</f>
        <v>2500</v>
      </c>
      <c r="L1437" t="b">
        <f t="shared" si="106"/>
        <v>0</v>
      </c>
      <c r="M1437" s="14" t="b">
        <f t="shared" si="107"/>
        <v>0</v>
      </c>
      <c r="N1437" s="14" t="b">
        <f t="shared" si="108"/>
        <v>0</v>
      </c>
      <c r="O1437"/>
    </row>
    <row r="1438" spans="1:15" ht="15.75" hidden="1" x14ac:dyDescent="0.25">
      <c r="A1438" s="17" t="s">
        <v>309</v>
      </c>
      <c r="B1438" s="17" t="s">
        <v>333</v>
      </c>
      <c r="C1438" s="17" t="s">
        <v>22</v>
      </c>
      <c r="D1438" s="12">
        <v>42871</v>
      </c>
      <c r="E1438" s="12">
        <v>43100</v>
      </c>
      <c r="F1438" s="13">
        <v>6250</v>
      </c>
      <c r="G1438" s="12">
        <v>42826</v>
      </c>
      <c r="H1438" s="12">
        <v>42855</v>
      </c>
      <c r="I1438" s="17">
        <f>IF((YEAR(H1438)-YEAR(G1438))=1, ((MONTH(H1438)-MONTH(G1438))+1)+12, (IF((YEAR(H1438)-YEAR(G1438))=2, ((MONTH(H1438)-MONTH(G1438))+1)+24, (IF((YEAR(H1438)-YEAR(G1438))=3, ((MONTH(H1438)-MONTH(G1438))+1)+36, (MONTH(H1438)-MONTH(G1438))+1)))))</f>
        <v>1</v>
      </c>
      <c r="J1438" s="13">
        <f>F1438/I1438</f>
        <v>6250</v>
      </c>
      <c r="L1438" t="b">
        <f t="shared" si="106"/>
        <v>0</v>
      </c>
      <c r="M1438" s="14" t="b">
        <f t="shared" si="107"/>
        <v>1</v>
      </c>
      <c r="N1438" s="14" t="b">
        <f t="shared" si="108"/>
        <v>1</v>
      </c>
      <c r="O1438"/>
    </row>
    <row r="1439" spans="1:15" ht="15.75" hidden="1" x14ac:dyDescent="0.25">
      <c r="A1439" s="17" t="s">
        <v>309</v>
      </c>
      <c r="B1439" s="17" t="s">
        <v>333</v>
      </c>
      <c r="C1439" s="17" t="s">
        <v>22</v>
      </c>
      <c r="D1439" s="12">
        <v>43193</v>
      </c>
      <c r="E1439" s="12">
        <v>43293</v>
      </c>
      <c r="F1439" s="13">
        <v>30000</v>
      </c>
      <c r="G1439" s="12">
        <v>43101</v>
      </c>
      <c r="H1439" s="12">
        <v>43465</v>
      </c>
      <c r="I1439" s="17">
        <f>IF((YEAR(H1439)-YEAR(G1439))=1, ((MONTH(H1439)-MONTH(G1439))+1)+12, (IF((YEAR(H1439)-YEAR(G1439))=2, ((MONTH(H1439)-MONTH(G1439))+1)+24, (IF((YEAR(H1439)-YEAR(G1439))=3, ((MONTH(H1439)-MONTH(G1439))+1)+36, (MONTH(H1439)-MONTH(G1439))+1)))))</f>
        <v>12</v>
      </c>
      <c r="J1439" s="13">
        <f>F1439/I1439</f>
        <v>2500</v>
      </c>
      <c r="L1439" t="b">
        <f t="shared" si="106"/>
        <v>0</v>
      </c>
      <c r="M1439" s="14" t="b">
        <f t="shared" si="107"/>
        <v>1</v>
      </c>
      <c r="N1439" s="14" t="b">
        <f t="shared" si="108"/>
        <v>1</v>
      </c>
      <c r="O1439"/>
    </row>
    <row r="1440" spans="1:15" ht="15.75" hidden="1" x14ac:dyDescent="0.25">
      <c r="A1440" s="17" t="s">
        <v>309</v>
      </c>
      <c r="B1440" s="17" t="s">
        <v>333</v>
      </c>
      <c r="C1440" s="17" t="s">
        <v>22</v>
      </c>
      <c r="D1440" s="12">
        <v>43193</v>
      </c>
      <c r="E1440" s="12">
        <v>43238</v>
      </c>
      <c r="F1440" s="13">
        <v>37500</v>
      </c>
      <c r="G1440" s="12">
        <v>43101</v>
      </c>
      <c r="H1440" s="12">
        <v>43465</v>
      </c>
      <c r="I1440" s="17">
        <f>IF((YEAR(H1440)-YEAR(G1440))=1, ((MONTH(H1440)-MONTH(G1440))+1)+12, (IF((YEAR(H1440)-YEAR(G1440))=2, ((MONTH(H1440)-MONTH(G1440))+1)+24, (IF((YEAR(H1440)-YEAR(G1440))=3, ((MONTH(H1440)-MONTH(G1440))+1)+36, (MONTH(H1440)-MONTH(G1440))+1)))))</f>
        <v>12</v>
      </c>
      <c r="J1440" s="13">
        <f>F1440/I1440</f>
        <v>3125</v>
      </c>
      <c r="L1440" t="b">
        <f t="shared" si="106"/>
        <v>1</v>
      </c>
      <c r="M1440" s="14" t="b">
        <f t="shared" si="107"/>
        <v>1</v>
      </c>
      <c r="N1440" s="14" t="b">
        <f t="shared" si="108"/>
        <v>1</v>
      </c>
      <c r="O1440"/>
    </row>
    <row r="1441" spans="1:15" ht="15.75" x14ac:dyDescent="0.25">
      <c r="A1441" s="17" t="s">
        <v>309</v>
      </c>
      <c r="B1441" s="17" t="s">
        <v>333</v>
      </c>
      <c r="C1441" s="17" t="s">
        <v>22</v>
      </c>
      <c r="D1441" s="12">
        <v>43447</v>
      </c>
      <c r="E1441" s="12">
        <v>43528</v>
      </c>
      <c r="F1441" s="13">
        <v>37500</v>
      </c>
      <c r="G1441" s="12">
        <v>43466</v>
      </c>
      <c r="H1441" s="12">
        <v>43830</v>
      </c>
      <c r="I1441" s="17">
        <f>IF((YEAR(H1441)-YEAR(G1441))=1, ((MONTH(H1441)-MONTH(G1441))+1)+12, (IF((YEAR(H1441)-YEAR(G1441))=2, ((MONTH(H1441)-MONTH(G1441))+1)+24, (IF((YEAR(H1441)-YEAR(G1441))=3, ((MONTH(H1441)-MONTH(G1441))+1)+36, (MONTH(H1441)-MONTH(G1441))+1)))))</f>
        <v>12</v>
      </c>
      <c r="J1441" s="13">
        <f>F1441/I1441</f>
        <v>3125</v>
      </c>
      <c r="L1441" t="b">
        <f t="shared" si="106"/>
        <v>0</v>
      </c>
      <c r="M1441" s="14" t="b">
        <f t="shared" si="107"/>
        <v>1</v>
      </c>
      <c r="N1441" s="14" t="b">
        <f t="shared" si="108"/>
        <v>1</v>
      </c>
      <c r="O1441"/>
    </row>
    <row r="1442" spans="1:15" ht="15.75" x14ac:dyDescent="0.25">
      <c r="A1442" s="17" t="s">
        <v>309</v>
      </c>
      <c r="B1442" s="17" t="s">
        <v>334</v>
      </c>
      <c r="C1442" s="17" t="s">
        <v>22</v>
      </c>
      <c r="D1442" s="12">
        <v>43447</v>
      </c>
      <c r="E1442" s="12">
        <v>43532</v>
      </c>
      <c r="F1442" s="13">
        <v>30000</v>
      </c>
      <c r="G1442" s="12">
        <v>43466</v>
      </c>
      <c r="H1442" s="12">
        <v>43830</v>
      </c>
      <c r="I1442" s="17">
        <f>IF((YEAR(H1442)-YEAR(G1442))=1, ((MONTH(H1442)-MONTH(G1442))+1)+12, (IF((YEAR(H1442)-YEAR(G1442))=2, ((MONTH(H1442)-MONTH(G1442))+1)+24, (IF((YEAR(H1442)-YEAR(G1442))=3, ((MONTH(H1442)-MONTH(G1442))+1)+36, (MONTH(H1442)-MONTH(G1442))+1)))))</f>
        <v>12</v>
      </c>
      <c r="J1442" s="13">
        <f>F1442/I1442</f>
        <v>2500</v>
      </c>
      <c r="L1442" t="b">
        <f t="shared" si="106"/>
        <v>0</v>
      </c>
      <c r="M1442" s="14" t="b">
        <f t="shared" si="107"/>
        <v>1</v>
      </c>
      <c r="N1442" s="14" t="b">
        <f t="shared" si="108"/>
        <v>0</v>
      </c>
      <c r="O1442"/>
    </row>
    <row r="1443" spans="1:15" ht="15.75" x14ac:dyDescent="0.25">
      <c r="A1443" s="17" t="s">
        <v>309</v>
      </c>
      <c r="B1443" s="17" t="s">
        <v>333</v>
      </c>
      <c r="C1443" s="17" t="s">
        <v>22</v>
      </c>
      <c r="D1443" s="12">
        <v>43831</v>
      </c>
      <c r="E1443" s="12">
        <v>43892</v>
      </c>
      <c r="F1443" s="13">
        <v>37500</v>
      </c>
      <c r="G1443" s="12">
        <v>43831</v>
      </c>
      <c r="H1443" s="12">
        <v>44196</v>
      </c>
      <c r="I1443" s="17">
        <f>IF((YEAR(H1443)-YEAR(G1443))=1, ((MONTH(H1443)-MONTH(G1443))+1)+12, (IF((YEAR(H1443)-YEAR(G1443))=2, ((MONTH(H1443)-MONTH(G1443))+1)+24, (IF((YEAR(H1443)-YEAR(G1443))=3, ((MONTH(H1443)-MONTH(G1443))+1)+36, (MONTH(H1443)-MONTH(G1443))+1)))))</f>
        <v>12</v>
      </c>
      <c r="J1443" s="13">
        <f>F1443/I1443</f>
        <v>3125</v>
      </c>
      <c r="L1443" t="b">
        <f t="shared" si="106"/>
        <v>0</v>
      </c>
      <c r="M1443" s="14" t="b">
        <f t="shared" ref="M1443" si="109">EXACT(A1443,A1442)</f>
        <v>1</v>
      </c>
      <c r="N1443" s="14" t="b">
        <f t="shared" ref="N1443" si="110">EXACT(B1443,B1442)</f>
        <v>0</v>
      </c>
      <c r="O1443"/>
    </row>
    <row r="1444" spans="1:15" ht="15.75" x14ac:dyDescent="0.25">
      <c r="A1444" s="17" t="s">
        <v>309</v>
      </c>
      <c r="B1444" s="17" t="s">
        <v>334</v>
      </c>
      <c r="C1444" s="17" t="s">
        <v>22</v>
      </c>
      <c r="D1444" s="12">
        <v>43831</v>
      </c>
      <c r="E1444" s="12">
        <v>43892</v>
      </c>
      <c r="F1444" s="13">
        <v>30000</v>
      </c>
      <c r="G1444" s="12">
        <v>43831</v>
      </c>
      <c r="H1444" s="12">
        <v>44196</v>
      </c>
      <c r="I1444" s="17">
        <f>IF((YEAR(H1444)-YEAR(G1444))=1, ((MONTH(H1444)-MONTH(G1444))+1)+12, (IF((YEAR(H1444)-YEAR(G1444))=2, ((MONTH(H1444)-MONTH(G1444))+1)+24, (IF((YEAR(H1444)-YEAR(G1444))=3, ((MONTH(H1444)-MONTH(G1444))+1)+36, (MONTH(H1444)-MONTH(G1444))+1)))))</f>
        <v>12</v>
      </c>
      <c r="J1444" s="13">
        <f>F1444/I1444</f>
        <v>2500</v>
      </c>
      <c r="L1444" t="b">
        <f t="shared" si="106"/>
        <v>0</v>
      </c>
      <c r="M1444" s="14" t="b">
        <f t="shared" si="107"/>
        <v>1</v>
      </c>
      <c r="N1444" s="14" t="b">
        <f t="shared" si="108"/>
        <v>0</v>
      </c>
      <c r="O1444"/>
    </row>
    <row r="1445" spans="1:15" ht="15.75" x14ac:dyDescent="0.25">
      <c r="A1445" s="17" t="s">
        <v>309</v>
      </c>
      <c r="B1445" s="17" t="s">
        <v>333</v>
      </c>
      <c r="C1445" s="17" t="s">
        <v>22</v>
      </c>
      <c r="D1445" s="12">
        <v>43831</v>
      </c>
      <c r="E1445" s="12">
        <v>44042</v>
      </c>
      <c r="F1445" s="13">
        <v>87500</v>
      </c>
      <c r="G1445" s="12">
        <v>43831</v>
      </c>
      <c r="H1445" s="12">
        <v>44043</v>
      </c>
      <c r="I1445" s="17">
        <f>IF((YEAR(H1445)-YEAR(G1445))=1, ((MONTH(H1445)-MONTH(G1445))+1)+12, (IF((YEAR(H1445)-YEAR(G1445))=2, ((MONTH(H1445)-MONTH(G1445))+1)+24, (IF((YEAR(H1445)-YEAR(G1445))=3, ((MONTH(H1445)-MONTH(G1445))+1)+36, (MONTH(H1445)-MONTH(G1445))+1)))))</f>
        <v>7</v>
      </c>
      <c r="J1445" s="13">
        <f>F1445/I1445</f>
        <v>12500</v>
      </c>
      <c r="L1445" t="b">
        <f t="shared" si="106"/>
        <v>0</v>
      </c>
      <c r="M1445" s="14" t="b">
        <f t="shared" si="107"/>
        <v>1</v>
      </c>
      <c r="N1445" s="14" t="b">
        <f t="shared" si="108"/>
        <v>0</v>
      </c>
      <c r="O1445"/>
    </row>
    <row r="1446" spans="1:15" ht="15.75" hidden="1" x14ac:dyDescent="0.25">
      <c r="A1446" s="17" t="s">
        <v>310</v>
      </c>
      <c r="B1446" s="17" t="s">
        <v>332</v>
      </c>
      <c r="C1446" s="17" t="s">
        <v>22</v>
      </c>
      <c r="D1446" s="12">
        <v>42929</v>
      </c>
      <c r="E1446" s="12">
        <v>43100</v>
      </c>
      <c r="F1446" s="13">
        <v>60000</v>
      </c>
      <c r="G1446" s="12">
        <v>42887</v>
      </c>
      <c r="H1446" s="12">
        <v>43251</v>
      </c>
      <c r="I1446" s="17">
        <f>IF((YEAR(H1446)-YEAR(G1446))=1, ((MONTH(H1446)-MONTH(G1446))+1)+12, (IF((YEAR(H1446)-YEAR(G1446))=2, ((MONTH(H1446)-MONTH(G1446))+1)+24, (IF((YEAR(H1446)-YEAR(G1446))=3, ((MONTH(H1446)-MONTH(G1446))+1)+36, (MONTH(H1446)-MONTH(G1446))+1)))))</f>
        <v>12</v>
      </c>
      <c r="J1446" s="13">
        <f>F1446/I1446</f>
        <v>5000</v>
      </c>
      <c r="L1446" t="b">
        <f t="shared" si="106"/>
        <v>0</v>
      </c>
      <c r="M1446" s="14" t="b">
        <f t="shared" si="107"/>
        <v>0</v>
      </c>
      <c r="N1446" s="14" t="b">
        <f t="shared" si="108"/>
        <v>0</v>
      </c>
      <c r="O1446"/>
    </row>
    <row r="1447" spans="1:15" ht="15.75" hidden="1" x14ac:dyDescent="0.25">
      <c r="A1447" s="17" t="s">
        <v>310</v>
      </c>
      <c r="B1447" s="17" t="s">
        <v>332</v>
      </c>
      <c r="C1447" s="17" t="s">
        <v>22</v>
      </c>
      <c r="D1447" s="12">
        <v>43269</v>
      </c>
      <c r="E1447" s="12">
        <v>43327</v>
      </c>
      <c r="F1447" s="13">
        <v>60000</v>
      </c>
      <c r="G1447" s="12">
        <v>43252</v>
      </c>
      <c r="H1447" s="12">
        <v>43616</v>
      </c>
      <c r="I1447" s="17">
        <f>IF((YEAR(H1447)-YEAR(G1447))=1, ((MONTH(H1447)-MONTH(G1447))+1)+12, (IF((YEAR(H1447)-YEAR(G1447))=2, ((MONTH(H1447)-MONTH(G1447))+1)+24, (IF((YEAR(H1447)-YEAR(G1447))=3, ((MONTH(H1447)-MONTH(G1447))+1)+36, (MONTH(H1447)-MONTH(G1447))+1)))))</f>
        <v>12</v>
      </c>
      <c r="J1447" s="13">
        <f>F1447/I1447</f>
        <v>5000</v>
      </c>
      <c r="L1447" t="b">
        <f t="shared" si="106"/>
        <v>0</v>
      </c>
      <c r="M1447" s="14" t="b">
        <f t="shared" si="107"/>
        <v>1</v>
      </c>
      <c r="N1447" s="14" t="b">
        <f t="shared" si="108"/>
        <v>1</v>
      </c>
      <c r="O1447"/>
    </row>
    <row r="1448" spans="1:15" ht="15.75" x14ac:dyDescent="0.25">
      <c r="A1448" s="17" t="s">
        <v>310</v>
      </c>
      <c r="B1448" s="17" t="s">
        <v>332</v>
      </c>
      <c r="C1448" s="17" t="s">
        <v>22</v>
      </c>
      <c r="D1448" s="12">
        <v>43615</v>
      </c>
      <c r="E1448" s="12">
        <v>43677</v>
      </c>
      <c r="F1448" s="13">
        <v>60000</v>
      </c>
      <c r="G1448" s="12">
        <v>43617</v>
      </c>
      <c r="H1448" s="12">
        <v>43982</v>
      </c>
      <c r="I1448" s="17">
        <f>IF((YEAR(H1448)-YEAR(G1448))=1, ((MONTH(H1448)-MONTH(G1448))+1)+12, (IF((YEAR(H1448)-YEAR(G1448))=2, ((MONTH(H1448)-MONTH(G1448))+1)+24, (IF((YEAR(H1448)-YEAR(G1448))=3, ((MONTH(H1448)-MONTH(G1448))+1)+36, (MONTH(H1448)-MONTH(G1448))+1)))))</f>
        <v>12</v>
      </c>
      <c r="J1448" s="13">
        <f>F1448/I1448</f>
        <v>5000</v>
      </c>
      <c r="L1448" t="b">
        <f t="shared" si="106"/>
        <v>0</v>
      </c>
      <c r="M1448" s="14" t="b">
        <f t="shared" si="107"/>
        <v>1</v>
      </c>
      <c r="N1448" s="14" t="b">
        <f t="shared" si="108"/>
        <v>1</v>
      </c>
      <c r="O1448"/>
    </row>
    <row r="1449" spans="1:15" ht="15.75" x14ac:dyDescent="0.25">
      <c r="A1449" s="17" t="s">
        <v>310</v>
      </c>
      <c r="B1449" s="17" t="s">
        <v>332</v>
      </c>
      <c r="C1449" s="17" t="s">
        <v>22</v>
      </c>
      <c r="D1449" s="12">
        <v>43983</v>
      </c>
      <c r="E1449" s="12">
        <v>43997</v>
      </c>
      <c r="F1449" s="13">
        <v>60000</v>
      </c>
      <c r="G1449" s="12">
        <v>43983</v>
      </c>
      <c r="H1449" s="12">
        <v>44347</v>
      </c>
      <c r="I1449" s="17">
        <f>IF((YEAR(H1449)-YEAR(G1449))=1, ((MONTH(H1449)-MONTH(G1449))+1)+12, (IF((YEAR(H1449)-YEAR(G1449))=2, ((MONTH(H1449)-MONTH(G1449))+1)+24, (IF((YEAR(H1449)-YEAR(G1449))=3, ((MONTH(H1449)-MONTH(G1449))+1)+36, (MONTH(H1449)-MONTH(G1449))+1)))))</f>
        <v>12</v>
      </c>
      <c r="J1449" s="13">
        <f>F1449/I1449</f>
        <v>5000</v>
      </c>
      <c r="L1449" t="b">
        <f t="shared" si="106"/>
        <v>0</v>
      </c>
      <c r="M1449" s="14" t="b">
        <f t="shared" si="107"/>
        <v>1</v>
      </c>
      <c r="N1449" s="14" t="b">
        <f t="shared" si="108"/>
        <v>1</v>
      </c>
      <c r="O1449"/>
    </row>
    <row r="1450" spans="1:15" ht="15.75" x14ac:dyDescent="0.25">
      <c r="A1450" s="17" t="s">
        <v>311</v>
      </c>
      <c r="B1450" s="17" t="s">
        <v>332</v>
      </c>
      <c r="C1450" s="17" t="s">
        <v>22</v>
      </c>
      <c r="D1450" s="12">
        <v>43707</v>
      </c>
      <c r="E1450" s="12">
        <v>43873</v>
      </c>
      <c r="F1450" s="13">
        <v>25000</v>
      </c>
      <c r="G1450" s="12">
        <v>43678</v>
      </c>
      <c r="H1450" s="12">
        <v>44043</v>
      </c>
      <c r="I1450" s="17">
        <f>IF((YEAR(H1450)-YEAR(G1450))=1, ((MONTH(H1450)-MONTH(G1450))+1)+12, (IF((YEAR(H1450)-YEAR(G1450))=2, ((MONTH(H1450)-MONTH(G1450))+1)+24, (IF((YEAR(H1450)-YEAR(G1450))=3, ((MONTH(H1450)-MONTH(G1450))+1)+36, (MONTH(H1450)-MONTH(G1450))+1)))))</f>
        <v>12</v>
      </c>
      <c r="J1450" s="13">
        <f>F1450/I1450</f>
        <v>2083.3333333333335</v>
      </c>
      <c r="L1450" t="b">
        <f t="shared" si="106"/>
        <v>0</v>
      </c>
      <c r="M1450" s="14" t="b">
        <f t="shared" si="107"/>
        <v>0</v>
      </c>
      <c r="N1450" s="14" t="b">
        <f t="shared" si="108"/>
        <v>1</v>
      </c>
      <c r="O1450"/>
    </row>
    <row r="1451" spans="1:15" ht="15.75" hidden="1" x14ac:dyDescent="0.25">
      <c r="A1451" s="17" t="s">
        <v>54</v>
      </c>
      <c r="B1451" s="17" t="s">
        <v>333</v>
      </c>
      <c r="C1451" s="17" t="s">
        <v>22</v>
      </c>
      <c r="D1451" s="12">
        <v>42983</v>
      </c>
      <c r="E1451" s="12">
        <v>43100</v>
      </c>
      <c r="F1451" s="13">
        <v>4875</v>
      </c>
      <c r="G1451" s="12">
        <v>42887</v>
      </c>
      <c r="H1451" s="12">
        <v>42978</v>
      </c>
      <c r="I1451" s="17">
        <f>IF((YEAR(H1451)-YEAR(G1451))=1, ((MONTH(H1451)-MONTH(G1451))+1)+12, (IF((YEAR(H1451)-YEAR(G1451))=2, ((MONTH(H1451)-MONTH(G1451))+1)+24, (IF((YEAR(H1451)-YEAR(G1451))=3, ((MONTH(H1451)-MONTH(G1451))+1)+36, (MONTH(H1451)-MONTH(G1451))+1)))))</f>
        <v>3</v>
      </c>
      <c r="J1451" s="13">
        <f>F1451/I1451</f>
        <v>1625</v>
      </c>
      <c r="L1451" t="b">
        <f t="shared" si="106"/>
        <v>0</v>
      </c>
      <c r="M1451" s="14" t="b">
        <f t="shared" si="107"/>
        <v>0</v>
      </c>
      <c r="N1451" s="14" t="b">
        <f t="shared" si="108"/>
        <v>0</v>
      </c>
      <c r="O1451"/>
    </row>
    <row r="1452" spans="1:15" ht="15.75" hidden="1" x14ac:dyDescent="0.25">
      <c r="A1452" s="17" t="s">
        <v>54</v>
      </c>
      <c r="B1452" s="17" t="s">
        <v>333</v>
      </c>
      <c r="C1452" s="17" t="s">
        <v>22</v>
      </c>
      <c r="D1452" s="12">
        <v>43009</v>
      </c>
      <c r="E1452" s="12">
        <v>43100</v>
      </c>
      <c r="F1452" s="13">
        <v>4875</v>
      </c>
      <c r="G1452" s="12">
        <v>42979</v>
      </c>
      <c r="H1452" s="12">
        <v>43069</v>
      </c>
      <c r="I1452" s="17">
        <f>IF((YEAR(H1452)-YEAR(G1452))=1, ((MONTH(H1452)-MONTH(G1452))+1)+12, (IF((YEAR(H1452)-YEAR(G1452))=2, ((MONTH(H1452)-MONTH(G1452))+1)+24, (IF((YEAR(H1452)-YEAR(G1452))=3, ((MONTH(H1452)-MONTH(G1452))+1)+36, (MONTH(H1452)-MONTH(G1452))+1)))))</f>
        <v>3</v>
      </c>
      <c r="J1452" s="13">
        <f>F1452/I1452</f>
        <v>1625</v>
      </c>
      <c r="L1452" t="b">
        <f t="shared" si="106"/>
        <v>0</v>
      </c>
      <c r="M1452" s="14" t="b">
        <f t="shared" si="107"/>
        <v>1</v>
      </c>
      <c r="N1452" s="14" t="b">
        <f t="shared" si="108"/>
        <v>1</v>
      </c>
      <c r="O1452"/>
    </row>
    <row r="1453" spans="1:15" ht="15.75" hidden="1" x14ac:dyDescent="0.25">
      <c r="A1453" s="17" t="s">
        <v>54</v>
      </c>
      <c r="B1453" s="17" t="s">
        <v>333</v>
      </c>
      <c r="C1453" s="17" t="s">
        <v>22</v>
      </c>
      <c r="D1453" s="12">
        <v>43101</v>
      </c>
      <c r="E1453" s="12">
        <v>43125</v>
      </c>
      <c r="F1453" s="13">
        <v>4875</v>
      </c>
      <c r="G1453" s="12">
        <v>43070</v>
      </c>
      <c r="H1453" s="12">
        <v>43159</v>
      </c>
      <c r="I1453" s="17">
        <f>IF((YEAR(H1453)-YEAR(G1453))=1, ((MONTH(H1453)-MONTH(G1453))+1)+12, (IF((YEAR(H1453)-YEAR(G1453))=2, ((MONTH(H1453)-MONTH(G1453))+1)+24, (IF((YEAR(H1453)-YEAR(G1453))=3, ((MONTH(H1453)-MONTH(G1453))+1)+36, (MONTH(H1453)-MONTH(G1453))+1)))))</f>
        <v>3</v>
      </c>
      <c r="J1453" s="13">
        <f>F1453/I1453</f>
        <v>1625</v>
      </c>
      <c r="L1453" t="b">
        <f t="shared" si="106"/>
        <v>0</v>
      </c>
      <c r="M1453" s="14" t="b">
        <f t="shared" si="107"/>
        <v>1</v>
      </c>
      <c r="N1453" s="14" t="b">
        <f t="shared" si="108"/>
        <v>1</v>
      </c>
      <c r="O1453"/>
    </row>
    <row r="1454" spans="1:15" ht="15.75" hidden="1" x14ac:dyDescent="0.25">
      <c r="A1454" s="17" t="s">
        <v>54</v>
      </c>
      <c r="B1454" s="17" t="s">
        <v>333</v>
      </c>
      <c r="C1454" s="17" t="s">
        <v>22</v>
      </c>
      <c r="D1454" s="12">
        <v>43105</v>
      </c>
      <c r="E1454" s="12">
        <v>43208</v>
      </c>
      <c r="F1454" s="13">
        <v>5000</v>
      </c>
      <c r="G1454" s="12">
        <v>43070</v>
      </c>
      <c r="H1454" s="12">
        <v>43100</v>
      </c>
      <c r="I1454" s="17">
        <f>IF((YEAR(H1454)-YEAR(G1454))=1, ((MONTH(H1454)-MONTH(G1454))+1)+12, (IF((YEAR(H1454)-YEAR(G1454))=2, ((MONTH(H1454)-MONTH(G1454))+1)+24, (IF((YEAR(H1454)-YEAR(G1454))=3, ((MONTH(H1454)-MONTH(G1454))+1)+36, (MONTH(H1454)-MONTH(G1454))+1)))))</f>
        <v>1</v>
      </c>
      <c r="J1454" s="13">
        <f>F1454/I1454</f>
        <v>5000</v>
      </c>
      <c r="L1454" t="b">
        <f t="shared" si="106"/>
        <v>0</v>
      </c>
      <c r="M1454" s="14" t="b">
        <f t="shared" si="107"/>
        <v>1</v>
      </c>
      <c r="N1454" s="14" t="b">
        <f t="shared" si="108"/>
        <v>1</v>
      </c>
      <c r="O1454"/>
    </row>
    <row r="1455" spans="1:15" ht="15.75" hidden="1" x14ac:dyDescent="0.25">
      <c r="A1455" s="17" t="s">
        <v>54</v>
      </c>
      <c r="B1455" s="17" t="s">
        <v>333</v>
      </c>
      <c r="C1455" s="17" t="s">
        <v>22</v>
      </c>
      <c r="D1455" s="12">
        <v>43191</v>
      </c>
      <c r="E1455" s="12">
        <v>43256</v>
      </c>
      <c r="F1455" s="13">
        <v>4875</v>
      </c>
      <c r="G1455" s="12">
        <v>43160</v>
      </c>
      <c r="H1455" s="12">
        <v>43251</v>
      </c>
      <c r="I1455" s="17">
        <f>IF((YEAR(H1455)-YEAR(G1455))=1, ((MONTH(H1455)-MONTH(G1455))+1)+12, (IF((YEAR(H1455)-YEAR(G1455))=2, ((MONTH(H1455)-MONTH(G1455))+1)+24, (IF((YEAR(H1455)-YEAR(G1455))=3, ((MONTH(H1455)-MONTH(G1455))+1)+36, (MONTH(H1455)-MONTH(G1455))+1)))))</f>
        <v>3</v>
      </c>
      <c r="J1455" s="13">
        <f>F1455/I1455</f>
        <v>1625</v>
      </c>
      <c r="L1455" t="b">
        <f t="shared" si="106"/>
        <v>0</v>
      </c>
      <c r="M1455" s="14" t="b">
        <f t="shared" si="107"/>
        <v>1</v>
      </c>
      <c r="N1455" s="14" t="b">
        <f t="shared" si="108"/>
        <v>1</v>
      </c>
      <c r="O1455"/>
    </row>
    <row r="1456" spans="1:15" ht="15.75" hidden="1" x14ac:dyDescent="0.25">
      <c r="A1456" s="17" t="s">
        <v>54</v>
      </c>
      <c r="B1456" s="17" t="s">
        <v>333</v>
      </c>
      <c r="C1456" s="17" t="s">
        <v>22</v>
      </c>
      <c r="D1456" s="12">
        <v>43305</v>
      </c>
      <c r="E1456" s="12">
        <v>43496</v>
      </c>
      <c r="F1456" s="13">
        <v>4924.2</v>
      </c>
      <c r="G1456" s="12">
        <v>43252</v>
      </c>
      <c r="H1456" s="12">
        <v>43343</v>
      </c>
      <c r="I1456" s="17">
        <f>IF((YEAR(H1456)-YEAR(G1456))=1, ((MONTH(H1456)-MONTH(G1456))+1)+12, (IF((YEAR(H1456)-YEAR(G1456))=2, ((MONTH(H1456)-MONTH(G1456))+1)+24, (IF((YEAR(H1456)-YEAR(G1456))=3, ((MONTH(H1456)-MONTH(G1456))+1)+36, (MONTH(H1456)-MONTH(G1456))+1)))))</f>
        <v>3</v>
      </c>
      <c r="J1456" s="13">
        <f>F1456/I1456</f>
        <v>1641.3999999999999</v>
      </c>
      <c r="L1456" t="b">
        <f t="shared" si="106"/>
        <v>0</v>
      </c>
      <c r="M1456" s="14" t="b">
        <f t="shared" si="107"/>
        <v>1</v>
      </c>
      <c r="N1456" s="14" t="b">
        <f t="shared" si="108"/>
        <v>1</v>
      </c>
      <c r="O1456"/>
    </row>
    <row r="1457" spans="1:15" ht="15.75" hidden="1" x14ac:dyDescent="0.25">
      <c r="A1457" s="17" t="s">
        <v>54</v>
      </c>
      <c r="B1457" s="17" t="s">
        <v>333</v>
      </c>
      <c r="C1457" s="17" t="s">
        <v>22</v>
      </c>
      <c r="D1457" s="12">
        <v>43374</v>
      </c>
      <c r="E1457" s="12">
        <v>43496</v>
      </c>
      <c r="F1457" s="13">
        <v>4885.83</v>
      </c>
      <c r="G1457" s="12">
        <v>43344</v>
      </c>
      <c r="H1457" s="12">
        <v>43434</v>
      </c>
      <c r="I1457" s="17">
        <f>IF((YEAR(H1457)-YEAR(G1457))=1, ((MONTH(H1457)-MONTH(G1457))+1)+12, (IF((YEAR(H1457)-YEAR(G1457))=2, ((MONTH(H1457)-MONTH(G1457))+1)+24, (IF((YEAR(H1457)-YEAR(G1457))=3, ((MONTH(H1457)-MONTH(G1457))+1)+36, (MONTH(H1457)-MONTH(G1457))+1)))))</f>
        <v>3</v>
      </c>
      <c r="J1457" s="13">
        <f>F1457/I1457</f>
        <v>1628.61</v>
      </c>
      <c r="L1457" t="b">
        <f t="shared" si="106"/>
        <v>0</v>
      </c>
      <c r="M1457" s="14" t="b">
        <f t="shared" si="107"/>
        <v>1</v>
      </c>
      <c r="N1457" s="14" t="b">
        <f t="shared" si="108"/>
        <v>1</v>
      </c>
      <c r="O1457"/>
    </row>
    <row r="1458" spans="1:15" ht="15.75" hidden="1" x14ac:dyDescent="0.25">
      <c r="A1458" s="17" t="s">
        <v>54</v>
      </c>
      <c r="B1458" s="17" t="s">
        <v>333</v>
      </c>
      <c r="C1458" s="17" t="s">
        <v>22</v>
      </c>
      <c r="D1458" s="12">
        <v>43466</v>
      </c>
      <c r="E1458" s="12">
        <v>43496</v>
      </c>
      <c r="F1458" s="13">
        <v>4773.3599999999997</v>
      </c>
      <c r="G1458" s="12">
        <v>43435</v>
      </c>
      <c r="H1458" s="12">
        <v>43524</v>
      </c>
      <c r="I1458" s="17">
        <f>IF((YEAR(H1458)-YEAR(G1458))=1, ((MONTH(H1458)-MONTH(G1458))+1)+12, (IF((YEAR(H1458)-YEAR(G1458))=2, ((MONTH(H1458)-MONTH(G1458))+1)+24, (IF((YEAR(H1458)-YEAR(G1458))=3, ((MONTH(H1458)-MONTH(G1458))+1)+36, (MONTH(H1458)-MONTH(G1458))+1)))))</f>
        <v>3</v>
      </c>
      <c r="J1458" s="13">
        <f>F1458/I1458</f>
        <v>1591.12</v>
      </c>
      <c r="L1458" t="b">
        <f t="shared" si="106"/>
        <v>0</v>
      </c>
      <c r="M1458" s="14" t="b">
        <f t="shared" si="107"/>
        <v>1</v>
      </c>
      <c r="N1458" s="14" t="b">
        <f t="shared" si="108"/>
        <v>1</v>
      </c>
      <c r="O1458"/>
    </row>
    <row r="1459" spans="1:15" ht="15.75" x14ac:dyDescent="0.25">
      <c r="A1459" s="17" t="s">
        <v>28</v>
      </c>
      <c r="B1459" s="17" t="s">
        <v>334</v>
      </c>
      <c r="C1459" s="17" t="s">
        <v>22</v>
      </c>
      <c r="D1459" s="12">
        <v>44092</v>
      </c>
      <c r="E1459" s="12">
        <v>44139</v>
      </c>
      <c r="F1459" s="13">
        <v>7500</v>
      </c>
      <c r="G1459" s="12">
        <v>44136</v>
      </c>
      <c r="H1459" s="12">
        <v>44227</v>
      </c>
      <c r="I1459" s="17">
        <f>IF((YEAR(H1459)-YEAR(G1459))=1, ((MONTH(H1459)-MONTH(G1459))+1)+12, (IF((YEAR(H1459)-YEAR(G1459))=2, ((MONTH(H1459)-MONTH(G1459))+1)+24, (IF((YEAR(H1459)-YEAR(G1459))=3, ((MONTH(H1459)-MONTH(G1459))+1)+36, (MONTH(H1459)-MONTH(G1459))+1)))))</f>
        <v>3</v>
      </c>
      <c r="J1459" s="13">
        <f>F1459/I1459</f>
        <v>2500</v>
      </c>
      <c r="L1459" t="b">
        <f t="shared" si="106"/>
        <v>0</v>
      </c>
      <c r="M1459" s="14" t="b">
        <f t="shared" si="107"/>
        <v>0</v>
      </c>
      <c r="N1459" s="14" t="b">
        <f t="shared" si="108"/>
        <v>0</v>
      </c>
      <c r="O1459"/>
    </row>
    <row r="1460" spans="1:15" ht="15.75" x14ac:dyDescent="0.25">
      <c r="A1460" s="17" t="s">
        <v>28</v>
      </c>
      <c r="B1460" s="17" t="s">
        <v>334</v>
      </c>
      <c r="C1460" s="17" t="s">
        <v>22</v>
      </c>
      <c r="D1460" s="12">
        <v>44235</v>
      </c>
      <c r="E1460" s="12">
        <v>44245</v>
      </c>
      <c r="F1460" s="13">
        <v>30000</v>
      </c>
      <c r="G1460" s="12">
        <v>44228</v>
      </c>
      <c r="H1460" s="12">
        <v>44592</v>
      </c>
      <c r="I1460" s="17">
        <f>IF((YEAR(H1460)-YEAR(G1460))=1, ((MONTH(H1460)-MONTH(G1460))+1)+12, (IF((YEAR(H1460)-YEAR(G1460))=2, ((MONTH(H1460)-MONTH(G1460))+1)+24, (IF((YEAR(H1460)-YEAR(G1460))=3, ((MONTH(H1460)-MONTH(G1460))+1)+36, (MONTH(H1460)-MONTH(G1460))+1)))))</f>
        <v>12</v>
      </c>
      <c r="J1460" s="13">
        <f>F1460/I1460</f>
        <v>2500</v>
      </c>
      <c r="L1460" t="b">
        <f t="shared" si="106"/>
        <v>0</v>
      </c>
      <c r="M1460" s="14" t="b">
        <f t="shared" si="107"/>
        <v>1</v>
      </c>
      <c r="N1460" s="14" t="b">
        <f t="shared" si="108"/>
        <v>1</v>
      </c>
      <c r="O1460"/>
    </row>
    <row r="1461" spans="1:15" ht="15.75" x14ac:dyDescent="0.25">
      <c r="A1461" s="17" t="s">
        <v>55</v>
      </c>
      <c r="B1461" s="17" t="s">
        <v>333</v>
      </c>
      <c r="C1461" s="17" t="s">
        <v>22</v>
      </c>
      <c r="D1461" s="12">
        <v>43706</v>
      </c>
      <c r="E1461" s="12">
        <v>43726</v>
      </c>
      <c r="F1461" s="13">
        <v>6054.26</v>
      </c>
      <c r="G1461" s="12">
        <v>43678</v>
      </c>
      <c r="H1461" s="12">
        <v>44043</v>
      </c>
      <c r="I1461" s="17">
        <f>IF((YEAR(H1461)-YEAR(G1461))=1, ((MONTH(H1461)-MONTH(G1461))+1)+12, (IF((YEAR(H1461)-YEAR(G1461))=2, ((MONTH(H1461)-MONTH(G1461))+1)+24, (IF((YEAR(H1461)-YEAR(G1461))=3, ((MONTH(H1461)-MONTH(G1461))+1)+36, (MONTH(H1461)-MONTH(G1461))+1)))))</f>
        <v>12</v>
      </c>
      <c r="J1461" s="13">
        <f>F1461/I1461</f>
        <v>504.5216666666667</v>
      </c>
      <c r="L1461" t="b">
        <f t="shared" si="106"/>
        <v>0</v>
      </c>
      <c r="M1461" s="14" t="b">
        <f t="shared" si="107"/>
        <v>0</v>
      </c>
      <c r="N1461" s="14" t="b">
        <f t="shared" si="108"/>
        <v>0</v>
      </c>
      <c r="O1461"/>
    </row>
    <row r="1462" spans="1:15" ht="15.75" x14ac:dyDescent="0.25">
      <c r="A1462" s="17" t="s">
        <v>55</v>
      </c>
      <c r="B1462" s="17" t="s">
        <v>333</v>
      </c>
      <c r="C1462" s="17" t="s">
        <v>22</v>
      </c>
      <c r="D1462" s="12">
        <v>43726</v>
      </c>
      <c r="E1462" s="12">
        <v>43738</v>
      </c>
      <c r="F1462" s="13">
        <v>1513.57</v>
      </c>
      <c r="G1462" s="12">
        <v>43679</v>
      </c>
      <c r="H1462" s="12">
        <v>43769</v>
      </c>
      <c r="I1462" s="17">
        <f>IF((YEAR(H1462)-YEAR(G1462))=1, ((MONTH(H1462)-MONTH(G1462))+1)+12, (IF((YEAR(H1462)-YEAR(G1462))=2, ((MONTH(H1462)-MONTH(G1462))+1)+24, (IF((YEAR(H1462)-YEAR(G1462))=3, ((MONTH(H1462)-MONTH(G1462))+1)+36, (MONTH(H1462)-MONTH(G1462))+1)))))</f>
        <v>3</v>
      </c>
      <c r="J1462" s="13">
        <f>F1462/I1462</f>
        <v>504.52333333333331</v>
      </c>
      <c r="L1462" t="b">
        <f t="shared" si="106"/>
        <v>0</v>
      </c>
      <c r="M1462" s="14" t="b">
        <f t="shared" si="107"/>
        <v>1</v>
      </c>
      <c r="N1462" s="14" t="b">
        <f t="shared" si="108"/>
        <v>1</v>
      </c>
      <c r="O1462"/>
    </row>
    <row r="1463" spans="1:15" ht="15.75" x14ac:dyDescent="0.25">
      <c r="A1463" s="17" t="s">
        <v>55</v>
      </c>
      <c r="B1463" s="17" t="s">
        <v>333</v>
      </c>
      <c r="C1463" s="17" t="s">
        <v>22</v>
      </c>
      <c r="D1463" s="12">
        <v>43770</v>
      </c>
      <c r="E1463" s="12">
        <v>43823</v>
      </c>
      <c r="F1463" s="13">
        <v>1554.3</v>
      </c>
      <c r="G1463" s="12">
        <v>43770</v>
      </c>
      <c r="H1463" s="12">
        <v>43861</v>
      </c>
      <c r="I1463" s="17">
        <f>IF((YEAR(H1463)-YEAR(G1463))=1, ((MONTH(H1463)-MONTH(G1463))+1)+12, (IF((YEAR(H1463)-YEAR(G1463))=2, ((MONTH(H1463)-MONTH(G1463))+1)+24, (IF((YEAR(H1463)-YEAR(G1463))=3, ((MONTH(H1463)-MONTH(G1463))+1)+36, (MONTH(H1463)-MONTH(G1463))+1)))))</f>
        <v>3</v>
      </c>
      <c r="J1463" s="13">
        <f>F1463/I1463</f>
        <v>518.1</v>
      </c>
      <c r="L1463" t="b">
        <f t="shared" si="106"/>
        <v>0</v>
      </c>
      <c r="M1463" s="14" t="b">
        <f t="shared" si="107"/>
        <v>1</v>
      </c>
      <c r="N1463" s="14" t="b">
        <f t="shared" si="108"/>
        <v>1</v>
      </c>
      <c r="O1463"/>
    </row>
    <row r="1464" spans="1:15" ht="15.75" x14ac:dyDescent="0.25">
      <c r="A1464" s="17" t="s">
        <v>55</v>
      </c>
      <c r="B1464" s="17" t="s">
        <v>333</v>
      </c>
      <c r="C1464" s="17" t="s">
        <v>22</v>
      </c>
      <c r="D1464" s="12">
        <v>43862</v>
      </c>
      <c r="E1464" s="12">
        <v>43895</v>
      </c>
      <c r="F1464" s="13">
        <v>1506.15</v>
      </c>
      <c r="G1464" s="12">
        <v>43862</v>
      </c>
      <c r="H1464" s="12">
        <v>43951</v>
      </c>
      <c r="I1464" s="17">
        <f>IF((YEAR(H1464)-YEAR(G1464))=1, ((MONTH(H1464)-MONTH(G1464))+1)+12, (IF((YEAR(H1464)-YEAR(G1464))=2, ((MONTH(H1464)-MONTH(G1464))+1)+24, (IF((YEAR(H1464)-YEAR(G1464))=3, ((MONTH(H1464)-MONTH(G1464))+1)+36, (MONTH(H1464)-MONTH(G1464))+1)))))</f>
        <v>3</v>
      </c>
      <c r="J1464" s="13">
        <f>F1464/I1464</f>
        <v>502.05</v>
      </c>
      <c r="L1464" t="b">
        <f t="shared" si="106"/>
        <v>0</v>
      </c>
      <c r="M1464" s="14" t="b">
        <f t="shared" si="107"/>
        <v>1</v>
      </c>
      <c r="N1464" s="14" t="b">
        <f t="shared" si="108"/>
        <v>1</v>
      </c>
      <c r="O1464"/>
    </row>
    <row r="1465" spans="1:15" ht="15.75" x14ac:dyDescent="0.25">
      <c r="A1465" s="17" t="s">
        <v>55</v>
      </c>
      <c r="B1465" s="17" t="s">
        <v>333</v>
      </c>
      <c r="C1465" s="17" t="s">
        <v>22</v>
      </c>
      <c r="D1465" s="12">
        <v>43952</v>
      </c>
      <c r="E1465" s="12">
        <v>43994</v>
      </c>
      <c r="F1465" s="13">
        <v>1451.25</v>
      </c>
      <c r="G1465" s="12">
        <v>43952</v>
      </c>
      <c r="H1465" s="12">
        <v>44043</v>
      </c>
      <c r="I1465" s="17">
        <f>IF((YEAR(H1465)-YEAR(G1465))=1, ((MONTH(H1465)-MONTH(G1465))+1)+12, (IF((YEAR(H1465)-YEAR(G1465))=2, ((MONTH(H1465)-MONTH(G1465))+1)+24, (IF((YEAR(H1465)-YEAR(G1465))=3, ((MONTH(H1465)-MONTH(G1465))+1)+36, (MONTH(H1465)-MONTH(G1465))+1)))))</f>
        <v>3</v>
      </c>
      <c r="J1465" s="13">
        <f>F1465/I1465</f>
        <v>483.75</v>
      </c>
      <c r="L1465" t="b">
        <f t="shared" si="106"/>
        <v>0</v>
      </c>
      <c r="M1465" s="14" t="b">
        <f t="shared" si="107"/>
        <v>1</v>
      </c>
      <c r="N1465" s="14" t="b">
        <f t="shared" si="108"/>
        <v>1</v>
      </c>
      <c r="O1465"/>
    </row>
    <row r="1466" spans="1:15" ht="15.75" x14ac:dyDescent="0.25">
      <c r="A1466" s="17" t="s">
        <v>55</v>
      </c>
      <c r="B1466" s="17" t="s">
        <v>333</v>
      </c>
      <c r="C1466" s="17" t="s">
        <v>22</v>
      </c>
      <c r="D1466" s="12">
        <v>44136</v>
      </c>
      <c r="E1466" s="12"/>
      <c r="F1466" s="13">
        <v>6312.78</v>
      </c>
      <c r="G1466" s="12">
        <v>44044</v>
      </c>
      <c r="H1466" s="12">
        <v>44408</v>
      </c>
      <c r="I1466" s="17">
        <f>IF((YEAR(H1466)-YEAR(G1466))=1, ((MONTH(H1466)-MONTH(G1466))+1)+12, (IF((YEAR(H1466)-YEAR(G1466))=2, ((MONTH(H1466)-MONTH(G1466))+1)+24, (IF((YEAR(H1466)-YEAR(G1466))=3, ((MONTH(H1466)-MONTH(G1466))+1)+36, (MONTH(H1466)-MONTH(G1466))+1)))))</f>
        <v>12</v>
      </c>
      <c r="J1466" s="13">
        <f>F1466/I1466</f>
        <v>526.06499999999994</v>
      </c>
      <c r="L1466" t="b">
        <f t="shared" si="106"/>
        <v>0</v>
      </c>
      <c r="M1466" s="14" t="b">
        <f t="shared" si="107"/>
        <v>1</v>
      </c>
      <c r="N1466" s="14" t="b">
        <f t="shared" si="108"/>
        <v>1</v>
      </c>
      <c r="O1466"/>
    </row>
    <row r="1467" spans="1:15" ht="15.75" x14ac:dyDescent="0.25">
      <c r="A1467" s="17" t="s">
        <v>56</v>
      </c>
      <c r="B1467" s="17" t="s">
        <v>334</v>
      </c>
      <c r="C1467" s="17" t="s">
        <v>22</v>
      </c>
      <c r="D1467" s="12">
        <v>44259</v>
      </c>
      <c r="E1467" s="12">
        <v>44264</v>
      </c>
      <c r="F1467" s="13">
        <v>3500</v>
      </c>
      <c r="G1467" s="12">
        <v>44256</v>
      </c>
      <c r="H1467" s="12">
        <v>44347</v>
      </c>
      <c r="I1467" s="17">
        <f>IF((YEAR(H1467)-YEAR(G1467))=1, ((MONTH(H1467)-MONTH(G1467))+1)+12, (IF((YEAR(H1467)-YEAR(G1467))=2, ((MONTH(H1467)-MONTH(G1467))+1)+24, (IF((YEAR(H1467)-YEAR(G1467))=3, ((MONTH(H1467)-MONTH(G1467))+1)+36, (MONTH(H1467)-MONTH(G1467))+1)))))</f>
        <v>3</v>
      </c>
      <c r="J1467" s="13">
        <f>F1467/I1467</f>
        <v>1166.6666666666667</v>
      </c>
      <c r="L1467" t="b">
        <f t="shared" si="106"/>
        <v>0</v>
      </c>
      <c r="M1467" s="14" t="b">
        <f t="shared" si="107"/>
        <v>0</v>
      </c>
      <c r="N1467" s="14" t="b">
        <f t="shared" si="108"/>
        <v>0</v>
      </c>
      <c r="O1467"/>
    </row>
    <row r="1468" spans="1:15" ht="15.75" hidden="1" x14ac:dyDescent="0.25">
      <c r="A1468" s="17" t="s">
        <v>57</v>
      </c>
      <c r="B1468" s="17" t="s">
        <v>333</v>
      </c>
      <c r="C1468" s="17" t="s">
        <v>22</v>
      </c>
      <c r="D1468" s="12">
        <v>42740</v>
      </c>
      <c r="E1468" s="12">
        <v>43100</v>
      </c>
      <c r="F1468" s="13">
        <v>37000</v>
      </c>
      <c r="G1468" s="12">
        <v>42705</v>
      </c>
      <c r="H1468" s="12">
        <v>43069</v>
      </c>
      <c r="I1468" s="17">
        <f>IF((YEAR(H1468)-YEAR(G1468))=1, ((MONTH(H1468)-MONTH(G1468))+1)+12, (IF((YEAR(H1468)-YEAR(G1468))=2, ((MONTH(H1468)-MONTH(G1468))+1)+24, (IF((YEAR(H1468)-YEAR(G1468))=3, ((MONTH(H1468)-MONTH(G1468))+1)+36, (MONTH(H1468)-MONTH(G1468))+1)))))</f>
        <v>12</v>
      </c>
      <c r="J1468" s="13">
        <f>F1468/I1468</f>
        <v>3083.3333333333335</v>
      </c>
      <c r="L1468" t="b">
        <f t="shared" si="106"/>
        <v>0</v>
      </c>
      <c r="M1468" s="14" t="b">
        <f t="shared" si="107"/>
        <v>0</v>
      </c>
      <c r="N1468" s="14" t="b">
        <f t="shared" si="108"/>
        <v>0</v>
      </c>
      <c r="O1468"/>
    </row>
    <row r="1469" spans="1:15" ht="15.75" hidden="1" x14ac:dyDescent="0.25">
      <c r="A1469" s="17" t="s">
        <v>57</v>
      </c>
      <c r="B1469" s="17" t="s">
        <v>333</v>
      </c>
      <c r="C1469" s="17" t="s">
        <v>22</v>
      </c>
      <c r="D1469" s="12">
        <v>43100</v>
      </c>
      <c r="E1469" s="12">
        <v>43465</v>
      </c>
      <c r="F1469" s="13">
        <v>9250</v>
      </c>
      <c r="G1469" s="12">
        <v>43070</v>
      </c>
      <c r="H1469" s="12">
        <v>43159</v>
      </c>
      <c r="I1469" s="17">
        <f>IF((YEAR(H1469)-YEAR(G1469))=1, ((MONTH(H1469)-MONTH(G1469))+1)+12, (IF((YEAR(H1469)-YEAR(G1469))=2, ((MONTH(H1469)-MONTH(G1469))+1)+24, (IF((YEAR(H1469)-YEAR(G1469))=3, ((MONTH(H1469)-MONTH(G1469))+1)+36, (MONTH(H1469)-MONTH(G1469))+1)))))</f>
        <v>3</v>
      </c>
      <c r="J1469" s="13">
        <f>F1469/I1469</f>
        <v>3083.3333333333335</v>
      </c>
      <c r="L1469" t="b">
        <f t="shared" si="106"/>
        <v>0</v>
      </c>
      <c r="M1469" s="14" t="b">
        <f t="shared" si="107"/>
        <v>1</v>
      </c>
      <c r="N1469" s="14" t="b">
        <f t="shared" si="108"/>
        <v>1</v>
      </c>
      <c r="O1469"/>
    </row>
    <row r="1470" spans="1:15" ht="15.75" hidden="1" x14ac:dyDescent="0.25">
      <c r="A1470" s="17" t="s">
        <v>57</v>
      </c>
      <c r="B1470" s="17" t="s">
        <v>333</v>
      </c>
      <c r="C1470" s="17" t="s">
        <v>22</v>
      </c>
      <c r="D1470" s="12">
        <v>43190</v>
      </c>
      <c r="E1470" s="12">
        <v>43241</v>
      </c>
      <c r="F1470" s="13">
        <v>9250</v>
      </c>
      <c r="G1470" s="12">
        <v>43160</v>
      </c>
      <c r="H1470" s="12">
        <v>43251</v>
      </c>
      <c r="I1470" s="17">
        <f>IF((YEAR(H1470)-YEAR(G1470))=1, ((MONTH(H1470)-MONTH(G1470))+1)+12, (IF((YEAR(H1470)-YEAR(G1470))=2, ((MONTH(H1470)-MONTH(G1470))+1)+24, (IF((YEAR(H1470)-YEAR(G1470))=3, ((MONTH(H1470)-MONTH(G1470))+1)+36, (MONTH(H1470)-MONTH(G1470))+1)))))</f>
        <v>3</v>
      </c>
      <c r="J1470" s="13">
        <f>F1470/I1470</f>
        <v>3083.3333333333335</v>
      </c>
      <c r="L1470" t="b">
        <f t="shared" si="106"/>
        <v>0</v>
      </c>
      <c r="M1470" s="14" t="b">
        <f t="shared" si="107"/>
        <v>1</v>
      </c>
      <c r="N1470" s="14" t="b">
        <f t="shared" si="108"/>
        <v>1</v>
      </c>
      <c r="O1470"/>
    </row>
    <row r="1471" spans="1:15" ht="15.75" hidden="1" x14ac:dyDescent="0.25">
      <c r="A1471" s="17" t="s">
        <v>57</v>
      </c>
      <c r="B1471" s="17" t="s">
        <v>333</v>
      </c>
      <c r="C1471" s="17" t="s">
        <v>22</v>
      </c>
      <c r="D1471" s="12">
        <v>43281</v>
      </c>
      <c r="E1471" s="12">
        <v>43336</v>
      </c>
      <c r="F1471" s="13">
        <v>9250</v>
      </c>
      <c r="G1471" s="12">
        <v>43252</v>
      </c>
      <c r="H1471" s="12">
        <v>43343</v>
      </c>
      <c r="I1471" s="17">
        <f>IF((YEAR(H1471)-YEAR(G1471))=1, ((MONTH(H1471)-MONTH(G1471))+1)+12, (IF((YEAR(H1471)-YEAR(G1471))=2, ((MONTH(H1471)-MONTH(G1471))+1)+24, (IF((YEAR(H1471)-YEAR(G1471))=3, ((MONTH(H1471)-MONTH(G1471))+1)+36, (MONTH(H1471)-MONTH(G1471))+1)))))</f>
        <v>3</v>
      </c>
      <c r="J1471" s="13">
        <f>F1471/I1471</f>
        <v>3083.3333333333335</v>
      </c>
      <c r="L1471" t="b">
        <f t="shared" si="106"/>
        <v>0</v>
      </c>
      <c r="M1471" s="14" t="b">
        <f t="shared" si="107"/>
        <v>1</v>
      </c>
      <c r="N1471" s="14" t="b">
        <f t="shared" si="108"/>
        <v>1</v>
      </c>
      <c r="O1471"/>
    </row>
    <row r="1472" spans="1:15" ht="15.75" hidden="1" x14ac:dyDescent="0.25">
      <c r="A1472" s="17" t="s">
        <v>57</v>
      </c>
      <c r="B1472" s="17" t="s">
        <v>333</v>
      </c>
      <c r="C1472" s="17" t="s">
        <v>22</v>
      </c>
      <c r="D1472" s="12">
        <v>43373</v>
      </c>
      <c r="E1472" s="12">
        <v>43437</v>
      </c>
      <c r="F1472" s="13">
        <v>9250</v>
      </c>
      <c r="G1472" s="12">
        <v>43344</v>
      </c>
      <c r="H1472" s="12">
        <v>43434</v>
      </c>
      <c r="I1472" s="17">
        <f>IF((YEAR(H1472)-YEAR(G1472))=1, ((MONTH(H1472)-MONTH(G1472))+1)+12, (IF((YEAR(H1472)-YEAR(G1472))=2, ((MONTH(H1472)-MONTH(G1472))+1)+24, (IF((YEAR(H1472)-YEAR(G1472))=3, ((MONTH(H1472)-MONTH(G1472))+1)+36, (MONTH(H1472)-MONTH(G1472))+1)))))</f>
        <v>3</v>
      </c>
      <c r="J1472" s="13">
        <f>F1472/I1472</f>
        <v>3083.3333333333335</v>
      </c>
      <c r="L1472" t="b">
        <f t="shared" si="106"/>
        <v>0</v>
      </c>
      <c r="M1472" s="14" t="b">
        <f t="shared" si="107"/>
        <v>1</v>
      </c>
      <c r="N1472" s="14" t="b">
        <f t="shared" si="108"/>
        <v>1</v>
      </c>
      <c r="O1472"/>
    </row>
    <row r="1473" spans="1:15" ht="15.75" x14ac:dyDescent="0.25">
      <c r="A1473" s="17" t="s">
        <v>59</v>
      </c>
      <c r="B1473" s="17" t="s">
        <v>333</v>
      </c>
      <c r="C1473" s="17" t="s">
        <v>22</v>
      </c>
      <c r="D1473" s="12">
        <v>43969</v>
      </c>
      <c r="E1473" s="12">
        <v>43993</v>
      </c>
      <c r="F1473" s="13">
        <v>7500</v>
      </c>
      <c r="G1473" s="12">
        <v>43952</v>
      </c>
      <c r="H1473" s="12">
        <v>44043</v>
      </c>
      <c r="I1473" s="17">
        <f>IF((YEAR(H1473)-YEAR(G1473))=1, ((MONTH(H1473)-MONTH(G1473))+1)+12, (IF((YEAR(H1473)-YEAR(G1473))=2, ((MONTH(H1473)-MONTH(G1473))+1)+24, (IF((YEAR(H1473)-YEAR(G1473))=3, ((MONTH(H1473)-MONTH(G1473))+1)+36, (MONTH(H1473)-MONTH(G1473))+1)))))</f>
        <v>3</v>
      </c>
      <c r="J1473" s="13">
        <f>F1473/I1473</f>
        <v>2500</v>
      </c>
      <c r="L1473" t="b">
        <f t="shared" si="106"/>
        <v>0</v>
      </c>
      <c r="M1473" s="14" t="b">
        <f t="shared" si="107"/>
        <v>0</v>
      </c>
      <c r="N1473" s="14" t="b">
        <f t="shared" si="108"/>
        <v>1</v>
      </c>
      <c r="O1473"/>
    </row>
    <row r="1474" spans="1:15" ht="15.75" x14ac:dyDescent="0.25">
      <c r="A1474" s="17" t="s">
        <v>59</v>
      </c>
      <c r="B1474" s="17" t="s">
        <v>333</v>
      </c>
      <c r="C1474" s="17" t="s">
        <v>22</v>
      </c>
      <c r="D1474" s="12">
        <v>44071</v>
      </c>
      <c r="E1474" s="12">
        <v>44088</v>
      </c>
      <c r="F1474" s="13">
        <v>7500</v>
      </c>
      <c r="G1474" s="12">
        <v>44044</v>
      </c>
      <c r="H1474" s="12">
        <v>44135</v>
      </c>
      <c r="I1474" s="17">
        <f>IF((YEAR(H1474)-YEAR(G1474))=1, ((MONTH(H1474)-MONTH(G1474))+1)+12, (IF((YEAR(H1474)-YEAR(G1474))=2, ((MONTH(H1474)-MONTH(G1474))+1)+24, (IF((YEAR(H1474)-YEAR(G1474))=3, ((MONTH(H1474)-MONTH(G1474))+1)+36, (MONTH(H1474)-MONTH(G1474))+1)))))</f>
        <v>3</v>
      </c>
      <c r="J1474" s="13">
        <f>F1474/I1474</f>
        <v>2500</v>
      </c>
      <c r="L1474" t="b">
        <f t="shared" si="106"/>
        <v>0</v>
      </c>
      <c r="M1474" s="14" t="b">
        <f t="shared" si="107"/>
        <v>1</v>
      </c>
      <c r="N1474" s="14" t="b">
        <f t="shared" si="108"/>
        <v>1</v>
      </c>
      <c r="O1474"/>
    </row>
    <row r="1475" spans="1:15" ht="15.75" x14ac:dyDescent="0.25">
      <c r="A1475" s="17" t="s">
        <v>59</v>
      </c>
      <c r="B1475" s="17" t="s">
        <v>333</v>
      </c>
      <c r="C1475" s="17" t="s">
        <v>22</v>
      </c>
      <c r="D1475" s="12">
        <v>44138</v>
      </c>
      <c r="E1475" s="12">
        <v>44146</v>
      </c>
      <c r="F1475" s="13">
        <v>7500</v>
      </c>
      <c r="G1475" s="12">
        <v>44136</v>
      </c>
      <c r="H1475" s="12">
        <v>44227</v>
      </c>
      <c r="I1475" s="17">
        <f>IF((YEAR(H1475)-YEAR(G1475))=1, ((MONTH(H1475)-MONTH(G1475))+1)+12, (IF((YEAR(H1475)-YEAR(G1475))=2, ((MONTH(H1475)-MONTH(G1475))+1)+24, (IF((YEAR(H1475)-YEAR(G1475))=3, ((MONTH(H1475)-MONTH(G1475))+1)+36, (MONTH(H1475)-MONTH(G1475))+1)))))</f>
        <v>3</v>
      </c>
      <c r="J1475" s="13">
        <f>F1475/I1475</f>
        <v>2500</v>
      </c>
      <c r="L1475" t="b">
        <f t="shared" ref="L1475:L1538" si="111">AND(A1475=A1474,B1475=B1474,G1475=G1474,H1475=H1474)</f>
        <v>0</v>
      </c>
      <c r="M1475" s="14" t="b">
        <f t="shared" si="107"/>
        <v>1</v>
      </c>
      <c r="N1475" s="14" t="b">
        <f t="shared" si="108"/>
        <v>1</v>
      </c>
      <c r="O1475"/>
    </row>
    <row r="1476" spans="1:15" ht="15.75" x14ac:dyDescent="0.25">
      <c r="A1476" s="17" t="s">
        <v>59</v>
      </c>
      <c r="B1476" s="17" t="s">
        <v>333</v>
      </c>
      <c r="C1476" s="17" t="s">
        <v>22</v>
      </c>
      <c r="D1476" s="12">
        <v>44253</v>
      </c>
      <c r="E1476" s="12"/>
      <c r="F1476" s="13">
        <v>7500</v>
      </c>
      <c r="G1476" s="12">
        <v>44228</v>
      </c>
      <c r="H1476" s="12">
        <v>44316</v>
      </c>
      <c r="I1476" s="17">
        <f>IF((YEAR(H1476)-YEAR(G1476))=1, ((MONTH(H1476)-MONTH(G1476))+1)+12, (IF((YEAR(H1476)-YEAR(G1476))=2, ((MONTH(H1476)-MONTH(G1476))+1)+24, (IF((YEAR(H1476)-YEAR(G1476))=3, ((MONTH(H1476)-MONTH(G1476))+1)+36, (MONTH(H1476)-MONTH(G1476))+1)))))</f>
        <v>3</v>
      </c>
      <c r="J1476" s="13">
        <f>F1476/I1476</f>
        <v>2500</v>
      </c>
      <c r="L1476" t="b">
        <f t="shared" si="111"/>
        <v>0</v>
      </c>
      <c r="M1476" s="14" t="b">
        <f t="shared" si="107"/>
        <v>1</v>
      </c>
      <c r="N1476" s="14" t="b">
        <f t="shared" si="108"/>
        <v>1</v>
      </c>
      <c r="O1476"/>
    </row>
    <row r="1477" spans="1:15" ht="15.75" hidden="1" x14ac:dyDescent="0.25">
      <c r="A1477" s="17" t="s">
        <v>60</v>
      </c>
      <c r="B1477" s="17" t="s">
        <v>334</v>
      </c>
      <c r="C1477" s="17" t="s">
        <v>22</v>
      </c>
      <c r="D1477" s="12">
        <v>42461</v>
      </c>
      <c r="E1477" s="12">
        <v>42735</v>
      </c>
      <c r="F1477" s="13">
        <v>8000</v>
      </c>
      <c r="G1477" s="12">
        <v>42461</v>
      </c>
      <c r="H1477" s="12">
        <v>42825</v>
      </c>
      <c r="I1477" s="17">
        <f>IF((YEAR(H1477)-YEAR(G1477))=1, ((MONTH(H1477)-MONTH(G1477))+1)+12, (IF((YEAR(H1477)-YEAR(G1477))=2, ((MONTH(H1477)-MONTH(G1477))+1)+24, (IF((YEAR(H1477)-YEAR(G1477))=3, ((MONTH(H1477)-MONTH(G1477))+1)+36, (MONTH(H1477)-MONTH(G1477))+1)))))</f>
        <v>12</v>
      </c>
      <c r="J1477" s="13">
        <f>F1477/I1477</f>
        <v>666.66666666666663</v>
      </c>
      <c r="L1477" t="b">
        <f t="shared" si="111"/>
        <v>0</v>
      </c>
      <c r="M1477" s="14" t="b">
        <f t="shared" si="107"/>
        <v>0</v>
      </c>
      <c r="N1477" s="14" t="b">
        <f t="shared" si="108"/>
        <v>0</v>
      </c>
      <c r="O1477"/>
    </row>
    <row r="1478" spans="1:15" ht="15.75" hidden="1" x14ac:dyDescent="0.25">
      <c r="A1478" s="17" t="s">
        <v>60</v>
      </c>
      <c r="B1478" s="17" t="s">
        <v>334</v>
      </c>
      <c r="C1478" s="17" t="s">
        <v>22</v>
      </c>
      <c r="D1478" s="12">
        <v>43118</v>
      </c>
      <c r="E1478" s="12">
        <v>43207</v>
      </c>
      <c r="F1478" s="13">
        <v>8000</v>
      </c>
      <c r="G1478" s="12">
        <v>42826</v>
      </c>
      <c r="H1478" s="12">
        <v>43190</v>
      </c>
      <c r="I1478" s="17">
        <f>IF((YEAR(H1478)-YEAR(G1478))=1, ((MONTH(H1478)-MONTH(G1478))+1)+12, (IF((YEAR(H1478)-YEAR(G1478))=2, ((MONTH(H1478)-MONTH(G1478))+1)+24, (IF((YEAR(H1478)-YEAR(G1478))=3, ((MONTH(H1478)-MONTH(G1478))+1)+36, (MONTH(H1478)-MONTH(G1478))+1)))))</f>
        <v>12</v>
      </c>
      <c r="J1478" s="13">
        <f>F1478/I1478</f>
        <v>666.66666666666663</v>
      </c>
      <c r="L1478" t="b">
        <f t="shared" si="111"/>
        <v>0</v>
      </c>
      <c r="M1478" s="14" t="b">
        <f t="shared" si="107"/>
        <v>1</v>
      </c>
      <c r="N1478" s="14" t="b">
        <f t="shared" si="108"/>
        <v>1</v>
      </c>
      <c r="O1478"/>
    </row>
    <row r="1479" spans="1:15" ht="15.75" hidden="1" x14ac:dyDescent="0.25">
      <c r="A1479" s="17" t="s">
        <v>61</v>
      </c>
      <c r="B1479" s="17" t="s">
        <v>333</v>
      </c>
      <c r="C1479" s="17" t="s">
        <v>22</v>
      </c>
      <c r="D1479" s="12">
        <v>42460</v>
      </c>
      <c r="E1479" s="12">
        <v>42735</v>
      </c>
      <c r="F1479" s="13">
        <v>100000</v>
      </c>
      <c r="G1479" s="12">
        <v>42430</v>
      </c>
      <c r="H1479" s="12">
        <v>42794</v>
      </c>
      <c r="I1479" s="17">
        <f>IF((YEAR(H1479)-YEAR(G1479))=1, ((MONTH(H1479)-MONTH(G1479))+1)+12, (IF((YEAR(H1479)-YEAR(G1479))=2, ((MONTH(H1479)-MONTH(G1479))+1)+24, (IF((YEAR(H1479)-YEAR(G1479))=3, ((MONTH(H1479)-MONTH(G1479))+1)+36, (MONTH(H1479)-MONTH(G1479))+1)))))</f>
        <v>12</v>
      </c>
      <c r="J1479" s="13">
        <f>F1479/I1479</f>
        <v>8333.3333333333339</v>
      </c>
      <c r="L1479" t="b">
        <f t="shared" si="111"/>
        <v>0</v>
      </c>
      <c r="M1479" s="14" t="b">
        <f t="shared" si="107"/>
        <v>0</v>
      </c>
      <c r="N1479" s="14" t="b">
        <f t="shared" si="108"/>
        <v>0</v>
      </c>
      <c r="O1479"/>
    </row>
    <row r="1480" spans="1:15" ht="15.75" hidden="1" x14ac:dyDescent="0.25">
      <c r="A1480" s="17" t="s">
        <v>61</v>
      </c>
      <c r="B1480" s="17" t="s">
        <v>333</v>
      </c>
      <c r="C1480" s="17" t="s">
        <v>22</v>
      </c>
      <c r="D1480" s="12">
        <v>42855</v>
      </c>
      <c r="E1480" s="12">
        <v>43100</v>
      </c>
      <c r="F1480" s="13">
        <v>100000</v>
      </c>
      <c r="G1480" s="12">
        <v>42795</v>
      </c>
      <c r="H1480" s="12">
        <v>43159</v>
      </c>
      <c r="I1480" s="17">
        <f>IF((YEAR(H1480)-YEAR(G1480))=1, ((MONTH(H1480)-MONTH(G1480))+1)+12, (IF((YEAR(H1480)-YEAR(G1480))=2, ((MONTH(H1480)-MONTH(G1480))+1)+24, (IF((YEAR(H1480)-YEAR(G1480))=3, ((MONTH(H1480)-MONTH(G1480))+1)+36, (MONTH(H1480)-MONTH(G1480))+1)))))</f>
        <v>12</v>
      </c>
      <c r="J1480" s="13">
        <f>F1480/I1480</f>
        <v>8333.3333333333339</v>
      </c>
      <c r="L1480" t="b">
        <f t="shared" si="111"/>
        <v>0</v>
      </c>
      <c r="M1480" s="14" t="b">
        <f t="shared" si="107"/>
        <v>1</v>
      </c>
      <c r="N1480" s="14" t="b">
        <f t="shared" si="108"/>
        <v>1</v>
      </c>
      <c r="O1480"/>
    </row>
    <row r="1481" spans="1:15" ht="15.75" hidden="1" x14ac:dyDescent="0.25">
      <c r="A1481" s="17" t="s">
        <v>61</v>
      </c>
      <c r="B1481" s="17" t="s">
        <v>333</v>
      </c>
      <c r="C1481" s="17" t="s">
        <v>22</v>
      </c>
      <c r="D1481" s="12">
        <v>43158</v>
      </c>
      <c r="E1481" s="12">
        <v>43174</v>
      </c>
      <c r="F1481" s="13">
        <v>50000</v>
      </c>
      <c r="G1481" s="12">
        <v>43160</v>
      </c>
      <c r="H1481" s="12">
        <v>43524</v>
      </c>
      <c r="I1481" s="17">
        <f>IF((YEAR(H1481)-YEAR(G1481))=1, ((MONTH(H1481)-MONTH(G1481))+1)+12, (IF((YEAR(H1481)-YEAR(G1481))=2, ((MONTH(H1481)-MONTH(G1481))+1)+24, (IF((YEAR(H1481)-YEAR(G1481))=3, ((MONTH(H1481)-MONTH(G1481))+1)+36, (MONTH(H1481)-MONTH(G1481))+1)))))</f>
        <v>12</v>
      </c>
      <c r="J1481" s="13">
        <f>F1481/I1481</f>
        <v>4166.666666666667</v>
      </c>
      <c r="L1481" t="b">
        <f t="shared" si="111"/>
        <v>0</v>
      </c>
      <c r="M1481" s="14" t="b">
        <f t="shared" si="107"/>
        <v>1</v>
      </c>
      <c r="N1481" s="14" t="b">
        <f t="shared" si="108"/>
        <v>1</v>
      </c>
      <c r="O1481"/>
    </row>
    <row r="1482" spans="1:15" ht="15.75" x14ac:dyDescent="0.25">
      <c r="A1482" s="17" t="s">
        <v>61</v>
      </c>
      <c r="B1482" s="17" t="s">
        <v>333</v>
      </c>
      <c r="C1482" s="17" t="s">
        <v>22</v>
      </c>
      <c r="D1482" s="12">
        <v>43510</v>
      </c>
      <c r="E1482" s="12">
        <v>43539</v>
      </c>
      <c r="F1482" s="13">
        <v>55000</v>
      </c>
      <c r="G1482" s="12">
        <v>43525</v>
      </c>
      <c r="H1482" s="12">
        <v>43890</v>
      </c>
      <c r="I1482" s="17">
        <f>IF((YEAR(H1482)-YEAR(G1482))=1, ((MONTH(H1482)-MONTH(G1482))+1)+12, (IF((YEAR(H1482)-YEAR(G1482))=2, ((MONTH(H1482)-MONTH(G1482))+1)+24, (IF((YEAR(H1482)-YEAR(G1482))=3, ((MONTH(H1482)-MONTH(G1482))+1)+36, (MONTH(H1482)-MONTH(G1482))+1)))))</f>
        <v>12</v>
      </c>
      <c r="J1482" s="13">
        <f>F1482/I1482</f>
        <v>4583.333333333333</v>
      </c>
      <c r="L1482" t="b">
        <f t="shared" si="111"/>
        <v>0</v>
      </c>
      <c r="M1482" s="14" t="b">
        <f t="shared" si="107"/>
        <v>1</v>
      </c>
      <c r="N1482" s="14" t="b">
        <f t="shared" si="108"/>
        <v>1</v>
      </c>
      <c r="O1482"/>
    </row>
    <row r="1483" spans="1:15" ht="15.75" x14ac:dyDescent="0.25">
      <c r="A1483" s="17" t="s">
        <v>62</v>
      </c>
      <c r="B1483" s="17" t="s">
        <v>336</v>
      </c>
      <c r="C1483" s="17" t="s">
        <v>22</v>
      </c>
      <c r="D1483" s="12">
        <v>43573</v>
      </c>
      <c r="E1483" s="12">
        <v>43656</v>
      </c>
      <c r="F1483" s="13">
        <v>7468.26</v>
      </c>
      <c r="G1483" s="12">
        <v>43556</v>
      </c>
      <c r="H1483" s="12">
        <v>43646</v>
      </c>
      <c r="I1483" s="17">
        <f>IF((YEAR(H1483)-YEAR(G1483))=1, ((MONTH(H1483)-MONTH(G1483))+1)+12, (IF((YEAR(H1483)-YEAR(G1483))=2, ((MONTH(H1483)-MONTH(G1483))+1)+24, (IF((YEAR(H1483)-YEAR(G1483))=3, ((MONTH(H1483)-MONTH(G1483))+1)+36, (MONTH(H1483)-MONTH(G1483))+1)))))</f>
        <v>3</v>
      </c>
      <c r="J1483" s="13">
        <f>F1483/I1483</f>
        <v>2489.42</v>
      </c>
      <c r="L1483" t="b">
        <f t="shared" si="111"/>
        <v>0</v>
      </c>
      <c r="M1483" s="14" t="b">
        <f t="shared" si="107"/>
        <v>0</v>
      </c>
      <c r="N1483" s="14" t="b">
        <f t="shared" si="108"/>
        <v>0</v>
      </c>
      <c r="O1483"/>
    </row>
    <row r="1484" spans="1:15" ht="15.75" x14ac:dyDescent="0.25">
      <c r="A1484" s="17" t="s">
        <v>62</v>
      </c>
      <c r="B1484" s="17" t="s">
        <v>336</v>
      </c>
      <c r="C1484" s="17" t="s">
        <v>22</v>
      </c>
      <c r="D1484" s="12">
        <v>43654</v>
      </c>
      <c r="E1484" s="12">
        <v>43683</v>
      </c>
      <c r="F1484" s="13">
        <v>7196.22</v>
      </c>
      <c r="G1484" s="12">
        <v>43647</v>
      </c>
      <c r="H1484" s="12">
        <v>43738</v>
      </c>
      <c r="I1484" s="17">
        <f>IF((YEAR(H1484)-YEAR(G1484))=1, ((MONTH(H1484)-MONTH(G1484))+1)+12, (IF((YEAR(H1484)-YEAR(G1484))=2, ((MONTH(H1484)-MONTH(G1484))+1)+24, (IF((YEAR(H1484)-YEAR(G1484))=3, ((MONTH(H1484)-MONTH(G1484))+1)+36, (MONTH(H1484)-MONTH(G1484))+1)))))</f>
        <v>3</v>
      </c>
      <c r="J1484" s="13">
        <f>F1484/I1484</f>
        <v>2398.7400000000002</v>
      </c>
      <c r="L1484" t="b">
        <f t="shared" si="111"/>
        <v>0</v>
      </c>
      <c r="M1484" s="14" t="b">
        <f t="shared" si="107"/>
        <v>1</v>
      </c>
      <c r="N1484" s="14" t="b">
        <f t="shared" si="108"/>
        <v>1</v>
      </c>
      <c r="O1484"/>
    </row>
    <row r="1485" spans="1:15" ht="15.75" x14ac:dyDescent="0.25">
      <c r="A1485" s="17" t="s">
        <v>62</v>
      </c>
      <c r="B1485" s="17" t="s">
        <v>336</v>
      </c>
      <c r="C1485" s="17" t="s">
        <v>22</v>
      </c>
      <c r="D1485" s="12">
        <v>43739</v>
      </c>
      <c r="E1485" s="12">
        <v>43781</v>
      </c>
      <c r="F1485" s="13">
        <v>7061.89</v>
      </c>
      <c r="G1485" s="12">
        <v>43739</v>
      </c>
      <c r="H1485" s="12">
        <v>43830</v>
      </c>
      <c r="I1485" s="17">
        <f>IF((YEAR(H1485)-YEAR(G1485))=1, ((MONTH(H1485)-MONTH(G1485))+1)+12, (IF((YEAR(H1485)-YEAR(G1485))=2, ((MONTH(H1485)-MONTH(G1485))+1)+24, (IF((YEAR(H1485)-YEAR(G1485))=3, ((MONTH(H1485)-MONTH(G1485))+1)+36, (MONTH(H1485)-MONTH(G1485))+1)))))</f>
        <v>3</v>
      </c>
      <c r="J1485" s="13">
        <f>F1485/I1485</f>
        <v>2353.9633333333336</v>
      </c>
      <c r="L1485" t="b">
        <f t="shared" si="111"/>
        <v>0</v>
      </c>
      <c r="M1485" s="14" t="b">
        <f t="shared" si="107"/>
        <v>1</v>
      </c>
      <c r="N1485" s="14" t="b">
        <f t="shared" si="108"/>
        <v>1</v>
      </c>
      <c r="O1485"/>
    </row>
    <row r="1486" spans="1:15" ht="15.75" x14ac:dyDescent="0.25">
      <c r="A1486" s="17" t="s">
        <v>62</v>
      </c>
      <c r="B1486" s="17" t="s">
        <v>336</v>
      </c>
      <c r="C1486" s="17" t="s">
        <v>22</v>
      </c>
      <c r="D1486" s="12">
        <v>43831</v>
      </c>
      <c r="E1486" s="12">
        <v>43859</v>
      </c>
      <c r="F1486" s="13">
        <v>7626.8</v>
      </c>
      <c r="G1486" s="12">
        <v>43831</v>
      </c>
      <c r="H1486" s="12">
        <v>43921</v>
      </c>
      <c r="I1486" s="17">
        <f>IF((YEAR(H1486)-YEAR(G1486))=1, ((MONTH(H1486)-MONTH(G1486))+1)+12, (IF((YEAR(H1486)-YEAR(G1486))=2, ((MONTH(H1486)-MONTH(G1486))+1)+24, (IF((YEAR(H1486)-YEAR(G1486))=3, ((MONTH(H1486)-MONTH(G1486))+1)+36, (MONTH(H1486)-MONTH(G1486))+1)))))</f>
        <v>3</v>
      </c>
      <c r="J1486" s="13">
        <f>F1486/I1486</f>
        <v>2542.2666666666669</v>
      </c>
      <c r="L1486" t="b">
        <f t="shared" si="111"/>
        <v>0</v>
      </c>
      <c r="M1486" s="14" t="b">
        <f t="shared" si="107"/>
        <v>1</v>
      </c>
      <c r="N1486" s="14" t="b">
        <f t="shared" si="108"/>
        <v>1</v>
      </c>
      <c r="O1486"/>
    </row>
    <row r="1487" spans="1:15" ht="15.75" x14ac:dyDescent="0.25">
      <c r="A1487" s="17" t="s">
        <v>62</v>
      </c>
      <c r="B1487" s="17" t="s">
        <v>336</v>
      </c>
      <c r="C1487" s="17" t="s">
        <v>22</v>
      </c>
      <c r="D1487" s="12">
        <v>43936</v>
      </c>
      <c r="E1487" s="12">
        <v>43964</v>
      </c>
      <c r="F1487" s="13">
        <v>5754.86</v>
      </c>
      <c r="G1487" s="12">
        <v>43922</v>
      </c>
      <c r="H1487" s="12">
        <v>44012</v>
      </c>
      <c r="I1487" s="17">
        <f>IF((YEAR(H1487)-YEAR(G1487))=1, ((MONTH(H1487)-MONTH(G1487))+1)+12, (IF((YEAR(H1487)-YEAR(G1487))=2, ((MONTH(H1487)-MONTH(G1487))+1)+24, (IF((YEAR(H1487)-YEAR(G1487))=3, ((MONTH(H1487)-MONTH(G1487))+1)+36, (MONTH(H1487)-MONTH(G1487))+1)))))</f>
        <v>3</v>
      </c>
      <c r="J1487" s="13">
        <f>F1487/I1487</f>
        <v>1918.2866666666666</v>
      </c>
      <c r="L1487" t="b">
        <f t="shared" si="111"/>
        <v>0</v>
      </c>
      <c r="M1487" s="14" t="b">
        <f t="shared" si="107"/>
        <v>1</v>
      </c>
      <c r="N1487" s="14" t="b">
        <f t="shared" si="108"/>
        <v>1</v>
      </c>
      <c r="O1487"/>
    </row>
    <row r="1488" spans="1:15" ht="15.75" x14ac:dyDescent="0.25">
      <c r="A1488" s="17" t="s">
        <v>62</v>
      </c>
      <c r="B1488" s="17" t="s">
        <v>336</v>
      </c>
      <c r="C1488" s="17" t="s">
        <v>22</v>
      </c>
      <c r="D1488" s="12">
        <v>44013</v>
      </c>
      <c r="E1488" s="12">
        <v>44042</v>
      </c>
      <c r="F1488" s="13">
        <v>5696.24</v>
      </c>
      <c r="G1488" s="12">
        <v>44013</v>
      </c>
      <c r="H1488" s="12">
        <v>44104</v>
      </c>
      <c r="I1488" s="17">
        <f>IF((YEAR(H1488)-YEAR(G1488))=1, ((MONTH(H1488)-MONTH(G1488))+1)+12, (IF((YEAR(H1488)-YEAR(G1488))=2, ((MONTH(H1488)-MONTH(G1488))+1)+24, (IF((YEAR(H1488)-YEAR(G1488))=3, ((MONTH(H1488)-MONTH(G1488))+1)+36, (MONTH(H1488)-MONTH(G1488))+1)))))</f>
        <v>3</v>
      </c>
      <c r="J1488" s="13">
        <f>F1488/I1488</f>
        <v>1898.7466666666667</v>
      </c>
      <c r="L1488" t="b">
        <f t="shared" si="111"/>
        <v>0</v>
      </c>
      <c r="M1488" s="14" t="b">
        <f t="shared" si="107"/>
        <v>1</v>
      </c>
      <c r="N1488" s="14" t="b">
        <f t="shared" si="108"/>
        <v>1</v>
      </c>
      <c r="O1488"/>
    </row>
    <row r="1489" spans="1:15" ht="15.75" x14ac:dyDescent="0.25">
      <c r="A1489" s="17" t="s">
        <v>62</v>
      </c>
      <c r="B1489" s="17" t="s">
        <v>336</v>
      </c>
      <c r="C1489" s="17" t="s">
        <v>22</v>
      </c>
      <c r="D1489" s="12">
        <v>44056</v>
      </c>
      <c r="E1489" s="12">
        <v>44090</v>
      </c>
      <c r="F1489" s="13">
        <v>2218.6</v>
      </c>
      <c r="G1489" s="12">
        <v>44044</v>
      </c>
      <c r="H1489" s="12">
        <v>44286</v>
      </c>
      <c r="I1489" s="17">
        <f>IF((YEAR(H1489)-YEAR(G1489))=1, ((MONTH(H1489)-MONTH(G1489))+1)+12, (IF((YEAR(H1489)-YEAR(G1489))=2, ((MONTH(H1489)-MONTH(G1489))+1)+24, (IF((YEAR(H1489)-YEAR(G1489))=3, ((MONTH(H1489)-MONTH(G1489))+1)+36, (MONTH(H1489)-MONTH(G1489))+1)))))</f>
        <v>8</v>
      </c>
      <c r="J1489" s="13">
        <f>F1489/I1489</f>
        <v>277.32499999999999</v>
      </c>
      <c r="L1489" t="b">
        <f t="shared" si="111"/>
        <v>0</v>
      </c>
      <c r="M1489" s="14" t="b">
        <f t="shared" si="107"/>
        <v>1</v>
      </c>
      <c r="N1489" s="14" t="b">
        <f t="shared" si="108"/>
        <v>1</v>
      </c>
      <c r="O1489"/>
    </row>
    <row r="1490" spans="1:15" ht="15.75" x14ac:dyDescent="0.25">
      <c r="A1490" s="17" t="s">
        <v>62</v>
      </c>
      <c r="B1490" s="17" t="s">
        <v>336</v>
      </c>
      <c r="C1490" s="17" t="s">
        <v>22</v>
      </c>
      <c r="D1490" s="12">
        <v>44105</v>
      </c>
      <c r="E1490" s="12">
        <v>44147</v>
      </c>
      <c r="F1490" s="13">
        <v>5953.03</v>
      </c>
      <c r="G1490" s="12">
        <v>44105</v>
      </c>
      <c r="H1490" s="12">
        <v>44196</v>
      </c>
      <c r="I1490" s="17">
        <f>IF((YEAR(H1490)-YEAR(G1490))=1, ((MONTH(H1490)-MONTH(G1490))+1)+12, (IF((YEAR(H1490)-YEAR(G1490))=2, ((MONTH(H1490)-MONTH(G1490))+1)+24, (IF((YEAR(H1490)-YEAR(G1490))=3, ((MONTH(H1490)-MONTH(G1490))+1)+36, (MONTH(H1490)-MONTH(G1490))+1)))))</f>
        <v>3</v>
      </c>
      <c r="J1490" s="13">
        <f>F1490/I1490</f>
        <v>1984.3433333333332</v>
      </c>
      <c r="L1490" t="b">
        <f t="shared" si="111"/>
        <v>0</v>
      </c>
      <c r="M1490" s="14" t="b">
        <f t="shared" si="107"/>
        <v>1</v>
      </c>
      <c r="N1490" s="14" t="b">
        <f t="shared" si="108"/>
        <v>1</v>
      </c>
      <c r="O1490"/>
    </row>
    <row r="1491" spans="1:15" ht="15.75" x14ac:dyDescent="0.25">
      <c r="A1491" s="17" t="s">
        <v>62</v>
      </c>
      <c r="B1491" s="17" t="s">
        <v>336</v>
      </c>
      <c r="C1491" s="17" t="s">
        <v>22</v>
      </c>
      <c r="D1491" s="12">
        <v>44197</v>
      </c>
      <c r="E1491" s="12">
        <v>44223</v>
      </c>
      <c r="F1491" s="13">
        <v>6288.88</v>
      </c>
      <c r="G1491" s="12">
        <v>44197</v>
      </c>
      <c r="H1491" s="12">
        <v>44286</v>
      </c>
      <c r="I1491" s="17">
        <f>IF((YEAR(H1491)-YEAR(G1491))=1, ((MONTH(H1491)-MONTH(G1491))+1)+12, (IF((YEAR(H1491)-YEAR(G1491))=2, ((MONTH(H1491)-MONTH(G1491))+1)+24, (IF((YEAR(H1491)-YEAR(G1491))=3, ((MONTH(H1491)-MONTH(G1491))+1)+36, (MONTH(H1491)-MONTH(G1491))+1)))))</f>
        <v>3</v>
      </c>
      <c r="J1491" s="13">
        <f>F1491/I1491</f>
        <v>2096.2933333333335</v>
      </c>
      <c r="L1491" t="b">
        <f t="shared" si="111"/>
        <v>0</v>
      </c>
      <c r="M1491" s="14" t="b">
        <f t="shared" si="107"/>
        <v>1</v>
      </c>
      <c r="N1491" s="14" t="b">
        <f t="shared" si="108"/>
        <v>1</v>
      </c>
      <c r="O1491"/>
    </row>
    <row r="1492" spans="1:15" ht="15.75" x14ac:dyDescent="0.25">
      <c r="A1492" s="17" t="s">
        <v>62</v>
      </c>
      <c r="B1492" s="17" t="s">
        <v>336</v>
      </c>
      <c r="C1492" s="17" t="s">
        <v>22</v>
      </c>
      <c r="D1492" s="12">
        <v>44279</v>
      </c>
      <c r="E1492" s="12"/>
      <c r="F1492" s="13">
        <v>15969.27</v>
      </c>
      <c r="G1492" s="12">
        <v>44287</v>
      </c>
      <c r="H1492" s="12">
        <v>44469</v>
      </c>
      <c r="I1492" s="17">
        <f>IF((YEAR(H1492)-YEAR(G1492))=1, ((MONTH(H1492)-MONTH(G1492))+1)+12, (IF((YEAR(H1492)-YEAR(G1492))=2, ((MONTH(H1492)-MONTH(G1492))+1)+24, (IF((YEAR(H1492)-YEAR(G1492))=3, ((MONTH(H1492)-MONTH(G1492))+1)+36, (MONTH(H1492)-MONTH(G1492))+1)))))</f>
        <v>6</v>
      </c>
      <c r="J1492" s="13">
        <f>F1492/I1492</f>
        <v>2661.5450000000001</v>
      </c>
      <c r="L1492" t="b">
        <f t="shared" si="111"/>
        <v>0</v>
      </c>
      <c r="M1492" s="14" t="b">
        <f t="shared" ref="M1492" si="112">EXACT(A1492,A1491)</f>
        <v>1</v>
      </c>
      <c r="N1492" s="14" t="b">
        <f t="shared" ref="N1492:N1555" si="113">EXACT(B1492,B1491)</f>
        <v>1</v>
      </c>
      <c r="O1492"/>
    </row>
    <row r="1493" spans="1:15" ht="15.75" hidden="1" x14ac:dyDescent="0.25">
      <c r="A1493" s="17" t="s">
        <v>63</v>
      </c>
      <c r="B1493" s="17" t="s">
        <v>336</v>
      </c>
      <c r="C1493" s="17" t="s">
        <v>22</v>
      </c>
      <c r="D1493" s="12">
        <v>43413</v>
      </c>
      <c r="E1493" s="12">
        <v>43522</v>
      </c>
      <c r="F1493" s="13">
        <f>0.7*15000</f>
        <v>10500</v>
      </c>
      <c r="G1493" s="12">
        <v>43344</v>
      </c>
      <c r="H1493" s="12">
        <v>43404</v>
      </c>
      <c r="I1493" s="17">
        <f>IF((YEAR(H1493)-YEAR(G1493))=1, ((MONTH(H1493)-MONTH(G1493))+1)+12, (IF((YEAR(H1493)-YEAR(G1493))=2, ((MONTH(H1493)-MONTH(G1493))+1)+24, (IF((YEAR(H1493)-YEAR(G1493))=3, ((MONTH(H1493)-MONTH(G1493))+1)+36, (MONTH(H1493)-MONTH(G1493))+1)))))</f>
        <v>2</v>
      </c>
      <c r="J1493" s="13">
        <f>F1493/I1493</f>
        <v>5250</v>
      </c>
      <c r="L1493" t="b">
        <f t="shared" si="111"/>
        <v>0</v>
      </c>
      <c r="M1493" s="14" t="b">
        <f t="shared" ref="M1493:M1555" si="114">EXACT(A1493,A1492)</f>
        <v>0</v>
      </c>
      <c r="N1493" s="14" t="b">
        <f t="shared" si="113"/>
        <v>1</v>
      </c>
      <c r="O1493"/>
    </row>
    <row r="1494" spans="1:15" ht="15.75" hidden="1" x14ac:dyDescent="0.25">
      <c r="A1494" s="17" t="s">
        <v>63</v>
      </c>
      <c r="B1494" s="17" t="s">
        <v>336</v>
      </c>
      <c r="C1494" s="17" t="s">
        <v>22</v>
      </c>
      <c r="D1494" s="12">
        <v>43413</v>
      </c>
      <c r="E1494" s="12">
        <v>43522</v>
      </c>
      <c r="F1494" s="13">
        <f>10862.37-F1493</f>
        <v>362.3700000000008</v>
      </c>
      <c r="G1494" s="12">
        <v>43374</v>
      </c>
      <c r="H1494" s="12">
        <v>43404</v>
      </c>
      <c r="I1494" s="17">
        <f>IF((YEAR(H1494)-YEAR(G1494))=1, ((MONTH(H1494)-MONTH(G1494))+1)+12, (IF((YEAR(H1494)-YEAR(G1494))=2, ((MONTH(H1494)-MONTH(G1494))+1)+24, (IF((YEAR(H1494)-YEAR(G1494))=3, ((MONTH(H1494)-MONTH(G1494))+1)+36, (MONTH(H1494)-MONTH(G1494))+1)))))</f>
        <v>1</v>
      </c>
      <c r="J1494" s="13">
        <f>F1494/I1494</f>
        <v>362.3700000000008</v>
      </c>
      <c r="L1494" t="b">
        <f t="shared" si="111"/>
        <v>0</v>
      </c>
      <c r="M1494" s="14" t="b">
        <f t="shared" si="114"/>
        <v>1</v>
      </c>
      <c r="N1494" s="14" t="b">
        <f t="shared" si="113"/>
        <v>1</v>
      </c>
      <c r="O1494"/>
    </row>
    <row r="1495" spans="1:15" ht="15.75" hidden="1" x14ac:dyDescent="0.25">
      <c r="A1495" s="17" t="s">
        <v>64</v>
      </c>
      <c r="B1495" s="17" t="s">
        <v>335</v>
      </c>
      <c r="C1495" s="17" t="s">
        <v>22</v>
      </c>
      <c r="D1495" s="12">
        <v>43368</v>
      </c>
      <c r="E1495" s="12">
        <v>43384</v>
      </c>
      <c r="F1495" s="13">
        <v>1000</v>
      </c>
      <c r="G1495" s="12">
        <v>43282</v>
      </c>
      <c r="H1495" s="12">
        <v>43312</v>
      </c>
      <c r="I1495" s="17">
        <f>IF((YEAR(H1495)-YEAR(G1495))=1, ((MONTH(H1495)-MONTH(G1495))+1)+12, (IF((YEAR(H1495)-YEAR(G1495))=2, ((MONTH(H1495)-MONTH(G1495))+1)+24, (IF((YEAR(H1495)-YEAR(G1495))=3, ((MONTH(H1495)-MONTH(G1495))+1)+36, (MONTH(H1495)-MONTH(G1495))+1)))))</f>
        <v>1</v>
      </c>
      <c r="J1495" s="13">
        <f>F1495/I1495</f>
        <v>1000</v>
      </c>
      <c r="L1495" t="b">
        <f t="shared" si="111"/>
        <v>0</v>
      </c>
      <c r="M1495" s="14" t="b">
        <f t="shared" si="114"/>
        <v>0</v>
      </c>
      <c r="N1495" s="14" t="b">
        <f t="shared" si="113"/>
        <v>0</v>
      </c>
      <c r="O1495"/>
    </row>
    <row r="1496" spans="1:15" ht="15.75" hidden="1" x14ac:dyDescent="0.25">
      <c r="A1496" s="17" t="s">
        <v>29</v>
      </c>
      <c r="B1496" s="17" t="s">
        <v>333</v>
      </c>
      <c r="C1496" s="17" t="s">
        <v>22</v>
      </c>
      <c r="D1496" s="12">
        <v>42709</v>
      </c>
      <c r="E1496" s="12">
        <v>43100</v>
      </c>
      <c r="F1496" s="13">
        <v>30000</v>
      </c>
      <c r="G1496" s="12">
        <v>42705</v>
      </c>
      <c r="H1496" s="12">
        <v>43069</v>
      </c>
      <c r="I1496" s="17">
        <f>IF((YEAR(H1496)-YEAR(G1496))=1, ((MONTH(H1496)-MONTH(G1496))+1)+12, (IF((YEAR(H1496)-YEAR(G1496))=2, ((MONTH(H1496)-MONTH(G1496))+1)+24, (IF((YEAR(H1496)-YEAR(G1496))=3, ((MONTH(H1496)-MONTH(G1496))+1)+36, (MONTH(H1496)-MONTH(G1496))+1)))))</f>
        <v>12</v>
      </c>
      <c r="J1496" s="13">
        <f>F1496/I1496</f>
        <v>2500</v>
      </c>
      <c r="L1496" t="b">
        <f t="shared" si="111"/>
        <v>0</v>
      </c>
      <c r="M1496" s="14" t="b">
        <f t="shared" si="114"/>
        <v>0</v>
      </c>
      <c r="N1496" s="14" t="b">
        <f t="shared" si="113"/>
        <v>0</v>
      </c>
      <c r="O1496"/>
    </row>
    <row r="1497" spans="1:15" ht="15.75" hidden="1" x14ac:dyDescent="0.25">
      <c r="A1497" s="17" t="s">
        <v>29</v>
      </c>
      <c r="B1497" s="17" t="s">
        <v>333</v>
      </c>
      <c r="C1497" s="17" t="s">
        <v>22</v>
      </c>
      <c r="D1497" s="12">
        <v>43074</v>
      </c>
      <c r="E1497" s="12">
        <v>43100</v>
      </c>
      <c r="F1497" s="13">
        <v>36000</v>
      </c>
      <c r="G1497" s="12">
        <v>43070</v>
      </c>
      <c r="H1497" s="12">
        <v>43434</v>
      </c>
      <c r="I1497" s="17">
        <f>IF((YEAR(H1497)-YEAR(G1497))=1, ((MONTH(H1497)-MONTH(G1497))+1)+12, (IF((YEAR(H1497)-YEAR(G1497))=2, ((MONTH(H1497)-MONTH(G1497))+1)+24, (IF((YEAR(H1497)-YEAR(G1497))=3, ((MONTH(H1497)-MONTH(G1497))+1)+36, (MONTH(H1497)-MONTH(G1497))+1)))))</f>
        <v>12</v>
      </c>
      <c r="J1497" s="13">
        <f>F1497/I1497</f>
        <v>3000</v>
      </c>
      <c r="L1497" t="b">
        <f t="shared" si="111"/>
        <v>0</v>
      </c>
      <c r="M1497" s="14" t="b">
        <f t="shared" si="114"/>
        <v>1</v>
      </c>
      <c r="N1497" s="14" t="b">
        <f t="shared" si="113"/>
        <v>1</v>
      </c>
      <c r="O1497"/>
    </row>
    <row r="1498" spans="1:15" ht="15.75" hidden="1" x14ac:dyDescent="0.25">
      <c r="A1498" s="17" t="s">
        <v>29</v>
      </c>
      <c r="B1498" s="17" t="s">
        <v>333</v>
      </c>
      <c r="C1498" s="17" t="s">
        <v>22</v>
      </c>
      <c r="D1498" s="12">
        <v>43439</v>
      </c>
      <c r="E1498" s="12">
        <v>43454</v>
      </c>
      <c r="F1498" s="13">
        <v>36000</v>
      </c>
      <c r="G1498" s="12">
        <v>43435</v>
      </c>
      <c r="H1498" s="12">
        <v>43799</v>
      </c>
      <c r="I1498" s="17">
        <f>IF((YEAR(H1498)-YEAR(G1498))=1, ((MONTH(H1498)-MONTH(G1498))+1)+12, (IF((YEAR(H1498)-YEAR(G1498))=2, ((MONTH(H1498)-MONTH(G1498))+1)+24, (IF((YEAR(H1498)-YEAR(G1498))=3, ((MONTH(H1498)-MONTH(G1498))+1)+36, (MONTH(H1498)-MONTH(G1498))+1)))))</f>
        <v>12</v>
      </c>
      <c r="J1498" s="13">
        <f>F1498/I1498</f>
        <v>3000</v>
      </c>
      <c r="L1498" t="b">
        <f t="shared" si="111"/>
        <v>0</v>
      </c>
      <c r="M1498" s="14" t="b">
        <f t="shared" si="114"/>
        <v>1</v>
      </c>
      <c r="N1498" s="14" t="b">
        <f t="shared" si="113"/>
        <v>1</v>
      </c>
      <c r="O1498"/>
    </row>
    <row r="1499" spans="1:15" ht="15.75" hidden="1" x14ac:dyDescent="0.25">
      <c r="A1499" s="17" t="s">
        <v>65</v>
      </c>
      <c r="B1499" s="17" t="s">
        <v>332</v>
      </c>
      <c r="C1499" s="17" t="s">
        <v>22</v>
      </c>
      <c r="D1499" s="12">
        <v>43073</v>
      </c>
      <c r="E1499" s="12">
        <v>43100</v>
      </c>
      <c r="F1499" s="13">
        <v>7293.17</v>
      </c>
      <c r="G1499" s="12">
        <v>42887</v>
      </c>
      <c r="H1499" s="12">
        <v>42978</v>
      </c>
      <c r="I1499" s="17">
        <f>IF((YEAR(H1499)-YEAR(G1499))=1, ((MONTH(H1499)-MONTH(G1499))+1)+12, (IF((YEAR(H1499)-YEAR(G1499))=2, ((MONTH(H1499)-MONTH(G1499))+1)+24, (IF((YEAR(H1499)-YEAR(G1499))=3, ((MONTH(H1499)-MONTH(G1499))+1)+36, (MONTH(H1499)-MONTH(G1499))+1)))))</f>
        <v>3</v>
      </c>
      <c r="J1499" s="13">
        <f>F1499/I1499</f>
        <v>2431.0566666666668</v>
      </c>
      <c r="L1499" t="b">
        <f t="shared" si="111"/>
        <v>0</v>
      </c>
      <c r="M1499" s="14" t="b">
        <f t="shared" si="114"/>
        <v>0</v>
      </c>
      <c r="N1499" s="14" t="b">
        <f t="shared" si="113"/>
        <v>0</v>
      </c>
      <c r="O1499"/>
    </row>
    <row r="1500" spans="1:15" ht="15.75" hidden="1" x14ac:dyDescent="0.25">
      <c r="A1500" s="17" t="s">
        <v>65</v>
      </c>
      <c r="B1500" s="17" t="s">
        <v>332</v>
      </c>
      <c r="C1500" s="17" t="s">
        <v>22</v>
      </c>
      <c r="D1500" s="12">
        <v>43158</v>
      </c>
      <c r="E1500" s="12">
        <v>43214</v>
      </c>
      <c r="F1500" s="13">
        <v>7541.38</v>
      </c>
      <c r="G1500" s="12">
        <v>42979</v>
      </c>
      <c r="H1500" s="12">
        <v>43100</v>
      </c>
      <c r="I1500" s="17">
        <f>IF((YEAR(H1500)-YEAR(G1500))=1, ((MONTH(H1500)-MONTH(G1500))+1)+12, (IF((YEAR(H1500)-YEAR(G1500))=2, ((MONTH(H1500)-MONTH(G1500))+1)+24, (IF((YEAR(H1500)-YEAR(G1500))=3, ((MONTH(H1500)-MONTH(G1500))+1)+36, (MONTH(H1500)-MONTH(G1500))+1)))))</f>
        <v>4</v>
      </c>
      <c r="J1500" s="13">
        <f>F1500/I1500</f>
        <v>1885.345</v>
      </c>
      <c r="L1500" t="b">
        <f t="shared" si="111"/>
        <v>0</v>
      </c>
      <c r="M1500" s="14" t="b">
        <f t="shared" si="114"/>
        <v>1</v>
      </c>
      <c r="N1500" s="14" t="b">
        <f t="shared" si="113"/>
        <v>1</v>
      </c>
      <c r="O1500"/>
    </row>
    <row r="1501" spans="1:15" ht="15.75" hidden="1" x14ac:dyDescent="0.25">
      <c r="A1501" s="17" t="s">
        <v>66</v>
      </c>
      <c r="B1501" s="17" t="s">
        <v>332</v>
      </c>
      <c r="C1501" s="17" t="s">
        <v>22</v>
      </c>
      <c r="D1501" s="12">
        <v>42736</v>
      </c>
      <c r="E1501" s="12">
        <v>43100</v>
      </c>
      <c r="F1501" s="13">
        <v>1750</v>
      </c>
      <c r="G1501" s="12">
        <v>42736</v>
      </c>
      <c r="H1501" s="12">
        <v>42766</v>
      </c>
      <c r="I1501" s="17">
        <f>IF((YEAR(H1501)-YEAR(G1501))=1, ((MONTH(H1501)-MONTH(G1501))+1)+12, (IF((YEAR(H1501)-YEAR(G1501))=2, ((MONTH(H1501)-MONTH(G1501))+1)+24, (IF((YEAR(H1501)-YEAR(G1501))=3, ((MONTH(H1501)-MONTH(G1501))+1)+36, (MONTH(H1501)-MONTH(G1501))+1)))))</f>
        <v>1</v>
      </c>
      <c r="J1501" s="13">
        <f>F1501/I1501</f>
        <v>1750</v>
      </c>
      <c r="L1501" t="b">
        <f t="shared" si="111"/>
        <v>0</v>
      </c>
      <c r="M1501" s="14" t="b">
        <f t="shared" si="114"/>
        <v>0</v>
      </c>
      <c r="N1501" s="14" t="b">
        <f t="shared" si="113"/>
        <v>1</v>
      </c>
      <c r="O1501"/>
    </row>
    <row r="1502" spans="1:15" ht="15.75" hidden="1" x14ac:dyDescent="0.25">
      <c r="A1502" s="17" t="s">
        <v>66</v>
      </c>
      <c r="B1502" s="17" t="s">
        <v>332</v>
      </c>
      <c r="C1502" s="17" t="s">
        <v>22</v>
      </c>
      <c r="D1502" s="12">
        <v>42767</v>
      </c>
      <c r="E1502" s="12">
        <v>43100</v>
      </c>
      <c r="F1502" s="13">
        <v>1750</v>
      </c>
      <c r="G1502" s="12">
        <v>42767</v>
      </c>
      <c r="H1502" s="12">
        <v>42794</v>
      </c>
      <c r="I1502" s="17">
        <f>IF((YEAR(H1502)-YEAR(G1502))=1, ((MONTH(H1502)-MONTH(G1502))+1)+12, (IF((YEAR(H1502)-YEAR(G1502))=2, ((MONTH(H1502)-MONTH(G1502))+1)+24, (IF((YEAR(H1502)-YEAR(G1502))=3, ((MONTH(H1502)-MONTH(G1502))+1)+36, (MONTH(H1502)-MONTH(G1502))+1)))))</f>
        <v>1</v>
      </c>
      <c r="J1502" s="13">
        <f>F1502/I1502</f>
        <v>1750</v>
      </c>
      <c r="L1502" t="b">
        <f t="shared" si="111"/>
        <v>0</v>
      </c>
      <c r="M1502" s="14" t="b">
        <f t="shared" si="114"/>
        <v>1</v>
      </c>
      <c r="N1502" s="14" t="b">
        <f t="shared" si="113"/>
        <v>1</v>
      </c>
      <c r="O1502"/>
    </row>
    <row r="1503" spans="1:15" ht="15.75" hidden="1" x14ac:dyDescent="0.25">
      <c r="A1503" s="17" t="s">
        <v>66</v>
      </c>
      <c r="B1503" s="17" t="s">
        <v>332</v>
      </c>
      <c r="C1503" s="17" t="s">
        <v>22</v>
      </c>
      <c r="D1503" s="12">
        <v>42795</v>
      </c>
      <c r="E1503" s="12">
        <v>43100</v>
      </c>
      <c r="F1503" s="13">
        <v>1750</v>
      </c>
      <c r="G1503" s="12">
        <v>42795</v>
      </c>
      <c r="H1503" s="12">
        <v>42825</v>
      </c>
      <c r="I1503" s="17">
        <f>IF((YEAR(H1503)-YEAR(G1503))=1, ((MONTH(H1503)-MONTH(G1503))+1)+12, (IF((YEAR(H1503)-YEAR(G1503))=2, ((MONTH(H1503)-MONTH(G1503))+1)+24, (IF((YEAR(H1503)-YEAR(G1503))=3, ((MONTH(H1503)-MONTH(G1503))+1)+36, (MONTH(H1503)-MONTH(G1503))+1)))))</f>
        <v>1</v>
      </c>
      <c r="J1503" s="13">
        <f>F1503/I1503</f>
        <v>1750</v>
      </c>
      <c r="L1503" t="b">
        <f t="shared" si="111"/>
        <v>0</v>
      </c>
      <c r="M1503" s="14" t="b">
        <f t="shared" si="114"/>
        <v>1</v>
      </c>
      <c r="N1503" s="14" t="b">
        <f t="shared" si="113"/>
        <v>1</v>
      </c>
      <c r="O1503"/>
    </row>
    <row r="1504" spans="1:15" ht="15.75" hidden="1" x14ac:dyDescent="0.25">
      <c r="A1504" s="17" t="s">
        <v>66</v>
      </c>
      <c r="B1504" s="17" t="s">
        <v>332</v>
      </c>
      <c r="C1504" s="17" t="s">
        <v>22</v>
      </c>
      <c r="D1504" s="12">
        <v>42826</v>
      </c>
      <c r="E1504" s="12">
        <v>43100</v>
      </c>
      <c r="F1504" s="13">
        <v>1750</v>
      </c>
      <c r="G1504" s="12">
        <v>42826</v>
      </c>
      <c r="H1504" s="12">
        <v>42855</v>
      </c>
      <c r="I1504" s="17">
        <f>IF((YEAR(H1504)-YEAR(G1504))=1, ((MONTH(H1504)-MONTH(G1504))+1)+12, (IF((YEAR(H1504)-YEAR(G1504))=2, ((MONTH(H1504)-MONTH(G1504))+1)+24, (IF((YEAR(H1504)-YEAR(G1504))=3, ((MONTH(H1504)-MONTH(G1504))+1)+36, (MONTH(H1504)-MONTH(G1504))+1)))))</f>
        <v>1</v>
      </c>
      <c r="J1504" s="13">
        <f>F1504/I1504</f>
        <v>1750</v>
      </c>
      <c r="L1504" t="b">
        <f t="shared" si="111"/>
        <v>0</v>
      </c>
      <c r="M1504" s="14" t="b">
        <f t="shared" si="114"/>
        <v>1</v>
      </c>
      <c r="N1504" s="14" t="b">
        <f t="shared" si="113"/>
        <v>1</v>
      </c>
      <c r="O1504"/>
    </row>
    <row r="1505" spans="1:15" ht="15.75" hidden="1" x14ac:dyDescent="0.25">
      <c r="A1505" s="17" t="s">
        <v>66</v>
      </c>
      <c r="B1505" s="17" t="s">
        <v>332</v>
      </c>
      <c r="C1505" s="17" t="s">
        <v>22</v>
      </c>
      <c r="D1505" s="12">
        <v>42856</v>
      </c>
      <c r="E1505" s="12">
        <v>43100</v>
      </c>
      <c r="F1505" s="13">
        <v>1750</v>
      </c>
      <c r="G1505" s="12">
        <v>42856</v>
      </c>
      <c r="H1505" s="12">
        <v>42886</v>
      </c>
      <c r="I1505" s="17">
        <f>IF((YEAR(H1505)-YEAR(G1505))=1, ((MONTH(H1505)-MONTH(G1505))+1)+12, (IF((YEAR(H1505)-YEAR(G1505))=2, ((MONTH(H1505)-MONTH(G1505))+1)+24, (IF((YEAR(H1505)-YEAR(G1505))=3, ((MONTH(H1505)-MONTH(G1505))+1)+36, (MONTH(H1505)-MONTH(G1505))+1)))))</f>
        <v>1</v>
      </c>
      <c r="J1505" s="13">
        <f>F1505/I1505</f>
        <v>1750</v>
      </c>
      <c r="L1505" t="b">
        <f t="shared" si="111"/>
        <v>0</v>
      </c>
      <c r="M1505" s="14" t="b">
        <f t="shared" si="114"/>
        <v>1</v>
      </c>
      <c r="N1505" s="14" t="b">
        <f t="shared" si="113"/>
        <v>1</v>
      </c>
      <c r="O1505"/>
    </row>
    <row r="1506" spans="1:15" ht="15.75" hidden="1" x14ac:dyDescent="0.25">
      <c r="A1506" s="17" t="s">
        <v>66</v>
      </c>
      <c r="B1506" s="17" t="s">
        <v>332</v>
      </c>
      <c r="C1506" s="17" t="s">
        <v>22</v>
      </c>
      <c r="D1506" s="12">
        <v>42887</v>
      </c>
      <c r="E1506" s="12">
        <v>43100</v>
      </c>
      <c r="F1506" s="13">
        <v>1750</v>
      </c>
      <c r="G1506" s="12">
        <v>42887</v>
      </c>
      <c r="H1506" s="12">
        <v>42916</v>
      </c>
      <c r="I1506" s="17">
        <f>IF((YEAR(H1506)-YEAR(G1506))=1, ((MONTH(H1506)-MONTH(G1506))+1)+12, (IF((YEAR(H1506)-YEAR(G1506))=2, ((MONTH(H1506)-MONTH(G1506))+1)+24, (IF((YEAR(H1506)-YEAR(G1506))=3, ((MONTH(H1506)-MONTH(G1506))+1)+36, (MONTH(H1506)-MONTH(G1506))+1)))))</f>
        <v>1</v>
      </c>
      <c r="J1506" s="13">
        <f>F1506/I1506</f>
        <v>1750</v>
      </c>
      <c r="L1506" t="b">
        <f t="shared" si="111"/>
        <v>0</v>
      </c>
      <c r="M1506" s="14" t="b">
        <f t="shared" si="114"/>
        <v>1</v>
      </c>
      <c r="N1506" s="14" t="b">
        <f t="shared" si="113"/>
        <v>1</v>
      </c>
      <c r="O1506"/>
    </row>
    <row r="1507" spans="1:15" ht="15.75" hidden="1" x14ac:dyDescent="0.25">
      <c r="A1507" s="17" t="s">
        <v>66</v>
      </c>
      <c r="B1507" s="17" t="s">
        <v>332</v>
      </c>
      <c r="C1507" s="17" t="s">
        <v>22</v>
      </c>
      <c r="D1507" s="12">
        <v>42917</v>
      </c>
      <c r="E1507" s="12">
        <v>43100</v>
      </c>
      <c r="F1507" s="13">
        <v>1750</v>
      </c>
      <c r="G1507" s="12">
        <v>42917</v>
      </c>
      <c r="H1507" s="12">
        <v>42947</v>
      </c>
      <c r="I1507" s="17">
        <f>IF((YEAR(H1507)-YEAR(G1507))=1, ((MONTH(H1507)-MONTH(G1507))+1)+12, (IF((YEAR(H1507)-YEAR(G1507))=2, ((MONTH(H1507)-MONTH(G1507))+1)+24, (IF((YEAR(H1507)-YEAR(G1507))=3, ((MONTH(H1507)-MONTH(G1507))+1)+36, (MONTH(H1507)-MONTH(G1507))+1)))))</f>
        <v>1</v>
      </c>
      <c r="J1507" s="13">
        <f>F1507/I1507</f>
        <v>1750</v>
      </c>
      <c r="L1507" t="b">
        <f t="shared" si="111"/>
        <v>0</v>
      </c>
      <c r="M1507" s="14" t="b">
        <f t="shared" si="114"/>
        <v>1</v>
      </c>
      <c r="N1507" s="14" t="b">
        <f t="shared" si="113"/>
        <v>1</v>
      </c>
      <c r="O1507"/>
    </row>
    <row r="1508" spans="1:15" ht="15.75" hidden="1" x14ac:dyDescent="0.25">
      <c r="A1508" s="17" t="s">
        <v>66</v>
      </c>
      <c r="B1508" s="17" t="s">
        <v>332</v>
      </c>
      <c r="C1508" s="17" t="s">
        <v>22</v>
      </c>
      <c r="D1508" s="12">
        <v>42948</v>
      </c>
      <c r="E1508" s="12">
        <v>43100</v>
      </c>
      <c r="F1508" s="13">
        <v>1750</v>
      </c>
      <c r="G1508" s="12">
        <v>42948</v>
      </c>
      <c r="H1508" s="12">
        <v>42978</v>
      </c>
      <c r="I1508" s="17">
        <f>IF((YEAR(H1508)-YEAR(G1508))=1, ((MONTH(H1508)-MONTH(G1508))+1)+12, (IF((YEAR(H1508)-YEAR(G1508))=2, ((MONTH(H1508)-MONTH(G1508))+1)+24, (IF((YEAR(H1508)-YEAR(G1508))=3, ((MONTH(H1508)-MONTH(G1508))+1)+36, (MONTH(H1508)-MONTH(G1508))+1)))))</f>
        <v>1</v>
      </c>
      <c r="J1508" s="13">
        <f>F1508/I1508</f>
        <v>1750</v>
      </c>
      <c r="L1508" t="b">
        <f t="shared" si="111"/>
        <v>0</v>
      </c>
      <c r="M1508" s="14" t="b">
        <f t="shared" si="114"/>
        <v>1</v>
      </c>
      <c r="N1508" s="14" t="b">
        <f t="shared" si="113"/>
        <v>1</v>
      </c>
      <c r="O1508"/>
    </row>
    <row r="1509" spans="1:15" ht="15.75" hidden="1" x14ac:dyDescent="0.25">
      <c r="A1509" s="17" t="s">
        <v>66</v>
      </c>
      <c r="B1509" s="17" t="s">
        <v>332</v>
      </c>
      <c r="C1509" s="17" t="s">
        <v>22</v>
      </c>
      <c r="D1509" s="12">
        <v>42979</v>
      </c>
      <c r="E1509" s="12">
        <v>43100</v>
      </c>
      <c r="F1509" s="13">
        <v>1750</v>
      </c>
      <c r="G1509" s="12">
        <v>42979</v>
      </c>
      <c r="H1509" s="12">
        <v>43008</v>
      </c>
      <c r="I1509" s="17">
        <f>IF((YEAR(H1509)-YEAR(G1509))=1, ((MONTH(H1509)-MONTH(G1509))+1)+12, (IF((YEAR(H1509)-YEAR(G1509))=2, ((MONTH(H1509)-MONTH(G1509))+1)+24, (IF((YEAR(H1509)-YEAR(G1509))=3, ((MONTH(H1509)-MONTH(G1509))+1)+36, (MONTH(H1509)-MONTH(G1509))+1)))))</f>
        <v>1</v>
      </c>
      <c r="J1509" s="13">
        <f>F1509/I1509</f>
        <v>1750</v>
      </c>
      <c r="L1509" t="b">
        <f t="shared" si="111"/>
        <v>0</v>
      </c>
      <c r="M1509" s="14" t="b">
        <f t="shared" si="114"/>
        <v>1</v>
      </c>
      <c r="N1509" s="14" t="b">
        <f t="shared" si="113"/>
        <v>1</v>
      </c>
      <c r="O1509"/>
    </row>
    <row r="1510" spans="1:15" ht="15.75" hidden="1" x14ac:dyDescent="0.25">
      <c r="A1510" s="17" t="s">
        <v>66</v>
      </c>
      <c r="B1510" s="17" t="s">
        <v>332</v>
      </c>
      <c r="C1510" s="17" t="s">
        <v>22</v>
      </c>
      <c r="D1510" s="12">
        <v>43009</v>
      </c>
      <c r="E1510" s="12">
        <v>43100</v>
      </c>
      <c r="F1510" s="13">
        <v>1750</v>
      </c>
      <c r="G1510" s="12">
        <v>43009</v>
      </c>
      <c r="H1510" s="12">
        <v>43039</v>
      </c>
      <c r="I1510" s="17">
        <f>IF((YEAR(H1510)-YEAR(G1510))=1, ((MONTH(H1510)-MONTH(G1510))+1)+12, (IF((YEAR(H1510)-YEAR(G1510))=2, ((MONTH(H1510)-MONTH(G1510))+1)+24, (IF((YEAR(H1510)-YEAR(G1510))=3, ((MONTH(H1510)-MONTH(G1510))+1)+36, (MONTH(H1510)-MONTH(G1510))+1)))))</f>
        <v>1</v>
      </c>
      <c r="J1510" s="13">
        <f>F1510/I1510</f>
        <v>1750</v>
      </c>
      <c r="L1510" t="b">
        <f t="shared" si="111"/>
        <v>0</v>
      </c>
      <c r="M1510" s="14" t="b">
        <f t="shared" si="114"/>
        <v>1</v>
      </c>
      <c r="N1510" s="14" t="b">
        <f t="shared" si="113"/>
        <v>1</v>
      </c>
      <c r="O1510"/>
    </row>
    <row r="1511" spans="1:15" ht="15.75" hidden="1" x14ac:dyDescent="0.25">
      <c r="A1511" s="17" t="s">
        <v>66</v>
      </c>
      <c r="B1511" s="17" t="s">
        <v>332</v>
      </c>
      <c r="C1511" s="17" t="s">
        <v>22</v>
      </c>
      <c r="D1511" s="12">
        <v>43040</v>
      </c>
      <c r="E1511" s="12">
        <v>43100</v>
      </c>
      <c r="F1511" s="13">
        <v>1750</v>
      </c>
      <c r="G1511" s="12">
        <v>43040</v>
      </c>
      <c r="H1511" s="12">
        <v>43069</v>
      </c>
      <c r="I1511" s="17">
        <f>IF((YEAR(H1511)-YEAR(G1511))=1, ((MONTH(H1511)-MONTH(G1511))+1)+12, (IF((YEAR(H1511)-YEAR(G1511))=2, ((MONTH(H1511)-MONTH(G1511))+1)+24, (IF((YEAR(H1511)-YEAR(G1511))=3, ((MONTH(H1511)-MONTH(G1511))+1)+36, (MONTH(H1511)-MONTH(G1511))+1)))))</f>
        <v>1</v>
      </c>
      <c r="J1511" s="13">
        <f>F1511/I1511</f>
        <v>1750</v>
      </c>
      <c r="L1511" t="b">
        <f t="shared" si="111"/>
        <v>0</v>
      </c>
      <c r="M1511" s="14" t="b">
        <f t="shared" si="114"/>
        <v>1</v>
      </c>
      <c r="N1511" s="14" t="b">
        <f t="shared" si="113"/>
        <v>1</v>
      </c>
      <c r="O1511"/>
    </row>
    <row r="1512" spans="1:15" ht="15.75" hidden="1" x14ac:dyDescent="0.25">
      <c r="A1512" s="17" t="s">
        <v>66</v>
      </c>
      <c r="B1512" s="17" t="s">
        <v>332</v>
      </c>
      <c r="C1512" s="17" t="s">
        <v>22</v>
      </c>
      <c r="D1512" s="12">
        <v>43070</v>
      </c>
      <c r="E1512" s="12">
        <v>43465</v>
      </c>
      <c r="F1512" s="13">
        <v>1750</v>
      </c>
      <c r="G1512" s="12">
        <v>43070</v>
      </c>
      <c r="H1512" s="12">
        <v>43100</v>
      </c>
      <c r="I1512" s="17">
        <f>IF((YEAR(H1512)-YEAR(G1512))=1, ((MONTH(H1512)-MONTH(G1512))+1)+12, (IF((YEAR(H1512)-YEAR(G1512))=2, ((MONTH(H1512)-MONTH(G1512))+1)+24, (IF((YEAR(H1512)-YEAR(G1512))=3, ((MONTH(H1512)-MONTH(G1512))+1)+36, (MONTH(H1512)-MONTH(G1512))+1)))))</f>
        <v>1</v>
      </c>
      <c r="J1512" s="13">
        <f>F1512/I1512</f>
        <v>1750</v>
      </c>
      <c r="L1512" t="b">
        <f t="shared" si="111"/>
        <v>0</v>
      </c>
      <c r="M1512" s="14" t="b">
        <f t="shared" si="114"/>
        <v>1</v>
      </c>
      <c r="N1512" s="14" t="b">
        <f t="shared" si="113"/>
        <v>1</v>
      </c>
      <c r="O1512"/>
    </row>
    <row r="1513" spans="1:15" ht="15.75" hidden="1" x14ac:dyDescent="0.25">
      <c r="A1513" s="17" t="s">
        <v>66</v>
      </c>
      <c r="B1513" s="17" t="s">
        <v>332</v>
      </c>
      <c r="C1513" s="17" t="s">
        <v>22</v>
      </c>
      <c r="D1513" s="12">
        <v>43101</v>
      </c>
      <c r="E1513" s="12">
        <v>43133</v>
      </c>
      <c r="F1513" s="13">
        <v>1750</v>
      </c>
      <c r="G1513" s="12">
        <v>43101</v>
      </c>
      <c r="H1513" s="12">
        <v>43131</v>
      </c>
      <c r="I1513" s="17">
        <f>IF((YEAR(H1513)-YEAR(G1513))=1, ((MONTH(H1513)-MONTH(G1513))+1)+12, (IF((YEAR(H1513)-YEAR(G1513))=2, ((MONTH(H1513)-MONTH(G1513))+1)+24, (IF((YEAR(H1513)-YEAR(G1513))=3, ((MONTH(H1513)-MONTH(G1513))+1)+36, (MONTH(H1513)-MONTH(G1513))+1)))))</f>
        <v>1</v>
      </c>
      <c r="J1513" s="13">
        <f>F1513/I1513</f>
        <v>1750</v>
      </c>
      <c r="L1513" t="b">
        <f t="shared" si="111"/>
        <v>0</v>
      </c>
      <c r="M1513" s="14" t="b">
        <f t="shared" si="114"/>
        <v>1</v>
      </c>
      <c r="N1513" s="14" t="b">
        <f t="shared" si="113"/>
        <v>1</v>
      </c>
      <c r="O1513"/>
    </row>
    <row r="1514" spans="1:15" ht="15.75" hidden="1" x14ac:dyDescent="0.25">
      <c r="A1514" s="17" t="s">
        <v>66</v>
      </c>
      <c r="B1514" s="17" t="s">
        <v>332</v>
      </c>
      <c r="C1514" s="17" t="s">
        <v>22</v>
      </c>
      <c r="D1514" s="12">
        <v>43132</v>
      </c>
      <c r="E1514" s="12">
        <v>43164</v>
      </c>
      <c r="F1514" s="13">
        <v>1750</v>
      </c>
      <c r="G1514" s="12">
        <v>43132</v>
      </c>
      <c r="H1514" s="12">
        <v>43159</v>
      </c>
      <c r="I1514" s="17">
        <f>IF((YEAR(H1514)-YEAR(G1514))=1, ((MONTH(H1514)-MONTH(G1514))+1)+12, (IF((YEAR(H1514)-YEAR(G1514))=2, ((MONTH(H1514)-MONTH(G1514))+1)+24, (IF((YEAR(H1514)-YEAR(G1514))=3, ((MONTH(H1514)-MONTH(G1514))+1)+36, (MONTH(H1514)-MONTH(G1514))+1)))))</f>
        <v>1</v>
      </c>
      <c r="J1514" s="13">
        <f>F1514/I1514</f>
        <v>1750</v>
      </c>
      <c r="L1514" t="b">
        <f t="shared" si="111"/>
        <v>0</v>
      </c>
      <c r="M1514" s="14" t="b">
        <f t="shared" si="114"/>
        <v>1</v>
      </c>
      <c r="N1514" s="14" t="b">
        <f t="shared" si="113"/>
        <v>1</v>
      </c>
      <c r="O1514"/>
    </row>
    <row r="1515" spans="1:15" ht="15.75" hidden="1" x14ac:dyDescent="0.25">
      <c r="A1515" s="17" t="s">
        <v>66</v>
      </c>
      <c r="B1515" s="17" t="s">
        <v>332</v>
      </c>
      <c r="C1515" s="17" t="s">
        <v>22</v>
      </c>
      <c r="D1515" s="12">
        <v>43160</v>
      </c>
      <c r="E1515" s="12">
        <v>43192</v>
      </c>
      <c r="F1515" s="13">
        <v>1750</v>
      </c>
      <c r="G1515" s="12">
        <v>43160</v>
      </c>
      <c r="H1515" s="12">
        <v>43190</v>
      </c>
      <c r="I1515" s="17">
        <f>IF((YEAR(H1515)-YEAR(G1515))=1, ((MONTH(H1515)-MONTH(G1515))+1)+12, (IF((YEAR(H1515)-YEAR(G1515))=2, ((MONTH(H1515)-MONTH(G1515))+1)+24, (IF((YEAR(H1515)-YEAR(G1515))=3, ((MONTH(H1515)-MONTH(G1515))+1)+36, (MONTH(H1515)-MONTH(G1515))+1)))))</f>
        <v>1</v>
      </c>
      <c r="J1515" s="13">
        <f>F1515/I1515</f>
        <v>1750</v>
      </c>
      <c r="L1515" t="b">
        <f t="shared" si="111"/>
        <v>0</v>
      </c>
      <c r="M1515" s="14" t="b">
        <f t="shared" si="114"/>
        <v>1</v>
      </c>
      <c r="N1515" s="14" t="b">
        <f t="shared" si="113"/>
        <v>1</v>
      </c>
      <c r="O1515"/>
    </row>
    <row r="1516" spans="1:15" ht="15.75" hidden="1" x14ac:dyDescent="0.25">
      <c r="A1516" s="17" t="s">
        <v>66</v>
      </c>
      <c r="B1516" s="17" t="s">
        <v>332</v>
      </c>
      <c r="C1516" s="17" t="s">
        <v>22</v>
      </c>
      <c r="D1516" s="12">
        <v>43191</v>
      </c>
      <c r="E1516" s="12">
        <v>43221</v>
      </c>
      <c r="F1516" s="13">
        <v>1750</v>
      </c>
      <c r="G1516" s="12">
        <v>43191</v>
      </c>
      <c r="H1516" s="12">
        <v>43220</v>
      </c>
      <c r="I1516" s="17">
        <f>IF((YEAR(H1516)-YEAR(G1516))=1, ((MONTH(H1516)-MONTH(G1516))+1)+12, (IF((YEAR(H1516)-YEAR(G1516))=2, ((MONTH(H1516)-MONTH(G1516))+1)+24, (IF((YEAR(H1516)-YEAR(G1516))=3, ((MONTH(H1516)-MONTH(G1516))+1)+36, (MONTH(H1516)-MONTH(G1516))+1)))))</f>
        <v>1</v>
      </c>
      <c r="J1516" s="13">
        <f>F1516/I1516</f>
        <v>1750</v>
      </c>
      <c r="L1516" t="b">
        <f t="shared" si="111"/>
        <v>0</v>
      </c>
      <c r="M1516" s="14" t="b">
        <f t="shared" si="114"/>
        <v>1</v>
      </c>
      <c r="N1516" s="14" t="b">
        <f t="shared" si="113"/>
        <v>1</v>
      </c>
      <c r="O1516"/>
    </row>
    <row r="1517" spans="1:15" ht="15.75" hidden="1" x14ac:dyDescent="0.25">
      <c r="A1517" s="17" t="s">
        <v>66</v>
      </c>
      <c r="B1517" s="17" t="s">
        <v>332</v>
      </c>
      <c r="C1517" s="17" t="s">
        <v>22</v>
      </c>
      <c r="D1517" s="12">
        <v>43221</v>
      </c>
      <c r="E1517" s="12">
        <v>43251</v>
      </c>
      <c r="F1517" s="13">
        <v>1750</v>
      </c>
      <c r="G1517" s="12">
        <v>43221</v>
      </c>
      <c r="H1517" s="12">
        <v>43251</v>
      </c>
      <c r="I1517" s="17">
        <f>IF((YEAR(H1517)-YEAR(G1517))=1, ((MONTH(H1517)-MONTH(G1517))+1)+12, (IF((YEAR(H1517)-YEAR(G1517))=2, ((MONTH(H1517)-MONTH(G1517))+1)+24, (IF((YEAR(H1517)-YEAR(G1517))=3, ((MONTH(H1517)-MONTH(G1517))+1)+36, (MONTH(H1517)-MONTH(G1517))+1)))))</f>
        <v>1</v>
      </c>
      <c r="J1517" s="13">
        <f>F1517/I1517</f>
        <v>1750</v>
      </c>
      <c r="L1517" t="b">
        <f t="shared" si="111"/>
        <v>0</v>
      </c>
      <c r="M1517" s="14" t="b">
        <f t="shared" si="114"/>
        <v>1</v>
      </c>
      <c r="N1517" s="14" t="b">
        <f t="shared" si="113"/>
        <v>1</v>
      </c>
      <c r="O1517"/>
    </row>
    <row r="1518" spans="1:15" ht="15.75" hidden="1" x14ac:dyDescent="0.25">
      <c r="A1518" s="17" t="s">
        <v>66</v>
      </c>
      <c r="B1518" s="17" t="s">
        <v>332</v>
      </c>
      <c r="C1518" s="17" t="s">
        <v>22</v>
      </c>
      <c r="D1518" s="12">
        <v>43252</v>
      </c>
      <c r="E1518" s="12">
        <v>43283</v>
      </c>
      <c r="F1518" s="13">
        <v>1750</v>
      </c>
      <c r="G1518" s="12">
        <v>43252</v>
      </c>
      <c r="H1518" s="12">
        <v>43281</v>
      </c>
      <c r="I1518" s="17">
        <f>IF((YEAR(H1518)-YEAR(G1518))=1, ((MONTH(H1518)-MONTH(G1518))+1)+12, (IF((YEAR(H1518)-YEAR(G1518))=2, ((MONTH(H1518)-MONTH(G1518))+1)+24, (IF((YEAR(H1518)-YEAR(G1518))=3, ((MONTH(H1518)-MONTH(G1518))+1)+36, (MONTH(H1518)-MONTH(G1518))+1)))))</f>
        <v>1</v>
      </c>
      <c r="J1518" s="13">
        <f>F1518/I1518</f>
        <v>1750</v>
      </c>
      <c r="L1518" t="b">
        <f t="shared" si="111"/>
        <v>0</v>
      </c>
      <c r="M1518" s="14" t="b">
        <f t="shared" si="114"/>
        <v>1</v>
      </c>
      <c r="N1518" s="14" t="b">
        <f t="shared" si="113"/>
        <v>1</v>
      </c>
      <c r="O1518"/>
    </row>
    <row r="1519" spans="1:15" ht="15.75" hidden="1" x14ac:dyDescent="0.25">
      <c r="A1519" s="17" t="s">
        <v>66</v>
      </c>
      <c r="B1519" s="17" t="s">
        <v>332</v>
      </c>
      <c r="C1519" s="17" t="s">
        <v>22</v>
      </c>
      <c r="D1519" s="12">
        <v>43282</v>
      </c>
      <c r="E1519" s="12">
        <v>43312</v>
      </c>
      <c r="F1519" s="13">
        <v>1750</v>
      </c>
      <c r="G1519" s="12">
        <v>43282</v>
      </c>
      <c r="H1519" s="12">
        <v>43312</v>
      </c>
      <c r="I1519" s="17">
        <f>IF((YEAR(H1519)-YEAR(G1519))=1, ((MONTH(H1519)-MONTH(G1519))+1)+12, (IF((YEAR(H1519)-YEAR(G1519))=2, ((MONTH(H1519)-MONTH(G1519))+1)+24, (IF((YEAR(H1519)-YEAR(G1519))=3, ((MONTH(H1519)-MONTH(G1519))+1)+36, (MONTH(H1519)-MONTH(G1519))+1)))))</f>
        <v>1</v>
      </c>
      <c r="J1519" s="13">
        <f>F1519/I1519</f>
        <v>1750</v>
      </c>
      <c r="L1519" t="b">
        <f t="shared" si="111"/>
        <v>0</v>
      </c>
      <c r="M1519" s="14" t="b">
        <f t="shared" si="114"/>
        <v>1</v>
      </c>
      <c r="N1519" s="14" t="b">
        <f t="shared" si="113"/>
        <v>1</v>
      </c>
      <c r="O1519"/>
    </row>
    <row r="1520" spans="1:15" ht="15.75" hidden="1" x14ac:dyDescent="0.25">
      <c r="A1520" s="17" t="s">
        <v>66</v>
      </c>
      <c r="B1520" s="17" t="s">
        <v>332</v>
      </c>
      <c r="C1520" s="17" t="s">
        <v>22</v>
      </c>
      <c r="D1520" s="12">
        <v>43313</v>
      </c>
      <c r="E1520" s="12">
        <v>43343</v>
      </c>
      <c r="F1520" s="13">
        <v>1750</v>
      </c>
      <c r="G1520" s="12">
        <v>43313</v>
      </c>
      <c r="H1520" s="12">
        <v>43343</v>
      </c>
      <c r="I1520" s="17">
        <f>IF((YEAR(H1520)-YEAR(G1520))=1, ((MONTH(H1520)-MONTH(G1520))+1)+12, (IF((YEAR(H1520)-YEAR(G1520))=2, ((MONTH(H1520)-MONTH(G1520))+1)+24, (IF((YEAR(H1520)-YEAR(G1520))=3, ((MONTH(H1520)-MONTH(G1520))+1)+36, (MONTH(H1520)-MONTH(G1520))+1)))))</f>
        <v>1</v>
      </c>
      <c r="J1520" s="13">
        <f>F1520/I1520</f>
        <v>1750</v>
      </c>
      <c r="L1520" t="b">
        <f t="shared" si="111"/>
        <v>0</v>
      </c>
      <c r="M1520" s="14" t="b">
        <f t="shared" si="114"/>
        <v>1</v>
      </c>
      <c r="N1520" s="14" t="b">
        <f t="shared" si="113"/>
        <v>1</v>
      </c>
      <c r="O1520"/>
    </row>
    <row r="1521" spans="1:15" ht="15.75" hidden="1" x14ac:dyDescent="0.25">
      <c r="A1521" s="17" t="s">
        <v>66</v>
      </c>
      <c r="B1521" s="17" t="s">
        <v>332</v>
      </c>
      <c r="C1521" s="17" t="s">
        <v>22</v>
      </c>
      <c r="D1521" s="12">
        <v>43344</v>
      </c>
      <c r="E1521" s="12">
        <v>43374</v>
      </c>
      <c r="F1521" s="13">
        <v>1750</v>
      </c>
      <c r="G1521" s="12">
        <v>43344</v>
      </c>
      <c r="H1521" s="12">
        <v>43373</v>
      </c>
      <c r="I1521" s="17">
        <f>IF((YEAR(H1521)-YEAR(G1521))=1, ((MONTH(H1521)-MONTH(G1521))+1)+12, (IF((YEAR(H1521)-YEAR(G1521))=2, ((MONTH(H1521)-MONTH(G1521))+1)+24, (IF((YEAR(H1521)-YEAR(G1521))=3, ((MONTH(H1521)-MONTH(G1521))+1)+36, (MONTH(H1521)-MONTH(G1521))+1)))))</f>
        <v>1</v>
      </c>
      <c r="J1521" s="13">
        <f>F1521/I1521</f>
        <v>1750</v>
      </c>
      <c r="L1521" t="b">
        <f t="shared" si="111"/>
        <v>0</v>
      </c>
      <c r="M1521" s="14" t="b">
        <f t="shared" si="114"/>
        <v>1</v>
      </c>
      <c r="N1521" s="14" t="b">
        <f t="shared" si="113"/>
        <v>1</v>
      </c>
      <c r="O1521"/>
    </row>
    <row r="1522" spans="1:15" ht="15.75" hidden="1" x14ac:dyDescent="0.25">
      <c r="A1522" s="17" t="s">
        <v>66</v>
      </c>
      <c r="B1522" s="17" t="s">
        <v>332</v>
      </c>
      <c r="C1522" s="17" t="s">
        <v>22</v>
      </c>
      <c r="D1522" s="12">
        <v>43374</v>
      </c>
      <c r="E1522" s="12">
        <v>43404</v>
      </c>
      <c r="F1522" s="13">
        <v>1750</v>
      </c>
      <c r="G1522" s="12">
        <v>43374</v>
      </c>
      <c r="H1522" s="12">
        <v>43404</v>
      </c>
      <c r="I1522" s="17">
        <f>IF((YEAR(H1522)-YEAR(G1522))=1, ((MONTH(H1522)-MONTH(G1522))+1)+12, (IF((YEAR(H1522)-YEAR(G1522))=2, ((MONTH(H1522)-MONTH(G1522))+1)+24, (IF((YEAR(H1522)-YEAR(G1522))=3, ((MONTH(H1522)-MONTH(G1522))+1)+36, (MONTH(H1522)-MONTH(G1522))+1)))))</f>
        <v>1</v>
      </c>
      <c r="J1522" s="13">
        <f>F1522/I1522</f>
        <v>1750</v>
      </c>
      <c r="L1522" t="b">
        <f t="shared" si="111"/>
        <v>0</v>
      </c>
      <c r="M1522" s="14" t="b">
        <f t="shared" si="114"/>
        <v>1</v>
      </c>
      <c r="N1522" s="14" t="b">
        <f t="shared" si="113"/>
        <v>1</v>
      </c>
      <c r="O1522"/>
    </row>
    <row r="1523" spans="1:15" ht="15.75" hidden="1" x14ac:dyDescent="0.25">
      <c r="A1523" s="17" t="s">
        <v>66</v>
      </c>
      <c r="B1523" s="17" t="s">
        <v>332</v>
      </c>
      <c r="C1523" s="17" t="s">
        <v>22</v>
      </c>
      <c r="D1523" s="12">
        <v>43405</v>
      </c>
      <c r="E1523" s="12">
        <v>43437</v>
      </c>
      <c r="F1523" s="13">
        <v>1750</v>
      </c>
      <c r="G1523" s="12">
        <v>43405</v>
      </c>
      <c r="H1523" s="12">
        <v>43434</v>
      </c>
      <c r="I1523" s="17">
        <f>IF((YEAR(H1523)-YEAR(G1523))=1, ((MONTH(H1523)-MONTH(G1523))+1)+12, (IF((YEAR(H1523)-YEAR(G1523))=2, ((MONTH(H1523)-MONTH(G1523))+1)+24, (IF((YEAR(H1523)-YEAR(G1523))=3, ((MONTH(H1523)-MONTH(G1523))+1)+36, (MONTH(H1523)-MONTH(G1523))+1)))))</f>
        <v>1</v>
      </c>
      <c r="J1523" s="13">
        <f>F1523/I1523</f>
        <v>1750</v>
      </c>
      <c r="L1523" t="b">
        <f t="shared" si="111"/>
        <v>0</v>
      </c>
      <c r="M1523" s="14" t="b">
        <f t="shared" si="114"/>
        <v>1</v>
      </c>
      <c r="N1523" s="14" t="b">
        <f t="shared" si="113"/>
        <v>1</v>
      </c>
      <c r="O1523"/>
    </row>
    <row r="1524" spans="1:15" ht="15.75" hidden="1" x14ac:dyDescent="0.25">
      <c r="A1524" s="17" t="s">
        <v>66</v>
      </c>
      <c r="B1524" s="17" t="s">
        <v>332</v>
      </c>
      <c r="C1524" s="17" t="s">
        <v>22</v>
      </c>
      <c r="D1524" s="12">
        <v>43435</v>
      </c>
      <c r="E1524" s="12">
        <v>43469</v>
      </c>
      <c r="F1524" s="13">
        <v>1750</v>
      </c>
      <c r="G1524" s="12">
        <v>43435</v>
      </c>
      <c r="H1524" s="12">
        <v>43465</v>
      </c>
      <c r="I1524" s="17">
        <f>IF((YEAR(H1524)-YEAR(G1524))=1, ((MONTH(H1524)-MONTH(G1524))+1)+12, (IF((YEAR(H1524)-YEAR(G1524))=2, ((MONTH(H1524)-MONTH(G1524))+1)+24, (IF((YEAR(H1524)-YEAR(G1524))=3, ((MONTH(H1524)-MONTH(G1524))+1)+36, (MONTH(H1524)-MONTH(G1524))+1)))))</f>
        <v>1</v>
      </c>
      <c r="J1524" s="13">
        <f>F1524/I1524</f>
        <v>1750</v>
      </c>
      <c r="L1524" t="b">
        <f t="shared" si="111"/>
        <v>0</v>
      </c>
      <c r="M1524" s="14" t="b">
        <f t="shared" si="114"/>
        <v>1</v>
      </c>
      <c r="N1524" s="14" t="b">
        <f t="shared" si="113"/>
        <v>1</v>
      </c>
      <c r="O1524"/>
    </row>
    <row r="1525" spans="1:15" ht="15.75" x14ac:dyDescent="0.25">
      <c r="A1525" s="17" t="s">
        <v>66</v>
      </c>
      <c r="B1525" s="17" t="s">
        <v>332</v>
      </c>
      <c r="C1525" s="17" t="s">
        <v>22</v>
      </c>
      <c r="D1525" s="12">
        <v>43466</v>
      </c>
      <c r="E1525" s="12">
        <v>43504</v>
      </c>
      <c r="F1525" s="13">
        <v>1750</v>
      </c>
      <c r="G1525" s="12">
        <v>43466</v>
      </c>
      <c r="H1525" s="12">
        <v>43496</v>
      </c>
      <c r="I1525" s="17">
        <f>IF((YEAR(H1525)-YEAR(G1525))=1, ((MONTH(H1525)-MONTH(G1525))+1)+12, (IF((YEAR(H1525)-YEAR(G1525))=2, ((MONTH(H1525)-MONTH(G1525))+1)+24, (IF((YEAR(H1525)-YEAR(G1525))=3, ((MONTH(H1525)-MONTH(G1525))+1)+36, (MONTH(H1525)-MONTH(G1525))+1)))))</f>
        <v>1</v>
      </c>
      <c r="J1525" s="13">
        <f>F1525/I1525</f>
        <v>1750</v>
      </c>
      <c r="L1525" t="b">
        <f t="shared" si="111"/>
        <v>0</v>
      </c>
      <c r="M1525" s="14" t="b">
        <f t="shared" si="114"/>
        <v>1</v>
      </c>
      <c r="N1525" s="14" t="b">
        <f t="shared" si="113"/>
        <v>1</v>
      </c>
      <c r="O1525"/>
    </row>
    <row r="1526" spans="1:15" ht="15.75" x14ac:dyDescent="0.25">
      <c r="A1526" s="17" t="s">
        <v>66</v>
      </c>
      <c r="B1526" s="17" t="s">
        <v>332</v>
      </c>
      <c r="C1526" s="17" t="s">
        <v>22</v>
      </c>
      <c r="D1526" s="12">
        <v>43497</v>
      </c>
      <c r="E1526" s="12">
        <v>43528</v>
      </c>
      <c r="F1526" s="13">
        <v>1750</v>
      </c>
      <c r="G1526" s="12">
        <v>43497</v>
      </c>
      <c r="H1526" s="12">
        <v>43524</v>
      </c>
      <c r="I1526" s="17">
        <f>IF((YEAR(H1526)-YEAR(G1526))=1, ((MONTH(H1526)-MONTH(G1526))+1)+12, (IF((YEAR(H1526)-YEAR(G1526))=2, ((MONTH(H1526)-MONTH(G1526))+1)+24, (IF((YEAR(H1526)-YEAR(G1526))=3, ((MONTH(H1526)-MONTH(G1526))+1)+36, (MONTH(H1526)-MONTH(G1526))+1)))))</f>
        <v>1</v>
      </c>
      <c r="J1526" s="13">
        <f>F1526/I1526</f>
        <v>1750</v>
      </c>
      <c r="L1526" t="b">
        <f t="shared" si="111"/>
        <v>0</v>
      </c>
      <c r="M1526" s="14" t="b">
        <f t="shared" si="114"/>
        <v>1</v>
      </c>
      <c r="N1526" s="14" t="b">
        <f t="shared" si="113"/>
        <v>1</v>
      </c>
      <c r="O1526"/>
    </row>
    <row r="1527" spans="1:15" ht="15.75" x14ac:dyDescent="0.25">
      <c r="A1527" s="17" t="s">
        <v>66</v>
      </c>
      <c r="B1527" s="17" t="s">
        <v>332</v>
      </c>
      <c r="C1527" s="17" t="s">
        <v>22</v>
      </c>
      <c r="D1527" s="12">
        <v>43525</v>
      </c>
      <c r="E1527" s="12">
        <v>43556</v>
      </c>
      <c r="F1527" s="13">
        <v>1750</v>
      </c>
      <c r="G1527" s="12">
        <v>43525</v>
      </c>
      <c r="H1527" s="12">
        <v>43555</v>
      </c>
      <c r="I1527" s="17">
        <f>IF((YEAR(H1527)-YEAR(G1527))=1, ((MONTH(H1527)-MONTH(G1527))+1)+12, (IF((YEAR(H1527)-YEAR(G1527))=2, ((MONTH(H1527)-MONTH(G1527))+1)+24, (IF((YEAR(H1527)-YEAR(G1527))=3, ((MONTH(H1527)-MONTH(G1527))+1)+36, (MONTH(H1527)-MONTH(G1527))+1)))))</f>
        <v>1</v>
      </c>
      <c r="J1527" s="13">
        <f>F1527/I1527</f>
        <v>1750</v>
      </c>
      <c r="L1527" t="b">
        <f t="shared" si="111"/>
        <v>0</v>
      </c>
      <c r="M1527" s="14" t="b">
        <f t="shared" si="114"/>
        <v>1</v>
      </c>
      <c r="N1527" s="14" t="b">
        <f t="shared" si="113"/>
        <v>1</v>
      </c>
      <c r="O1527"/>
    </row>
    <row r="1528" spans="1:15" ht="15.75" x14ac:dyDescent="0.25">
      <c r="A1528" s="17" t="s">
        <v>66</v>
      </c>
      <c r="B1528" s="17" t="s">
        <v>332</v>
      </c>
      <c r="C1528" s="17" t="s">
        <v>22</v>
      </c>
      <c r="D1528" s="12">
        <v>43556</v>
      </c>
      <c r="E1528" s="12">
        <v>43586</v>
      </c>
      <c r="F1528" s="13">
        <v>1750</v>
      </c>
      <c r="G1528" s="12">
        <v>43556</v>
      </c>
      <c r="H1528" s="12">
        <v>43585</v>
      </c>
      <c r="I1528" s="17">
        <f>IF((YEAR(H1528)-YEAR(G1528))=1, ((MONTH(H1528)-MONTH(G1528))+1)+12, (IF((YEAR(H1528)-YEAR(G1528))=2, ((MONTH(H1528)-MONTH(G1528))+1)+24, (IF((YEAR(H1528)-YEAR(G1528))=3, ((MONTH(H1528)-MONTH(G1528))+1)+36, (MONTH(H1528)-MONTH(G1528))+1)))))</f>
        <v>1</v>
      </c>
      <c r="J1528" s="13">
        <f>F1528/I1528</f>
        <v>1750</v>
      </c>
      <c r="L1528" t="b">
        <f t="shared" si="111"/>
        <v>0</v>
      </c>
      <c r="M1528" s="14" t="b">
        <f t="shared" si="114"/>
        <v>1</v>
      </c>
      <c r="N1528" s="14" t="b">
        <f t="shared" si="113"/>
        <v>1</v>
      </c>
      <c r="O1528"/>
    </row>
    <row r="1529" spans="1:15" ht="15.75" x14ac:dyDescent="0.25">
      <c r="A1529" s="17" t="s">
        <v>66</v>
      </c>
      <c r="B1529" s="17" t="s">
        <v>332</v>
      </c>
      <c r="C1529" s="17" t="s">
        <v>22</v>
      </c>
      <c r="D1529" s="12">
        <v>43586</v>
      </c>
      <c r="E1529" s="12">
        <v>43616</v>
      </c>
      <c r="F1529" s="13">
        <v>1750</v>
      </c>
      <c r="G1529" s="12">
        <v>43586</v>
      </c>
      <c r="H1529" s="12">
        <v>43616</v>
      </c>
      <c r="I1529" s="17">
        <f>IF((YEAR(H1529)-YEAR(G1529))=1, ((MONTH(H1529)-MONTH(G1529))+1)+12, (IF((YEAR(H1529)-YEAR(G1529))=2, ((MONTH(H1529)-MONTH(G1529))+1)+24, (IF((YEAR(H1529)-YEAR(G1529))=3, ((MONTH(H1529)-MONTH(G1529))+1)+36, (MONTH(H1529)-MONTH(G1529))+1)))))</f>
        <v>1</v>
      </c>
      <c r="J1529" s="13">
        <f>F1529/I1529</f>
        <v>1750</v>
      </c>
      <c r="L1529" t="b">
        <f t="shared" si="111"/>
        <v>0</v>
      </c>
      <c r="M1529" s="14" t="b">
        <f t="shared" si="114"/>
        <v>1</v>
      </c>
      <c r="N1529" s="14" t="b">
        <f t="shared" si="113"/>
        <v>1</v>
      </c>
      <c r="O1529"/>
    </row>
    <row r="1530" spans="1:15" ht="15.75" x14ac:dyDescent="0.25">
      <c r="A1530" s="17" t="s">
        <v>66</v>
      </c>
      <c r="B1530" s="17" t="s">
        <v>332</v>
      </c>
      <c r="C1530" s="17" t="s">
        <v>22</v>
      </c>
      <c r="D1530" s="12">
        <v>43617</v>
      </c>
      <c r="E1530" s="12">
        <v>43647</v>
      </c>
      <c r="F1530" s="13">
        <v>1750</v>
      </c>
      <c r="G1530" s="12">
        <v>43617</v>
      </c>
      <c r="H1530" s="12">
        <v>43646</v>
      </c>
      <c r="I1530" s="17">
        <f>IF((YEAR(H1530)-YEAR(G1530))=1, ((MONTH(H1530)-MONTH(G1530))+1)+12, (IF((YEAR(H1530)-YEAR(G1530))=2, ((MONTH(H1530)-MONTH(G1530))+1)+24, (IF((YEAR(H1530)-YEAR(G1530))=3, ((MONTH(H1530)-MONTH(G1530))+1)+36, (MONTH(H1530)-MONTH(G1530))+1)))))</f>
        <v>1</v>
      </c>
      <c r="J1530" s="13">
        <f>F1530/I1530</f>
        <v>1750</v>
      </c>
      <c r="L1530" t="b">
        <f t="shared" si="111"/>
        <v>0</v>
      </c>
      <c r="M1530" s="14" t="b">
        <f t="shared" si="114"/>
        <v>1</v>
      </c>
      <c r="N1530" s="14" t="b">
        <f t="shared" si="113"/>
        <v>1</v>
      </c>
      <c r="O1530"/>
    </row>
    <row r="1531" spans="1:15" ht="15.75" x14ac:dyDescent="0.25">
      <c r="A1531" s="17" t="s">
        <v>66</v>
      </c>
      <c r="B1531" s="17" t="s">
        <v>332</v>
      </c>
      <c r="C1531" s="17" t="s">
        <v>22</v>
      </c>
      <c r="D1531" s="12">
        <v>43647</v>
      </c>
      <c r="E1531" s="12">
        <v>43677</v>
      </c>
      <c r="F1531" s="13">
        <v>1750</v>
      </c>
      <c r="G1531" s="12">
        <v>43647</v>
      </c>
      <c r="H1531" s="12">
        <v>43677</v>
      </c>
      <c r="I1531" s="17">
        <f>IF((YEAR(H1531)-YEAR(G1531))=1, ((MONTH(H1531)-MONTH(G1531))+1)+12, (IF((YEAR(H1531)-YEAR(G1531))=2, ((MONTH(H1531)-MONTH(G1531))+1)+24, (IF((YEAR(H1531)-YEAR(G1531))=3, ((MONTH(H1531)-MONTH(G1531))+1)+36, (MONTH(H1531)-MONTH(G1531))+1)))))</f>
        <v>1</v>
      </c>
      <c r="J1531" s="13">
        <f>F1531/I1531</f>
        <v>1750</v>
      </c>
      <c r="L1531" t="b">
        <f t="shared" si="111"/>
        <v>0</v>
      </c>
      <c r="M1531" s="14" t="b">
        <f t="shared" si="114"/>
        <v>1</v>
      </c>
      <c r="N1531" s="14" t="b">
        <f t="shared" si="113"/>
        <v>1</v>
      </c>
      <c r="O1531"/>
    </row>
    <row r="1532" spans="1:15" ht="15.75" x14ac:dyDescent="0.25">
      <c r="A1532" s="17" t="s">
        <v>66</v>
      </c>
      <c r="B1532" s="17" t="s">
        <v>332</v>
      </c>
      <c r="C1532" s="17" t="s">
        <v>22</v>
      </c>
      <c r="D1532" s="12">
        <v>43678</v>
      </c>
      <c r="E1532" s="12">
        <v>43711</v>
      </c>
      <c r="F1532" s="13">
        <v>1750</v>
      </c>
      <c r="G1532" s="12">
        <v>43678</v>
      </c>
      <c r="H1532" s="12">
        <v>43708</v>
      </c>
      <c r="I1532" s="17">
        <f>IF((YEAR(H1532)-YEAR(G1532))=1, ((MONTH(H1532)-MONTH(G1532))+1)+12, (IF((YEAR(H1532)-YEAR(G1532))=2, ((MONTH(H1532)-MONTH(G1532))+1)+24, (IF((YEAR(H1532)-YEAR(G1532))=3, ((MONTH(H1532)-MONTH(G1532))+1)+36, (MONTH(H1532)-MONTH(G1532))+1)))))</f>
        <v>1</v>
      </c>
      <c r="J1532" s="13">
        <f>F1532/I1532</f>
        <v>1750</v>
      </c>
      <c r="L1532" t="b">
        <f t="shared" si="111"/>
        <v>0</v>
      </c>
      <c r="M1532" s="14" t="b">
        <f t="shared" si="114"/>
        <v>1</v>
      </c>
      <c r="N1532" s="14" t="b">
        <f t="shared" si="113"/>
        <v>1</v>
      </c>
      <c r="O1532"/>
    </row>
    <row r="1533" spans="1:15" ht="15.75" x14ac:dyDescent="0.25">
      <c r="A1533" s="17" t="s">
        <v>66</v>
      </c>
      <c r="B1533" s="17" t="s">
        <v>332</v>
      </c>
      <c r="C1533" s="17" t="s">
        <v>22</v>
      </c>
      <c r="D1533" s="12">
        <v>43709</v>
      </c>
      <c r="E1533" s="12">
        <v>43740</v>
      </c>
      <c r="F1533" s="13">
        <v>1750</v>
      </c>
      <c r="G1533" s="12">
        <v>43709</v>
      </c>
      <c r="H1533" s="12">
        <v>43738</v>
      </c>
      <c r="I1533" s="17">
        <f>IF((YEAR(H1533)-YEAR(G1533))=1, ((MONTH(H1533)-MONTH(G1533))+1)+12, (IF((YEAR(H1533)-YEAR(G1533))=2, ((MONTH(H1533)-MONTH(G1533))+1)+24, (IF((YEAR(H1533)-YEAR(G1533))=3, ((MONTH(H1533)-MONTH(G1533))+1)+36, (MONTH(H1533)-MONTH(G1533))+1)))))</f>
        <v>1</v>
      </c>
      <c r="J1533" s="13">
        <f>F1533/I1533</f>
        <v>1750</v>
      </c>
      <c r="L1533" t="b">
        <f t="shared" si="111"/>
        <v>0</v>
      </c>
      <c r="M1533" s="14" t="b">
        <f t="shared" si="114"/>
        <v>1</v>
      </c>
      <c r="N1533" s="14" t="b">
        <f t="shared" si="113"/>
        <v>1</v>
      </c>
      <c r="O1533"/>
    </row>
    <row r="1534" spans="1:15" ht="15.75" x14ac:dyDescent="0.25">
      <c r="A1534" s="17" t="s">
        <v>66</v>
      </c>
      <c r="B1534" s="17" t="s">
        <v>332</v>
      </c>
      <c r="C1534" s="17" t="s">
        <v>22</v>
      </c>
      <c r="D1534" s="12">
        <v>43739</v>
      </c>
      <c r="E1534" s="12">
        <v>43770</v>
      </c>
      <c r="F1534" s="13">
        <v>1750</v>
      </c>
      <c r="G1534" s="12">
        <v>43739</v>
      </c>
      <c r="H1534" s="12">
        <v>43769</v>
      </c>
      <c r="I1534" s="17">
        <f>IF((YEAR(H1534)-YEAR(G1534))=1, ((MONTH(H1534)-MONTH(G1534))+1)+12, (IF((YEAR(H1534)-YEAR(G1534))=2, ((MONTH(H1534)-MONTH(G1534))+1)+24, (IF((YEAR(H1534)-YEAR(G1534))=3, ((MONTH(H1534)-MONTH(G1534))+1)+36, (MONTH(H1534)-MONTH(G1534))+1)))))</f>
        <v>1</v>
      </c>
      <c r="J1534" s="13">
        <f>F1534/I1534</f>
        <v>1750</v>
      </c>
      <c r="L1534" t="b">
        <f t="shared" si="111"/>
        <v>0</v>
      </c>
      <c r="M1534" s="14" t="b">
        <f t="shared" si="114"/>
        <v>1</v>
      </c>
      <c r="N1534" s="14" t="b">
        <f t="shared" si="113"/>
        <v>1</v>
      </c>
      <c r="O1534"/>
    </row>
    <row r="1535" spans="1:15" ht="15.75" x14ac:dyDescent="0.25">
      <c r="A1535" s="17" t="s">
        <v>66</v>
      </c>
      <c r="B1535" s="17" t="s">
        <v>332</v>
      </c>
      <c r="C1535" s="17" t="s">
        <v>22</v>
      </c>
      <c r="D1535" s="12">
        <v>43770</v>
      </c>
      <c r="E1535" s="12">
        <v>43805</v>
      </c>
      <c r="F1535" s="13">
        <v>1750</v>
      </c>
      <c r="G1535" s="12">
        <v>43770</v>
      </c>
      <c r="H1535" s="12">
        <v>43799</v>
      </c>
      <c r="I1535" s="17">
        <f>IF((YEAR(H1535)-YEAR(G1535))=1, ((MONTH(H1535)-MONTH(G1535))+1)+12, (IF((YEAR(H1535)-YEAR(G1535))=2, ((MONTH(H1535)-MONTH(G1535))+1)+24, (IF((YEAR(H1535)-YEAR(G1535))=3, ((MONTH(H1535)-MONTH(G1535))+1)+36, (MONTH(H1535)-MONTH(G1535))+1)))))</f>
        <v>1</v>
      </c>
      <c r="J1535" s="13">
        <f>F1535/I1535</f>
        <v>1750</v>
      </c>
      <c r="L1535" t="b">
        <f t="shared" si="111"/>
        <v>0</v>
      </c>
      <c r="M1535" s="14" t="b">
        <f t="shared" si="114"/>
        <v>1</v>
      </c>
      <c r="N1535" s="14" t="b">
        <f t="shared" si="113"/>
        <v>1</v>
      </c>
      <c r="O1535"/>
    </row>
    <row r="1536" spans="1:15" ht="15.75" x14ac:dyDescent="0.25">
      <c r="A1536" s="17" t="s">
        <v>66</v>
      </c>
      <c r="B1536" s="17" t="s">
        <v>332</v>
      </c>
      <c r="C1536" s="17" t="s">
        <v>22</v>
      </c>
      <c r="D1536" s="12">
        <v>43800</v>
      </c>
      <c r="E1536" s="12">
        <v>43840</v>
      </c>
      <c r="F1536" s="13">
        <v>1750</v>
      </c>
      <c r="G1536" s="12">
        <v>43800</v>
      </c>
      <c r="H1536" s="12">
        <v>43830</v>
      </c>
      <c r="I1536" s="17">
        <f>IF((YEAR(H1536)-YEAR(G1536))=1, ((MONTH(H1536)-MONTH(G1536))+1)+12, (IF((YEAR(H1536)-YEAR(G1536))=2, ((MONTH(H1536)-MONTH(G1536))+1)+24, (IF((YEAR(H1536)-YEAR(G1536))=3, ((MONTH(H1536)-MONTH(G1536))+1)+36, (MONTH(H1536)-MONTH(G1536))+1)))))</f>
        <v>1</v>
      </c>
      <c r="J1536" s="13">
        <f>F1536/I1536</f>
        <v>1750</v>
      </c>
      <c r="L1536" t="b">
        <f t="shared" si="111"/>
        <v>0</v>
      </c>
      <c r="M1536" s="14" t="b">
        <f t="shared" si="114"/>
        <v>1</v>
      </c>
      <c r="N1536" s="14" t="b">
        <f t="shared" si="113"/>
        <v>1</v>
      </c>
      <c r="O1536"/>
    </row>
    <row r="1537" spans="1:15" ht="15.75" x14ac:dyDescent="0.25">
      <c r="A1537" s="17" t="s">
        <v>66</v>
      </c>
      <c r="B1537" s="17" t="s">
        <v>332</v>
      </c>
      <c r="C1537" s="17" t="s">
        <v>22</v>
      </c>
      <c r="D1537" s="12">
        <v>43831</v>
      </c>
      <c r="E1537" s="12">
        <v>43875</v>
      </c>
      <c r="F1537" s="13">
        <v>1750</v>
      </c>
      <c r="G1537" s="12">
        <v>43831</v>
      </c>
      <c r="H1537" s="12">
        <v>43861</v>
      </c>
      <c r="I1537" s="17">
        <f>IF((YEAR(H1537)-YEAR(G1537))=1, ((MONTH(H1537)-MONTH(G1537))+1)+12, (IF((YEAR(H1537)-YEAR(G1537))=2, ((MONTH(H1537)-MONTH(G1537))+1)+24, (IF((YEAR(H1537)-YEAR(G1537))=3, ((MONTH(H1537)-MONTH(G1537))+1)+36, (MONTH(H1537)-MONTH(G1537))+1)))))</f>
        <v>1</v>
      </c>
      <c r="J1537" s="13">
        <f>F1537/I1537</f>
        <v>1750</v>
      </c>
      <c r="L1537" t="b">
        <f t="shared" si="111"/>
        <v>0</v>
      </c>
      <c r="M1537" s="14" t="b">
        <f t="shared" si="114"/>
        <v>1</v>
      </c>
      <c r="N1537" s="14" t="b">
        <f t="shared" si="113"/>
        <v>1</v>
      </c>
      <c r="O1537"/>
    </row>
    <row r="1538" spans="1:15" ht="15.75" x14ac:dyDescent="0.25">
      <c r="A1538" s="17" t="s">
        <v>66</v>
      </c>
      <c r="B1538" s="17" t="s">
        <v>332</v>
      </c>
      <c r="C1538" s="17" t="s">
        <v>22</v>
      </c>
      <c r="D1538" s="12">
        <v>43862</v>
      </c>
      <c r="E1538" s="12">
        <v>43892</v>
      </c>
      <c r="F1538" s="13">
        <v>1750</v>
      </c>
      <c r="G1538" s="12">
        <v>43862</v>
      </c>
      <c r="H1538" s="12">
        <v>43890</v>
      </c>
      <c r="I1538" s="17">
        <f>IF((YEAR(H1538)-YEAR(G1538))=1, ((MONTH(H1538)-MONTH(G1538))+1)+12, (IF((YEAR(H1538)-YEAR(G1538))=2, ((MONTH(H1538)-MONTH(G1538))+1)+24, (IF((YEAR(H1538)-YEAR(G1538))=3, ((MONTH(H1538)-MONTH(G1538))+1)+36, (MONTH(H1538)-MONTH(G1538))+1)))))</f>
        <v>1</v>
      </c>
      <c r="J1538" s="13">
        <f>F1538/I1538</f>
        <v>1750</v>
      </c>
      <c r="L1538" t="b">
        <f t="shared" si="111"/>
        <v>0</v>
      </c>
      <c r="M1538" s="14" t="b">
        <f t="shared" si="114"/>
        <v>1</v>
      </c>
      <c r="N1538" s="14" t="b">
        <f t="shared" si="113"/>
        <v>1</v>
      </c>
      <c r="O1538"/>
    </row>
    <row r="1539" spans="1:15" ht="15.75" x14ac:dyDescent="0.25">
      <c r="A1539" s="17" t="s">
        <v>66</v>
      </c>
      <c r="B1539" s="17" t="s">
        <v>332</v>
      </c>
      <c r="C1539" s="17" t="s">
        <v>22</v>
      </c>
      <c r="D1539" s="12">
        <v>43891</v>
      </c>
      <c r="E1539" s="12">
        <v>43941</v>
      </c>
      <c r="F1539" s="13">
        <v>1750</v>
      </c>
      <c r="G1539" s="12">
        <v>43891</v>
      </c>
      <c r="H1539" s="12">
        <v>43921</v>
      </c>
      <c r="I1539" s="17">
        <f>IF((YEAR(H1539)-YEAR(G1539))=1, ((MONTH(H1539)-MONTH(G1539))+1)+12, (IF((YEAR(H1539)-YEAR(G1539))=2, ((MONTH(H1539)-MONTH(G1539))+1)+24, (IF((YEAR(H1539)-YEAR(G1539))=3, ((MONTH(H1539)-MONTH(G1539))+1)+36, (MONTH(H1539)-MONTH(G1539))+1)))))</f>
        <v>1</v>
      </c>
      <c r="J1539" s="13">
        <f>F1539/I1539</f>
        <v>1750</v>
      </c>
      <c r="L1539" t="b">
        <f t="shared" ref="L1539:L1602" si="115">AND(A1539=A1538,B1539=B1538,G1539=G1538,H1539=H1538)</f>
        <v>0</v>
      </c>
      <c r="M1539" s="14" t="b">
        <f t="shared" si="114"/>
        <v>1</v>
      </c>
      <c r="N1539" s="14" t="b">
        <f t="shared" si="113"/>
        <v>1</v>
      </c>
      <c r="O1539"/>
    </row>
    <row r="1540" spans="1:15" ht="15.75" x14ac:dyDescent="0.25">
      <c r="A1540" s="17" t="s">
        <v>66</v>
      </c>
      <c r="B1540" s="17" t="s">
        <v>332</v>
      </c>
      <c r="C1540" s="17" t="s">
        <v>22</v>
      </c>
      <c r="D1540" s="12">
        <v>43922</v>
      </c>
      <c r="E1540" s="12">
        <v>43959</v>
      </c>
      <c r="F1540" s="13">
        <v>1750</v>
      </c>
      <c r="G1540" s="12">
        <v>43922</v>
      </c>
      <c r="H1540" s="12">
        <v>43951</v>
      </c>
      <c r="I1540" s="17">
        <f>IF((YEAR(H1540)-YEAR(G1540))=1, ((MONTH(H1540)-MONTH(G1540))+1)+12, (IF((YEAR(H1540)-YEAR(G1540))=2, ((MONTH(H1540)-MONTH(G1540))+1)+24, (IF((YEAR(H1540)-YEAR(G1540))=3, ((MONTH(H1540)-MONTH(G1540))+1)+36, (MONTH(H1540)-MONTH(G1540))+1)))))</f>
        <v>1</v>
      </c>
      <c r="J1540" s="13">
        <f>F1540/I1540</f>
        <v>1750</v>
      </c>
      <c r="L1540" t="b">
        <f t="shared" si="115"/>
        <v>0</v>
      </c>
      <c r="M1540" s="14" t="b">
        <f t="shared" si="114"/>
        <v>1</v>
      </c>
      <c r="N1540" s="14" t="b">
        <f t="shared" si="113"/>
        <v>1</v>
      </c>
      <c r="O1540"/>
    </row>
    <row r="1541" spans="1:15" ht="15.75" x14ac:dyDescent="0.25">
      <c r="A1541" s="17" t="s">
        <v>66</v>
      </c>
      <c r="B1541" s="17" t="s">
        <v>332</v>
      </c>
      <c r="C1541" s="17" t="s">
        <v>22</v>
      </c>
      <c r="D1541" s="12">
        <v>43952</v>
      </c>
      <c r="E1541" s="12">
        <v>43983</v>
      </c>
      <c r="F1541" s="13">
        <v>1750</v>
      </c>
      <c r="G1541" s="12">
        <v>43952</v>
      </c>
      <c r="H1541" s="12">
        <v>43982</v>
      </c>
      <c r="I1541" s="17">
        <f>IF((YEAR(H1541)-YEAR(G1541))=1, ((MONTH(H1541)-MONTH(G1541))+1)+12, (IF((YEAR(H1541)-YEAR(G1541))=2, ((MONTH(H1541)-MONTH(G1541))+1)+24, (IF((YEAR(H1541)-YEAR(G1541))=3, ((MONTH(H1541)-MONTH(G1541))+1)+36, (MONTH(H1541)-MONTH(G1541))+1)))))</f>
        <v>1</v>
      </c>
      <c r="J1541" s="13">
        <f>F1541/I1541</f>
        <v>1750</v>
      </c>
      <c r="L1541" t="b">
        <f t="shared" si="115"/>
        <v>0</v>
      </c>
      <c r="M1541" s="14" t="b">
        <f t="shared" si="114"/>
        <v>1</v>
      </c>
      <c r="N1541" s="14" t="b">
        <f t="shared" si="113"/>
        <v>1</v>
      </c>
      <c r="O1541"/>
    </row>
    <row r="1542" spans="1:15" ht="15.75" x14ac:dyDescent="0.25">
      <c r="A1542" s="17" t="s">
        <v>66</v>
      </c>
      <c r="B1542" s="17" t="s">
        <v>332</v>
      </c>
      <c r="C1542" s="17" t="s">
        <v>22</v>
      </c>
      <c r="D1542" s="12">
        <v>43983</v>
      </c>
      <c r="E1542" s="12">
        <v>44015</v>
      </c>
      <c r="F1542" s="13">
        <v>1750</v>
      </c>
      <c r="G1542" s="12">
        <v>43983</v>
      </c>
      <c r="H1542" s="12">
        <v>44012</v>
      </c>
      <c r="I1542" s="17">
        <f>IF((YEAR(H1542)-YEAR(G1542))=1, ((MONTH(H1542)-MONTH(G1542))+1)+12, (IF((YEAR(H1542)-YEAR(G1542))=2, ((MONTH(H1542)-MONTH(G1542))+1)+24, (IF((YEAR(H1542)-YEAR(G1542))=3, ((MONTH(H1542)-MONTH(G1542))+1)+36, (MONTH(H1542)-MONTH(G1542))+1)))))</f>
        <v>1</v>
      </c>
      <c r="J1542" s="13">
        <f>F1542/I1542</f>
        <v>1750</v>
      </c>
      <c r="L1542" t="b">
        <f t="shared" si="115"/>
        <v>0</v>
      </c>
      <c r="M1542" s="14" t="b">
        <f t="shared" si="114"/>
        <v>1</v>
      </c>
      <c r="N1542" s="14" t="b">
        <f t="shared" si="113"/>
        <v>1</v>
      </c>
      <c r="O1542"/>
    </row>
    <row r="1543" spans="1:15" ht="15.75" x14ac:dyDescent="0.25">
      <c r="A1543" s="17" t="s">
        <v>66</v>
      </c>
      <c r="B1543" s="17" t="s">
        <v>332</v>
      </c>
      <c r="C1543" s="17" t="s">
        <v>22</v>
      </c>
      <c r="D1543" s="12">
        <v>44013</v>
      </c>
      <c r="E1543" s="12">
        <v>44043</v>
      </c>
      <c r="F1543" s="13">
        <v>1750</v>
      </c>
      <c r="G1543" s="12">
        <v>44013</v>
      </c>
      <c r="H1543" s="12">
        <v>44043</v>
      </c>
      <c r="I1543" s="17">
        <f>IF((YEAR(H1543)-YEAR(G1543))=1, ((MONTH(H1543)-MONTH(G1543))+1)+12, (IF((YEAR(H1543)-YEAR(G1543))=2, ((MONTH(H1543)-MONTH(G1543))+1)+24, (IF((YEAR(H1543)-YEAR(G1543))=3, ((MONTH(H1543)-MONTH(G1543))+1)+36, (MONTH(H1543)-MONTH(G1543))+1)))))</f>
        <v>1</v>
      </c>
      <c r="J1543" s="13">
        <f>F1543/I1543</f>
        <v>1750</v>
      </c>
      <c r="L1543" t="b">
        <f t="shared" si="115"/>
        <v>0</v>
      </c>
      <c r="M1543" s="14" t="b">
        <f t="shared" si="114"/>
        <v>1</v>
      </c>
      <c r="N1543" s="14" t="b">
        <f t="shared" si="113"/>
        <v>1</v>
      </c>
      <c r="O1543"/>
    </row>
    <row r="1544" spans="1:15" ht="15.75" x14ac:dyDescent="0.25">
      <c r="A1544" s="17" t="s">
        <v>66</v>
      </c>
      <c r="B1544" s="17" t="s">
        <v>332</v>
      </c>
      <c r="C1544" s="17" t="s">
        <v>22</v>
      </c>
      <c r="D1544" s="12">
        <v>44044</v>
      </c>
      <c r="E1544" s="12">
        <v>44078</v>
      </c>
      <c r="F1544" s="13">
        <v>1750</v>
      </c>
      <c r="G1544" s="12">
        <v>44044</v>
      </c>
      <c r="H1544" s="12">
        <v>44074</v>
      </c>
      <c r="I1544" s="17">
        <f>IF((YEAR(H1544)-YEAR(G1544))=1, ((MONTH(H1544)-MONTH(G1544))+1)+12, (IF((YEAR(H1544)-YEAR(G1544))=2, ((MONTH(H1544)-MONTH(G1544))+1)+24, (IF((YEAR(H1544)-YEAR(G1544))=3, ((MONTH(H1544)-MONTH(G1544))+1)+36, (MONTH(H1544)-MONTH(G1544))+1)))))</f>
        <v>1</v>
      </c>
      <c r="J1544" s="13">
        <f>F1544/I1544</f>
        <v>1750</v>
      </c>
      <c r="L1544" t="b">
        <f t="shared" si="115"/>
        <v>0</v>
      </c>
      <c r="M1544" s="14" t="b">
        <f t="shared" si="114"/>
        <v>1</v>
      </c>
      <c r="N1544" s="14" t="b">
        <f t="shared" si="113"/>
        <v>1</v>
      </c>
      <c r="O1544"/>
    </row>
    <row r="1545" spans="1:15" ht="15.75" x14ac:dyDescent="0.25">
      <c r="A1545" s="17" t="s">
        <v>66</v>
      </c>
      <c r="B1545" s="17" t="s">
        <v>332</v>
      </c>
      <c r="C1545" s="17" t="s">
        <v>22</v>
      </c>
      <c r="D1545" s="12">
        <v>44075</v>
      </c>
      <c r="E1545" s="12">
        <v>44106</v>
      </c>
      <c r="F1545" s="13">
        <v>1750</v>
      </c>
      <c r="G1545" s="12">
        <v>44075</v>
      </c>
      <c r="H1545" s="12">
        <v>44104</v>
      </c>
      <c r="I1545" s="17">
        <f>IF((YEAR(H1545)-YEAR(G1545))=1, ((MONTH(H1545)-MONTH(G1545))+1)+12, (IF((YEAR(H1545)-YEAR(G1545))=2, ((MONTH(H1545)-MONTH(G1545))+1)+24, (IF((YEAR(H1545)-YEAR(G1545))=3, ((MONTH(H1545)-MONTH(G1545))+1)+36, (MONTH(H1545)-MONTH(G1545))+1)))))</f>
        <v>1</v>
      </c>
      <c r="J1545" s="13">
        <f>F1545/I1545</f>
        <v>1750</v>
      </c>
      <c r="L1545" t="b">
        <f t="shared" si="115"/>
        <v>0</v>
      </c>
      <c r="M1545" s="14" t="b">
        <f t="shared" si="114"/>
        <v>1</v>
      </c>
      <c r="N1545" s="14" t="b">
        <f t="shared" si="113"/>
        <v>1</v>
      </c>
      <c r="O1545"/>
    </row>
    <row r="1546" spans="1:15" ht="15.75" x14ac:dyDescent="0.25">
      <c r="A1546" s="17" t="s">
        <v>66</v>
      </c>
      <c r="B1546" s="17" t="s">
        <v>332</v>
      </c>
      <c r="C1546" s="17" t="s">
        <v>22</v>
      </c>
      <c r="D1546" s="12">
        <v>44105</v>
      </c>
      <c r="E1546" s="12">
        <v>44141</v>
      </c>
      <c r="F1546" s="13">
        <v>1750</v>
      </c>
      <c r="G1546" s="12">
        <v>44105</v>
      </c>
      <c r="H1546" s="12">
        <v>44135</v>
      </c>
      <c r="I1546" s="17">
        <f>IF((YEAR(H1546)-YEAR(G1546))=1, ((MONTH(H1546)-MONTH(G1546))+1)+12, (IF((YEAR(H1546)-YEAR(G1546))=2, ((MONTH(H1546)-MONTH(G1546))+1)+24, (IF((YEAR(H1546)-YEAR(G1546))=3, ((MONTH(H1546)-MONTH(G1546))+1)+36, (MONTH(H1546)-MONTH(G1546))+1)))))</f>
        <v>1</v>
      </c>
      <c r="J1546" s="13">
        <f>F1546/I1546</f>
        <v>1750</v>
      </c>
      <c r="L1546" t="b">
        <f t="shared" si="115"/>
        <v>0</v>
      </c>
      <c r="M1546" s="14" t="b">
        <f t="shared" si="114"/>
        <v>1</v>
      </c>
      <c r="N1546" s="14" t="b">
        <f t="shared" si="113"/>
        <v>1</v>
      </c>
      <c r="O1546"/>
    </row>
    <row r="1547" spans="1:15" ht="15.75" x14ac:dyDescent="0.25">
      <c r="A1547" s="17" t="s">
        <v>66</v>
      </c>
      <c r="B1547" s="17" t="s">
        <v>332</v>
      </c>
      <c r="C1547" s="17" t="s">
        <v>22</v>
      </c>
      <c r="D1547" s="12">
        <v>44136</v>
      </c>
      <c r="E1547" s="12">
        <v>44169</v>
      </c>
      <c r="F1547" s="13">
        <v>1750</v>
      </c>
      <c r="G1547" s="12">
        <v>44136</v>
      </c>
      <c r="H1547" s="12">
        <v>44165</v>
      </c>
      <c r="I1547" s="17">
        <f>IF((YEAR(H1547)-YEAR(G1547))=1, ((MONTH(H1547)-MONTH(G1547))+1)+12, (IF((YEAR(H1547)-YEAR(G1547))=2, ((MONTH(H1547)-MONTH(G1547))+1)+24, (IF((YEAR(H1547)-YEAR(G1547))=3, ((MONTH(H1547)-MONTH(G1547))+1)+36, (MONTH(H1547)-MONTH(G1547))+1)))))</f>
        <v>1</v>
      </c>
      <c r="J1547" s="13">
        <f>F1547/I1547</f>
        <v>1750</v>
      </c>
      <c r="L1547" t="b">
        <f t="shared" si="115"/>
        <v>0</v>
      </c>
      <c r="M1547" s="14" t="b">
        <f t="shared" si="114"/>
        <v>1</v>
      </c>
      <c r="N1547" s="14" t="b">
        <f t="shared" si="113"/>
        <v>1</v>
      </c>
      <c r="O1547"/>
    </row>
    <row r="1548" spans="1:15" ht="15.75" x14ac:dyDescent="0.25">
      <c r="A1548" s="17" t="s">
        <v>66</v>
      </c>
      <c r="B1548" s="17" t="s">
        <v>332</v>
      </c>
      <c r="C1548" s="17" t="s">
        <v>22</v>
      </c>
      <c r="D1548" s="12">
        <v>44166</v>
      </c>
      <c r="E1548" s="12">
        <v>44204</v>
      </c>
      <c r="F1548" s="13">
        <v>1750</v>
      </c>
      <c r="G1548" s="12">
        <v>44166</v>
      </c>
      <c r="H1548" s="12">
        <v>44196</v>
      </c>
      <c r="I1548" s="17">
        <f>IF((YEAR(H1548)-YEAR(G1548))=1, ((MONTH(H1548)-MONTH(G1548))+1)+12, (IF((YEAR(H1548)-YEAR(G1548))=2, ((MONTH(H1548)-MONTH(G1548))+1)+24, (IF((YEAR(H1548)-YEAR(G1548))=3, ((MONTH(H1548)-MONTH(G1548))+1)+36, (MONTH(H1548)-MONTH(G1548))+1)))))</f>
        <v>1</v>
      </c>
      <c r="J1548" s="13">
        <f>F1548/I1548</f>
        <v>1750</v>
      </c>
      <c r="L1548" t="b">
        <f t="shared" si="115"/>
        <v>0</v>
      </c>
      <c r="M1548" s="14" t="b">
        <f t="shared" si="114"/>
        <v>1</v>
      </c>
      <c r="N1548" s="14" t="b">
        <f t="shared" si="113"/>
        <v>1</v>
      </c>
      <c r="O1548"/>
    </row>
    <row r="1549" spans="1:15" ht="15.75" x14ac:dyDescent="0.25">
      <c r="A1549" s="17" t="s">
        <v>66</v>
      </c>
      <c r="B1549" s="17" t="s">
        <v>332</v>
      </c>
      <c r="C1549" s="17" t="s">
        <v>22</v>
      </c>
      <c r="D1549" s="12">
        <v>44197</v>
      </c>
      <c r="E1549" s="12">
        <v>44228</v>
      </c>
      <c r="F1549" s="13">
        <v>1750</v>
      </c>
      <c r="G1549" s="12">
        <v>44197</v>
      </c>
      <c r="H1549" s="12">
        <v>44227</v>
      </c>
      <c r="I1549" s="17">
        <f>IF((YEAR(H1549)-YEAR(G1549))=1, ((MONTH(H1549)-MONTH(G1549))+1)+12, (IF((YEAR(H1549)-YEAR(G1549))=2, ((MONTH(H1549)-MONTH(G1549))+1)+24, (IF((YEAR(H1549)-YEAR(G1549))=3, ((MONTH(H1549)-MONTH(G1549))+1)+36, (MONTH(H1549)-MONTH(G1549))+1)))))</f>
        <v>1</v>
      </c>
      <c r="J1549" s="13">
        <f>F1549/I1549</f>
        <v>1750</v>
      </c>
      <c r="L1549" t="b">
        <f t="shared" si="115"/>
        <v>0</v>
      </c>
      <c r="M1549" s="14" t="b">
        <f t="shared" si="114"/>
        <v>1</v>
      </c>
      <c r="N1549" s="14" t="b">
        <f t="shared" si="113"/>
        <v>1</v>
      </c>
      <c r="O1549"/>
    </row>
    <row r="1550" spans="1:15" ht="15.75" x14ac:dyDescent="0.25">
      <c r="A1550" s="17" t="s">
        <v>66</v>
      </c>
      <c r="B1550" s="17" t="s">
        <v>332</v>
      </c>
      <c r="C1550" s="17" t="s">
        <v>22</v>
      </c>
      <c r="D1550" s="12">
        <v>44228</v>
      </c>
      <c r="E1550" s="12">
        <v>44260</v>
      </c>
      <c r="F1550" s="13">
        <v>1750</v>
      </c>
      <c r="G1550" s="12">
        <v>44228</v>
      </c>
      <c r="H1550" s="12">
        <v>44255</v>
      </c>
      <c r="I1550" s="17">
        <f>IF((YEAR(H1550)-YEAR(G1550))=1, ((MONTH(H1550)-MONTH(G1550))+1)+12, (IF((YEAR(H1550)-YEAR(G1550))=2, ((MONTH(H1550)-MONTH(G1550))+1)+24, (IF((YEAR(H1550)-YEAR(G1550))=3, ((MONTH(H1550)-MONTH(G1550))+1)+36, (MONTH(H1550)-MONTH(G1550))+1)))))</f>
        <v>1</v>
      </c>
      <c r="J1550" s="13">
        <f>F1550/I1550</f>
        <v>1750</v>
      </c>
      <c r="L1550" t="b">
        <f t="shared" si="115"/>
        <v>0</v>
      </c>
      <c r="M1550" s="14" t="b">
        <f t="shared" si="114"/>
        <v>1</v>
      </c>
      <c r="N1550" s="14" t="b">
        <f t="shared" si="113"/>
        <v>1</v>
      </c>
      <c r="O1550"/>
    </row>
    <row r="1551" spans="1:15" ht="15.75" x14ac:dyDescent="0.25">
      <c r="A1551" s="17" t="s">
        <v>66</v>
      </c>
      <c r="B1551" s="17" t="s">
        <v>332</v>
      </c>
      <c r="C1551" s="17" t="s">
        <v>22</v>
      </c>
      <c r="D1551" s="12">
        <v>44256</v>
      </c>
      <c r="E1551" s="12"/>
      <c r="F1551" s="13">
        <v>1750</v>
      </c>
      <c r="G1551" s="12">
        <v>44256</v>
      </c>
      <c r="H1551" s="12">
        <v>44286</v>
      </c>
      <c r="I1551" s="17">
        <f>IF((YEAR(H1551)-YEAR(G1551))=1, ((MONTH(H1551)-MONTH(G1551))+1)+12, (IF((YEAR(H1551)-YEAR(G1551))=2, ((MONTH(H1551)-MONTH(G1551))+1)+24, (IF((YEAR(H1551)-YEAR(G1551))=3, ((MONTH(H1551)-MONTH(G1551))+1)+36, (MONTH(H1551)-MONTH(G1551))+1)))))</f>
        <v>1</v>
      </c>
      <c r="J1551" s="13">
        <f>F1551/I1551</f>
        <v>1750</v>
      </c>
      <c r="L1551" t="b">
        <f t="shared" si="115"/>
        <v>0</v>
      </c>
      <c r="M1551" s="14" t="b">
        <f t="shared" si="114"/>
        <v>1</v>
      </c>
      <c r="N1551" s="14" t="b">
        <f t="shared" si="113"/>
        <v>1</v>
      </c>
      <c r="O1551"/>
    </row>
    <row r="1552" spans="1:15" ht="15.75" x14ac:dyDescent="0.25">
      <c r="A1552" s="17" t="s">
        <v>66</v>
      </c>
      <c r="B1552" s="17" t="s">
        <v>332</v>
      </c>
      <c r="C1552" s="17" t="s">
        <v>22</v>
      </c>
      <c r="D1552" s="12">
        <v>44287</v>
      </c>
      <c r="E1552" s="12"/>
      <c r="F1552" s="13">
        <v>1750</v>
      </c>
      <c r="G1552" s="12">
        <v>44287</v>
      </c>
      <c r="H1552" s="12">
        <v>44316</v>
      </c>
      <c r="I1552" s="17">
        <f>IF((YEAR(H1552)-YEAR(G1552))=1, ((MONTH(H1552)-MONTH(G1552))+1)+12, (IF((YEAR(H1552)-YEAR(G1552))=2, ((MONTH(H1552)-MONTH(G1552))+1)+24, (IF((YEAR(H1552)-YEAR(G1552))=3, ((MONTH(H1552)-MONTH(G1552))+1)+36, (MONTH(H1552)-MONTH(G1552))+1)))))</f>
        <v>1</v>
      </c>
      <c r="J1552" s="13">
        <f>F1552/I1552</f>
        <v>1750</v>
      </c>
      <c r="L1552" t="b">
        <f t="shared" si="115"/>
        <v>0</v>
      </c>
      <c r="M1552" s="14" t="b">
        <f t="shared" si="114"/>
        <v>1</v>
      </c>
      <c r="N1552" s="14" t="b">
        <f t="shared" si="113"/>
        <v>1</v>
      </c>
      <c r="O1552"/>
    </row>
    <row r="1553" spans="1:15" ht="15.75" x14ac:dyDescent="0.25">
      <c r="A1553" s="17" t="s">
        <v>66</v>
      </c>
      <c r="B1553" s="17" t="s">
        <v>332</v>
      </c>
      <c r="C1553" s="17" t="s">
        <v>22</v>
      </c>
      <c r="D1553" s="12">
        <v>44317</v>
      </c>
      <c r="E1553" s="12"/>
      <c r="F1553" s="13">
        <v>1750</v>
      </c>
      <c r="G1553" s="12">
        <v>44317</v>
      </c>
      <c r="H1553" s="12">
        <v>44347</v>
      </c>
      <c r="I1553" s="17">
        <f>IF((YEAR(H1553)-YEAR(G1553))=1, ((MONTH(H1553)-MONTH(G1553))+1)+12, (IF((YEAR(H1553)-YEAR(G1553))=2, ((MONTH(H1553)-MONTH(G1553))+1)+24, (IF((YEAR(H1553)-YEAR(G1553))=3, ((MONTH(H1553)-MONTH(G1553))+1)+36, (MONTH(H1553)-MONTH(G1553))+1)))))</f>
        <v>1</v>
      </c>
      <c r="J1553" s="13">
        <f>F1553/I1553</f>
        <v>1750</v>
      </c>
      <c r="L1553" t="b">
        <f t="shared" si="115"/>
        <v>0</v>
      </c>
      <c r="M1553" s="14" t="b">
        <f t="shared" si="114"/>
        <v>1</v>
      </c>
      <c r="N1553" s="14" t="b">
        <f t="shared" si="113"/>
        <v>1</v>
      </c>
      <c r="O1553"/>
    </row>
    <row r="1554" spans="1:15" ht="15.75" x14ac:dyDescent="0.25">
      <c r="A1554" s="17" t="s">
        <v>66</v>
      </c>
      <c r="B1554" s="17" t="s">
        <v>332</v>
      </c>
      <c r="C1554" s="17" t="s">
        <v>22</v>
      </c>
      <c r="D1554" s="12">
        <v>44348</v>
      </c>
      <c r="E1554" s="12"/>
      <c r="F1554" s="13">
        <v>1750</v>
      </c>
      <c r="G1554" s="12">
        <v>44348</v>
      </c>
      <c r="H1554" s="12">
        <v>44377</v>
      </c>
      <c r="I1554" s="17">
        <f>IF((YEAR(H1554)-YEAR(G1554))=1, ((MONTH(H1554)-MONTH(G1554))+1)+12, (IF((YEAR(H1554)-YEAR(G1554))=2, ((MONTH(H1554)-MONTH(G1554))+1)+24, (IF((YEAR(H1554)-YEAR(G1554))=3, ((MONTH(H1554)-MONTH(G1554))+1)+36, (MONTH(H1554)-MONTH(G1554))+1)))))</f>
        <v>1</v>
      </c>
      <c r="J1554" s="13">
        <f>F1554/I1554</f>
        <v>1750</v>
      </c>
      <c r="L1554" t="b">
        <f t="shared" si="115"/>
        <v>0</v>
      </c>
      <c r="M1554" s="14" t="b">
        <f t="shared" si="114"/>
        <v>1</v>
      </c>
      <c r="N1554" s="14" t="b">
        <f t="shared" si="113"/>
        <v>1</v>
      </c>
      <c r="O1554"/>
    </row>
    <row r="1555" spans="1:15" ht="15.75" x14ac:dyDescent="0.25">
      <c r="A1555" s="17" t="s">
        <v>66</v>
      </c>
      <c r="B1555" s="17" t="s">
        <v>332</v>
      </c>
      <c r="C1555" s="17" t="s">
        <v>22</v>
      </c>
      <c r="D1555" s="12">
        <v>44378</v>
      </c>
      <c r="E1555" s="12"/>
      <c r="F1555" s="13">
        <v>1750</v>
      </c>
      <c r="G1555" s="12">
        <v>44378</v>
      </c>
      <c r="H1555" s="12">
        <v>44408</v>
      </c>
      <c r="I1555" s="17">
        <f>IF((YEAR(H1555)-YEAR(G1555))=1, ((MONTH(H1555)-MONTH(G1555))+1)+12, (IF((YEAR(H1555)-YEAR(G1555))=2, ((MONTH(H1555)-MONTH(G1555))+1)+24, (IF((YEAR(H1555)-YEAR(G1555))=3, ((MONTH(H1555)-MONTH(G1555))+1)+36, (MONTH(H1555)-MONTH(G1555))+1)))))</f>
        <v>1</v>
      </c>
      <c r="J1555" s="13">
        <f>F1555/I1555</f>
        <v>1750</v>
      </c>
      <c r="L1555" t="b">
        <f t="shared" si="115"/>
        <v>0</v>
      </c>
      <c r="M1555" s="14" t="b">
        <f t="shared" si="114"/>
        <v>1</v>
      </c>
      <c r="N1555" s="14" t="b">
        <f t="shared" si="113"/>
        <v>1</v>
      </c>
      <c r="O1555"/>
    </row>
    <row r="1556" spans="1:15" ht="15.75" x14ac:dyDescent="0.25">
      <c r="A1556" s="17" t="s">
        <v>66</v>
      </c>
      <c r="B1556" s="17" t="s">
        <v>332</v>
      </c>
      <c r="C1556" s="17" t="s">
        <v>22</v>
      </c>
      <c r="D1556" s="12">
        <v>44409</v>
      </c>
      <c r="E1556" s="12"/>
      <c r="F1556" s="13">
        <v>1750</v>
      </c>
      <c r="G1556" s="12">
        <v>44409</v>
      </c>
      <c r="H1556" s="12">
        <v>44439</v>
      </c>
      <c r="I1556" s="17">
        <f>IF((YEAR(H1556)-YEAR(G1556))=1, ((MONTH(H1556)-MONTH(G1556))+1)+12, (IF((YEAR(H1556)-YEAR(G1556))=2, ((MONTH(H1556)-MONTH(G1556))+1)+24, (IF((YEAR(H1556)-YEAR(G1556))=3, ((MONTH(H1556)-MONTH(G1556))+1)+36, (MONTH(H1556)-MONTH(G1556))+1)))))</f>
        <v>1</v>
      </c>
      <c r="J1556" s="13">
        <f>F1556/I1556</f>
        <v>1750</v>
      </c>
      <c r="L1556" t="b">
        <f t="shared" si="115"/>
        <v>0</v>
      </c>
      <c r="M1556" s="14" t="b">
        <f t="shared" ref="M1556:M1575" si="116">EXACT(A1556,A1555)</f>
        <v>1</v>
      </c>
      <c r="N1556" s="14" t="b">
        <f t="shared" ref="N1556:N1619" si="117">EXACT(B1556,B1555)</f>
        <v>1</v>
      </c>
      <c r="O1556"/>
    </row>
    <row r="1557" spans="1:15" ht="15.75" x14ac:dyDescent="0.25">
      <c r="A1557" s="17" t="s">
        <v>66</v>
      </c>
      <c r="B1557" s="17" t="s">
        <v>332</v>
      </c>
      <c r="C1557" s="17" t="s">
        <v>22</v>
      </c>
      <c r="D1557" s="12">
        <v>44440</v>
      </c>
      <c r="E1557" s="12"/>
      <c r="F1557" s="13">
        <v>1750</v>
      </c>
      <c r="G1557" s="12">
        <v>44440</v>
      </c>
      <c r="H1557" s="12">
        <v>44469</v>
      </c>
      <c r="I1557" s="17">
        <f>IF((YEAR(H1557)-YEAR(G1557))=1, ((MONTH(H1557)-MONTH(G1557))+1)+12, (IF((YEAR(H1557)-YEAR(G1557))=2, ((MONTH(H1557)-MONTH(G1557))+1)+24, (IF((YEAR(H1557)-YEAR(G1557))=3, ((MONTH(H1557)-MONTH(G1557))+1)+36, (MONTH(H1557)-MONTH(G1557))+1)))))</f>
        <v>1</v>
      </c>
      <c r="J1557" s="13">
        <f>F1557/I1557</f>
        <v>1750</v>
      </c>
      <c r="L1557" t="b">
        <f t="shared" si="115"/>
        <v>0</v>
      </c>
      <c r="M1557" s="14" t="b">
        <f t="shared" si="116"/>
        <v>1</v>
      </c>
      <c r="N1557" s="14" t="b">
        <f t="shared" si="117"/>
        <v>1</v>
      </c>
      <c r="O1557"/>
    </row>
    <row r="1558" spans="1:15" ht="15.75" x14ac:dyDescent="0.25">
      <c r="A1558" s="17" t="s">
        <v>66</v>
      </c>
      <c r="B1558" s="17" t="s">
        <v>332</v>
      </c>
      <c r="C1558" s="17" t="s">
        <v>22</v>
      </c>
      <c r="D1558" s="12">
        <v>44470</v>
      </c>
      <c r="E1558" s="12"/>
      <c r="F1558" s="13">
        <v>1750</v>
      </c>
      <c r="G1558" s="12">
        <v>44470</v>
      </c>
      <c r="H1558" s="12">
        <v>44500</v>
      </c>
      <c r="I1558" s="17">
        <f>IF((YEAR(H1558)-YEAR(G1558))=1, ((MONTH(H1558)-MONTH(G1558))+1)+12, (IF((YEAR(H1558)-YEAR(G1558))=2, ((MONTH(H1558)-MONTH(G1558))+1)+24, (IF((YEAR(H1558)-YEAR(G1558))=3, ((MONTH(H1558)-MONTH(G1558))+1)+36, (MONTH(H1558)-MONTH(G1558))+1)))))</f>
        <v>1</v>
      </c>
      <c r="J1558" s="13">
        <f>F1558/I1558</f>
        <v>1750</v>
      </c>
      <c r="L1558" t="b">
        <f t="shared" si="115"/>
        <v>0</v>
      </c>
      <c r="M1558" s="14" t="b">
        <f t="shared" si="116"/>
        <v>1</v>
      </c>
      <c r="N1558" s="14" t="b">
        <f t="shared" si="117"/>
        <v>1</v>
      </c>
      <c r="O1558"/>
    </row>
    <row r="1559" spans="1:15" ht="15.75" x14ac:dyDescent="0.25">
      <c r="A1559" s="17" t="s">
        <v>66</v>
      </c>
      <c r="B1559" s="17" t="s">
        <v>332</v>
      </c>
      <c r="C1559" s="17" t="s">
        <v>22</v>
      </c>
      <c r="D1559" s="12">
        <v>44501</v>
      </c>
      <c r="E1559" s="12"/>
      <c r="F1559" s="13">
        <v>1750</v>
      </c>
      <c r="G1559" s="12">
        <v>44501</v>
      </c>
      <c r="H1559" s="12">
        <v>44530</v>
      </c>
      <c r="I1559" s="17">
        <f>IF((YEAR(H1559)-YEAR(G1559))=1, ((MONTH(H1559)-MONTH(G1559))+1)+12, (IF((YEAR(H1559)-YEAR(G1559))=2, ((MONTH(H1559)-MONTH(G1559))+1)+24, (IF((YEAR(H1559)-YEAR(G1559))=3, ((MONTH(H1559)-MONTH(G1559))+1)+36, (MONTH(H1559)-MONTH(G1559))+1)))))</f>
        <v>1</v>
      </c>
      <c r="J1559" s="13">
        <f>F1559/I1559</f>
        <v>1750</v>
      </c>
      <c r="L1559" t="b">
        <f t="shared" si="115"/>
        <v>0</v>
      </c>
      <c r="M1559" s="14" t="b">
        <f t="shared" si="116"/>
        <v>1</v>
      </c>
      <c r="N1559" s="14" t="b">
        <f t="shared" si="117"/>
        <v>1</v>
      </c>
      <c r="O1559"/>
    </row>
    <row r="1560" spans="1:15" ht="15.75" x14ac:dyDescent="0.25">
      <c r="A1560" s="17" t="s">
        <v>66</v>
      </c>
      <c r="B1560" s="17" t="s">
        <v>332</v>
      </c>
      <c r="C1560" s="17" t="s">
        <v>22</v>
      </c>
      <c r="D1560" s="12">
        <v>44531</v>
      </c>
      <c r="E1560" s="12"/>
      <c r="F1560" s="13">
        <v>1750</v>
      </c>
      <c r="G1560" s="12">
        <v>44531</v>
      </c>
      <c r="H1560" s="12">
        <v>44561</v>
      </c>
      <c r="I1560" s="17">
        <f>IF((YEAR(H1560)-YEAR(G1560))=1, ((MONTH(H1560)-MONTH(G1560))+1)+12, (IF((YEAR(H1560)-YEAR(G1560))=2, ((MONTH(H1560)-MONTH(G1560))+1)+24, (IF((YEAR(H1560)-YEAR(G1560))=3, ((MONTH(H1560)-MONTH(G1560))+1)+36, (MONTH(H1560)-MONTH(G1560))+1)))))</f>
        <v>1</v>
      </c>
      <c r="J1560" s="13">
        <f>F1560/I1560</f>
        <v>1750</v>
      </c>
      <c r="L1560" t="b">
        <f t="shared" si="115"/>
        <v>0</v>
      </c>
      <c r="M1560" s="14" t="b">
        <f t="shared" si="116"/>
        <v>1</v>
      </c>
      <c r="N1560" s="14" t="b">
        <f t="shared" si="117"/>
        <v>1</v>
      </c>
      <c r="O1560"/>
    </row>
    <row r="1561" spans="1:15" ht="15.75" x14ac:dyDescent="0.25">
      <c r="A1561" s="17" t="s">
        <v>66</v>
      </c>
      <c r="B1561" s="17" t="s">
        <v>332</v>
      </c>
      <c r="C1561" s="17" t="s">
        <v>22</v>
      </c>
      <c r="D1561" s="12">
        <v>44562</v>
      </c>
      <c r="E1561" s="12"/>
      <c r="F1561" s="13">
        <v>1750</v>
      </c>
      <c r="G1561" s="12">
        <v>44562</v>
      </c>
      <c r="H1561" s="12">
        <v>44592</v>
      </c>
      <c r="I1561" s="17">
        <f>IF((YEAR(H1561)-YEAR(G1561))=1, ((MONTH(H1561)-MONTH(G1561))+1)+12, (IF((YEAR(H1561)-YEAR(G1561))=2, ((MONTH(H1561)-MONTH(G1561))+1)+24, (IF((YEAR(H1561)-YEAR(G1561))=3, ((MONTH(H1561)-MONTH(G1561))+1)+36, (MONTH(H1561)-MONTH(G1561))+1)))))</f>
        <v>1</v>
      </c>
      <c r="J1561" s="13">
        <f>F1561/I1561</f>
        <v>1750</v>
      </c>
      <c r="L1561" t="b">
        <f t="shared" si="115"/>
        <v>0</v>
      </c>
      <c r="M1561" s="14" t="b">
        <f t="shared" si="116"/>
        <v>1</v>
      </c>
      <c r="N1561" s="14" t="b">
        <f t="shared" si="117"/>
        <v>1</v>
      </c>
      <c r="O1561"/>
    </row>
    <row r="1562" spans="1:15" ht="15.75" x14ac:dyDescent="0.25">
      <c r="A1562" s="17" t="s">
        <v>66</v>
      </c>
      <c r="B1562" s="17" t="s">
        <v>332</v>
      </c>
      <c r="C1562" s="17" t="s">
        <v>22</v>
      </c>
      <c r="D1562" s="12">
        <v>44593</v>
      </c>
      <c r="E1562" s="12"/>
      <c r="F1562" s="13">
        <v>1750</v>
      </c>
      <c r="G1562" s="12">
        <v>44593</v>
      </c>
      <c r="H1562" s="12">
        <v>44620</v>
      </c>
      <c r="I1562" s="17">
        <f>IF((YEAR(H1562)-YEAR(G1562))=1, ((MONTH(H1562)-MONTH(G1562))+1)+12, (IF((YEAR(H1562)-YEAR(G1562))=2, ((MONTH(H1562)-MONTH(G1562))+1)+24, (IF((YEAR(H1562)-YEAR(G1562))=3, ((MONTH(H1562)-MONTH(G1562))+1)+36, (MONTH(H1562)-MONTH(G1562))+1)))))</f>
        <v>1</v>
      </c>
      <c r="J1562" s="13">
        <f>F1562/I1562</f>
        <v>1750</v>
      </c>
      <c r="L1562" t="b">
        <f t="shared" si="115"/>
        <v>0</v>
      </c>
      <c r="M1562" s="14" t="b">
        <f t="shared" si="116"/>
        <v>1</v>
      </c>
      <c r="N1562" s="14" t="b">
        <f t="shared" si="117"/>
        <v>1</v>
      </c>
      <c r="O1562"/>
    </row>
    <row r="1563" spans="1:15" ht="15.75" x14ac:dyDescent="0.25">
      <c r="A1563" s="17" t="s">
        <v>66</v>
      </c>
      <c r="B1563" s="17" t="s">
        <v>332</v>
      </c>
      <c r="C1563" s="17" t="s">
        <v>22</v>
      </c>
      <c r="D1563" s="12">
        <v>44621</v>
      </c>
      <c r="E1563" s="12"/>
      <c r="F1563" s="13">
        <v>1750</v>
      </c>
      <c r="G1563" s="12">
        <v>44621</v>
      </c>
      <c r="H1563" s="12">
        <v>44651</v>
      </c>
      <c r="I1563" s="17">
        <f>IF((YEAR(H1563)-YEAR(G1563))=1, ((MONTH(H1563)-MONTH(G1563))+1)+12, (IF((YEAR(H1563)-YEAR(G1563))=2, ((MONTH(H1563)-MONTH(G1563))+1)+24, (IF((YEAR(H1563)-YEAR(G1563))=3, ((MONTH(H1563)-MONTH(G1563))+1)+36, (MONTH(H1563)-MONTH(G1563))+1)))))</f>
        <v>1</v>
      </c>
      <c r="J1563" s="13">
        <f>F1563/I1563</f>
        <v>1750</v>
      </c>
      <c r="L1563" t="b">
        <f t="shared" si="115"/>
        <v>0</v>
      </c>
      <c r="M1563" s="14" t="b">
        <f t="shared" si="116"/>
        <v>1</v>
      </c>
      <c r="N1563" s="14" t="b">
        <f t="shared" si="117"/>
        <v>1</v>
      </c>
      <c r="O1563"/>
    </row>
    <row r="1564" spans="1:15" ht="15.75" x14ac:dyDescent="0.25">
      <c r="A1564" s="17" t="s">
        <v>66</v>
      </c>
      <c r="B1564" s="17" t="s">
        <v>332</v>
      </c>
      <c r="C1564" s="17" t="s">
        <v>22</v>
      </c>
      <c r="D1564" s="12">
        <v>44652</v>
      </c>
      <c r="E1564" s="12"/>
      <c r="F1564" s="13">
        <v>1750</v>
      </c>
      <c r="G1564" s="12">
        <v>44652</v>
      </c>
      <c r="H1564" s="12">
        <v>44681</v>
      </c>
      <c r="I1564" s="17">
        <f>IF((YEAR(H1564)-YEAR(G1564))=1, ((MONTH(H1564)-MONTH(G1564))+1)+12, (IF((YEAR(H1564)-YEAR(G1564))=2, ((MONTH(H1564)-MONTH(G1564))+1)+24, (IF((YEAR(H1564)-YEAR(G1564))=3, ((MONTH(H1564)-MONTH(G1564))+1)+36, (MONTH(H1564)-MONTH(G1564))+1)))))</f>
        <v>1</v>
      </c>
      <c r="J1564" s="13">
        <f>F1564/I1564</f>
        <v>1750</v>
      </c>
      <c r="L1564" t="b">
        <f t="shared" si="115"/>
        <v>0</v>
      </c>
      <c r="M1564" s="14" t="b">
        <f t="shared" si="116"/>
        <v>1</v>
      </c>
      <c r="N1564" s="14" t="b">
        <f t="shared" si="117"/>
        <v>1</v>
      </c>
      <c r="O1564"/>
    </row>
    <row r="1565" spans="1:15" ht="15.75" x14ac:dyDescent="0.25">
      <c r="A1565" s="17" t="s">
        <v>66</v>
      </c>
      <c r="B1565" s="17" t="s">
        <v>332</v>
      </c>
      <c r="C1565" s="17" t="s">
        <v>22</v>
      </c>
      <c r="D1565" s="12">
        <v>44682</v>
      </c>
      <c r="E1565" s="12"/>
      <c r="F1565" s="13">
        <v>1750</v>
      </c>
      <c r="G1565" s="12">
        <v>44682</v>
      </c>
      <c r="H1565" s="12">
        <v>44712</v>
      </c>
      <c r="I1565" s="17">
        <f>IF((YEAR(H1565)-YEAR(G1565))=1, ((MONTH(H1565)-MONTH(G1565))+1)+12, (IF((YEAR(H1565)-YEAR(G1565))=2, ((MONTH(H1565)-MONTH(G1565))+1)+24, (IF((YEAR(H1565)-YEAR(G1565))=3, ((MONTH(H1565)-MONTH(G1565))+1)+36, (MONTH(H1565)-MONTH(G1565))+1)))))</f>
        <v>1</v>
      </c>
      <c r="J1565" s="13">
        <f>F1565/I1565</f>
        <v>1750</v>
      </c>
      <c r="L1565" t="b">
        <f t="shared" si="115"/>
        <v>0</v>
      </c>
      <c r="M1565" s="14" t="b">
        <f t="shared" si="116"/>
        <v>1</v>
      </c>
      <c r="N1565" s="14" t="b">
        <f t="shared" si="117"/>
        <v>1</v>
      </c>
      <c r="O1565"/>
    </row>
    <row r="1566" spans="1:15" ht="15.75" x14ac:dyDescent="0.25">
      <c r="A1566" s="17" t="s">
        <v>66</v>
      </c>
      <c r="B1566" s="17" t="s">
        <v>332</v>
      </c>
      <c r="C1566" s="17" t="s">
        <v>22</v>
      </c>
      <c r="D1566" s="12">
        <v>44713</v>
      </c>
      <c r="E1566" s="12"/>
      <c r="F1566" s="13">
        <v>1750</v>
      </c>
      <c r="G1566" s="12">
        <v>44713</v>
      </c>
      <c r="H1566" s="12">
        <v>44742</v>
      </c>
      <c r="I1566" s="17">
        <f>IF((YEAR(H1566)-YEAR(G1566))=1, ((MONTH(H1566)-MONTH(G1566))+1)+12, (IF((YEAR(H1566)-YEAR(G1566))=2, ((MONTH(H1566)-MONTH(G1566))+1)+24, (IF((YEAR(H1566)-YEAR(G1566))=3, ((MONTH(H1566)-MONTH(G1566))+1)+36, (MONTH(H1566)-MONTH(G1566))+1)))))</f>
        <v>1</v>
      </c>
      <c r="J1566" s="13">
        <f>F1566/I1566</f>
        <v>1750</v>
      </c>
      <c r="L1566" t="b">
        <f t="shared" si="115"/>
        <v>0</v>
      </c>
      <c r="M1566" s="14" t="b">
        <f t="shared" si="116"/>
        <v>1</v>
      </c>
      <c r="N1566" s="14" t="b">
        <f t="shared" si="117"/>
        <v>1</v>
      </c>
      <c r="O1566"/>
    </row>
    <row r="1567" spans="1:15" ht="15.75" x14ac:dyDescent="0.25">
      <c r="A1567" s="17" t="s">
        <v>66</v>
      </c>
      <c r="B1567" s="17" t="s">
        <v>332</v>
      </c>
      <c r="C1567" s="17" t="s">
        <v>22</v>
      </c>
      <c r="D1567" s="12">
        <v>44743</v>
      </c>
      <c r="E1567" s="12"/>
      <c r="F1567" s="13">
        <v>1750</v>
      </c>
      <c r="G1567" s="12">
        <v>44743</v>
      </c>
      <c r="H1567" s="12">
        <v>44773</v>
      </c>
      <c r="I1567" s="17">
        <f>IF((YEAR(H1567)-YEAR(G1567))=1, ((MONTH(H1567)-MONTH(G1567))+1)+12, (IF((YEAR(H1567)-YEAR(G1567))=2, ((MONTH(H1567)-MONTH(G1567))+1)+24, (IF((YEAR(H1567)-YEAR(G1567))=3, ((MONTH(H1567)-MONTH(G1567))+1)+36, (MONTH(H1567)-MONTH(G1567))+1)))))</f>
        <v>1</v>
      </c>
      <c r="J1567" s="13">
        <f>F1567/I1567</f>
        <v>1750</v>
      </c>
      <c r="L1567" t="b">
        <f t="shared" si="115"/>
        <v>0</v>
      </c>
      <c r="M1567" s="14" t="b">
        <f t="shared" si="116"/>
        <v>1</v>
      </c>
      <c r="N1567" s="14" t="b">
        <f t="shared" si="117"/>
        <v>1</v>
      </c>
      <c r="O1567"/>
    </row>
    <row r="1568" spans="1:15" ht="15.75" x14ac:dyDescent="0.25">
      <c r="A1568" s="17" t="s">
        <v>66</v>
      </c>
      <c r="B1568" s="17" t="s">
        <v>332</v>
      </c>
      <c r="C1568" s="17" t="s">
        <v>22</v>
      </c>
      <c r="D1568" s="12">
        <v>44774</v>
      </c>
      <c r="E1568" s="12"/>
      <c r="F1568" s="13">
        <v>1750</v>
      </c>
      <c r="G1568" s="12">
        <v>44774</v>
      </c>
      <c r="H1568" s="12">
        <v>44804</v>
      </c>
      <c r="I1568" s="17">
        <f>IF((YEAR(H1568)-YEAR(G1568))=1, ((MONTH(H1568)-MONTH(G1568))+1)+12, (IF((YEAR(H1568)-YEAR(G1568))=2, ((MONTH(H1568)-MONTH(G1568))+1)+24, (IF((YEAR(H1568)-YEAR(G1568))=3, ((MONTH(H1568)-MONTH(G1568))+1)+36, (MONTH(H1568)-MONTH(G1568))+1)))))</f>
        <v>1</v>
      </c>
      <c r="J1568" s="13">
        <f>F1568/I1568</f>
        <v>1750</v>
      </c>
      <c r="L1568" t="b">
        <f t="shared" si="115"/>
        <v>0</v>
      </c>
      <c r="M1568" s="14" t="b">
        <f t="shared" si="116"/>
        <v>1</v>
      </c>
      <c r="N1568" s="14" t="b">
        <f t="shared" si="117"/>
        <v>1</v>
      </c>
      <c r="O1568"/>
    </row>
    <row r="1569" spans="1:15" ht="15.75" x14ac:dyDescent="0.25">
      <c r="A1569" s="17" t="s">
        <v>66</v>
      </c>
      <c r="B1569" s="17" t="s">
        <v>332</v>
      </c>
      <c r="C1569" s="17" t="s">
        <v>22</v>
      </c>
      <c r="D1569" s="12">
        <v>44805</v>
      </c>
      <c r="E1569" s="12"/>
      <c r="F1569" s="13">
        <v>1750</v>
      </c>
      <c r="G1569" s="12">
        <v>44805</v>
      </c>
      <c r="H1569" s="12">
        <v>44834</v>
      </c>
      <c r="I1569" s="17">
        <f>IF((YEAR(H1569)-YEAR(G1569))=1, ((MONTH(H1569)-MONTH(G1569))+1)+12, (IF((YEAR(H1569)-YEAR(G1569))=2, ((MONTH(H1569)-MONTH(G1569))+1)+24, (IF((YEAR(H1569)-YEAR(G1569))=3, ((MONTH(H1569)-MONTH(G1569))+1)+36, (MONTH(H1569)-MONTH(G1569))+1)))))</f>
        <v>1</v>
      </c>
      <c r="J1569" s="13">
        <f>F1569/I1569</f>
        <v>1750</v>
      </c>
      <c r="L1569" t="b">
        <f t="shared" si="115"/>
        <v>0</v>
      </c>
      <c r="M1569" s="14" t="b">
        <f t="shared" si="116"/>
        <v>1</v>
      </c>
      <c r="N1569" s="14" t="b">
        <f t="shared" si="117"/>
        <v>1</v>
      </c>
      <c r="O1569"/>
    </row>
    <row r="1570" spans="1:15" ht="15.75" x14ac:dyDescent="0.25">
      <c r="A1570" s="17" t="s">
        <v>66</v>
      </c>
      <c r="B1570" s="17" t="s">
        <v>332</v>
      </c>
      <c r="C1570" s="17" t="s">
        <v>22</v>
      </c>
      <c r="D1570" s="12">
        <v>44835</v>
      </c>
      <c r="E1570" s="12"/>
      <c r="F1570" s="13">
        <v>1750</v>
      </c>
      <c r="G1570" s="12">
        <v>44835</v>
      </c>
      <c r="H1570" s="12">
        <v>44865</v>
      </c>
      <c r="I1570" s="17">
        <f>IF((YEAR(H1570)-YEAR(G1570))=1, ((MONTH(H1570)-MONTH(G1570))+1)+12, (IF((YEAR(H1570)-YEAR(G1570))=2, ((MONTH(H1570)-MONTH(G1570))+1)+24, (IF((YEAR(H1570)-YEAR(G1570))=3, ((MONTH(H1570)-MONTH(G1570))+1)+36, (MONTH(H1570)-MONTH(G1570))+1)))))</f>
        <v>1</v>
      </c>
      <c r="J1570" s="13">
        <f>F1570/I1570</f>
        <v>1750</v>
      </c>
      <c r="L1570" t="b">
        <f t="shared" si="115"/>
        <v>0</v>
      </c>
      <c r="M1570" s="14" t="b">
        <f t="shared" si="116"/>
        <v>1</v>
      </c>
      <c r="N1570" s="14" t="b">
        <f t="shared" si="117"/>
        <v>1</v>
      </c>
      <c r="O1570"/>
    </row>
    <row r="1571" spans="1:15" ht="15.75" x14ac:dyDescent="0.25">
      <c r="A1571" s="17" t="s">
        <v>66</v>
      </c>
      <c r="B1571" s="17" t="s">
        <v>332</v>
      </c>
      <c r="C1571" s="17" t="s">
        <v>22</v>
      </c>
      <c r="D1571" s="12">
        <v>44866</v>
      </c>
      <c r="E1571" s="12"/>
      <c r="F1571" s="13">
        <v>1750</v>
      </c>
      <c r="G1571" s="12">
        <v>44866</v>
      </c>
      <c r="H1571" s="12">
        <v>44895</v>
      </c>
      <c r="I1571" s="17">
        <f>IF((YEAR(H1571)-YEAR(G1571))=1, ((MONTH(H1571)-MONTH(G1571))+1)+12, (IF((YEAR(H1571)-YEAR(G1571))=2, ((MONTH(H1571)-MONTH(G1571))+1)+24, (IF((YEAR(H1571)-YEAR(G1571))=3, ((MONTH(H1571)-MONTH(G1571))+1)+36, (MONTH(H1571)-MONTH(G1571))+1)))))</f>
        <v>1</v>
      </c>
      <c r="J1571" s="13">
        <f>F1571/I1571</f>
        <v>1750</v>
      </c>
      <c r="L1571" t="b">
        <f t="shared" si="115"/>
        <v>0</v>
      </c>
      <c r="M1571" s="14" t="b">
        <f t="shared" si="116"/>
        <v>1</v>
      </c>
      <c r="N1571" s="14" t="b">
        <f t="shared" si="117"/>
        <v>1</v>
      </c>
      <c r="O1571"/>
    </row>
    <row r="1572" spans="1:15" ht="15.75" x14ac:dyDescent="0.25">
      <c r="A1572" s="17" t="s">
        <v>66</v>
      </c>
      <c r="B1572" s="17" t="s">
        <v>332</v>
      </c>
      <c r="C1572" s="17" t="s">
        <v>22</v>
      </c>
      <c r="D1572" s="12">
        <v>44896</v>
      </c>
      <c r="E1572" s="12"/>
      <c r="F1572" s="13">
        <v>1750</v>
      </c>
      <c r="G1572" s="12">
        <v>44896</v>
      </c>
      <c r="H1572" s="12">
        <v>44926</v>
      </c>
      <c r="I1572" s="17">
        <f>IF((YEAR(H1572)-YEAR(G1572))=1, ((MONTH(H1572)-MONTH(G1572))+1)+12, (IF((YEAR(H1572)-YEAR(G1572))=2, ((MONTH(H1572)-MONTH(G1572))+1)+24, (IF((YEAR(H1572)-YEAR(G1572))=3, ((MONTH(H1572)-MONTH(G1572))+1)+36, (MONTH(H1572)-MONTH(G1572))+1)))))</f>
        <v>1</v>
      </c>
      <c r="J1572" s="13">
        <f>F1572/I1572</f>
        <v>1750</v>
      </c>
      <c r="L1572" t="b">
        <f t="shared" si="115"/>
        <v>0</v>
      </c>
      <c r="M1572" s="14" t="b">
        <f t="shared" si="116"/>
        <v>1</v>
      </c>
      <c r="N1572" s="14" t="b">
        <f t="shared" si="117"/>
        <v>1</v>
      </c>
      <c r="O1572"/>
    </row>
    <row r="1573" spans="1:15" ht="15.75" x14ac:dyDescent="0.25">
      <c r="A1573" s="17" t="s">
        <v>66</v>
      </c>
      <c r="B1573" s="17" t="s">
        <v>332</v>
      </c>
      <c r="C1573" s="17" t="s">
        <v>22</v>
      </c>
      <c r="D1573" s="12">
        <v>44927</v>
      </c>
      <c r="E1573" s="12"/>
      <c r="F1573" s="13">
        <v>1750</v>
      </c>
      <c r="G1573" s="12">
        <v>44927</v>
      </c>
      <c r="H1573" s="12">
        <v>44957</v>
      </c>
      <c r="I1573" s="17">
        <f>IF((YEAR(H1573)-YEAR(G1573))=1, ((MONTH(H1573)-MONTH(G1573))+1)+12, (IF((YEAR(H1573)-YEAR(G1573))=2, ((MONTH(H1573)-MONTH(G1573))+1)+24, (IF((YEAR(H1573)-YEAR(G1573))=3, ((MONTH(H1573)-MONTH(G1573))+1)+36, (MONTH(H1573)-MONTH(G1573))+1)))))</f>
        <v>1</v>
      </c>
      <c r="J1573" s="13">
        <f>F1573/I1573</f>
        <v>1750</v>
      </c>
      <c r="L1573" t="b">
        <f t="shared" si="115"/>
        <v>0</v>
      </c>
      <c r="M1573" s="14" t="b">
        <f t="shared" si="116"/>
        <v>1</v>
      </c>
      <c r="N1573" s="14" t="b">
        <f t="shared" si="117"/>
        <v>1</v>
      </c>
      <c r="O1573"/>
    </row>
    <row r="1574" spans="1:15" ht="15.75" x14ac:dyDescent="0.25">
      <c r="A1574" s="17" t="s">
        <v>66</v>
      </c>
      <c r="B1574" s="17" t="s">
        <v>332</v>
      </c>
      <c r="C1574" s="17" t="s">
        <v>22</v>
      </c>
      <c r="D1574" s="12">
        <v>44958</v>
      </c>
      <c r="E1574" s="12"/>
      <c r="F1574" s="13">
        <v>1750</v>
      </c>
      <c r="G1574" s="12">
        <v>44958</v>
      </c>
      <c r="H1574" s="12">
        <v>44985</v>
      </c>
      <c r="I1574" s="17">
        <f>IF((YEAR(H1574)-YEAR(G1574))=1, ((MONTH(H1574)-MONTH(G1574))+1)+12, (IF((YEAR(H1574)-YEAR(G1574))=2, ((MONTH(H1574)-MONTH(G1574))+1)+24, (IF((YEAR(H1574)-YEAR(G1574))=3, ((MONTH(H1574)-MONTH(G1574))+1)+36, (MONTH(H1574)-MONTH(G1574))+1)))))</f>
        <v>1</v>
      </c>
      <c r="J1574" s="13">
        <f>F1574/I1574</f>
        <v>1750</v>
      </c>
      <c r="L1574" t="b">
        <f t="shared" si="115"/>
        <v>0</v>
      </c>
      <c r="M1574" s="14" t="b">
        <f t="shared" si="116"/>
        <v>1</v>
      </c>
      <c r="N1574" s="14" t="b">
        <f t="shared" si="117"/>
        <v>1</v>
      </c>
      <c r="O1574"/>
    </row>
    <row r="1575" spans="1:15" ht="15.75" x14ac:dyDescent="0.25">
      <c r="A1575" s="17" t="s">
        <v>66</v>
      </c>
      <c r="B1575" s="17" t="s">
        <v>332</v>
      </c>
      <c r="C1575" s="17" t="s">
        <v>22</v>
      </c>
      <c r="D1575" s="12">
        <v>44986</v>
      </c>
      <c r="E1575" s="12"/>
      <c r="F1575" s="13">
        <v>1750</v>
      </c>
      <c r="G1575" s="12">
        <v>44986</v>
      </c>
      <c r="H1575" s="12">
        <v>45016</v>
      </c>
      <c r="I1575" s="17">
        <f>IF((YEAR(H1575)-YEAR(G1575))=1, ((MONTH(H1575)-MONTH(G1575))+1)+12, (IF((YEAR(H1575)-YEAR(G1575))=2, ((MONTH(H1575)-MONTH(G1575))+1)+24, (IF((YEAR(H1575)-YEAR(G1575))=3, ((MONTH(H1575)-MONTH(G1575))+1)+36, (MONTH(H1575)-MONTH(G1575))+1)))))</f>
        <v>1</v>
      </c>
      <c r="J1575" s="13">
        <f>F1575/I1575</f>
        <v>1750</v>
      </c>
      <c r="L1575" t="b">
        <f t="shared" si="115"/>
        <v>0</v>
      </c>
      <c r="M1575" s="14" t="b">
        <f t="shared" si="116"/>
        <v>1</v>
      </c>
      <c r="N1575" s="14" t="b">
        <f t="shared" si="117"/>
        <v>1</v>
      </c>
      <c r="O1575"/>
    </row>
    <row r="1576" spans="1:15" ht="15.75" hidden="1" x14ac:dyDescent="0.25">
      <c r="A1576" s="17" t="s">
        <v>67</v>
      </c>
      <c r="B1576" s="17" t="s">
        <v>336</v>
      </c>
      <c r="C1576" s="17" t="s">
        <v>22</v>
      </c>
      <c r="D1576" s="12">
        <v>42736</v>
      </c>
      <c r="E1576" s="12">
        <v>43100</v>
      </c>
      <c r="F1576" s="13">
        <v>27600</v>
      </c>
      <c r="G1576" s="12">
        <v>42736</v>
      </c>
      <c r="H1576" s="12">
        <v>43100</v>
      </c>
      <c r="I1576" s="17">
        <f>IF((YEAR(H1576)-YEAR(G1576))=1, ((MONTH(H1576)-MONTH(G1576))+1)+12, (IF((YEAR(H1576)-YEAR(G1576))=2, ((MONTH(H1576)-MONTH(G1576))+1)+24, (IF((YEAR(H1576)-YEAR(G1576))=3, ((MONTH(H1576)-MONTH(G1576))+1)+36, (MONTH(H1576)-MONTH(G1576))+1)))))</f>
        <v>12</v>
      </c>
      <c r="J1576" s="13">
        <f>F1576/I1576</f>
        <v>2300</v>
      </c>
      <c r="L1576" t="b">
        <f t="shared" si="115"/>
        <v>0</v>
      </c>
      <c r="M1576" s="14" t="b">
        <f t="shared" ref="M1576:M1619" si="118">EXACT(A1576,A1575)</f>
        <v>0</v>
      </c>
      <c r="N1576" s="14" t="b">
        <f t="shared" si="117"/>
        <v>0</v>
      </c>
      <c r="O1576"/>
    </row>
    <row r="1577" spans="1:15" ht="15.75" hidden="1" x14ac:dyDescent="0.25">
      <c r="A1577" s="17" t="s">
        <v>67</v>
      </c>
      <c r="B1577" s="17" t="s">
        <v>336</v>
      </c>
      <c r="C1577" s="17" t="s">
        <v>22</v>
      </c>
      <c r="D1577" s="12">
        <v>43096</v>
      </c>
      <c r="E1577" s="12">
        <v>43465</v>
      </c>
      <c r="F1577" s="13">
        <v>7590</v>
      </c>
      <c r="G1577" s="12">
        <v>43101</v>
      </c>
      <c r="H1577" s="12">
        <v>43190</v>
      </c>
      <c r="I1577" s="17">
        <f>IF((YEAR(H1577)-YEAR(G1577))=1, ((MONTH(H1577)-MONTH(G1577))+1)+12, (IF((YEAR(H1577)-YEAR(G1577))=2, ((MONTH(H1577)-MONTH(G1577))+1)+24, (IF((YEAR(H1577)-YEAR(G1577))=3, ((MONTH(H1577)-MONTH(G1577))+1)+36, (MONTH(H1577)-MONTH(G1577))+1)))))</f>
        <v>3</v>
      </c>
      <c r="J1577" s="13">
        <f>F1577/I1577</f>
        <v>2530</v>
      </c>
      <c r="L1577" t="b">
        <f t="shared" si="115"/>
        <v>0</v>
      </c>
      <c r="M1577" s="14" t="b">
        <f t="shared" si="118"/>
        <v>1</v>
      </c>
      <c r="N1577" s="14" t="b">
        <f t="shared" si="117"/>
        <v>1</v>
      </c>
      <c r="O1577"/>
    </row>
    <row r="1578" spans="1:15" ht="15.75" hidden="1" x14ac:dyDescent="0.25">
      <c r="A1578" s="17" t="s">
        <v>67</v>
      </c>
      <c r="B1578" s="17" t="s">
        <v>336</v>
      </c>
      <c r="C1578" s="17" t="s">
        <v>22</v>
      </c>
      <c r="D1578" s="12">
        <v>43191</v>
      </c>
      <c r="E1578" s="12">
        <v>43249</v>
      </c>
      <c r="F1578" s="13">
        <v>7590</v>
      </c>
      <c r="G1578" s="12">
        <v>43191</v>
      </c>
      <c r="H1578" s="12">
        <v>43281</v>
      </c>
      <c r="I1578" s="17">
        <f>IF((YEAR(H1578)-YEAR(G1578))=1, ((MONTH(H1578)-MONTH(G1578))+1)+12, (IF((YEAR(H1578)-YEAR(G1578))=2, ((MONTH(H1578)-MONTH(G1578))+1)+24, (IF((YEAR(H1578)-YEAR(G1578))=3, ((MONTH(H1578)-MONTH(G1578))+1)+36, (MONTH(H1578)-MONTH(G1578))+1)))))</f>
        <v>3</v>
      </c>
      <c r="J1578" s="13">
        <f>F1578/I1578</f>
        <v>2530</v>
      </c>
      <c r="L1578" t="b">
        <f t="shared" si="115"/>
        <v>0</v>
      </c>
      <c r="M1578" s="14" t="b">
        <f t="shared" si="118"/>
        <v>1</v>
      </c>
      <c r="N1578" s="14" t="b">
        <f t="shared" si="117"/>
        <v>1</v>
      </c>
      <c r="O1578"/>
    </row>
    <row r="1579" spans="1:15" ht="15.75" hidden="1" x14ac:dyDescent="0.25">
      <c r="A1579" s="17" t="s">
        <v>67</v>
      </c>
      <c r="B1579" s="17" t="s">
        <v>336</v>
      </c>
      <c r="C1579" s="17" t="s">
        <v>22</v>
      </c>
      <c r="D1579" s="12">
        <v>43282</v>
      </c>
      <c r="E1579" s="12">
        <v>43350</v>
      </c>
      <c r="F1579" s="13">
        <v>7590</v>
      </c>
      <c r="G1579" s="12">
        <v>43282</v>
      </c>
      <c r="H1579" s="12">
        <v>43373</v>
      </c>
      <c r="I1579" s="17">
        <f>IF((YEAR(H1579)-YEAR(G1579))=1, ((MONTH(H1579)-MONTH(G1579))+1)+12, (IF((YEAR(H1579)-YEAR(G1579))=2, ((MONTH(H1579)-MONTH(G1579))+1)+24, (IF((YEAR(H1579)-YEAR(G1579))=3, ((MONTH(H1579)-MONTH(G1579))+1)+36, (MONTH(H1579)-MONTH(G1579))+1)))))</f>
        <v>3</v>
      </c>
      <c r="J1579" s="13">
        <f>F1579/I1579</f>
        <v>2530</v>
      </c>
      <c r="L1579" t="b">
        <f t="shared" si="115"/>
        <v>0</v>
      </c>
      <c r="M1579" s="14" t="b">
        <f t="shared" si="118"/>
        <v>1</v>
      </c>
      <c r="N1579" s="14" t="b">
        <f t="shared" si="117"/>
        <v>1</v>
      </c>
      <c r="O1579"/>
    </row>
    <row r="1580" spans="1:15" ht="15.75" hidden="1" x14ac:dyDescent="0.25">
      <c r="A1580" s="17" t="s">
        <v>67</v>
      </c>
      <c r="B1580" s="17" t="s">
        <v>336</v>
      </c>
      <c r="C1580" s="17" t="s">
        <v>22</v>
      </c>
      <c r="D1580" s="12">
        <v>43374</v>
      </c>
      <c r="E1580" s="12">
        <v>43420</v>
      </c>
      <c r="F1580" s="13">
        <v>7590</v>
      </c>
      <c r="G1580" s="12">
        <v>43374</v>
      </c>
      <c r="H1580" s="12">
        <v>43465</v>
      </c>
      <c r="I1580" s="17">
        <f>IF((YEAR(H1580)-YEAR(G1580))=1, ((MONTH(H1580)-MONTH(G1580))+1)+12, (IF((YEAR(H1580)-YEAR(G1580))=2, ((MONTH(H1580)-MONTH(G1580))+1)+24, (IF((YEAR(H1580)-YEAR(G1580))=3, ((MONTH(H1580)-MONTH(G1580))+1)+36, (MONTH(H1580)-MONTH(G1580))+1)))))</f>
        <v>3</v>
      </c>
      <c r="J1580" s="13">
        <f>F1580/I1580</f>
        <v>2530</v>
      </c>
      <c r="L1580" t="b">
        <f t="shared" si="115"/>
        <v>0</v>
      </c>
      <c r="M1580" s="14" t="b">
        <f t="shared" si="118"/>
        <v>1</v>
      </c>
      <c r="N1580" s="14" t="b">
        <f t="shared" si="117"/>
        <v>1</v>
      </c>
      <c r="O1580"/>
    </row>
    <row r="1581" spans="1:15" ht="15.75" hidden="1" x14ac:dyDescent="0.25">
      <c r="A1581" s="17" t="s">
        <v>68</v>
      </c>
      <c r="B1581" s="17" t="s">
        <v>335</v>
      </c>
      <c r="C1581" s="17" t="s">
        <v>22</v>
      </c>
      <c r="D1581" s="12">
        <v>43343</v>
      </c>
      <c r="E1581" s="12">
        <v>43447</v>
      </c>
      <c r="F1581" s="13">
        <v>31600</v>
      </c>
      <c r="G1581" s="12">
        <v>43313</v>
      </c>
      <c r="H1581" s="12">
        <v>43677</v>
      </c>
      <c r="I1581" s="17">
        <f>IF((YEAR(H1581)-YEAR(G1581))=1, ((MONTH(H1581)-MONTH(G1581))+1)+12, (IF((YEAR(H1581)-YEAR(G1581))=2, ((MONTH(H1581)-MONTH(G1581))+1)+24, (IF((YEAR(H1581)-YEAR(G1581))=3, ((MONTH(H1581)-MONTH(G1581))+1)+36, (MONTH(H1581)-MONTH(G1581))+1)))))</f>
        <v>12</v>
      </c>
      <c r="J1581" s="13">
        <f>F1581/I1581</f>
        <v>2633.3333333333335</v>
      </c>
      <c r="L1581" t="b">
        <f t="shared" si="115"/>
        <v>0</v>
      </c>
      <c r="M1581" s="14" t="b">
        <f t="shared" si="118"/>
        <v>0</v>
      </c>
      <c r="N1581" s="14" t="b">
        <f t="shared" si="117"/>
        <v>0</v>
      </c>
      <c r="O1581"/>
    </row>
    <row r="1582" spans="1:15" ht="15.75" x14ac:dyDescent="0.25">
      <c r="A1582" s="17" t="s">
        <v>68</v>
      </c>
      <c r="B1582" s="17" t="s">
        <v>335</v>
      </c>
      <c r="C1582" s="17" t="s">
        <v>22</v>
      </c>
      <c r="D1582" s="12">
        <v>43677</v>
      </c>
      <c r="E1582" s="12">
        <v>43731</v>
      </c>
      <c r="F1582" s="13">
        <v>31600</v>
      </c>
      <c r="G1582" s="12">
        <v>43678</v>
      </c>
      <c r="H1582" s="12">
        <v>44043</v>
      </c>
      <c r="I1582" s="17">
        <f>IF((YEAR(H1582)-YEAR(G1582))=1, ((MONTH(H1582)-MONTH(G1582))+1)+12, (IF((YEAR(H1582)-YEAR(G1582))=2, ((MONTH(H1582)-MONTH(G1582))+1)+24, (IF((YEAR(H1582)-YEAR(G1582))=3, ((MONTH(H1582)-MONTH(G1582))+1)+36, (MONTH(H1582)-MONTH(G1582))+1)))))</f>
        <v>12</v>
      </c>
      <c r="J1582" s="13">
        <f>F1582/I1582</f>
        <v>2633.3333333333335</v>
      </c>
      <c r="L1582" t="b">
        <f t="shared" si="115"/>
        <v>0</v>
      </c>
      <c r="M1582" s="14" t="b">
        <f t="shared" si="118"/>
        <v>1</v>
      </c>
      <c r="N1582" s="14" t="b">
        <f t="shared" si="117"/>
        <v>1</v>
      </c>
      <c r="O1582"/>
    </row>
    <row r="1583" spans="1:15" ht="15.75" x14ac:dyDescent="0.25">
      <c r="A1583" s="17" t="s">
        <v>68</v>
      </c>
      <c r="B1583" s="17" t="s">
        <v>335</v>
      </c>
      <c r="C1583" s="17" t="s">
        <v>22</v>
      </c>
      <c r="D1583" s="12">
        <v>44044</v>
      </c>
      <c r="E1583" s="12"/>
      <c r="F1583" s="13">
        <v>31600</v>
      </c>
      <c r="G1583" s="12">
        <v>44044</v>
      </c>
      <c r="H1583" s="12">
        <v>44408</v>
      </c>
      <c r="I1583" s="17">
        <f>IF((YEAR(H1583)-YEAR(G1583))=1, ((MONTH(H1583)-MONTH(G1583))+1)+12, (IF((YEAR(H1583)-YEAR(G1583))=2, ((MONTH(H1583)-MONTH(G1583))+1)+24, (IF((YEAR(H1583)-YEAR(G1583))=3, ((MONTH(H1583)-MONTH(G1583))+1)+36, (MONTH(H1583)-MONTH(G1583))+1)))))</f>
        <v>12</v>
      </c>
      <c r="J1583" s="13">
        <f>F1583/I1583</f>
        <v>2633.3333333333335</v>
      </c>
      <c r="L1583" t="b">
        <f t="shared" si="115"/>
        <v>0</v>
      </c>
      <c r="M1583" s="14" t="b">
        <f t="shared" si="118"/>
        <v>1</v>
      </c>
      <c r="N1583" s="14" t="b">
        <f t="shared" si="117"/>
        <v>1</v>
      </c>
      <c r="O1583"/>
    </row>
    <row r="1584" spans="1:15" ht="15.75" hidden="1" x14ac:dyDescent="0.25">
      <c r="A1584" s="17" t="s">
        <v>69</v>
      </c>
      <c r="B1584" s="17" t="s">
        <v>332</v>
      </c>
      <c r="C1584" s="17" t="s">
        <v>22</v>
      </c>
      <c r="D1584" s="12">
        <v>42568</v>
      </c>
      <c r="E1584" s="12">
        <v>42735</v>
      </c>
      <c r="F1584" s="13">
        <v>36000</v>
      </c>
      <c r="G1584" s="12">
        <v>42552</v>
      </c>
      <c r="H1584" s="12">
        <v>42916</v>
      </c>
      <c r="I1584" s="17">
        <f>IF((YEAR(H1584)-YEAR(G1584))=1, ((MONTH(H1584)-MONTH(G1584))+1)+12, (IF((YEAR(H1584)-YEAR(G1584))=2, ((MONTH(H1584)-MONTH(G1584))+1)+24, (IF((YEAR(H1584)-YEAR(G1584))=3, ((MONTH(H1584)-MONTH(G1584))+1)+36, (MONTH(H1584)-MONTH(G1584))+1)))))</f>
        <v>12</v>
      </c>
      <c r="J1584" s="13">
        <f>F1584/I1584</f>
        <v>3000</v>
      </c>
      <c r="L1584" t="b">
        <f t="shared" si="115"/>
        <v>0</v>
      </c>
      <c r="M1584" s="14" t="b">
        <f t="shared" si="118"/>
        <v>0</v>
      </c>
      <c r="N1584" s="14" t="b">
        <f t="shared" si="117"/>
        <v>0</v>
      </c>
      <c r="O1584"/>
    </row>
    <row r="1585" spans="1:15" ht="15.75" hidden="1" x14ac:dyDescent="0.25">
      <c r="A1585" s="17" t="s">
        <v>69</v>
      </c>
      <c r="B1585" s="17" t="s">
        <v>332</v>
      </c>
      <c r="C1585" s="17" t="s">
        <v>22</v>
      </c>
      <c r="D1585" s="12">
        <v>42626</v>
      </c>
      <c r="E1585" s="12">
        <v>42735</v>
      </c>
      <c r="F1585" s="13">
        <v>14000</v>
      </c>
      <c r="G1585" s="12">
        <v>42583</v>
      </c>
      <c r="H1585" s="12">
        <v>43159</v>
      </c>
      <c r="I1585" s="17">
        <f>IF((YEAR(H1585)-YEAR(G1585))=1, ((MONTH(H1585)-MONTH(G1585))+1)+12, (IF((YEAR(H1585)-YEAR(G1585))=2, ((MONTH(H1585)-MONTH(G1585))+1)+24, (IF((YEAR(H1585)-YEAR(G1585))=3, ((MONTH(H1585)-MONTH(G1585))+1)+36, (MONTH(H1585)-MONTH(G1585))+1)))))</f>
        <v>19</v>
      </c>
      <c r="J1585" s="13">
        <f>F1585/I1585</f>
        <v>736.84210526315792</v>
      </c>
      <c r="L1585" t="b">
        <f t="shared" si="115"/>
        <v>0</v>
      </c>
      <c r="M1585" s="14" t="b">
        <f t="shared" si="118"/>
        <v>1</v>
      </c>
      <c r="N1585" s="14" t="b">
        <f t="shared" si="117"/>
        <v>1</v>
      </c>
      <c r="O1585"/>
    </row>
    <row r="1586" spans="1:15" ht="15.75" hidden="1" x14ac:dyDescent="0.25">
      <c r="A1586" s="17" t="s">
        <v>69</v>
      </c>
      <c r="B1586" s="17" t="s">
        <v>332</v>
      </c>
      <c r="C1586" s="17" t="s">
        <v>22</v>
      </c>
      <c r="D1586" s="12">
        <v>42887</v>
      </c>
      <c r="E1586" s="12">
        <v>43100</v>
      </c>
      <c r="F1586" s="13">
        <v>24960</v>
      </c>
      <c r="G1586" s="12">
        <v>42583</v>
      </c>
      <c r="H1586" s="12">
        <v>43159</v>
      </c>
      <c r="I1586" s="17">
        <f>IF((YEAR(H1586)-YEAR(G1586))=1, ((MONTH(H1586)-MONTH(G1586))+1)+12, (IF((YEAR(H1586)-YEAR(G1586))=2, ((MONTH(H1586)-MONTH(G1586))+1)+24, (IF((YEAR(H1586)-YEAR(G1586))=3, ((MONTH(H1586)-MONTH(G1586))+1)+36, (MONTH(H1586)-MONTH(G1586))+1)))))</f>
        <v>19</v>
      </c>
      <c r="J1586" s="13">
        <f>F1586/I1586</f>
        <v>1313.6842105263158</v>
      </c>
      <c r="L1586" t="b">
        <f t="shared" si="115"/>
        <v>1</v>
      </c>
      <c r="M1586" s="14" t="b">
        <f t="shared" si="118"/>
        <v>1</v>
      </c>
      <c r="N1586" s="14" t="b">
        <f t="shared" si="117"/>
        <v>1</v>
      </c>
      <c r="O1586"/>
    </row>
    <row r="1587" spans="1:15" ht="15.75" hidden="1" x14ac:dyDescent="0.25">
      <c r="A1587" s="17" t="s">
        <v>69</v>
      </c>
      <c r="B1587" s="17" t="s">
        <v>332</v>
      </c>
      <c r="C1587" s="17" t="s">
        <v>22</v>
      </c>
      <c r="D1587" s="12">
        <v>42766</v>
      </c>
      <c r="E1587" s="12">
        <v>43100</v>
      </c>
      <c r="F1587" s="13">
        <v>1500</v>
      </c>
      <c r="G1587" s="12">
        <v>42736</v>
      </c>
      <c r="H1587" s="12">
        <v>42766</v>
      </c>
      <c r="I1587" s="17">
        <f>IF((YEAR(H1587)-YEAR(G1587))=1, ((MONTH(H1587)-MONTH(G1587))+1)+12, (IF((YEAR(H1587)-YEAR(G1587))=2, ((MONTH(H1587)-MONTH(G1587))+1)+24, (IF((YEAR(H1587)-YEAR(G1587))=3, ((MONTH(H1587)-MONTH(G1587))+1)+36, (MONTH(H1587)-MONTH(G1587))+1)))))</f>
        <v>1</v>
      </c>
      <c r="J1587" s="13">
        <f>F1587/I1587</f>
        <v>1500</v>
      </c>
      <c r="L1587" t="b">
        <f t="shared" si="115"/>
        <v>0</v>
      </c>
      <c r="M1587" s="14" t="b">
        <f t="shared" si="118"/>
        <v>1</v>
      </c>
      <c r="N1587" s="14" t="b">
        <f t="shared" si="117"/>
        <v>1</v>
      </c>
      <c r="O1587"/>
    </row>
    <row r="1588" spans="1:15" ht="15.75" hidden="1" x14ac:dyDescent="0.25">
      <c r="A1588" s="17" t="s">
        <v>69</v>
      </c>
      <c r="B1588" s="17" t="s">
        <v>332</v>
      </c>
      <c r="C1588" s="17" t="s">
        <v>22</v>
      </c>
      <c r="D1588" s="12">
        <v>42794</v>
      </c>
      <c r="E1588" s="12">
        <v>43100</v>
      </c>
      <c r="F1588" s="13">
        <v>1500</v>
      </c>
      <c r="G1588" s="12">
        <v>42767</v>
      </c>
      <c r="H1588" s="12">
        <v>42794</v>
      </c>
      <c r="I1588" s="17">
        <f>IF((YEAR(H1588)-YEAR(G1588))=1, ((MONTH(H1588)-MONTH(G1588))+1)+12, (IF((YEAR(H1588)-YEAR(G1588))=2, ((MONTH(H1588)-MONTH(G1588))+1)+24, (IF((YEAR(H1588)-YEAR(G1588))=3, ((MONTH(H1588)-MONTH(G1588))+1)+36, (MONTH(H1588)-MONTH(G1588))+1)))))</f>
        <v>1</v>
      </c>
      <c r="J1588" s="13">
        <f>F1588/I1588</f>
        <v>1500</v>
      </c>
      <c r="L1588" t="b">
        <f t="shared" si="115"/>
        <v>0</v>
      </c>
      <c r="M1588" s="14" t="b">
        <f t="shared" si="118"/>
        <v>1</v>
      </c>
      <c r="N1588" s="14" t="b">
        <f t="shared" si="117"/>
        <v>1</v>
      </c>
      <c r="O1588"/>
    </row>
    <row r="1589" spans="1:15" ht="15.75" hidden="1" x14ac:dyDescent="0.25">
      <c r="A1589" s="17" t="s">
        <v>69</v>
      </c>
      <c r="B1589" s="17" t="s">
        <v>332</v>
      </c>
      <c r="C1589" s="17" t="s">
        <v>22</v>
      </c>
      <c r="D1589" s="12">
        <v>42825</v>
      </c>
      <c r="E1589" s="12">
        <v>43100</v>
      </c>
      <c r="F1589" s="13">
        <v>1500</v>
      </c>
      <c r="G1589" s="12">
        <v>42795</v>
      </c>
      <c r="H1589" s="12">
        <v>42825</v>
      </c>
      <c r="I1589" s="17">
        <f>IF((YEAR(H1589)-YEAR(G1589))=1, ((MONTH(H1589)-MONTH(G1589))+1)+12, (IF((YEAR(H1589)-YEAR(G1589))=2, ((MONTH(H1589)-MONTH(G1589))+1)+24, (IF((YEAR(H1589)-YEAR(G1589))=3, ((MONTH(H1589)-MONTH(G1589))+1)+36, (MONTH(H1589)-MONTH(G1589))+1)))))</f>
        <v>1</v>
      </c>
      <c r="J1589" s="13">
        <f>F1589/I1589</f>
        <v>1500</v>
      </c>
      <c r="L1589" t="b">
        <f t="shared" si="115"/>
        <v>0</v>
      </c>
      <c r="M1589" s="14" t="b">
        <f t="shared" si="118"/>
        <v>1</v>
      </c>
      <c r="N1589" s="14" t="b">
        <f t="shared" si="117"/>
        <v>1</v>
      </c>
      <c r="O1589"/>
    </row>
    <row r="1590" spans="1:15" ht="15.75" hidden="1" x14ac:dyDescent="0.25">
      <c r="A1590" s="17" t="s">
        <v>69</v>
      </c>
      <c r="B1590" s="17" t="s">
        <v>332</v>
      </c>
      <c r="C1590" s="17" t="s">
        <v>22</v>
      </c>
      <c r="D1590" s="12">
        <v>42855</v>
      </c>
      <c r="E1590" s="12">
        <v>43100</v>
      </c>
      <c r="F1590" s="13">
        <v>1500</v>
      </c>
      <c r="G1590" s="12">
        <v>42826</v>
      </c>
      <c r="H1590" s="12">
        <v>42855</v>
      </c>
      <c r="I1590" s="17">
        <f>IF((YEAR(H1590)-YEAR(G1590))=1, ((MONTH(H1590)-MONTH(G1590))+1)+12, (IF((YEAR(H1590)-YEAR(G1590))=2, ((MONTH(H1590)-MONTH(G1590))+1)+24, (IF((YEAR(H1590)-YEAR(G1590))=3, ((MONTH(H1590)-MONTH(G1590))+1)+36, (MONTH(H1590)-MONTH(G1590))+1)))))</f>
        <v>1</v>
      </c>
      <c r="J1590" s="13">
        <f>F1590/I1590</f>
        <v>1500</v>
      </c>
      <c r="L1590" t="b">
        <f t="shared" si="115"/>
        <v>0</v>
      </c>
      <c r="M1590" s="14" t="b">
        <f t="shared" si="118"/>
        <v>1</v>
      </c>
      <c r="N1590" s="14" t="b">
        <f t="shared" si="117"/>
        <v>1</v>
      </c>
      <c r="O1590"/>
    </row>
    <row r="1591" spans="1:15" ht="15.75" hidden="1" x14ac:dyDescent="0.25">
      <c r="A1591" s="17" t="s">
        <v>69</v>
      </c>
      <c r="B1591" s="17" t="s">
        <v>332</v>
      </c>
      <c r="C1591" s="17" t="s">
        <v>22</v>
      </c>
      <c r="D1591" s="12">
        <v>42886</v>
      </c>
      <c r="E1591" s="12">
        <v>43100</v>
      </c>
      <c r="F1591" s="13">
        <v>1500</v>
      </c>
      <c r="G1591" s="12">
        <v>42856</v>
      </c>
      <c r="H1591" s="12">
        <v>42886</v>
      </c>
      <c r="I1591" s="17">
        <f>IF((YEAR(H1591)-YEAR(G1591))=1, ((MONTH(H1591)-MONTH(G1591))+1)+12, (IF((YEAR(H1591)-YEAR(G1591))=2, ((MONTH(H1591)-MONTH(G1591))+1)+24, (IF((YEAR(H1591)-YEAR(G1591))=3, ((MONTH(H1591)-MONTH(G1591))+1)+36, (MONTH(H1591)-MONTH(G1591))+1)))))</f>
        <v>1</v>
      </c>
      <c r="J1591" s="13">
        <f>F1591/I1591</f>
        <v>1500</v>
      </c>
      <c r="L1591" t="b">
        <f t="shared" si="115"/>
        <v>0</v>
      </c>
      <c r="M1591" s="14" t="b">
        <f t="shared" si="118"/>
        <v>1</v>
      </c>
      <c r="N1591" s="14" t="b">
        <f t="shared" si="117"/>
        <v>1</v>
      </c>
      <c r="O1591"/>
    </row>
    <row r="1592" spans="1:15" ht="15.75" hidden="1" x14ac:dyDescent="0.25">
      <c r="A1592" s="17" t="s">
        <v>69</v>
      </c>
      <c r="B1592" s="17" t="s">
        <v>332</v>
      </c>
      <c r="C1592" s="17" t="s">
        <v>22</v>
      </c>
      <c r="D1592" s="12">
        <v>42916</v>
      </c>
      <c r="E1592" s="12">
        <v>43100</v>
      </c>
      <c r="F1592" s="13">
        <v>1500</v>
      </c>
      <c r="G1592" s="12">
        <v>42887</v>
      </c>
      <c r="H1592" s="12">
        <v>42916</v>
      </c>
      <c r="I1592" s="17">
        <f>IF((YEAR(H1592)-YEAR(G1592))=1, ((MONTH(H1592)-MONTH(G1592))+1)+12, (IF((YEAR(H1592)-YEAR(G1592))=2, ((MONTH(H1592)-MONTH(G1592))+1)+24, (IF((YEAR(H1592)-YEAR(G1592))=3, ((MONTH(H1592)-MONTH(G1592))+1)+36, (MONTH(H1592)-MONTH(G1592))+1)))))</f>
        <v>1</v>
      </c>
      <c r="J1592" s="13">
        <f>F1592/I1592</f>
        <v>1500</v>
      </c>
      <c r="L1592" t="b">
        <f t="shared" si="115"/>
        <v>0</v>
      </c>
      <c r="M1592" s="14" t="b">
        <f t="shared" si="118"/>
        <v>1</v>
      </c>
      <c r="N1592" s="14" t="b">
        <f t="shared" si="117"/>
        <v>1</v>
      </c>
      <c r="O1592"/>
    </row>
    <row r="1593" spans="1:15" ht="15.75" hidden="1" x14ac:dyDescent="0.25">
      <c r="A1593" s="17" t="s">
        <v>69</v>
      </c>
      <c r="B1593" s="17" t="s">
        <v>332</v>
      </c>
      <c r="C1593" s="17" t="s">
        <v>22</v>
      </c>
      <c r="D1593" s="12">
        <v>42917</v>
      </c>
      <c r="E1593" s="12">
        <v>43100</v>
      </c>
      <c r="F1593" s="13">
        <v>36000</v>
      </c>
      <c r="G1593" s="12">
        <v>42917</v>
      </c>
      <c r="H1593" s="12">
        <v>43281</v>
      </c>
      <c r="I1593" s="17">
        <f>IF((YEAR(H1593)-YEAR(G1593))=1, ((MONTH(H1593)-MONTH(G1593))+1)+12, (IF((YEAR(H1593)-YEAR(G1593))=2, ((MONTH(H1593)-MONTH(G1593))+1)+24, (IF((YEAR(H1593)-YEAR(G1593))=3, ((MONTH(H1593)-MONTH(G1593))+1)+36, (MONTH(H1593)-MONTH(G1593))+1)))))</f>
        <v>12</v>
      </c>
      <c r="J1593" s="13">
        <f>F1593/I1593</f>
        <v>3000</v>
      </c>
      <c r="L1593" t="b">
        <f t="shared" si="115"/>
        <v>0</v>
      </c>
      <c r="M1593" s="14" t="b">
        <f t="shared" si="118"/>
        <v>1</v>
      </c>
      <c r="N1593" s="14" t="b">
        <f t="shared" si="117"/>
        <v>1</v>
      </c>
      <c r="O1593"/>
    </row>
    <row r="1594" spans="1:15" ht="15.75" hidden="1" x14ac:dyDescent="0.25">
      <c r="A1594" s="17" t="s">
        <v>69</v>
      </c>
      <c r="B1594" s="17" t="s">
        <v>332</v>
      </c>
      <c r="C1594" s="17" t="s">
        <v>22</v>
      </c>
      <c r="D1594" s="12">
        <v>42947</v>
      </c>
      <c r="E1594" s="12">
        <v>43100</v>
      </c>
      <c r="F1594" s="13">
        <v>1500</v>
      </c>
      <c r="G1594" s="12">
        <v>42917</v>
      </c>
      <c r="H1594" s="12">
        <v>42947</v>
      </c>
      <c r="I1594" s="17">
        <f>IF((YEAR(H1594)-YEAR(G1594))=1, ((MONTH(H1594)-MONTH(G1594))+1)+12, (IF((YEAR(H1594)-YEAR(G1594))=2, ((MONTH(H1594)-MONTH(G1594))+1)+24, (IF((YEAR(H1594)-YEAR(G1594))=3, ((MONTH(H1594)-MONTH(G1594))+1)+36, (MONTH(H1594)-MONTH(G1594))+1)))))</f>
        <v>1</v>
      </c>
      <c r="J1594" s="13">
        <f>F1594/I1594</f>
        <v>1500</v>
      </c>
      <c r="L1594" t="b">
        <f t="shared" si="115"/>
        <v>0</v>
      </c>
      <c r="M1594" s="14" t="b">
        <f t="shared" si="118"/>
        <v>1</v>
      </c>
      <c r="N1594" s="14" t="b">
        <f t="shared" si="117"/>
        <v>1</v>
      </c>
      <c r="O1594"/>
    </row>
    <row r="1595" spans="1:15" ht="15.75" hidden="1" x14ac:dyDescent="0.25">
      <c r="A1595" s="17" t="s">
        <v>69</v>
      </c>
      <c r="B1595" s="17" t="s">
        <v>332</v>
      </c>
      <c r="C1595" s="17" t="s">
        <v>22</v>
      </c>
      <c r="D1595" s="12">
        <v>42978</v>
      </c>
      <c r="E1595" s="12">
        <v>43100</v>
      </c>
      <c r="F1595" s="13">
        <v>1500</v>
      </c>
      <c r="G1595" s="12">
        <v>42948</v>
      </c>
      <c r="H1595" s="12">
        <v>42978</v>
      </c>
      <c r="I1595" s="17">
        <f>IF((YEAR(H1595)-YEAR(G1595))=1, ((MONTH(H1595)-MONTH(G1595))+1)+12, (IF((YEAR(H1595)-YEAR(G1595))=2, ((MONTH(H1595)-MONTH(G1595))+1)+24, (IF((YEAR(H1595)-YEAR(G1595))=3, ((MONTH(H1595)-MONTH(G1595))+1)+36, (MONTH(H1595)-MONTH(G1595))+1)))))</f>
        <v>1</v>
      </c>
      <c r="J1595" s="13">
        <f>F1595/I1595</f>
        <v>1500</v>
      </c>
      <c r="L1595" t="b">
        <f t="shared" si="115"/>
        <v>0</v>
      </c>
      <c r="M1595" s="14" t="b">
        <f t="shared" si="118"/>
        <v>1</v>
      </c>
      <c r="N1595" s="14" t="b">
        <f t="shared" si="117"/>
        <v>1</v>
      </c>
      <c r="O1595"/>
    </row>
    <row r="1596" spans="1:15" ht="15.75" hidden="1" x14ac:dyDescent="0.25">
      <c r="A1596" s="17" t="s">
        <v>69</v>
      </c>
      <c r="B1596" s="17" t="s">
        <v>332</v>
      </c>
      <c r="C1596" s="17" t="s">
        <v>22</v>
      </c>
      <c r="D1596" s="12">
        <v>43008</v>
      </c>
      <c r="E1596" s="12">
        <v>43100</v>
      </c>
      <c r="F1596" s="13">
        <v>1500</v>
      </c>
      <c r="G1596" s="12">
        <v>42979</v>
      </c>
      <c r="H1596" s="12">
        <v>43008</v>
      </c>
      <c r="I1596" s="17">
        <f>IF((YEAR(H1596)-YEAR(G1596))=1, ((MONTH(H1596)-MONTH(G1596))+1)+12, (IF((YEAR(H1596)-YEAR(G1596))=2, ((MONTH(H1596)-MONTH(G1596))+1)+24, (IF((YEAR(H1596)-YEAR(G1596))=3, ((MONTH(H1596)-MONTH(G1596))+1)+36, (MONTH(H1596)-MONTH(G1596))+1)))))</f>
        <v>1</v>
      </c>
      <c r="J1596" s="13">
        <f>F1596/I1596</f>
        <v>1500</v>
      </c>
      <c r="L1596" t="b">
        <f t="shared" si="115"/>
        <v>0</v>
      </c>
      <c r="M1596" s="14" t="b">
        <f t="shared" si="118"/>
        <v>1</v>
      </c>
      <c r="N1596" s="14" t="b">
        <f t="shared" si="117"/>
        <v>1</v>
      </c>
      <c r="O1596"/>
    </row>
    <row r="1597" spans="1:15" ht="15.75" hidden="1" x14ac:dyDescent="0.25">
      <c r="A1597" s="17" t="s">
        <v>69</v>
      </c>
      <c r="B1597" s="17" t="s">
        <v>332</v>
      </c>
      <c r="C1597" s="17" t="s">
        <v>22</v>
      </c>
      <c r="D1597" s="12">
        <v>43039</v>
      </c>
      <c r="E1597" s="12">
        <v>43100</v>
      </c>
      <c r="F1597" s="13">
        <v>1500</v>
      </c>
      <c r="G1597" s="12">
        <v>43009</v>
      </c>
      <c r="H1597" s="12">
        <v>43039</v>
      </c>
      <c r="I1597" s="17">
        <f>IF((YEAR(H1597)-YEAR(G1597))=1, ((MONTH(H1597)-MONTH(G1597))+1)+12, (IF((YEAR(H1597)-YEAR(G1597))=2, ((MONTH(H1597)-MONTH(G1597))+1)+24, (IF((YEAR(H1597)-YEAR(G1597))=3, ((MONTH(H1597)-MONTH(G1597))+1)+36, (MONTH(H1597)-MONTH(G1597))+1)))))</f>
        <v>1</v>
      </c>
      <c r="J1597" s="13">
        <f>F1597/I1597</f>
        <v>1500</v>
      </c>
      <c r="L1597" t="b">
        <f t="shared" si="115"/>
        <v>0</v>
      </c>
      <c r="M1597" s="14" t="b">
        <f t="shared" si="118"/>
        <v>1</v>
      </c>
      <c r="N1597" s="14" t="b">
        <f t="shared" si="117"/>
        <v>1</v>
      </c>
      <c r="O1597"/>
    </row>
    <row r="1598" spans="1:15" ht="15.75" hidden="1" x14ac:dyDescent="0.25">
      <c r="A1598" s="17" t="s">
        <v>69</v>
      </c>
      <c r="B1598" s="17" t="s">
        <v>332</v>
      </c>
      <c r="C1598" s="17" t="s">
        <v>22</v>
      </c>
      <c r="D1598" s="12">
        <v>43069</v>
      </c>
      <c r="E1598" s="12">
        <v>43465</v>
      </c>
      <c r="F1598" s="13">
        <v>1500</v>
      </c>
      <c r="G1598" s="12">
        <v>43040</v>
      </c>
      <c r="H1598" s="12">
        <v>43069</v>
      </c>
      <c r="I1598" s="17">
        <f>IF((YEAR(H1598)-YEAR(G1598))=1, ((MONTH(H1598)-MONTH(G1598))+1)+12, (IF((YEAR(H1598)-YEAR(G1598))=2, ((MONTH(H1598)-MONTH(G1598))+1)+24, (IF((YEAR(H1598)-YEAR(G1598))=3, ((MONTH(H1598)-MONTH(G1598))+1)+36, (MONTH(H1598)-MONTH(G1598))+1)))))</f>
        <v>1</v>
      </c>
      <c r="J1598" s="13">
        <f>F1598/I1598</f>
        <v>1500</v>
      </c>
      <c r="L1598" t="b">
        <f t="shared" si="115"/>
        <v>0</v>
      </c>
      <c r="M1598" s="14" t="b">
        <f t="shared" si="118"/>
        <v>1</v>
      </c>
      <c r="N1598" s="14" t="b">
        <f t="shared" si="117"/>
        <v>1</v>
      </c>
      <c r="O1598"/>
    </row>
    <row r="1599" spans="1:15" ht="15.75" hidden="1" x14ac:dyDescent="0.25">
      <c r="A1599" s="17" t="s">
        <v>69</v>
      </c>
      <c r="B1599" s="17" t="s">
        <v>332</v>
      </c>
      <c r="C1599" s="17" t="s">
        <v>22</v>
      </c>
      <c r="D1599" s="12">
        <v>43100</v>
      </c>
      <c r="E1599" s="12">
        <v>43465</v>
      </c>
      <c r="F1599" s="13">
        <v>1500</v>
      </c>
      <c r="G1599" s="12">
        <v>43070</v>
      </c>
      <c r="H1599" s="12">
        <v>43100</v>
      </c>
      <c r="I1599" s="17">
        <f>IF((YEAR(H1599)-YEAR(G1599))=1, ((MONTH(H1599)-MONTH(G1599))+1)+12, (IF((YEAR(H1599)-YEAR(G1599))=2, ((MONTH(H1599)-MONTH(G1599))+1)+24, (IF((YEAR(H1599)-YEAR(G1599))=3, ((MONTH(H1599)-MONTH(G1599))+1)+36, (MONTH(H1599)-MONTH(G1599))+1)))))</f>
        <v>1</v>
      </c>
      <c r="J1599" s="13">
        <f>F1599/I1599</f>
        <v>1500</v>
      </c>
      <c r="L1599" t="b">
        <f t="shared" si="115"/>
        <v>0</v>
      </c>
      <c r="M1599" s="14" t="b">
        <f t="shared" si="118"/>
        <v>1</v>
      </c>
      <c r="N1599" s="14" t="b">
        <f t="shared" si="117"/>
        <v>1</v>
      </c>
      <c r="O1599"/>
    </row>
    <row r="1600" spans="1:15" ht="15.75" hidden="1" x14ac:dyDescent="0.25">
      <c r="A1600" s="17" t="s">
        <v>69</v>
      </c>
      <c r="B1600" s="17" t="s">
        <v>332</v>
      </c>
      <c r="C1600" s="17" t="s">
        <v>22</v>
      </c>
      <c r="D1600" s="12">
        <v>43131</v>
      </c>
      <c r="E1600" s="12">
        <v>43160</v>
      </c>
      <c r="F1600" s="13">
        <v>1500</v>
      </c>
      <c r="G1600" s="12">
        <v>43101</v>
      </c>
      <c r="H1600" s="12">
        <v>43131</v>
      </c>
      <c r="I1600" s="17">
        <f>IF((YEAR(H1600)-YEAR(G1600))=1, ((MONTH(H1600)-MONTH(G1600))+1)+12, (IF((YEAR(H1600)-YEAR(G1600))=2, ((MONTH(H1600)-MONTH(G1600))+1)+24, (IF((YEAR(H1600)-YEAR(G1600))=3, ((MONTH(H1600)-MONTH(G1600))+1)+36, (MONTH(H1600)-MONTH(G1600))+1)))))</f>
        <v>1</v>
      </c>
      <c r="J1600" s="13">
        <f>F1600/I1600</f>
        <v>1500</v>
      </c>
      <c r="L1600" t="b">
        <f t="shared" si="115"/>
        <v>0</v>
      </c>
      <c r="M1600" s="14" t="b">
        <f t="shared" si="118"/>
        <v>1</v>
      </c>
      <c r="N1600" s="14" t="b">
        <f t="shared" si="117"/>
        <v>1</v>
      </c>
      <c r="O1600"/>
    </row>
    <row r="1601" spans="1:15" ht="15.75" hidden="1" x14ac:dyDescent="0.25">
      <c r="A1601" s="17" t="s">
        <v>69</v>
      </c>
      <c r="B1601" s="17" t="s">
        <v>332</v>
      </c>
      <c r="C1601" s="17" t="s">
        <v>22</v>
      </c>
      <c r="D1601" s="12">
        <v>43159</v>
      </c>
      <c r="E1601" s="12">
        <v>43185</v>
      </c>
      <c r="F1601" s="13">
        <v>1500</v>
      </c>
      <c r="G1601" s="12">
        <v>43132</v>
      </c>
      <c r="H1601" s="12">
        <v>43159</v>
      </c>
      <c r="I1601" s="17">
        <f>IF((YEAR(H1601)-YEAR(G1601))=1, ((MONTH(H1601)-MONTH(G1601))+1)+12, (IF((YEAR(H1601)-YEAR(G1601))=2, ((MONTH(H1601)-MONTH(G1601))+1)+24, (IF((YEAR(H1601)-YEAR(G1601))=3, ((MONTH(H1601)-MONTH(G1601))+1)+36, (MONTH(H1601)-MONTH(G1601))+1)))))</f>
        <v>1</v>
      </c>
      <c r="J1601" s="13">
        <f>F1601/I1601</f>
        <v>1500</v>
      </c>
      <c r="L1601" t="b">
        <f t="shared" si="115"/>
        <v>0</v>
      </c>
      <c r="M1601" s="14" t="b">
        <f t="shared" si="118"/>
        <v>1</v>
      </c>
      <c r="N1601" s="14" t="b">
        <f t="shared" si="117"/>
        <v>1</v>
      </c>
      <c r="O1601"/>
    </row>
    <row r="1602" spans="1:15" ht="15.75" hidden="1" x14ac:dyDescent="0.25">
      <c r="A1602" s="17" t="s">
        <v>69</v>
      </c>
      <c r="B1602" s="17" t="s">
        <v>332</v>
      </c>
      <c r="C1602" s="17" t="s">
        <v>22</v>
      </c>
      <c r="D1602" s="12">
        <v>43385</v>
      </c>
      <c r="E1602" s="12">
        <v>43451</v>
      </c>
      <c r="F1602" s="13">
        <v>16404.240000000002</v>
      </c>
      <c r="G1602" s="12">
        <v>43160</v>
      </c>
      <c r="H1602" s="12">
        <v>43404</v>
      </c>
      <c r="I1602" s="17">
        <f>IF((YEAR(H1602)-YEAR(G1602))=1, ((MONTH(H1602)-MONTH(G1602))+1)+12, (IF((YEAR(H1602)-YEAR(G1602))=2, ((MONTH(H1602)-MONTH(G1602))+1)+24, (IF((YEAR(H1602)-YEAR(G1602))=3, ((MONTH(H1602)-MONTH(G1602))+1)+36, (MONTH(H1602)-MONTH(G1602))+1)))))</f>
        <v>8</v>
      </c>
      <c r="J1602" s="13">
        <f>F1602/I1602</f>
        <v>2050.5300000000002</v>
      </c>
      <c r="L1602" t="b">
        <f t="shared" si="115"/>
        <v>0</v>
      </c>
      <c r="M1602" s="14" t="b">
        <f t="shared" si="118"/>
        <v>1</v>
      </c>
      <c r="N1602" s="14" t="b">
        <f t="shared" si="117"/>
        <v>1</v>
      </c>
      <c r="O1602"/>
    </row>
    <row r="1603" spans="1:15" ht="15.75" hidden="1" x14ac:dyDescent="0.25">
      <c r="A1603" s="17" t="s">
        <v>69</v>
      </c>
      <c r="B1603" s="17" t="s">
        <v>332</v>
      </c>
      <c r="C1603" s="17" t="s">
        <v>22</v>
      </c>
      <c r="D1603" s="12">
        <v>43190</v>
      </c>
      <c r="E1603" s="12">
        <v>43214</v>
      </c>
      <c r="F1603" s="13">
        <v>1500</v>
      </c>
      <c r="G1603" s="12">
        <v>43160</v>
      </c>
      <c r="H1603" s="12">
        <v>43190</v>
      </c>
      <c r="I1603" s="17">
        <f>IF((YEAR(H1603)-YEAR(G1603))=1, ((MONTH(H1603)-MONTH(G1603))+1)+12, (IF((YEAR(H1603)-YEAR(G1603))=2, ((MONTH(H1603)-MONTH(G1603))+1)+24, (IF((YEAR(H1603)-YEAR(G1603))=3, ((MONTH(H1603)-MONTH(G1603))+1)+36, (MONTH(H1603)-MONTH(G1603))+1)))))</f>
        <v>1</v>
      </c>
      <c r="J1603" s="13">
        <f>F1603/I1603</f>
        <v>1500</v>
      </c>
      <c r="L1603" t="b">
        <f t="shared" ref="L1603:L1666" si="119">AND(A1603=A1602,B1603=B1602,G1603=G1602,H1603=H1602)</f>
        <v>0</v>
      </c>
      <c r="M1603" s="14" t="b">
        <f t="shared" si="118"/>
        <v>1</v>
      </c>
      <c r="N1603" s="14" t="b">
        <f t="shared" si="117"/>
        <v>1</v>
      </c>
      <c r="O1603"/>
    </row>
    <row r="1604" spans="1:15" ht="15.75" hidden="1" x14ac:dyDescent="0.25">
      <c r="A1604" s="17" t="s">
        <v>69</v>
      </c>
      <c r="B1604" s="17" t="s">
        <v>332</v>
      </c>
      <c r="C1604" s="17" t="s">
        <v>22</v>
      </c>
      <c r="D1604" s="12">
        <v>43220</v>
      </c>
      <c r="E1604" s="12">
        <v>43244</v>
      </c>
      <c r="F1604" s="13">
        <v>1500</v>
      </c>
      <c r="G1604" s="12">
        <v>43191</v>
      </c>
      <c r="H1604" s="12">
        <v>43220</v>
      </c>
      <c r="I1604" s="17">
        <f>IF((YEAR(H1604)-YEAR(G1604))=1, ((MONTH(H1604)-MONTH(G1604))+1)+12, (IF((YEAR(H1604)-YEAR(G1604))=2, ((MONTH(H1604)-MONTH(G1604))+1)+24, (IF((YEAR(H1604)-YEAR(G1604))=3, ((MONTH(H1604)-MONTH(G1604))+1)+36, (MONTH(H1604)-MONTH(G1604))+1)))))</f>
        <v>1</v>
      </c>
      <c r="J1604" s="13">
        <f>F1604/I1604</f>
        <v>1500</v>
      </c>
      <c r="L1604" t="b">
        <f t="shared" si="119"/>
        <v>0</v>
      </c>
      <c r="M1604" s="14" t="b">
        <f t="shared" si="118"/>
        <v>1</v>
      </c>
      <c r="N1604" s="14" t="b">
        <f t="shared" si="117"/>
        <v>1</v>
      </c>
      <c r="O1604"/>
    </row>
    <row r="1605" spans="1:15" ht="15.75" hidden="1" x14ac:dyDescent="0.25">
      <c r="A1605" s="17" t="s">
        <v>69</v>
      </c>
      <c r="B1605" s="17" t="s">
        <v>332</v>
      </c>
      <c r="C1605" s="17" t="s">
        <v>22</v>
      </c>
      <c r="D1605" s="12">
        <v>43251</v>
      </c>
      <c r="E1605" s="12">
        <v>43283</v>
      </c>
      <c r="F1605" s="13">
        <v>1500</v>
      </c>
      <c r="G1605" s="12">
        <v>43221</v>
      </c>
      <c r="H1605" s="12">
        <v>43251</v>
      </c>
      <c r="I1605" s="17">
        <f>IF((YEAR(H1605)-YEAR(G1605))=1, ((MONTH(H1605)-MONTH(G1605))+1)+12, (IF((YEAR(H1605)-YEAR(G1605))=2, ((MONTH(H1605)-MONTH(G1605))+1)+24, (IF((YEAR(H1605)-YEAR(G1605))=3, ((MONTH(H1605)-MONTH(G1605))+1)+36, (MONTH(H1605)-MONTH(G1605))+1)))))</f>
        <v>1</v>
      </c>
      <c r="J1605" s="13">
        <f>F1605/I1605</f>
        <v>1500</v>
      </c>
      <c r="L1605" t="b">
        <f t="shared" si="119"/>
        <v>0</v>
      </c>
      <c r="M1605" s="14" t="b">
        <f t="shared" si="118"/>
        <v>1</v>
      </c>
      <c r="N1605" s="14" t="b">
        <f t="shared" si="117"/>
        <v>1</v>
      </c>
      <c r="O1605"/>
    </row>
    <row r="1606" spans="1:15" ht="15.75" hidden="1" x14ac:dyDescent="0.25">
      <c r="A1606" s="17" t="s">
        <v>69</v>
      </c>
      <c r="B1606" s="17" t="s">
        <v>332</v>
      </c>
      <c r="C1606" s="17" t="s">
        <v>22</v>
      </c>
      <c r="D1606" s="12">
        <v>43281</v>
      </c>
      <c r="E1606" s="12">
        <v>43306</v>
      </c>
      <c r="F1606" s="13">
        <v>1500</v>
      </c>
      <c r="G1606" s="12">
        <v>43252</v>
      </c>
      <c r="H1606" s="12">
        <v>43281</v>
      </c>
      <c r="I1606" s="17">
        <f>IF((YEAR(H1606)-YEAR(G1606))=1, ((MONTH(H1606)-MONTH(G1606))+1)+12, (IF((YEAR(H1606)-YEAR(G1606))=2, ((MONTH(H1606)-MONTH(G1606))+1)+24, (IF((YEAR(H1606)-YEAR(G1606))=3, ((MONTH(H1606)-MONTH(G1606))+1)+36, (MONTH(H1606)-MONTH(G1606))+1)))))</f>
        <v>1</v>
      </c>
      <c r="J1606" s="13">
        <f>F1606/I1606</f>
        <v>1500</v>
      </c>
      <c r="L1606" t="b">
        <f t="shared" si="119"/>
        <v>0</v>
      </c>
      <c r="M1606" s="14" t="b">
        <f t="shared" si="118"/>
        <v>1</v>
      </c>
      <c r="N1606" s="14" t="b">
        <f t="shared" si="117"/>
        <v>1</v>
      </c>
      <c r="O1606"/>
    </row>
    <row r="1607" spans="1:15" ht="15.75" hidden="1" x14ac:dyDescent="0.25">
      <c r="A1607" s="17" t="s">
        <v>69</v>
      </c>
      <c r="B1607" s="17" t="s">
        <v>332</v>
      </c>
      <c r="C1607" s="17" t="s">
        <v>22</v>
      </c>
      <c r="D1607" s="12">
        <v>43305</v>
      </c>
      <c r="E1607" s="12">
        <v>43335</v>
      </c>
      <c r="F1607" s="13">
        <v>29980</v>
      </c>
      <c r="G1607" s="12">
        <v>43282</v>
      </c>
      <c r="H1607" s="12">
        <v>43646</v>
      </c>
      <c r="I1607" s="17">
        <f>IF((YEAR(H1607)-YEAR(G1607))=1, ((MONTH(H1607)-MONTH(G1607))+1)+12, (IF((YEAR(H1607)-YEAR(G1607))=2, ((MONTH(H1607)-MONTH(G1607))+1)+24, (IF((YEAR(H1607)-YEAR(G1607))=3, ((MONTH(H1607)-MONTH(G1607))+1)+36, (MONTH(H1607)-MONTH(G1607))+1)))))</f>
        <v>12</v>
      </c>
      <c r="J1607" s="13">
        <f>F1607/I1607</f>
        <v>2498.3333333333335</v>
      </c>
      <c r="L1607" t="b">
        <f t="shared" si="119"/>
        <v>0</v>
      </c>
      <c r="M1607" s="14" t="b">
        <f t="shared" si="118"/>
        <v>1</v>
      </c>
      <c r="N1607" s="14" t="b">
        <f t="shared" si="117"/>
        <v>1</v>
      </c>
      <c r="O1607"/>
    </row>
    <row r="1608" spans="1:15" ht="15.75" hidden="1" x14ac:dyDescent="0.25">
      <c r="A1608" s="17" t="s">
        <v>69</v>
      </c>
      <c r="B1608" s="17" t="s">
        <v>332</v>
      </c>
      <c r="C1608" s="17" t="s">
        <v>22</v>
      </c>
      <c r="D1608" s="12">
        <v>43312</v>
      </c>
      <c r="E1608" s="12">
        <v>43336</v>
      </c>
      <c r="F1608" s="13">
        <v>1500</v>
      </c>
      <c r="G1608" s="12">
        <v>43282</v>
      </c>
      <c r="H1608" s="12">
        <v>43312</v>
      </c>
      <c r="I1608" s="17">
        <f>IF((YEAR(H1608)-YEAR(G1608))=1, ((MONTH(H1608)-MONTH(G1608))+1)+12, (IF((YEAR(H1608)-YEAR(G1608))=2, ((MONTH(H1608)-MONTH(G1608))+1)+24, (IF((YEAR(H1608)-YEAR(G1608))=3, ((MONTH(H1608)-MONTH(G1608))+1)+36, (MONTH(H1608)-MONTH(G1608))+1)))))</f>
        <v>1</v>
      </c>
      <c r="J1608" s="13">
        <f>F1608/I1608</f>
        <v>1500</v>
      </c>
      <c r="L1608" t="b">
        <f t="shared" si="119"/>
        <v>0</v>
      </c>
      <c r="M1608" s="14" t="b">
        <f t="shared" si="118"/>
        <v>1</v>
      </c>
      <c r="N1608" s="14" t="b">
        <f t="shared" si="117"/>
        <v>1</v>
      </c>
      <c r="O1608"/>
    </row>
    <row r="1609" spans="1:15" ht="15.75" hidden="1" x14ac:dyDescent="0.25">
      <c r="A1609" s="17" t="s">
        <v>69</v>
      </c>
      <c r="B1609" s="17" t="s">
        <v>332</v>
      </c>
      <c r="C1609" s="17" t="s">
        <v>22</v>
      </c>
      <c r="D1609" s="12">
        <v>43343</v>
      </c>
      <c r="E1609" s="12">
        <v>43374</v>
      </c>
      <c r="F1609" s="13">
        <v>1500</v>
      </c>
      <c r="G1609" s="12">
        <v>43313</v>
      </c>
      <c r="H1609" s="12">
        <v>43343</v>
      </c>
      <c r="I1609" s="17">
        <f>IF((YEAR(H1609)-YEAR(G1609))=1, ((MONTH(H1609)-MONTH(G1609))+1)+12, (IF((YEAR(H1609)-YEAR(G1609))=2, ((MONTH(H1609)-MONTH(G1609))+1)+24, (IF((YEAR(H1609)-YEAR(G1609))=3, ((MONTH(H1609)-MONTH(G1609))+1)+36, (MONTH(H1609)-MONTH(G1609))+1)))))</f>
        <v>1</v>
      </c>
      <c r="J1609" s="13">
        <f>F1609/I1609</f>
        <v>1500</v>
      </c>
      <c r="L1609" t="b">
        <f t="shared" si="119"/>
        <v>0</v>
      </c>
      <c r="M1609" s="14" t="b">
        <f t="shared" si="118"/>
        <v>1</v>
      </c>
      <c r="N1609" s="14" t="b">
        <f t="shared" si="117"/>
        <v>1</v>
      </c>
      <c r="O1609"/>
    </row>
    <row r="1610" spans="1:15" ht="15.75" hidden="1" x14ac:dyDescent="0.25">
      <c r="A1610" s="17" t="s">
        <v>69</v>
      </c>
      <c r="B1610" s="17" t="s">
        <v>332</v>
      </c>
      <c r="C1610" s="17" t="s">
        <v>22</v>
      </c>
      <c r="D1610" s="12">
        <v>43373</v>
      </c>
      <c r="E1610" s="12">
        <v>43398</v>
      </c>
      <c r="F1610" s="13">
        <v>1500</v>
      </c>
      <c r="G1610" s="12">
        <v>43344</v>
      </c>
      <c r="H1610" s="12">
        <v>43373</v>
      </c>
      <c r="I1610" s="17">
        <f>IF((YEAR(H1610)-YEAR(G1610))=1, ((MONTH(H1610)-MONTH(G1610))+1)+12, (IF((YEAR(H1610)-YEAR(G1610))=2, ((MONTH(H1610)-MONTH(G1610))+1)+24, (IF((YEAR(H1610)-YEAR(G1610))=3, ((MONTH(H1610)-MONTH(G1610))+1)+36, (MONTH(H1610)-MONTH(G1610))+1)))))</f>
        <v>1</v>
      </c>
      <c r="J1610" s="13">
        <f>F1610/I1610</f>
        <v>1500</v>
      </c>
      <c r="L1610" t="b">
        <f t="shared" si="119"/>
        <v>0</v>
      </c>
      <c r="M1610" s="14" t="b">
        <f t="shared" si="118"/>
        <v>1</v>
      </c>
      <c r="N1610" s="14" t="b">
        <f t="shared" si="117"/>
        <v>1</v>
      </c>
      <c r="O1610"/>
    </row>
    <row r="1611" spans="1:15" ht="15.75" hidden="1" x14ac:dyDescent="0.25">
      <c r="A1611" s="17" t="s">
        <v>69</v>
      </c>
      <c r="B1611" s="17" t="s">
        <v>332</v>
      </c>
      <c r="C1611" s="17" t="s">
        <v>22</v>
      </c>
      <c r="D1611" s="12">
        <v>43404</v>
      </c>
      <c r="E1611" s="12">
        <v>43425</v>
      </c>
      <c r="F1611" s="13">
        <v>1500</v>
      </c>
      <c r="G1611" s="12">
        <v>43374</v>
      </c>
      <c r="H1611" s="12">
        <v>43404</v>
      </c>
      <c r="I1611" s="17">
        <f>IF((YEAR(H1611)-YEAR(G1611))=1, ((MONTH(H1611)-MONTH(G1611))+1)+12, (IF((YEAR(H1611)-YEAR(G1611))=2, ((MONTH(H1611)-MONTH(G1611))+1)+24, (IF((YEAR(H1611)-YEAR(G1611))=3, ((MONTH(H1611)-MONTH(G1611))+1)+36, (MONTH(H1611)-MONTH(G1611))+1)))))</f>
        <v>1</v>
      </c>
      <c r="J1611" s="13">
        <f>F1611/I1611</f>
        <v>1500</v>
      </c>
      <c r="L1611" t="b">
        <f t="shared" si="119"/>
        <v>0</v>
      </c>
      <c r="M1611" s="14" t="b">
        <f t="shared" si="118"/>
        <v>1</v>
      </c>
      <c r="N1611" s="14" t="b">
        <f t="shared" si="117"/>
        <v>1</v>
      </c>
      <c r="O1611"/>
    </row>
    <row r="1612" spans="1:15" ht="15.75" hidden="1" x14ac:dyDescent="0.25">
      <c r="A1612" s="17" t="s">
        <v>69</v>
      </c>
      <c r="B1612" s="17" t="s">
        <v>332</v>
      </c>
      <c r="C1612" s="17" t="s">
        <v>22</v>
      </c>
      <c r="D1612" s="12">
        <v>43419</v>
      </c>
      <c r="E1612" s="12">
        <v>43475</v>
      </c>
      <c r="F1612" s="13">
        <v>2050.5300000000002</v>
      </c>
      <c r="G1612" s="12">
        <v>43405</v>
      </c>
      <c r="H1612" s="12">
        <v>43434</v>
      </c>
      <c r="I1612" s="17">
        <f>IF((YEAR(H1612)-YEAR(G1612))=1, ((MONTH(H1612)-MONTH(G1612))+1)+12, (IF((YEAR(H1612)-YEAR(G1612))=2, ((MONTH(H1612)-MONTH(G1612))+1)+24, (IF((YEAR(H1612)-YEAR(G1612))=3, ((MONTH(H1612)-MONTH(G1612))+1)+36, (MONTH(H1612)-MONTH(G1612))+1)))))</f>
        <v>1</v>
      </c>
      <c r="J1612" s="13">
        <f>F1612/I1612</f>
        <v>2050.5300000000002</v>
      </c>
      <c r="L1612" t="b">
        <f t="shared" si="119"/>
        <v>0</v>
      </c>
      <c r="M1612" s="14" t="b">
        <f t="shared" si="118"/>
        <v>1</v>
      </c>
      <c r="N1612" s="14" t="b">
        <f t="shared" si="117"/>
        <v>1</v>
      </c>
      <c r="O1612"/>
    </row>
    <row r="1613" spans="1:15" ht="15.75" hidden="1" x14ac:dyDescent="0.25">
      <c r="A1613" s="17" t="s">
        <v>69</v>
      </c>
      <c r="B1613" s="17" t="s">
        <v>332</v>
      </c>
      <c r="C1613" s="17" t="s">
        <v>22</v>
      </c>
      <c r="D1613" s="12">
        <v>43434</v>
      </c>
      <c r="E1613" s="12">
        <v>43451</v>
      </c>
      <c r="F1613" s="13">
        <v>1500</v>
      </c>
      <c r="G1613" s="12">
        <v>43405</v>
      </c>
      <c r="H1613" s="12">
        <v>43434</v>
      </c>
      <c r="I1613" s="17">
        <f>IF((YEAR(H1613)-YEAR(G1613))=1, ((MONTH(H1613)-MONTH(G1613))+1)+12, (IF((YEAR(H1613)-YEAR(G1613))=2, ((MONTH(H1613)-MONTH(G1613))+1)+24, (IF((YEAR(H1613)-YEAR(G1613))=3, ((MONTH(H1613)-MONTH(G1613))+1)+36, (MONTH(H1613)-MONTH(G1613))+1)))))</f>
        <v>1</v>
      </c>
      <c r="J1613" s="13">
        <f>F1613/I1613</f>
        <v>1500</v>
      </c>
      <c r="L1613" t="b">
        <f t="shared" si="119"/>
        <v>1</v>
      </c>
      <c r="M1613" s="14" t="b">
        <f t="shared" si="118"/>
        <v>1</v>
      </c>
      <c r="N1613" s="14" t="b">
        <f t="shared" si="117"/>
        <v>1</v>
      </c>
      <c r="O1613"/>
    </row>
    <row r="1614" spans="1:15" ht="15.75" hidden="1" x14ac:dyDescent="0.25">
      <c r="A1614" s="17" t="s">
        <v>69</v>
      </c>
      <c r="B1614" s="17" t="s">
        <v>332</v>
      </c>
      <c r="C1614" s="17" t="s">
        <v>22</v>
      </c>
      <c r="D1614" s="12">
        <v>43449</v>
      </c>
      <c r="E1614" s="12">
        <v>43510</v>
      </c>
      <c r="F1614" s="13">
        <v>2050.5300000000002</v>
      </c>
      <c r="G1614" s="12">
        <v>43435</v>
      </c>
      <c r="H1614" s="12">
        <v>43465</v>
      </c>
      <c r="I1614" s="17">
        <f>IF((YEAR(H1614)-YEAR(G1614))=1, ((MONTH(H1614)-MONTH(G1614))+1)+12, (IF((YEAR(H1614)-YEAR(G1614))=2, ((MONTH(H1614)-MONTH(G1614))+1)+24, (IF((YEAR(H1614)-YEAR(G1614))=3, ((MONTH(H1614)-MONTH(G1614))+1)+36, (MONTH(H1614)-MONTH(G1614))+1)))))</f>
        <v>1</v>
      </c>
      <c r="J1614" s="13">
        <f>F1614/I1614</f>
        <v>2050.5300000000002</v>
      </c>
      <c r="L1614" t="b">
        <f t="shared" si="119"/>
        <v>0</v>
      </c>
      <c r="M1614" s="14" t="b">
        <f t="shared" si="118"/>
        <v>1</v>
      </c>
      <c r="N1614" s="14" t="b">
        <f t="shared" si="117"/>
        <v>1</v>
      </c>
      <c r="O1614"/>
    </row>
    <row r="1615" spans="1:15" ht="15.75" hidden="1" x14ac:dyDescent="0.25">
      <c r="A1615" s="17" t="s">
        <v>69</v>
      </c>
      <c r="B1615" s="17" t="s">
        <v>332</v>
      </c>
      <c r="C1615" s="17" t="s">
        <v>22</v>
      </c>
      <c r="D1615" s="12">
        <v>43465</v>
      </c>
      <c r="E1615" s="12">
        <v>43483</v>
      </c>
      <c r="F1615" s="13">
        <v>1500</v>
      </c>
      <c r="G1615" s="12">
        <v>43435</v>
      </c>
      <c r="H1615" s="12">
        <v>43465</v>
      </c>
      <c r="I1615" s="17">
        <f>IF((YEAR(H1615)-YEAR(G1615))=1, ((MONTH(H1615)-MONTH(G1615))+1)+12, (IF((YEAR(H1615)-YEAR(G1615))=2, ((MONTH(H1615)-MONTH(G1615))+1)+24, (IF((YEAR(H1615)-YEAR(G1615))=3, ((MONTH(H1615)-MONTH(G1615))+1)+36, (MONTH(H1615)-MONTH(G1615))+1)))))</f>
        <v>1</v>
      </c>
      <c r="J1615" s="13">
        <f>F1615/I1615</f>
        <v>1500</v>
      </c>
      <c r="L1615" t="b">
        <f t="shared" si="119"/>
        <v>1</v>
      </c>
      <c r="M1615" s="14" t="b">
        <f t="shared" si="118"/>
        <v>1</v>
      </c>
      <c r="N1615" s="14" t="b">
        <f t="shared" si="117"/>
        <v>1</v>
      </c>
      <c r="O1615"/>
    </row>
    <row r="1616" spans="1:15" ht="15.75" x14ac:dyDescent="0.25">
      <c r="A1616" s="17" t="s">
        <v>69</v>
      </c>
      <c r="B1616" s="17" t="s">
        <v>332</v>
      </c>
      <c r="C1616" s="17" t="s">
        <v>22</v>
      </c>
      <c r="D1616" s="12">
        <v>43480</v>
      </c>
      <c r="E1616" s="12">
        <v>43510</v>
      </c>
      <c r="F1616" s="13">
        <v>2050.5300000000002</v>
      </c>
      <c r="G1616" s="12">
        <v>43466</v>
      </c>
      <c r="H1616" s="12">
        <v>43496</v>
      </c>
      <c r="I1616" s="17">
        <f>IF((YEAR(H1616)-YEAR(G1616))=1, ((MONTH(H1616)-MONTH(G1616))+1)+12, (IF((YEAR(H1616)-YEAR(G1616))=2, ((MONTH(H1616)-MONTH(G1616))+1)+24, (IF((YEAR(H1616)-YEAR(G1616))=3, ((MONTH(H1616)-MONTH(G1616))+1)+36, (MONTH(H1616)-MONTH(G1616))+1)))))</f>
        <v>1</v>
      </c>
      <c r="J1616" s="13">
        <f>F1616/I1616</f>
        <v>2050.5300000000002</v>
      </c>
      <c r="L1616" t="b">
        <f t="shared" si="119"/>
        <v>0</v>
      </c>
      <c r="M1616" s="14" t="b">
        <f t="shared" si="118"/>
        <v>1</v>
      </c>
      <c r="N1616" s="14" t="b">
        <f t="shared" si="117"/>
        <v>1</v>
      </c>
      <c r="O1616"/>
    </row>
    <row r="1617" spans="1:15" ht="15.75" x14ac:dyDescent="0.25">
      <c r="A1617" s="17" t="s">
        <v>69</v>
      </c>
      <c r="B1617" s="17" t="s">
        <v>334</v>
      </c>
      <c r="C1617" s="17" t="s">
        <v>22</v>
      </c>
      <c r="D1617" s="12">
        <v>43496</v>
      </c>
      <c r="E1617" s="12">
        <v>43525</v>
      </c>
      <c r="F1617" s="13">
        <v>1500</v>
      </c>
      <c r="G1617" s="12">
        <v>43466</v>
      </c>
      <c r="H1617" s="12">
        <v>43496</v>
      </c>
      <c r="I1617" s="17">
        <f>IF((YEAR(H1617)-YEAR(G1617))=1, ((MONTH(H1617)-MONTH(G1617))+1)+12, (IF((YEAR(H1617)-YEAR(G1617))=2, ((MONTH(H1617)-MONTH(G1617))+1)+24, (IF((YEAR(H1617)-YEAR(G1617))=3, ((MONTH(H1617)-MONTH(G1617))+1)+36, (MONTH(H1617)-MONTH(G1617))+1)))))</f>
        <v>1</v>
      </c>
      <c r="J1617" s="13">
        <f>F1617/I1617</f>
        <v>1500</v>
      </c>
      <c r="L1617" t="b">
        <f t="shared" si="119"/>
        <v>0</v>
      </c>
      <c r="M1617" s="14" t="b">
        <f t="shared" si="118"/>
        <v>1</v>
      </c>
      <c r="N1617" s="14" t="b">
        <f t="shared" si="117"/>
        <v>0</v>
      </c>
      <c r="O1617"/>
    </row>
    <row r="1618" spans="1:15" ht="15.75" x14ac:dyDescent="0.25">
      <c r="A1618" s="17" t="s">
        <v>69</v>
      </c>
      <c r="B1618" s="17" t="s">
        <v>332</v>
      </c>
      <c r="C1618" s="17" t="s">
        <v>22</v>
      </c>
      <c r="D1618" s="12">
        <v>43511</v>
      </c>
      <c r="E1618" s="12">
        <v>43769</v>
      </c>
      <c r="F1618" s="13">
        <v>2050.5300000000002</v>
      </c>
      <c r="G1618" s="12">
        <v>43497</v>
      </c>
      <c r="H1618" s="12">
        <v>43524</v>
      </c>
      <c r="I1618" s="17">
        <f>IF((YEAR(H1618)-YEAR(G1618))=1, ((MONTH(H1618)-MONTH(G1618))+1)+12, (IF((YEAR(H1618)-YEAR(G1618))=2, ((MONTH(H1618)-MONTH(G1618))+1)+24, (IF((YEAR(H1618)-YEAR(G1618))=3, ((MONTH(H1618)-MONTH(G1618))+1)+36, (MONTH(H1618)-MONTH(G1618))+1)))))</f>
        <v>1</v>
      </c>
      <c r="J1618" s="13">
        <f>F1618/I1618</f>
        <v>2050.5300000000002</v>
      </c>
      <c r="L1618" t="b">
        <f t="shared" si="119"/>
        <v>0</v>
      </c>
      <c r="M1618" s="14" t="b">
        <f t="shared" si="118"/>
        <v>1</v>
      </c>
      <c r="N1618" s="14" t="b">
        <f t="shared" si="117"/>
        <v>0</v>
      </c>
      <c r="O1618"/>
    </row>
    <row r="1619" spans="1:15" ht="15.75" x14ac:dyDescent="0.25">
      <c r="A1619" s="17" t="s">
        <v>69</v>
      </c>
      <c r="B1619" s="17" t="s">
        <v>334</v>
      </c>
      <c r="C1619" s="17" t="s">
        <v>22</v>
      </c>
      <c r="D1619" s="12">
        <v>43524</v>
      </c>
      <c r="E1619" s="12">
        <v>43556</v>
      </c>
      <c r="F1619" s="13">
        <v>1500</v>
      </c>
      <c r="G1619" s="12">
        <v>43497</v>
      </c>
      <c r="H1619" s="12">
        <v>43524</v>
      </c>
      <c r="I1619" s="17">
        <f>IF((YEAR(H1619)-YEAR(G1619))=1, ((MONTH(H1619)-MONTH(G1619))+1)+12, (IF((YEAR(H1619)-YEAR(G1619))=2, ((MONTH(H1619)-MONTH(G1619))+1)+24, (IF((YEAR(H1619)-YEAR(G1619))=3, ((MONTH(H1619)-MONTH(G1619))+1)+36, (MONTH(H1619)-MONTH(G1619))+1)))))</f>
        <v>1</v>
      </c>
      <c r="J1619" s="13">
        <f>F1619/I1619</f>
        <v>1500</v>
      </c>
      <c r="L1619" t="b">
        <f t="shared" si="119"/>
        <v>0</v>
      </c>
      <c r="M1619" s="14" t="b">
        <f t="shared" si="118"/>
        <v>1</v>
      </c>
      <c r="N1619" s="14" t="b">
        <f t="shared" si="117"/>
        <v>0</v>
      </c>
      <c r="O1619"/>
    </row>
    <row r="1620" spans="1:15" ht="15.75" x14ac:dyDescent="0.25">
      <c r="A1620" s="17" t="s">
        <v>69</v>
      </c>
      <c r="B1620" s="17" t="s">
        <v>332</v>
      </c>
      <c r="C1620" s="17" t="s">
        <v>22</v>
      </c>
      <c r="D1620" s="12">
        <v>43539</v>
      </c>
      <c r="E1620" s="12">
        <v>43769</v>
      </c>
      <c r="F1620" s="13">
        <v>2050.5300000000002</v>
      </c>
      <c r="G1620" s="12">
        <v>43525</v>
      </c>
      <c r="H1620" s="12">
        <v>43555</v>
      </c>
      <c r="I1620" s="17">
        <f>IF((YEAR(H1620)-YEAR(G1620))=1, ((MONTH(H1620)-MONTH(G1620))+1)+12, (IF((YEAR(H1620)-YEAR(G1620))=2, ((MONTH(H1620)-MONTH(G1620))+1)+24, (IF((YEAR(H1620)-YEAR(G1620))=3, ((MONTH(H1620)-MONTH(G1620))+1)+36, (MONTH(H1620)-MONTH(G1620))+1)))))</f>
        <v>1</v>
      </c>
      <c r="J1620" s="13">
        <f>F1620/I1620</f>
        <v>2050.5300000000002</v>
      </c>
      <c r="L1620" t="b">
        <f t="shared" si="119"/>
        <v>0</v>
      </c>
      <c r="M1620" s="14" t="b">
        <f t="shared" ref="M1620:M1629" si="120">EXACT(A1620,A1619)</f>
        <v>1</v>
      </c>
      <c r="N1620" s="14" t="b">
        <f t="shared" ref="N1620:N1683" si="121">EXACT(B1620,B1619)</f>
        <v>0</v>
      </c>
      <c r="O1620"/>
    </row>
    <row r="1621" spans="1:15" ht="15.75" x14ac:dyDescent="0.25">
      <c r="A1621" s="17" t="s">
        <v>69</v>
      </c>
      <c r="B1621" s="17" t="s">
        <v>334</v>
      </c>
      <c r="C1621" s="17" t="s">
        <v>22</v>
      </c>
      <c r="D1621" s="12">
        <v>43555</v>
      </c>
      <c r="E1621" s="12">
        <v>43579</v>
      </c>
      <c r="F1621" s="13">
        <v>1500</v>
      </c>
      <c r="G1621" s="12">
        <v>43525</v>
      </c>
      <c r="H1621" s="12">
        <v>43555</v>
      </c>
      <c r="I1621" s="17">
        <f>IF((YEAR(H1621)-YEAR(G1621))=1, ((MONTH(H1621)-MONTH(G1621))+1)+12, (IF((YEAR(H1621)-YEAR(G1621))=2, ((MONTH(H1621)-MONTH(G1621))+1)+24, (IF((YEAR(H1621)-YEAR(G1621))=3, ((MONTH(H1621)-MONTH(G1621))+1)+36, (MONTH(H1621)-MONTH(G1621))+1)))))</f>
        <v>1</v>
      </c>
      <c r="J1621" s="13">
        <f>F1621/I1621</f>
        <v>1500</v>
      </c>
      <c r="L1621" t="b">
        <f t="shared" si="119"/>
        <v>0</v>
      </c>
      <c r="M1621" s="14" t="b">
        <f t="shared" si="120"/>
        <v>1</v>
      </c>
      <c r="N1621" s="14" t="b">
        <f t="shared" si="121"/>
        <v>0</v>
      </c>
      <c r="O1621"/>
    </row>
    <row r="1622" spans="1:15" ht="15.75" x14ac:dyDescent="0.25">
      <c r="A1622" s="17" t="s">
        <v>69</v>
      </c>
      <c r="B1622" s="17" t="s">
        <v>332</v>
      </c>
      <c r="C1622" s="17" t="s">
        <v>22</v>
      </c>
      <c r="D1622" s="12">
        <v>43570</v>
      </c>
      <c r="E1622" s="12">
        <v>43769</v>
      </c>
      <c r="F1622" s="13">
        <v>2050.5300000000002</v>
      </c>
      <c r="G1622" s="12">
        <v>43556</v>
      </c>
      <c r="H1622" s="12">
        <v>43585</v>
      </c>
      <c r="I1622" s="17">
        <f>IF((YEAR(H1622)-YEAR(G1622))=1, ((MONTH(H1622)-MONTH(G1622))+1)+12, (IF((YEAR(H1622)-YEAR(G1622))=2, ((MONTH(H1622)-MONTH(G1622))+1)+24, (IF((YEAR(H1622)-YEAR(G1622))=3, ((MONTH(H1622)-MONTH(G1622))+1)+36, (MONTH(H1622)-MONTH(G1622))+1)))))</f>
        <v>1</v>
      </c>
      <c r="J1622" s="13">
        <f>F1622/I1622</f>
        <v>2050.5300000000002</v>
      </c>
      <c r="L1622" t="b">
        <f t="shared" si="119"/>
        <v>0</v>
      </c>
      <c r="M1622" s="14" t="b">
        <f t="shared" si="120"/>
        <v>1</v>
      </c>
      <c r="N1622" s="14" t="b">
        <f t="shared" si="121"/>
        <v>0</v>
      </c>
      <c r="O1622"/>
    </row>
    <row r="1623" spans="1:15" ht="15.75" x14ac:dyDescent="0.25">
      <c r="A1623" s="17" t="s">
        <v>69</v>
      </c>
      <c r="B1623" s="17" t="s">
        <v>334</v>
      </c>
      <c r="C1623" s="17" t="s">
        <v>22</v>
      </c>
      <c r="D1623" s="12">
        <v>43585</v>
      </c>
      <c r="E1623" s="12">
        <v>43609</v>
      </c>
      <c r="F1623" s="13">
        <v>1500</v>
      </c>
      <c r="G1623" s="12">
        <v>43556</v>
      </c>
      <c r="H1623" s="12">
        <v>43585</v>
      </c>
      <c r="I1623" s="17">
        <f>IF((YEAR(H1623)-YEAR(G1623))=1, ((MONTH(H1623)-MONTH(G1623))+1)+12, (IF((YEAR(H1623)-YEAR(G1623))=2, ((MONTH(H1623)-MONTH(G1623))+1)+24, (IF((YEAR(H1623)-YEAR(G1623))=3, ((MONTH(H1623)-MONTH(G1623))+1)+36, (MONTH(H1623)-MONTH(G1623))+1)))))</f>
        <v>1</v>
      </c>
      <c r="J1623" s="13">
        <f>F1623/I1623</f>
        <v>1500</v>
      </c>
      <c r="L1623" t="b">
        <f t="shared" si="119"/>
        <v>0</v>
      </c>
      <c r="M1623" s="14" t="b">
        <f t="shared" si="120"/>
        <v>1</v>
      </c>
      <c r="N1623" s="14" t="b">
        <f t="shared" si="121"/>
        <v>0</v>
      </c>
      <c r="O1623"/>
    </row>
    <row r="1624" spans="1:15" ht="15.75" x14ac:dyDescent="0.25">
      <c r="A1624" s="17" t="s">
        <v>69</v>
      </c>
      <c r="B1624" s="17" t="s">
        <v>332</v>
      </c>
      <c r="C1624" s="17" t="s">
        <v>22</v>
      </c>
      <c r="D1624" s="12">
        <v>43600</v>
      </c>
      <c r="E1624" s="12">
        <v>43769</v>
      </c>
      <c r="F1624" s="13">
        <v>2050.5300000000002</v>
      </c>
      <c r="G1624" s="12">
        <v>43586</v>
      </c>
      <c r="H1624" s="12">
        <v>43616</v>
      </c>
      <c r="I1624" s="17">
        <f>IF((YEAR(H1624)-YEAR(G1624))=1, ((MONTH(H1624)-MONTH(G1624))+1)+12, (IF((YEAR(H1624)-YEAR(G1624))=2, ((MONTH(H1624)-MONTH(G1624))+1)+24, (IF((YEAR(H1624)-YEAR(G1624))=3, ((MONTH(H1624)-MONTH(G1624))+1)+36, (MONTH(H1624)-MONTH(G1624))+1)))))</f>
        <v>1</v>
      </c>
      <c r="J1624" s="13">
        <f>F1624/I1624</f>
        <v>2050.5300000000002</v>
      </c>
      <c r="L1624" t="b">
        <f t="shared" si="119"/>
        <v>0</v>
      </c>
      <c r="M1624" s="14" t="b">
        <f t="shared" si="120"/>
        <v>1</v>
      </c>
      <c r="N1624" s="14" t="b">
        <f t="shared" si="121"/>
        <v>0</v>
      </c>
      <c r="O1624"/>
    </row>
    <row r="1625" spans="1:15" ht="15.75" x14ac:dyDescent="0.25">
      <c r="A1625" s="17" t="s">
        <v>69</v>
      </c>
      <c r="B1625" s="17" t="s">
        <v>334</v>
      </c>
      <c r="C1625" s="17" t="s">
        <v>22</v>
      </c>
      <c r="D1625" s="12">
        <v>43616</v>
      </c>
      <c r="E1625" s="12">
        <v>43647</v>
      </c>
      <c r="F1625" s="13">
        <v>1500</v>
      </c>
      <c r="G1625" s="12">
        <v>43586</v>
      </c>
      <c r="H1625" s="12">
        <v>43616</v>
      </c>
      <c r="I1625" s="17">
        <f>IF((YEAR(H1625)-YEAR(G1625))=1, ((MONTH(H1625)-MONTH(G1625))+1)+12, (IF((YEAR(H1625)-YEAR(G1625))=2, ((MONTH(H1625)-MONTH(G1625))+1)+24, (IF((YEAR(H1625)-YEAR(G1625))=3, ((MONTH(H1625)-MONTH(G1625))+1)+36, (MONTH(H1625)-MONTH(G1625))+1)))))</f>
        <v>1</v>
      </c>
      <c r="J1625" s="13">
        <f>F1625/I1625</f>
        <v>1500</v>
      </c>
      <c r="L1625" t="b">
        <f t="shared" si="119"/>
        <v>0</v>
      </c>
      <c r="M1625" s="14" t="b">
        <f t="shared" si="120"/>
        <v>1</v>
      </c>
      <c r="N1625" s="14" t="b">
        <f t="shared" si="121"/>
        <v>0</v>
      </c>
      <c r="O1625"/>
    </row>
    <row r="1626" spans="1:15" ht="15.75" x14ac:dyDescent="0.25">
      <c r="A1626" s="17" t="s">
        <v>69</v>
      </c>
      <c r="B1626" s="17" t="s">
        <v>332</v>
      </c>
      <c r="C1626" s="17" t="s">
        <v>22</v>
      </c>
      <c r="D1626" s="12">
        <v>43631</v>
      </c>
      <c r="E1626" s="12">
        <v>43769</v>
      </c>
      <c r="F1626" s="13">
        <v>2050.5300000000002</v>
      </c>
      <c r="G1626" s="12">
        <v>43617</v>
      </c>
      <c r="H1626" s="12">
        <v>43646</v>
      </c>
      <c r="I1626" s="17">
        <f>IF((YEAR(H1626)-YEAR(G1626))=1, ((MONTH(H1626)-MONTH(G1626))+1)+12, (IF((YEAR(H1626)-YEAR(G1626))=2, ((MONTH(H1626)-MONTH(G1626))+1)+24, (IF((YEAR(H1626)-YEAR(G1626))=3, ((MONTH(H1626)-MONTH(G1626))+1)+36, (MONTH(H1626)-MONTH(G1626))+1)))))</f>
        <v>1</v>
      </c>
      <c r="J1626" s="13">
        <f>F1626/I1626</f>
        <v>2050.5300000000002</v>
      </c>
      <c r="L1626" t="b">
        <f t="shared" si="119"/>
        <v>0</v>
      </c>
      <c r="M1626" s="14" t="b">
        <f t="shared" si="120"/>
        <v>1</v>
      </c>
      <c r="N1626" s="14" t="b">
        <f t="shared" si="121"/>
        <v>0</v>
      </c>
      <c r="O1626"/>
    </row>
    <row r="1627" spans="1:15" ht="15.75" x14ac:dyDescent="0.25">
      <c r="A1627" s="17" t="s">
        <v>69</v>
      </c>
      <c r="B1627" s="17" t="s">
        <v>334</v>
      </c>
      <c r="C1627" s="17" t="s">
        <v>22</v>
      </c>
      <c r="D1627" s="12">
        <v>43646</v>
      </c>
      <c r="E1627" s="12">
        <v>43678</v>
      </c>
      <c r="F1627" s="13">
        <v>1500</v>
      </c>
      <c r="G1627" s="12">
        <v>43617</v>
      </c>
      <c r="H1627" s="12">
        <v>43646</v>
      </c>
      <c r="I1627" s="17">
        <f>IF((YEAR(H1627)-YEAR(G1627))=1, ((MONTH(H1627)-MONTH(G1627))+1)+12, (IF((YEAR(H1627)-YEAR(G1627))=2, ((MONTH(H1627)-MONTH(G1627))+1)+24, (IF((YEAR(H1627)-YEAR(G1627))=3, ((MONTH(H1627)-MONTH(G1627))+1)+36, (MONTH(H1627)-MONTH(G1627))+1)))))</f>
        <v>1</v>
      </c>
      <c r="J1627" s="13">
        <f>F1627/I1627</f>
        <v>1500</v>
      </c>
      <c r="L1627" t="b">
        <f t="shared" si="119"/>
        <v>0</v>
      </c>
      <c r="M1627" s="14" t="b">
        <f t="shared" si="120"/>
        <v>1</v>
      </c>
      <c r="N1627" s="14" t="b">
        <f t="shared" si="121"/>
        <v>0</v>
      </c>
      <c r="O1627"/>
    </row>
    <row r="1628" spans="1:15" ht="15.75" x14ac:dyDescent="0.25">
      <c r="A1628" s="17" t="s">
        <v>69</v>
      </c>
      <c r="B1628" s="17" t="s">
        <v>332</v>
      </c>
      <c r="C1628" s="17" t="s">
        <v>22</v>
      </c>
      <c r="D1628" s="12">
        <v>43731</v>
      </c>
      <c r="E1628" s="12">
        <v>43756</v>
      </c>
      <c r="F1628" s="13">
        <v>43000</v>
      </c>
      <c r="G1628" s="12">
        <v>43647</v>
      </c>
      <c r="H1628" s="12">
        <v>44012</v>
      </c>
      <c r="I1628" s="17">
        <f>IF((YEAR(H1628)-YEAR(G1628))=1, ((MONTH(H1628)-MONTH(G1628))+1)+12, (IF((YEAR(H1628)-YEAR(G1628))=2, ((MONTH(H1628)-MONTH(G1628))+1)+24, (IF((YEAR(H1628)-YEAR(G1628))=3, ((MONTH(H1628)-MONTH(G1628))+1)+36, (MONTH(H1628)-MONTH(G1628))+1)))))</f>
        <v>12</v>
      </c>
      <c r="J1628" s="13">
        <f>F1628/I1628</f>
        <v>3583.3333333333335</v>
      </c>
      <c r="L1628" t="b">
        <f t="shared" si="119"/>
        <v>0</v>
      </c>
      <c r="M1628" s="14" t="b">
        <f t="shared" si="120"/>
        <v>1</v>
      </c>
      <c r="N1628" s="14" t="b">
        <f t="shared" si="121"/>
        <v>0</v>
      </c>
      <c r="O1628"/>
    </row>
    <row r="1629" spans="1:15" ht="15.75" x14ac:dyDescent="0.25">
      <c r="A1629" s="17" t="s">
        <v>69</v>
      </c>
      <c r="B1629" s="17" t="s">
        <v>332</v>
      </c>
      <c r="C1629" s="17" t="s">
        <v>22</v>
      </c>
      <c r="D1629" s="12">
        <v>44013</v>
      </c>
      <c r="E1629" s="12">
        <v>44039</v>
      </c>
      <c r="F1629" s="13">
        <v>59000</v>
      </c>
      <c r="G1629" s="12">
        <v>44013</v>
      </c>
      <c r="H1629" s="12">
        <v>44377</v>
      </c>
      <c r="I1629" s="17">
        <f>IF((YEAR(H1629)-YEAR(G1629))=1, ((MONTH(H1629)-MONTH(G1629))+1)+12, (IF((YEAR(H1629)-YEAR(G1629))=2, ((MONTH(H1629)-MONTH(G1629))+1)+24, (IF((YEAR(H1629)-YEAR(G1629))=3, ((MONTH(H1629)-MONTH(G1629))+1)+36, (MONTH(H1629)-MONTH(G1629))+1)))))</f>
        <v>12</v>
      </c>
      <c r="J1629" s="13">
        <f>F1629/I1629</f>
        <v>4916.666666666667</v>
      </c>
      <c r="L1629" t="b">
        <f t="shared" si="119"/>
        <v>0</v>
      </c>
      <c r="M1629" s="14" t="b">
        <f t="shared" si="120"/>
        <v>1</v>
      </c>
      <c r="N1629" s="14" t="b">
        <f t="shared" si="121"/>
        <v>1</v>
      </c>
      <c r="O1629"/>
    </row>
    <row r="1630" spans="1:15" ht="15.75" hidden="1" x14ac:dyDescent="0.25">
      <c r="A1630" s="17" t="s">
        <v>70</v>
      </c>
      <c r="B1630" s="17" t="s">
        <v>335</v>
      </c>
      <c r="C1630" s="17" t="s">
        <v>22</v>
      </c>
      <c r="D1630" s="12">
        <v>42736</v>
      </c>
      <c r="E1630" s="12">
        <v>43100</v>
      </c>
      <c r="F1630" s="13">
        <v>1200</v>
      </c>
      <c r="G1630" s="12">
        <v>42736</v>
      </c>
      <c r="H1630" s="12">
        <v>42766</v>
      </c>
      <c r="I1630" s="17">
        <f>IF((YEAR(H1630)-YEAR(G1630))=1, ((MONTH(H1630)-MONTH(G1630))+1)+12, (IF((YEAR(H1630)-YEAR(G1630))=2, ((MONTH(H1630)-MONTH(G1630))+1)+24, (IF((YEAR(H1630)-YEAR(G1630))=3, ((MONTH(H1630)-MONTH(G1630))+1)+36, (MONTH(H1630)-MONTH(G1630))+1)))))</f>
        <v>1</v>
      </c>
      <c r="J1630" s="13">
        <f>F1630/I1630</f>
        <v>1200</v>
      </c>
      <c r="L1630" t="b">
        <f t="shared" si="119"/>
        <v>0</v>
      </c>
      <c r="M1630" s="14" t="b">
        <f t="shared" ref="M1630:M1683" si="122">EXACT(A1630,A1629)</f>
        <v>0</v>
      </c>
      <c r="N1630" s="14" t="b">
        <f t="shared" si="121"/>
        <v>0</v>
      </c>
      <c r="O1630"/>
    </row>
    <row r="1631" spans="1:15" ht="15.75" hidden="1" x14ac:dyDescent="0.25">
      <c r="A1631" s="17" t="s">
        <v>70</v>
      </c>
      <c r="B1631" s="17" t="s">
        <v>335</v>
      </c>
      <c r="C1631" s="17" t="s">
        <v>22</v>
      </c>
      <c r="D1631" s="12">
        <v>42767</v>
      </c>
      <c r="E1631" s="12">
        <v>43100</v>
      </c>
      <c r="F1631" s="13">
        <v>1200</v>
      </c>
      <c r="G1631" s="12">
        <v>42767</v>
      </c>
      <c r="H1631" s="12">
        <v>42794</v>
      </c>
      <c r="I1631" s="17">
        <f>IF((YEAR(H1631)-YEAR(G1631))=1, ((MONTH(H1631)-MONTH(G1631))+1)+12, (IF((YEAR(H1631)-YEAR(G1631))=2, ((MONTH(H1631)-MONTH(G1631))+1)+24, (IF((YEAR(H1631)-YEAR(G1631))=3, ((MONTH(H1631)-MONTH(G1631))+1)+36, (MONTH(H1631)-MONTH(G1631))+1)))))</f>
        <v>1</v>
      </c>
      <c r="J1631" s="13">
        <f>F1631/I1631</f>
        <v>1200</v>
      </c>
      <c r="L1631" t="b">
        <f t="shared" si="119"/>
        <v>0</v>
      </c>
      <c r="M1631" s="14" t="b">
        <f t="shared" si="122"/>
        <v>1</v>
      </c>
      <c r="N1631" s="14" t="b">
        <f t="shared" si="121"/>
        <v>1</v>
      </c>
      <c r="O1631"/>
    </row>
    <row r="1632" spans="1:15" ht="15.75" hidden="1" x14ac:dyDescent="0.25">
      <c r="A1632" s="17" t="s">
        <v>70</v>
      </c>
      <c r="B1632" s="17" t="s">
        <v>335</v>
      </c>
      <c r="C1632" s="17" t="s">
        <v>22</v>
      </c>
      <c r="D1632" s="12">
        <v>42795</v>
      </c>
      <c r="E1632" s="12">
        <v>43100</v>
      </c>
      <c r="F1632" s="13">
        <v>1200</v>
      </c>
      <c r="G1632" s="12">
        <v>42795</v>
      </c>
      <c r="H1632" s="12">
        <v>42825</v>
      </c>
      <c r="I1632" s="17">
        <f>IF((YEAR(H1632)-YEAR(G1632))=1, ((MONTH(H1632)-MONTH(G1632))+1)+12, (IF((YEAR(H1632)-YEAR(G1632))=2, ((MONTH(H1632)-MONTH(G1632))+1)+24, (IF((YEAR(H1632)-YEAR(G1632))=3, ((MONTH(H1632)-MONTH(G1632))+1)+36, (MONTH(H1632)-MONTH(G1632))+1)))))</f>
        <v>1</v>
      </c>
      <c r="J1632" s="13">
        <f>F1632/I1632</f>
        <v>1200</v>
      </c>
      <c r="L1632" t="b">
        <f t="shared" si="119"/>
        <v>0</v>
      </c>
      <c r="M1632" s="14" t="b">
        <f t="shared" si="122"/>
        <v>1</v>
      </c>
      <c r="N1632" s="14" t="b">
        <f t="shared" si="121"/>
        <v>1</v>
      </c>
      <c r="O1632"/>
    </row>
    <row r="1633" spans="1:15" ht="15.75" hidden="1" x14ac:dyDescent="0.25">
      <c r="A1633" s="17" t="s">
        <v>70</v>
      </c>
      <c r="B1633" s="17" t="s">
        <v>335</v>
      </c>
      <c r="C1633" s="17" t="s">
        <v>22</v>
      </c>
      <c r="D1633" s="12">
        <v>42826</v>
      </c>
      <c r="E1633" s="12">
        <v>43100</v>
      </c>
      <c r="F1633" s="13">
        <v>1200</v>
      </c>
      <c r="G1633" s="12">
        <v>42826</v>
      </c>
      <c r="H1633" s="12">
        <v>42855</v>
      </c>
      <c r="I1633" s="17">
        <f>IF((YEAR(H1633)-YEAR(G1633))=1, ((MONTH(H1633)-MONTH(G1633))+1)+12, (IF((YEAR(H1633)-YEAR(G1633))=2, ((MONTH(H1633)-MONTH(G1633))+1)+24, (IF((YEAR(H1633)-YEAR(G1633))=3, ((MONTH(H1633)-MONTH(G1633))+1)+36, (MONTH(H1633)-MONTH(G1633))+1)))))</f>
        <v>1</v>
      </c>
      <c r="J1633" s="13">
        <f>F1633/I1633</f>
        <v>1200</v>
      </c>
      <c r="L1633" t="b">
        <f t="shared" si="119"/>
        <v>0</v>
      </c>
      <c r="M1633" s="14" t="b">
        <f t="shared" si="122"/>
        <v>1</v>
      </c>
      <c r="N1633" s="14" t="b">
        <f t="shared" si="121"/>
        <v>1</v>
      </c>
      <c r="O1633"/>
    </row>
    <row r="1634" spans="1:15" ht="15.75" hidden="1" x14ac:dyDescent="0.25">
      <c r="A1634" s="17" t="s">
        <v>70</v>
      </c>
      <c r="B1634" s="17" t="s">
        <v>335</v>
      </c>
      <c r="C1634" s="17" t="s">
        <v>22</v>
      </c>
      <c r="D1634" s="12">
        <v>42856</v>
      </c>
      <c r="E1634" s="12">
        <v>43100</v>
      </c>
      <c r="F1634" s="13">
        <v>1200</v>
      </c>
      <c r="G1634" s="12">
        <v>42856</v>
      </c>
      <c r="H1634" s="12">
        <v>42886</v>
      </c>
      <c r="I1634" s="17">
        <f>IF((YEAR(H1634)-YEAR(G1634))=1, ((MONTH(H1634)-MONTH(G1634))+1)+12, (IF((YEAR(H1634)-YEAR(G1634))=2, ((MONTH(H1634)-MONTH(G1634))+1)+24, (IF((YEAR(H1634)-YEAR(G1634))=3, ((MONTH(H1634)-MONTH(G1634))+1)+36, (MONTH(H1634)-MONTH(G1634))+1)))))</f>
        <v>1</v>
      </c>
      <c r="J1634" s="13">
        <f>F1634/I1634</f>
        <v>1200</v>
      </c>
      <c r="L1634" t="b">
        <f t="shared" si="119"/>
        <v>0</v>
      </c>
      <c r="M1634" s="14" t="b">
        <f t="shared" si="122"/>
        <v>1</v>
      </c>
      <c r="N1634" s="14" t="b">
        <f t="shared" si="121"/>
        <v>1</v>
      </c>
      <c r="O1634"/>
    </row>
    <row r="1635" spans="1:15" ht="15.75" hidden="1" x14ac:dyDescent="0.25">
      <c r="A1635" s="17" t="s">
        <v>70</v>
      </c>
      <c r="B1635" s="17" t="s">
        <v>335</v>
      </c>
      <c r="C1635" s="17" t="s">
        <v>22</v>
      </c>
      <c r="D1635" s="12">
        <v>42887</v>
      </c>
      <c r="E1635" s="12">
        <v>43516</v>
      </c>
      <c r="F1635" s="13">
        <v>1200</v>
      </c>
      <c r="G1635" s="12">
        <v>42887</v>
      </c>
      <c r="H1635" s="12">
        <v>42916</v>
      </c>
      <c r="I1635" s="17">
        <f>IF((YEAR(H1635)-YEAR(G1635))=1, ((MONTH(H1635)-MONTH(G1635))+1)+12, (IF((YEAR(H1635)-YEAR(G1635))=2, ((MONTH(H1635)-MONTH(G1635))+1)+24, (IF((YEAR(H1635)-YEAR(G1635))=3, ((MONTH(H1635)-MONTH(G1635))+1)+36, (MONTH(H1635)-MONTH(G1635))+1)))))</f>
        <v>1</v>
      </c>
      <c r="J1635" s="13">
        <f>F1635/I1635</f>
        <v>1200</v>
      </c>
      <c r="L1635" t="b">
        <f t="shared" si="119"/>
        <v>0</v>
      </c>
      <c r="M1635" s="14" t="b">
        <f t="shared" si="122"/>
        <v>1</v>
      </c>
      <c r="N1635" s="14" t="b">
        <f t="shared" si="121"/>
        <v>1</v>
      </c>
      <c r="O1635"/>
    </row>
    <row r="1636" spans="1:15" ht="15.75" hidden="1" x14ac:dyDescent="0.25">
      <c r="A1636" s="17" t="s">
        <v>70</v>
      </c>
      <c r="B1636" s="17" t="s">
        <v>335</v>
      </c>
      <c r="C1636" s="17" t="s">
        <v>22</v>
      </c>
      <c r="D1636" s="12">
        <v>42917</v>
      </c>
      <c r="E1636" s="12">
        <v>43516</v>
      </c>
      <c r="F1636" s="13">
        <v>1200</v>
      </c>
      <c r="G1636" s="12">
        <v>42917</v>
      </c>
      <c r="H1636" s="12">
        <v>42947</v>
      </c>
      <c r="I1636" s="17">
        <f>IF((YEAR(H1636)-YEAR(G1636))=1, ((MONTH(H1636)-MONTH(G1636))+1)+12, (IF((YEAR(H1636)-YEAR(G1636))=2, ((MONTH(H1636)-MONTH(G1636))+1)+24, (IF((YEAR(H1636)-YEAR(G1636))=3, ((MONTH(H1636)-MONTH(G1636))+1)+36, (MONTH(H1636)-MONTH(G1636))+1)))))</f>
        <v>1</v>
      </c>
      <c r="J1636" s="13">
        <f>F1636/I1636</f>
        <v>1200</v>
      </c>
      <c r="L1636" t="b">
        <f t="shared" si="119"/>
        <v>0</v>
      </c>
      <c r="M1636" s="14" t="b">
        <f t="shared" si="122"/>
        <v>1</v>
      </c>
      <c r="N1636" s="14" t="b">
        <f t="shared" si="121"/>
        <v>1</v>
      </c>
      <c r="O1636"/>
    </row>
    <row r="1637" spans="1:15" ht="15.75" hidden="1" x14ac:dyDescent="0.25">
      <c r="A1637" s="17" t="s">
        <v>70</v>
      </c>
      <c r="B1637" s="17" t="s">
        <v>335</v>
      </c>
      <c r="C1637" s="17" t="s">
        <v>22</v>
      </c>
      <c r="D1637" s="12">
        <v>42948</v>
      </c>
      <c r="E1637" s="12">
        <v>43516</v>
      </c>
      <c r="F1637" s="13">
        <v>1200</v>
      </c>
      <c r="G1637" s="12">
        <v>42948</v>
      </c>
      <c r="H1637" s="12">
        <v>42978</v>
      </c>
      <c r="I1637" s="17">
        <f>IF((YEAR(H1637)-YEAR(G1637))=1, ((MONTH(H1637)-MONTH(G1637))+1)+12, (IF((YEAR(H1637)-YEAR(G1637))=2, ((MONTH(H1637)-MONTH(G1637))+1)+24, (IF((YEAR(H1637)-YEAR(G1637))=3, ((MONTH(H1637)-MONTH(G1637))+1)+36, (MONTH(H1637)-MONTH(G1637))+1)))))</f>
        <v>1</v>
      </c>
      <c r="J1637" s="13">
        <f>F1637/I1637</f>
        <v>1200</v>
      </c>
      <c r="L1637" t="b">
        <f t="shared" si="119"/>
        <v>0</v>
      </c>
      <c r="M1637" s="14" t="b">
        <f t="shared" si="122"/>
        <v>1</v>
      </c>
      <c r="N1637" s="14" t="b">
        <f t="shared" si="121"/>
        <v>1</v>
      </c>
      <c r="O1637"/>
    </row>
    <row r="1638" spans="1:15" ht="15.75" hidden="1" x14ac:dyDescent="0.25">
      <c r="A1638" s="17" t="s">
        <v>70</v>
      </c>
      <c r="B1638" s="17" t="s">
        <v>335</v>
      </c>
      <c r="C1638" s="17" t="s">
        <v>22</v>
      </c>
      <c r="D1638" s="12">
        <v>42979</v>
      </c>
      <c r="E1638" s="12">
        <v>43516</v>
      </c>
      <c r="F1638" s="13">
        <v>1200</v>
      </c>
      <c r="G1638" s="12">
        <v>42979</v>
      </c>
      <c r="H1638" s="12">
        <v>43008</v>
      </c>
      <c r="I1638" s="17">
        <f>IF((YEAR(H1638)-YEAR(G1638))=1, ((MONTH(H1638)-MONTH(G1638))+1)+12, (IF((YEAR(H1638)-YEAR(G1638))=2, ((MONTH(H1638)-MONTH(G1638))+1)+24, (IF((YEAR(H1638)-YEAR(G1638))=3, ((MONTH(H1638)-MONTH(G1638))+1)+36, (MONTH(H1638)-MONTH(G1638))+1)))))</f>
        <v>1</v>
      </c>
      <c r="J1638" s="13">
        <f>F1638/I1638</f>
        <v>1200</v>
      </c>
      <c r="L1638" t="b">
        <f t="shared" si="119"/>
        <v>0</v>
      </c>
      <c r="M1638" s="14" t="b">
        <f t="shared" si="122"/>
        <v>1</v>
      </c>
      <c r="N1638" s="14" t="b">
        <f t="shared" si="121"/>
        <v>1</v>
      </c>
      <c r="O1638"/>
    </row>
    <row r="1639" spans="1:15" ht="15.75" hidden="1" x14ac:dyDescent="0.25">
      <c r="A1639" s="17" t="s">
        <v>70</v>
      </c>
      <c r="B1639" s="17" t="s">
        <v>335</v>
      </c>
      <c r="C1639" s="17" t="s">
        <v>22</v>
      </c>
      <c r="D1639" s="12">
        <v>43009</v>
      </c>
      <c r="E1639" s="12">
        <v>43516</v>
      </c>
      <c r="F1639" s="13">
        <v>1200</v>
      </c>
      <c r="G1639" s="12">
        <v>43009</v>
      </c>
      <c r="H1639" s="12">
        <v>43039</v>
      </c>
      <c r="I1639" s="17">
        <f>IF((YEAR(H1639)-YEAR(G1639))=1, ((MONTH(H1639)-MONTH(G1639))+1)+12, (IF((YEAR(H1639)-YEAR(G1639))=2, ((MONTH(H1639)-MONTH(G1639))+1)+24, (IF((YEAR(H1639)-YEAR(G1639))=3, ((MONTH(H1639)-MONTH(G1639))+1)+36, (MONTH(H1639)-MONTH(G1639))+1)))))</f>
        <v>1</v>
      </c>
      <c r="J1639" s="13">
        <f>F1639/I1639</f>
        <v>1200</v>
      </c>
      <c r="L1639" t="b">
        <f t="shared" si="119"/>
        <v>0</v>
      </c>
      <c r="M1639" s="14" t="b">
        <f t="shared" si="122"/>
        <v>1</v>
      </c>
      <c r="N1639" s="14" t="b">
        <f t="shared" si="121"/>
        <v>1</v>
      </c>
      <c r="O1639"/>
    </row>
    <row r="1640" spans="1:15" ht="15.75" hidden="1" x14ac:dyDescent="0.25">
      <c r="A1640" s="17" t="s">
        <v>70</v>
      </c>
      <c r="B1640" s="17" t="s">
        <v>335</v>
      </c>
      <c r="C1640" s="17" t="s">
        <v>22</v>
      </c>
      <c r="D1640" s="12">
        <v>43040</v>
      </c>
      <c r="E1640" s="12">
        <v>43516</v>
      </c>
      <c r="F1640" s="13">
        <v>1200</v>
      </c>
      <c r="G1640" s="12">
        <v>43040</v>
      </c>
      <c r="H1640" s="12">
        <v>43069</v>
      </c>
      <c r="I1640" s="17">
        <f>IF((YEAR(H1640)-YEAR(G1640))=1, ((MONTH(H1640)-MONTH(G1640))+1)+12, (IF((YEAR(H1640)-YEAR(G1640))=2, ((MONTH(H1640)-MONTH(G1640))+1)+24, (IF((YEAR(H1640)-YEAR(G1640))=3, ((MONTH(H1640)-MONTH(G1640))+1)+36, (MONTH(H1640)-MONTH(G1640))+1)))))</f>
        <v>1</v>
      </c>
      <c r="J1640" s="13">
        <f>F1640/I1640</f>
        <v>1200</v>
      </c>
      <c r="L1640" t="b">
        <f t="shared" si="119"/>
        <v>0</v>
      </c>
      <c r="M1640" s="14" t="b">
        <f t="shared" si="122"/>
        <v>1</v>
      </c>
      <c r="N1640" s="14" t="b">
        <f t="shared" si="121"/>
        <v>1</v>
      </c>
      <c r="O1640"/>
    </row>
    <row r="1641" spans="1:15" ht="15.75" hidden="1" x14ac:dyDescent="0.25">
      <c r="A1641" s="17" t="s">
        <v>70</v>
      </c>
      <c r="B1641" s="17" t="s">
        <v>335</v>
      </c>
      <c r="C1641" s="17" t="s">
        <v>22</v>
      </c>
      <c r="D1641" s="12">
        <v>43070</v>
      </c>
      <c r="E1641" s="12">
        <v>43516</v>
      </c>
      <c r="F1641" s="13">
        <v>1200</v>
      </c>
      <c r="G1641" s="12">
        <v>43070</v>
      </c>
      <c r="H1641" s="12">
        <v>43100</v>
      </c>
      <c r="I1641" s="17">
        <f>IF((YEAR(H1641)-YEAR(G1641))=1, ((MONTH(H1641)-MONTH(G1641))+1)+12, (IF((YEAR(H1641)-YEAR(G1641))=2, ((MONTH(H1641)-MONTH(G1641))+1)+24, (IF((YEAR(H1641)-YEAR(G1641))=3, ((MONTH(H1641)-MONTH(G1641))+1)+36, (MONTH(H1641)-MONTH(G1641))+1)))))</f>
        <v>1</v>
      </c>
      <c r="J1641" s="13">
        <f>F1641/I1641</f>
        <v>1200</v>
      </c>
      <c r="L1641" t="b">
        <f t="shared" si="119"/>
        <v>0</v>
      </c>
      <c r="M1641" s="14" t="b">
        <f t="shared" si="122"/>
        <v>1</v>
      </c>
      <c r="N1641" s="14" t="b">
        <f t="shared" si="121"/>
        <v>1</v>
      </c>
      <c r="O1641"/>
    </row>
    <row r="1642" spans="1:15" ht="15.75" hidden="1" x14ac:dyDescent="0.25">
      <c r="A1642" s="17" t="s">
        <v>70</v>
      </c>
      <c r="B1642" s="17" t="s">
        <v>335</v>
      </c>
      <c r="C1642" s="17" t="s">
        <v>22</v>
      </c>
      <c r="D1642" s="12">
        <v>43101</v>
      </c>
      <c r="E1642" s="12">
        <v>43516</v>
      </c>
      <c r="F1642" s="13">
        <v>1200</v>
      </c>
      <c r="G1642" s="12">
        <v>43101</v>
      </c>
      <c r="H1642" s="12">
        <v>43131</v>
      </c>
      <c r="I1642" s="17">
        <f>IF((YEAR(H1642)-YEAR(G1642))=1, ((MONTH(H1642)-MONTH(G1642))+1)+12, (IF((YEAR(H1642)-YEAR(G1642))=2, ((MONTH(H1642)-MONTH(G1642))+1)+24, (IF((YEAR(H1642)-YEAR(G1642))=3, ((MONTH(H1642)-MONTH(G1642))+1)+36, (MONTH(H1642)-MONTH(G1642))+1)))))</f>
        <v>1</v>
      </c>
      <c r="J1642" s="13">
        <f>F1642/I1642</f>
        <v>1200</v>
      </c>
      <c r="L1642" t="b">
        <f t="shared" si="119"/>
        <v>0</v>
      </c>
      <c r="M1642" s="14" t="b">
        <f t="shared" si="122"/>
        <v>1</v>
      </c>
      <c r="N1642" s="14" t="b">
        <f t="shared" si="121"/>
        <v>1</v>
      </c>
      <c r="O1642"/>
    </row>
    <row r="1643" spans="1:15" ht="15.75" hidden="1" x14ac:dyDescent="0.25">
      <c r="A1643" s="17" t="s">
        <v>70</v>
      </c>
      <c r="B1643" s="17" t="s">
        <v>335</v>
      </c>
      <c r="C1643" s="17" t="s">
        <v>22</v>
      </c>
      <c r="D1643" s="12">
        <v>43132</v>
      </c>
      <c r="E1643" s="12">
        <v>43516</v>
      </c>
      <c r="F1643" s="13">
        <v>1200</v>
      </c>
      <c r="G1643" s="12">
        <v>43132</v>
      </c>
      <c r="H1643" s="12">
        <v>43159</v>
      </c>
      <c r="I1643" s="17">
        <f>IF((YEAR(H1643)-YEAR(G1643))=1, ((MONTH(H1643)-MONTH(G1643))+1)+12, (IF((YEAR(H1643)-YEAR(G1643))=2, ((MONTH(H1643)-MONTH(G1643))+1)+24, (IF((YEAR(H1643)-YEAR(G1643))=3, ((MONTH(H1643)-MONTH(G1643))+1)+36, (MONTH(H1643)-MONTH(G1643))+1)))))</f>
        <v>1</v>
      </c>
      <c r="J1643" s="13">
        <f>F1643/I1643</f>
        <v>1200</v>
      </c>
      <c r="L1643" t="b">
        <f t="shared" si="119"/>
        <v>0</v>
      </c>
      <c r="M1643" s="14" t="b">
        <f t="shared" si="122"/>
        <v>1</v>
      </c>
      <c r="N1643" s="14" t="b">
        <f t="shared" si="121"/>
        <v>1</v>
      </c>
      <c r="O1643"/>
    </row>
    <row r="1644" spans="1:15" ht="15.75" hidden="1" x14ac:dyDescent="0.25">
      <c r="A1644" s="17" t="s">
        <v>70</v>
      </c>
      <c r="B1644" s="17" t="s">
        <v>335</v>
      </c>
      <c r="C1644" s="17" t="s">
        <v>22</v>
      </c>
      <c r="D1644" s="12">
        <v>43160</v>
      </c>
      <c r="E1644" s="12">
        <v>43516</v>
      </c>
      <c r="F1644" s="13">
        <v>1200</v>
      </c>
      <c r="G1644" s="12">
        <v>43160</v>
      </c>
      <c r="H1644" s="12">
        <v>43190</v>
      </c>
      <c r="I1644" s="17">
        <f>IF((YEAR(H1644)-YEAR(G1644))=1, ((MONTH(H1644)-MONTH(G1644))+1)+12, (IF((YEAR(H1644)-YEAR(G1644))=2, ((MONTH(H1644)-MONTH(G1644))+1)+24, (IF((YEAR(H1644)-YEAR(G1644))=3, ((MONTH(H1644)-MONTH(G1644))+1)+36, (MONTH(H1644)-MONTH(G1644))+1)))))</f>
        <v>1</v>
      </c>
      <c r="J1644" s="13">
        <f>F1644/I1644</f>
        <v>1200</v>
      </c>
      <c r="L1644" t="b">
        <f t="shared" si="119"/>
        <v>0</v>
      </c>
      <c r="M1644" s="14" t="b">
        <f t="shared" si="122"/>
        <v>1</v>
      </c>
      <c r="N1644" s="14" t="b">
        <f t="shared" si="121"/>
        <v>1</v>
      </c>
      <c r="O1644"/>
    </row>
    <row r="1645" spans="1:15" ht="15.75" hidden="1" x14ac:dyDescent="0.25">
      <c r="A1645" s="17" t="s">
        <v>70</v>
      </c>
      <c r="B1645" s="17" t="s">
        <v>335</v>
      </c>
      <c r="C1645" s="17" t="s">
        <v>22</v>
      </c>
      <c r="D1645" s="12">
        <v>43191</v>
      </c>
      <c r="E1645" s="12">
        <v>43516</v>
      </c>
      <c r="F1645" s="13">
        <v>1200</v>
      </c>
      <c r="G1645" s="12">
        <v>43191</v>
      </c>
      <c r="H1645" s="12">
        <v>43220</v>
      </c>
      <c r="I1645" s="17">
        <f>IF((YEAR(H1645)-YEAR(G1645))=1, ((MONTH(H1645)-MONTH(G1645))+1)+12, (IF((YEAR(H1645)-YEAR(G1645))=2, ((MONTH(H1645)-MONTH(G1645))+1)+24, (IF((YEAR(H1645)-YEAR(G1645))=3, ((MONTH(H1645)-MONTH(G1645))+1)+36, (MONTH(H1645)-MONTH(G1645))+1)))))</f>
        <v>1</v>
      </c>
      <c r="J1645" s="13">
        <f>F1645/I1645</f>
        <v>1200</v>
      </c>
      <c r="L1645" t="b">
        <f t="shared" si="119"/>
        <v>0</v>
      </c>
      <c r="M1645" s="14" t="b">
        <f t="shared" si="122"/>
        <v>1</v>
      </c>
      <c r="N1645" s="14" t="b">
        <f t="shared" si="121"/>
        <v>1</v>
      </c>
      <c r="O1645"/>
    </row>
    <row r="1646" spans="1:15" ht="15.75" hidden="1" x14ac:dyDescent="0.25">
      <c r="A1646" s="17" t="s">
        <v>70</v>
      </c>
      <c r="B1646" s="17" t="s">
        <v>335</v>
      </c>
      <c r="C1646" s="17" t="s">
        <v>22</v>
      </c>
      <c r="D1646" s="12">
        <v>43221</v>
      </c>
      <c r="E1646" s="12">
        <v>43516</v>
      </c>
      <c r="F1646" s="13">
        <v>1200</v>
      </c>
      <c r="G1646" s="12">
        <v>43221</v>
      </c>
      <c r="H1646" s="12">
        <v>43251</v>
      </c>
      <c r="I1646" s="17">
        <f>IF((YEAR(H1646)-YEAR(G1646))=1, ((MONTH(H1646)-MONTH(G1646))+1)+12, (IF((YEAR(H1646)-YEAR(G1646))=2, ((MONTH(H1646)-MONTH(G1646))+1)+24, (IF((YEAR(H1646)-YEAR(G1646))=3, ((MONTH(H1646)-MONTH(G1646))+1)+36, (MONTH(H1646)-MONTH(G1646))+1)))))</f>
        <v>1</v>
      </c>
      <c r="J1646" s="13">
        <f>F1646/I1646</f>
        <v>1200</v>
      </c>
      <c r="L1646" t="b">
        <f t="shared" si="119"/>
        <v>0</v>
      </c>
      <c r="M1646" s="14" t="b">
        <f t="shared" si="122"/>
        <v>1</v>
      </c>
      <c r="N1646" s="14" t="b">
        <f t="shared" si="121"/>
        <v>1</v>
      </c>
      <c r="O1646"/>
    </row>
    <row r="1647" spans="1:15" ht="15.75" hidden="1" x14ac:dyDescent="0.25">
      <c r="A1647" s="17" t="s">
        <v>71</v>
      </c>
      <c r="B1647" s="17" t="s">
        <v>336</v>
      </c>
      <c r="C1647" s="17" t="s">
        <v>22</v>
      </c>
      <c r="D1647" s="12">
        <v>42552</v>
      </c>
      <c r="E1647" s="12">
        <v>42735</v>
      </c>
      <c r="F1647" s="13">
        <v>65000</v>
      </c>
      <c r="G1647" s="12">
        <v>42552</v>
      </c>
      <c r="H1647" s="12">
        <v>42916</v>
      </c>
      <c r="I1647" s="17">
        <f>IF((YEAR(H1647)-YEAR(G1647))=1, ((MONTH(H1647)-MONTH(G1647))+1)+12, (IF((YEAR(H1647)-YEAR(G1647))=2, ((MONTH(H1647)-MONTH(G1647))+1)+24, (IF((YEAR(H1647)-YEAR(G1647))=3, ((MONTH(H1647)-MONTH(G1647))+1)+36, (MONTH(H1647)-MONTH(G1647))+1)))))</f>
        <v>12</v>
      </c>
      <c r="J1647" s="13">
        <f>F1647/I1647</f>
        <v>5416.666666666667</v>
      </c>
      <c r="L1647" t="b">
        <f t="shared" si="119"/>
        <v>0</v>
      </c>
      <c r="M1647" s="14" t="b">
        <f t="shared" si="122"/>
        <v>0</v>
      </c>
      <c r="N1647" s="14" t="b">
        <f t="shared" si="121"/>
        <v>0</v>
      </c>
      <c r="O1647"/>
    </row>
    <row r="1648" spans="1:15" ht="15.75" hidden="1" x14ac:dyDescent="0.25">
      <c r="A1648" s="17" t="s">
        <v>72</v>
      </c>
      <c r="B1648" s="17" t="s">
        <v>335</v>
      </c>
      <c r="C1648" s="17" t="s">
        <v>22</v>
      </c>
      <c r="D1648" s="12">
        <v>42887</v>
      </c>
      <c r="E1648" s="12">
        <v>43100</v>
      </c>
      <c r="F1648" s="13">
        <v>18550</v>
      </c>
      <c r="G1648" s="12">
        <v>42887</v>
      </c>
      <c r="H1648" s="12">
        <v>43039</v>
      </c>
      <c r="I1648" s="17">
        <f>IF((YEAR(H1648)-YEAR(G1648))=1, ((MONTH(H1648)-MONTH(G1648))+1)+12, (IF((YEAR(H1648)-YEAR(G1648))=2, ((MONTH(H1648)-MONTH(G1648))+1)+24, (IF((YEAR(H1648)-YEAR(G1648))=3, ((MONTH(H1648)-MONTH(G1648))+1)+36, (MONTH(H1648)-MONTH(G1648))+1)))))</f>
        <v>5</v>
      </c>
      <c r="J1648" s="13">
        <f>F1648/I1648</f>
        <v>3710</v>
      </c>
      <c r="L1648" t="b">
        <f t="shared" si="119"/>
        <v>0</v>
      </c>
      <c r="M1648" s="14" t="b">
        <f t="shared" si="122"/>
        <v>0</v>
      </c>
      <c r="N1648" s="14" t="b">
        <f t="shared" si="121"/>
        <v>0</v>
      </c>
      <c r="O1648"/>
    </row>
    <row r="1649" spans="1:15" ht="15.75" hidden="1" x14ac:dyDescent="0.25">
      <c r="A1649" s="17" t="s">
        <v>72</v>
      </c>
      <c r="B1649" s="17" t="s">
        <v>335</v>
      </c>
      <c r="C1649" s="17" t="s">
        <v>22</v>
      </c>
      <c r="D1649" s="12">
        <v>43040</v>
      </c>
      <c r="E1649" s="12">
        <v>43465</v>
      </c>
      <c r="F1649" s="13">
        <v>39500</v>
      </c>
      <c r="G1649" s="12">
        <v>43040</v>
      </c>
      <c r="H1649" s="12">
        <v>43404</v>
      </c>
      <c r="I1649" s="17">
        <f>IF((YEAR(H1649)-YEAR(G1649))=1, ((MONTH(H1649)-MONTH(G1649))+1)+12, (IF((YEAR(H1649)-YEAR(G1649))=2, ((MONTH(H1649)-MONTH(G1649))+1)+24, (IF((YEAR(H1649)-YEAR(G1649))=3, ((MONTH(H1649)-MONTH(G1649))+1)+36, (MONTH(H1649)-MONTH(G1649))+1)))))</f>
        <v>12</v>
      </c>
      <c r="J1649" s="13">
        <f>F1649/I1649</f>
        <v>3291.6666666666665</v>
      </c>
      <c r="L1649" t="b">
        <f t="shared" si="119"/>
        <v>0</v>
      </c>
      <c r="M1649" s="14" t="b">
        <f t="shared" si="122"/>
        <v>1</v>
      </c>
      <c r="N1649" s="14" t="b">
        <f t="shared" si="121"/>
        <v>1</v>
      </c>
      <c r="O1649"/>
    </row>
    <row r="1650" spans="1:15" ht="15.75" hidden="1" x14ac:dyDescent="0.25">
      <c r="A1650" s="17" t="s">
        <v>72</v>
      </c>
      <c r="B1650" s="17" t="s">
        <v>335</v>
      </c>
      <c r="C1650" s="17" t="s">
        <v>22</v>
      </c>
      <c r="D1650" s="12">
        <v>43405</v>
      </c>
      <c r="E1650" s="12">
        <v>43892</v>
      </c>
      <c r="F1650" s="13">
        <v>39500</v>
      </c>
      <c r="G1650" s="12">
        <v>43405</v>
      </c>
      <c r="H1650" s="12">
        <v>43769</v>
      </c>
      <c r="I1650" s="17">
        <f>IF((YEAR(H1650)-YEAR(G1650))=1, ((MONTH(H1650)-MONTH(G1650))+1)+12, (IF((YEAR(H1650)-YEAR(G1650))=2, ((MONTH(H1650)-MONTH(G1650))+1)+24, (IF((YEAR(H1650)-YEAR(G1650))=3, ((MONTH(H1650)-MONTH(G1650))+1)+36, (MONTH(H1650)-MONTH(G1650))+1)))))</f>
        <v>12</v>
      </c>
      <c r="J1650" s="13">
        <f>F1650/I1650</f>
        <v>3291.6666666666665</v>
      </c>
      <c r="L1650" t="b">
        <f t="shared" si="119"/>
        <v>0</v>
      </c>
      <c r="M1650" s="14" t="b">
        <f t="shared" si="122"/>
        <v>1</v>
      </c>
      <c r="N1650" s="14" t="b">
        <f t="shared" si="121"/>
        <v>1</v>
      </c>
      <c r="O1650"/>
    </row>
    <row r="1651" spans="1:15" ht="15.75" hidden="1" x14ac:dyDescent="0.25">
      <c r="A1651" s="17" t="s">
        <v>73</v>
      </c>
      <c r="B1651" s="17" t="s">
        <v>332</v>
      </c>
      <c r="C1651" s="17" t="s">
        <v>22</v>
      </c>
      <c r="D1651" s="12">
        <v>42617</v>
      </c>
      <c r="E1651" s="12">
        <v>43465</v>
      </c>
      <c r="F1651" s="13">
        <v>12000</v>
      </c>
      <c r="G1651" s="12">
        <v>42614</v>
      </c>
      <c r="H1651" s="12">
        <v>42978</v>
      </c>
      <c r="I1651" s="17">
        <f>IF((YEAR(H1651)-YEAR(G1651))=1, ((MONTH(H1651)-MONTH(G1651))+1)+12, (IF((YEAR(H1651)-YEAR(G1651))=2, ((MONTH(H1651)-MONTH(G1651))+1)+24, (IF((YEAR(H1651)-YEAR(G1651))=3, ((MONTH(H1651)-MONTH(G1651))+1)+36, (MONTH(H1651)-MONTH(G1651))+1)))))</f>
        <v>12</v>
      </c>
      <c r="J1651" s="13">
        <f>F1651/I1651</f>
        <v>1000</v>
      </c>
      <c r="L1651" t="b">
        <f t="shared" si="119"/>
        <v>0</v>
      </c>
      <c r="M1651" s="14" t="b">
        <f t="shared" si="122"/>
        <v>0</v>
      </c>
      <c r="N1651" s="14" t="b">
        <f t="shared" si="121"/>
        <v>0</v>
      </c>
      <c r="O1651"/>
    </row>
    <row r="1652" spans="1:15" ht="15.75" hidden="1" x14ac:dyDescent="0.25">
      <c r="A1652" s="17" t="s">
        <v>73</v>
      </c>
      <c r="B1652" s="17" t="s">
        <v>332</v>
      </c>
      <c r="C1652" s="17" t="s">
        <v>22</v>
      </c>
      <c r="D1652" s="12">
        <v>42982</v>
      </c>
      <c r="E1652" s="12">
        <v>43100</v>
      </c>
      <c r="F1652" s="13">
        <v>12000</v>
      </c>
      <c r="G1652" s="12">
        <v>42979</v>
      </c>
      <c r="H1652" s="12">
        <v>43343</v>
      </c>
      <c r="I1652" s="17">
        <f>IF((YEAR(H1652)-YEAR(G1652))=1, ((MONTH(H1652)-MONTH(G1652))+1)+12, (IF((YEAR(H1652)-YEAR(G1652))=2, ((MONTH(H1652)-MONTH(G1652))+1)+24, (IF((YEAR(H1652)-YEAR(G1652))=3, ((MONTH(H1652)-MONTH(G1652))+1)+36, (MONTH(H1652)-MONTH(G1652))+1)))))</f>
        <v>12</v>
      </c>
      <c r="J1652" s="13">
        <f>F1652/I1652</f>
        <v>1000</v>
      </c>
      <c r="L1652" t="b">
        <f t="shared" si="119"/>
        <v>0</v>
      </c>
      <c r="M1652" s="14" t="b">
        <f t="shared" si="122"/>
        <v>1</v>
      </c>
      <c r="N1652" s="14" t="b">
        <f t="shared" si="121"/>
        <v>1</v>
      </c>
      <c r="O1652"/>
    </row>
    <row r="1653" spans="1:15" ht="15.75" hidden="1" x14ac:dyDescent="0.25">
      <c r="A1653" s="17" t="s">
        <v>73</v>
      </c>
      <c r="B1653" s="17" t="s">
        <v>332</v>
      </c>
      <c r="C1653" s="17" t="s">
        <v>22</v>
      </c>
      <c r="D1653" s="12">
        <v>43385</v>
      </c>
      <c r="E1653" s="12">
        <v>43465</v>
      </c>
      <c r="F1653" s="13">
        <v>12000</v>
      </c>
      <c r="G1653" s="12">
        <v>43344</v>
      </c>
      <c r="H1653" s="12">
        <v>43708</v>
      </c>
      <c r="I1653" s="17">
        <f>IF((YEAR(H1653)-YEAR(G1653))=1, ((MONTH(H1653)-MONTH(G1653))+1)+12, (IF((YEAR(H1653)-YEAR(G1653))=2, ((MONTH(H1653)-MONTH(G1653))+1)+24, (IF((YEAR(H1653)-YEAR(G1653))=3, ((MONTH(H1653)-MONTH(G1653))+1)+36, (MONTH(H1653)-MONTH(G1653))+1)))))</f>
        <v>12</v>
      </c>
      <c r="J1653" s="13">
        <f>F1653/I1653</f>
        <v>1000</v>
      </c>
      <c r="L1653" t="b">
        <f t="shared" si="119"/>
        <v>0</v>
      </c>
      <c r="M1653" s="14" t="b">
        <f t="shared" si="122"/>
        <v>1</v>
      </c>
      <c r="N1653" s="14" t="b">
        <f t="shared" si="121"/>
        <v>1</v>
      </c>
      <c r="O1653"/>
    </row>
    <row r="1654" spans="1:15" ht="15.75" hidden="1" x14ac:dyDescent="0.25">
      <c r="A1654" s="17" t="s">
        <v>74</v>
      </c>
      <c r="B1654" s="17" t="s">
        <v>334</v>
      </c>
      <c r="C1654" s="17" t="s">
        <v>22</v>
      </c>
      <c r="D1654" s="12">
        <v>43073</v>
      </c>
      <c r="E1654" s="12">
        <v>43100</v>
      </c>
      <c r="F1654" s="13">
        <v>7293.17</v>
      </c>
      <c r="G1654" s="12">
        <v>42917</v>
      </c>
      <c r="H1654" s="12">
        <v>43008</v>
      </c>
      <c r="I1654" s="17">
        <f>IF((YEAR(H1654)-YEAR(G1654))=1, ((MONTH(H1654)-MONTH(G1654))+1)+12, (IF((YEAR(H1654)-YEAR(G1654))=2, ((MONTH(H1654)-MONTH(G1654))+1)+24, (IF((YEAR(H1654)-YEAR(G1654))=3, ((MONTH(H1654)-MONTH(G1654))+1)+36, (MONTH(H1654)-MONTH(G1654))+1)))))</f>
        <v>3</v>
      </c>
      <c r="J1654" s="13">
        <f>F1654/I1654</f>
        <v>2431.0566666666668</v>
      </c>
      <c r="L1654" t="b">
        <f t="shared" si="119"/>
        <v>0</v>
      </c>
      <c r="M1654" s="14" t="b">
        <f t="shared" si="122"/>
        <v>0</v>
      </c>
      <c r="N1654" s="14" t="b">
        <f t="shared" si="121"/>
        <v>0</v>
      </c>
      <c r="O1654"/>
    </row>
    <row r="1655" spans="1:15" ht="15.75" x14ac:dyDescent="0.25">
      <c r="A1655" s="17" t="s">
        <v>30</v>
      </c>
      <c r="B1655" s="17" t="s">
        <v>335</v>
      </c>
      <c r="C1655" s="17" t="s">
        <v>22</v>
      </c>
      <c r="D1655" s="12">
        <v>43621</v>
      </c>
      <c r="E1655" s="12">
        <v>43661</v>
      </c>
      <c r="F1655" s="13">
        <v>15000</v>
      </c>
      <c r="G1655" s="12">
        <v>43619</v>
      </c>
      <c r="H1655" s="12">
        <v>43738</v>
      </c>
      <c r="I1655" s="17">
        <f>IF((YEAR(H1655)-YEAR(G1655))=1, ((MONTH(H1655)-MONTH(G1655))+1)+12, (IF((YEAR(H1655)-YEAR(G1655))=2, ((MONTH(H1655)-MONTH(G1655))+1)+24, (IF((YEAR(H1655)-YEAR(G1655))=3, ((MONTH(H1655)-MONTH(G1655))+1)+36, (MONTH(H1655)-MONTH(G1655))+1)))))</f>
        <v>4</v>
      </c>
      <c r="J1655" s="13">
        <f>F1655/I1655</f>
        <v>3750</v>
      </c>
      <c r="L1655" t="b">
        <f t="shared" si="119"/>
        <v>0</v>
      </c>
      <c r="M1655" s="14" t="b">
        <f t="shared" si="122"/>
        <v>0</v>
      </c>
      <c r="N1655" s="14" t="b">
        <f t="shared" si="121"/>
        <v>0</v>
      </c>
      <c r="O1655"/>
    </row>
    <row r="1656" spans="1:15" ht="15.75" x14ac:dyDescent="0.25">
      <c r="A1656" s="17" t="s">
        <v>30</v>
      </c>
      <c r="B1656" s="17" t="s">
        <v>335</v>
      </c>
      <c r="C1656" s="17" t="s">
        <v>22</v>
      </c>
      <c r="D1656" s="12">
        <v>43763</v>
      </c>
      <c r="E1656" s="12">
        <v>43787</v>
      </c>
      <c r="F1656" s="13">
        <v>15000</v>
      </c>
      <c r="G1656" s="12">
        <v>43742</v>
      </c>
      <c r="H1656" s="12">
        <v>43861</v>
      </c>
      <c r="I1656" s="17">
        <f>IF((YEAR(H1656)-YEAR(G1656))=1, ((MONTH(H1656)-MONTH(G1656))+1)+12, (IF((YEAR(H1656)-YEAR(G1656))=2, ((MONTH(H1656)-MONTH(G1656))+1)+24, (IF((YEAR(H1656)-YEAR(G1656))=3, ((MONTH(H1656)-MONTH(G1656))+1)+36, (MONTH(H1656)-MONTH(G1656))+1)))))</f>
        <v>4</v>
      </c>
      <c r="J1656" s="13">
        <f>F1656/I1656</f>
        <v>3750</v>
      </c>
      <c r="L1656" t="b">
        <f t="shared" si="119"/>
        <v>0</v>
      </c>
      <c r="M1656" s="14" t="b">
        <f t="shared" si="122"/>
        <v>1</v>
      </c>
      <c r="N1656" s="14" t="b">
        <f t="shared" si="121"/>
        <v>1</v>
      </c>
      <c r="O1656"/>
    </row>
    <row r="1657" spans="1:15" ht="15.75" x14ac:dyDescent="0.25">
      <c r="A1657" s="17" t="s">
        <v>30</v>
      </c>
      <c r="B1657" s="17" t="s">
        <v>335</v>
      </c>
      <c r="C1657" s="17" t="s">
        <v>22</v>
      </c>
      <c r="D1657" s="12">
        <v>43862</v>
      </c>
      <c r="E1657" s="12">
        <v>43894</v>
      </c>
      <c r="F1657" s="13">
        <v>15000</v>
      </c>
      <c r="G1657" s="12">
        <v>43862</v>
      </c>
      <c r="H1657" s="12">
        <v>43982</v>
      </c>
      <c r="I1657" s="17">
        <f>IF((YEAR(H1657)-YEAR(G1657))=1, ((MONTH(H1657)-MONTH(G1657))+1)+12, (IF((YEAR(H1657)-YEAR(G1657))=2, ((MONTH(H1657)-MONTH(G1657))+1)+24, (IF((YEAR(H1657)-YEAR(G1657))=3, ((MONTH(H1657)-MONTH(G1657))+1)+36, (MONTH(H1657)-MONTH(G1657))+1)))))</f>
        <v>4</v>
      </c>
      <c r="J1657" s="13">
        <f>F1657/I1657</f>
        <v>3750</v>
      </c>
      <c r="L1657" t="b">
        <f t="shared" si="119"/>
        <v>0</v>
      </c>
      <c r="M1657" s="14" t="b">
        <f t="shared" si="122"/>
        <v>1</v>
      </c>
      <c r="N1657" s="14" t="b">
        <f t="shared" si="121"/>
        <v>1</v>
      </c>
      <c r="O1657"/>
    </row>
    <row r="1658" spans="1:15" ht="15.75" x14ac:dyDescent="0.25">
      <c r="A1658" s="17" t="s">
        <v>30</v>
      </c>
      <c r="B1658" s="17" t="s">
        <v>335</v>
      </c>
      <c r="C1658" s="17" t="s">
        <v>22</v>
      </c>
      <c r="D1658" s="12">
        <v>43983</v>
      </c>
      <c r="E1658" s="12">
        <v>44061</v>
      </c>
      <c r="F1658" s="13">
        <v>15000</v>
      </c>
      <c r="G1658" s="12">
        <v>43983</v>
      </c>
      <c r="H1658" s="12">
        <v>44104</v>
      </c>
      <c r="I1658" s="17">
        <f>IF((YEAR(H1658)-YEAR(G1658))=1, ((MONTH(H1658)-MONTH(G1658))+1)+12, (IF((YEAR(H1658)-YEAR(G1658))=2, ((MONTH(H1658)-MONTH(G1658))+1)+24, (IF((YEAR(H1658)-YEAR(G1658))=3, ((MONTH(H1658)-MONTH(G1658))+1)+36, (MONTH(H1658)-MONTH(G1658))+1)))))</f>
        <v>4</v>
      </c>
      <c r="J1658" s="13">
        <f>F1658/I1658</f>
        <v>3750</v>
      </c>
      <c r="L1658" t="b">
        <f t="shared" si="119"/>
        <v>0</v>
      </c>
      <c r="M1658" s="14" t="b">
        <f t="shared" si="122"/>
        <v>1</v>
      </c>
      <c r="N1658" s="14" t="b">
        <f t="shared" si="121"/>
        <v>1</v>
      </c>
      <c r="O1658"/>
    </row>
    <row r="1659" spans="1:15" ht="15.75" hidden="1" x14ac:dyDescent="0.25">
      <c r="A1659" s="17" t="s">
        <v>75</v>
      </c>
      <c r="B1659" s="17" t="s">
        <v>336</v>
      </c>
      <c r="C1659" s="17" t="s">
        <v>22</v>
      </c>
      <c r="D1659" s="12">
        <v>42740</v>
      </c>
      <c r="E1659" s="12">
        <v>43100</v>
      </c>
      <c r="F1659" s="13">
        <v>60000</v>
      </c>
      <c r="G1659" s="12">
        <v>42705</v>
      </c>
      <c r="H1659" s="12">
        <v>43069</v>
      </c>
      <c r="I1659" s="17">
        <f>IF((YEAR(H1659)-YEAR(G1659))=1, ((MONTH(H1659)-MONTH(G1659))+1)+12, (IF((YEAR(H1659)-YEAR(G1659))=2, ((MONTH(H1659)-MONTH(G1659))+1)+24, (IF((YEAR(H1659)-YEAR(G1659))=3, ((MONTH(H1659)-MONTH(G1659))+1)+36, (MONTH(H1659)-MONTH(G1659))+1)))))</f>
        <v>12</v>
      </c>
      <c r="J1659" s="13">
        <f>F1659/I1659</f>
        <v>5000</v>
      </c>
      <c r="L1659" t="b">
        <f t="shared" si="119"/>
        <v>0</v>
      </c>
      <c r="M1659" s="14" t="b">
        <f t="shared" si="122"/>
        <v>0</v>
      </c>
      <c r="N1659" s="14" t="b">
        <f t="shared" si="121"/>
        <v>0</v>
      </c>
      <c r="O1659"/>
    </row>
    <row r="1660" spans="1:15" ht="15.75" hidden="1" x14ac:dyDescent="0.25">
      <c r="A1660" s="17" t="s">
        <v>75</v>
      </c>
      <c r="B1660" s="17" t="s">
        <v>336</v>
      </c>
      <c r="C1660" s="17" t="s">
        <v>22</v>
      </c>
      <c r="D1660" s="12">
        <v>43099</v>
      </c>
      <c r="E1660" s="12">
        <v>43553</v>
      </c>
      <c r="F1660" s="13">
        <v>60000</v>
      </c>
      <c r="G1660" s="12">
        <v>43070</v>
      </c>
      <c r="H1660" s="12">
        <v>43434</v>
      </c>
      <c r="I1660" s="17">
        <f>IF((YEAR(H1660)-YEAR(G1660))=1, ((MONTH(H1660)-MONTH(G1660))+1)+12, (IF((YEAR(H1660)-YEAR(G1660))=2, ((MONTH(H1660)-MONTH(G1660))+1)+24, (IF((YEAR(H1660)-YEAR(G1660))=3, ((MONTH(H1660)-MONTH(G1660))+1)+36, (MONTH(H1660)-MONTH(G1660))+1)))))</f>
        <v>12</v>
      </c>
      <c r="J1660" s="13">
        <f>F1660/I1660</f>
        <v>5000</v>
      </c>
      <c r="L1660" t="b">
        <f t="shared" si="119"/>
        <v>0</v>
      </c>
      <c r="M1660" s="14" t="b">
        <f t="shared" si="122"/>
        <v>1</v>
      </c>
      <c r="N1660" s="14" t="b">
        <f t="shared" si="121"/>
        <v>1</v>
      </c>
      <c r="O1660"/>
    </row>
    <row r="1661" spans="1:15" ht="15.75" hidden="1" x14ac:dyDescent="0.25">
      <c r="A1661" s="17" t="s">
        <v>76</v>
      </c>
      <c r="B1661" s="17" t="s">
        <v>335</v>
      </c>
      <c r="C1661" s="17" t="s">
        <v>22</v>
      </c>
      <c r="D1661" s="12">
        <v>42440</v>
      </c>
      <c r="E1661" s="12">
        <v>42735</v>
      </c>
      <c r="F1661" s="13">
        <v>40000</v>
      </c>
      <c r="G1661" s="12">
        <v>42430</v>
      </c>
      <c r="H1661" s="12">
        <v>42794</v>
      </c>
      <c r="I1661" s="17">
        <f>IF((YEAR(H1661)-YEAR(G1661))=1, ((MONTH(H1661)-MONTH(G1661))+1)+12, (IF((YEAR(H1661)-YEAR(G1661))=2, ((MONTH(H1661)-MONTH(G1661))+1)+24, (IF((YEAR(H1661)-YEAR(G1661))=3, ((MONTH(H1661)-MONTH(G1661))+1)+36, (MONTH(H1661)-MONTH(G1661))+1)))))</f>
        <v>12</v>
      </c>
      <c r="J1661" s="13">
        <f>F1661/I1661</f>
        <v>3333.3333333333335</v>
      </c>
      <c r="L1661" t="b">
        <f t="shared" si="119"/>
        <v>0</v>
      </c>
      <c r="M1661" s="14" t="b">
        <f t="shared" si="122"/>
        <v>0</v>
      </c>
      <c r="N1661" s="14" t="b">
        <f t="shared" si="121"/>
        <v>0</v>
      </c>
      <c r="O1661"/>
    </row>
    <row r="1662" spans="1:15" ht="15.75" hidden="1" x14ac:dyDescent="0.25">
      <c r="A1662" s="17" t="s">
        <v>76</v>
      </c>
      <c r="B1662" s="17" t="s">
        <v>335</v>
      </c>
      <c r="C1662" s="17" t="s">
        <v>22</v>
      </c>
      <c r="D1662" s="12">
        <v>42752</v>
      </c>
      <c r="E1662" s="12">
        <v>43100</v>
      </c>
      <c r="F1662" s="13">
        <v>20000</v>
      </c>
      <c r="G1662" s="12">
        <v>42736</v>
      </c>
      <c r="H1662" s="12">
        <v>43100</v>
      </c>
      <c r="I1662" s="17">
        <f>IF((YEAR(H1662)-YEAR(G1662))=1, ((MONTH(H1662)-MONTH(G1662))+1)+12, (IF((YEAR(H1662)-YEAR(G1662))=2, ((MONTH(H1662)-MONTH(G1662))+1)+24, (IF((YEAR(H1662)-YEAR(G1662))=3, ((MONTH(H1662)-MONTH(G1662))+1)+36, (MONTH(H1662)-MONTH(G1662))+1)))))</f>
        <v>12</v>
      </c>
      <c r="J1662" s="13">
        <f>F1662/I1662</f>
        <v>1666.6666666666667</v>
      </c>
      <c r="L1662" t="b">
        <f t="shared" si="119"/>
        <v>0</v>
      </c>
      <c r="M1662" s="14" t="b">
        <f t="shared" si="122"/>
        <v>1</v>
      </c>
      <c r="N1662" s="14" t="b">
        <f t="shared" si="121"/>
        <v>1</v>
      </c>
      <c r="O1662"/>
    </row>
    <row r="1663" spans="1:15" ht="15.75" hidden="1" x14ac:dyDescent="0.25">
      <c r="A1663" s="17" t="s">
        <v>76</v>
      </c>
      <c r="B1663" s="17" t="s">
        <v>335</v>
      </c>
      <c r="C1663" s="17" t="s">
        <v>22</v>
      </c>
      <c r="D1663" s="12">
        <v>42800</v>
      </c>
      <c r="E1663" s="12">
        <v>43100</v>
      </c>
      <c r="F1663" s="13">
        <v>2000</v>
      </c>
      <c r="G1663" s="12">
        <v>42736</v>
      </c>
      <c r="H1663" s="12">
        <v>43100</v>
      </c>
      <c r="I1663" s="17">
        <f>IF((YEAR(H1663)-YEAR(G1663))=1, ((MONTH(H1663)-MONTH(G1663))+1)+12, (IF((YEAR(H1663)-YEAR(G1663))=2, ((MONTH(H1663)-MONTH(G1663))+1)+24, (IF((YEAR(H1663)-YEAR(G1663))=3, ((MONTH(H1663)-MONTH(G1663))+1)+36, (MONTH(H1663)-MONTH(G1663))+1)))))</f>
        <v>12</v>
      </c>
      <c r="J1663" s="13">
        <f>F1663/I1663</f>
        <v>166.66666666666666</v>
      </c>
      <c r="L1663" t="b">
        <f t="shared" si="119"/>
        <v>1</v>
      </c>
      <c r="M1663" s="14" t="b">
        <f t="shared" si="122"/>
        <v>1</v>
      </c>
      <c r="N1663" s="14" t="b">
        <f t="shared" si="121"/>
        <v>1</v>
      </c>
      <c r="O1663"/>
    </row>
    <row r="1664" spans="1:15" ht="15.75" hidden="1" x14ac:dyDescent="0.25">
      <c r="A1664" s="17" t="s">
        <v>76</v>
      </c>
      <c r="B1664" s="17" t="s">
        <v>335</v>
      </c>
      <c r="C1664" s="17" t="s">
        <v>22</v>
      </c>
      <c r="D1664" s="12">
        <v>42905</v>
      </c>
      <c r="E1664" s="12">
        <v>43100</v>
      </c>
      <c r="F1664" s="13">
        <v>1911.05</v>
      </c>
      <c r="G1664" s="12">
        <v>42736</v>
      </c>
      <c r="H1664" s="12">
        <v>43100</v>
      </c>
      <c r="I1664" s="17">
        <f>IF((YEAR(H1664)-YEAR(G1664))=1, ((MONTH(H1664)-MONTH(G1664))+1)+12, (IF((YEAR(H1664)-YEAR(G1664))=2, ((MONTH(H1664)-MONTH(G1664))+1)+24, (IF((YEAR(H1664)-YEAR(G1664))=3, ((MONTH(H1664)-MONTH(G1664))+1)+36, (MONTH(H1664)-MONTH(G1664))+1)))))</f>
        <v>12</v>
      </c>
      <c r="J1664" s="13">
        <f>F1664/I1664</f>
        <v>159.25416666666666</v>
      </c>
      <c r="L1664" t="b">
        <f t="shared" si="119"/>
        <v>1</v>
      </c>
      <c r="M1664" s="14" t="b">
        <f t="shared" si="122"/>
        <v>1</v>
      </c>
      <c r="N1664" s="14" t="b">
        <f t="shared" si="121"/>
        <v>1</v>
      </c>
      <c r="O1664"/>
    </row>
    <row r="1665" spans="1:15" ht="15.75" hidden="1" x14ac:dyDescent="0.25">
      <c r="A1665" s="17" t="s">
        <v>76</v>
      </c>
      <c r="B1665" s="17" t="s">
        <v>335</v>
      </c>
      <c r="C1665" s="17" t="s">
        <v>22</v>
      </c>
      <c r="D1665" s="12">
        <v>42928</v>
      </c>
      <c r="E1665" s="12">
        <v>43100</v>
      </c>
      <c r="F1665" s="13">
        <v>322.22000000000003</v>
      </c>
      <c r="G1665" s="12">
        <v>42736</v>
      </c>
      <c r="H1665" s="12">
        <v>43100</v>
      </c>
      <c r="I1665" s="17">
        <f>IF((YEAR(H1665)-YEAR(G1665))=1, ((MONTH(H1665)-MONTH(G1665))+1)+12, (IF((YEAR(H1665)-YEAR(G1665))=2, ((MONTH(H1665)-MONTH(G1665))+1)+24, (IF((YEAR(H1665)-YEAR(G1665))=3, ((MONTH(H1665)-MONTH(G1665))+1)+36, (MONTH(H1665)-MONTH(G1665))+1)))))</f>
        <v>12</v>
      </c>
      <c r="J1665" s="13">
        <f>F1665/I1665</f>
        <v>26.85166666666667</v>
      </c>
      <c r="L1665" t="b">
        <f t="shared" si="119"/>
        <v>1</v>
      </c>
      <c r="M1665" s="14" t="b">
        <f t="shared" si="122"/>
        <v>1</v>
      </c>
      <c r="N1665" s="14" t="b">
        <f t="shared" si="121"/>
        <v>1</v>
      </c>
      <c r="O1665"/>
    </row>
    <row r="1666" spans="1:15" ht="15.75" hidden="1" x14ac:dyDescent="0.25">
      <c r="A1666" s="17" t="s">
        <v>76</v>
      </c>
      <c r="B1666" s="17" t="s">
        <v>335</v>
      </c>
      <c r="C1666" s="17" t="s">
        <v>22</v>
      </c>
      <c r="D1666" s="12">
        <v>43039</v>
      </c>
      <c r="E1666" s="12">
        <v>43100</v>
      </c>
      <c r="F1666" s="13">
        <v>3990</v>
      </c>
      <c r="G1666" s="12">
        <v>42736</v>
      </c>
      <c r="H1666" s="12">
        <v>43100</v>
      </c>
      <c r="I1666" s="17">
        <f>IF((YEAR(H1666)-YEAR(G1666))=1, ((MONTH(H1666)-MONTH(G1666))+1)+12, (IF((YEAR(H1666)-YEAR(G1666))=2, ((MONTH(H1666)-MONTH(G1666))+1)+24, (IF((YEAR(H1666)-YEAR(G1666))=3, ((MONTH(H1666)-MONTH(G1666))+1)+36, (MONTH(H1666)-MONTH(G1666))+1)))))</f>
        <v>12</v>
      </c>
      <c r="J1666" s="13">
        <f>F1666/I1666</f>
        <v>332.5</v>
      </c>
      <c r="L1666" t="b">
        <f t="shared" si="119"/>
        <v>1</v>
      </c>
      <c r="M1666" s="14" t="b">
        <f t="shared" si="122"/>
        <v>1</v>
      </c>
      <c r="N1666" s="14" t="b">
        <f t="shared" si="121"/>
        <v>1</v>
      </c>
      <c r="O1666"/>
    </row>
    <row r="1667" spans="1:15" ht="15.75" hidden="1" x14ac:dyDescent="0.25">
      <c r="A1667" s="17" t="s">
        <v>76</v>
      </c>
      <c r="B1667" s="17" t="s">
        <v>335</v>
      </c>
      <c r="C1667" s="17" t="s">
        <v>22</v>
      </c>
      <c r="D1667" s="12">
        <v>42826</v>
      </c>
      <c r="E1667" s="12">
        <v>43100</v>
      </c>
      <c r="F1667" s="13">
        <v>40000</v>
      </c>
      <c r="G1667" s="12">
        <v>42795</v>
      </c>
      <c r="H1667" s="12">
        <v>43159</v>
      </c>
      <c r="I1667" s="17">
        <f>IF((YEAR(H1667)-YEAR(G1667))=1, ((MONTH(H1667)-MONTH(G1667))+1)+12, (IF((YEAR(H1667)-YEAR(G1667))=2, ((MONTH(H1667)-MONTH(G1667))+1)+24, (IF((YEAR(H1667)-YEAR(G1667))=3, ((MONTH(H1667)-MONTH(G1667))+1)+36, (MONTH(H1667)-MONTH(G1667))+1)))))</f>
        <v>12</v>
      </c>
      <c r="J1667" s="13">
        <f>F1667/I1667</f>
        <v>3333.3333333333335</v>
      </c>
      <c r="L1667" t="b">
        <f t="shared" ref="L1667:L1730" si="123">AND(A1667=A1666,B1667=B1666,G1667=G1666,H1667=H1666)</f>
        <v>0</v>
      </c>
      <c r="M1667" s="14" t="b">
        <f t="shared" si="122"/>
        <v>1</v>
      </c>
      <c r="N1667" s="14" t="b">
        <f t="shared" si="121"/>
        <v>1</v>
      </c>
      <c r="O1667"/>
    </row>
    <row r="1668" spans="1:15" ht="15.75" hidden="1" x14ac:dyDescent="0.25">
      <c r="A1668" s="17" t="s">
        <v>76</v>
      </c>
      <c r="B1668" s="17" t="s">
        <v>335</v>
      </c>
      <c r="C1668" s="17" t="s">
        <v>22</v>
      </c>
      <c r="D1668" s="12">
        <v>42892</v>
      </c>
      <c r="E1668" s="12">
        <v>43100</v>
      </c>
      <c r="F1668" s="13">
        <v>6446.25</v>
      </c>
      <c r="G1668" s="12">
        <v>42887</v>
      </c>
      <c r="H1668" s="12">
        <v>42916</v>
      </c>
      <c r="I1668" s="17">
        <f>IF((YEAR(H1668)-YEAR(G1668))=1, ((MONTH(H1668)-MONTH(G1668))+1)+12, (IF((YEAR(H1668)-YEAR(G1668))=2, ((MONTH(H1668)-MONTH(G1668))+1)+24, (IF((YEAR(H1668)-YEAR(G1668))=3, ((MONTH(H1668)-MONTH(G1668))+1)+36, (MONTH(H1668)-MONTH(G1668))+1)))))</f>
        <v>1</v>
      </c>
      <c r="J1668" s="13">
        <f>F1668/I1668</f>
        <v>6446.25</v>
      </c>
      <c r="L1668" t="b">
        <f t="shared" si="123"/>
        <v>0</v>
      </c>
      <c r="M1668" s="14" t="b">
        <f t="shared" si="122"/>
        <v>1</v>
      </c>
      <c r="N1668" s="14" t="b">
        <f t="shared" si="121"/>
        <v>1</v>
      </c>
      <c r="O1668"/>
    </row>
    <row r="1669" spans="1:15" ht="15.75" hidden="1" x14ac:dyDescent="0.25">
      <c r="A1669" s="17" t="s">
        <v>76</v>
      </c>
      <c r="B1669" s="17" t="s">
        <v>335</v>
      </c>
      <c r="C1669" s="17" t="s">
        <v>22</v>
      </c>
      <c r="D1669" s="12">
        <v>42950</v>
      </c>
      <c r="E1669" s="12">
        <v>43100</v>
      </c>
      <c r="F1669" s="13">
        <v>328</v>
      </c>
      <c r="G1669" s="12">
        <v>42948</v>
      </c>
      <c r="H1669" s="12">
        <v>42978</v>
      </c>
      <c r="I1669" s="17">
        <f>IF((YEAR(H1669)-YEAR(G1669))=1, ((MONTH(H1669)-MONTH(G1669))+1)+12, (IF((YEAR(H1669)-YEAR(G1669))=2, ((MONTH(H1669)-MONTH(G1669))+1)+24, (IF((YEAR(H1669)-YEAR(G1669))=3, ((MONTH(H1669)-MONTH(G1669))+1)+36, (MONTH(H1669)-MONTH(G1669))+1)))))</f>
        <v>1</v>
      </c>
      <c r="J1669" s="13">
        <f>F1669/I1669</f>
        <v>328</v>
      </c>
      <c r="L1669" t="b">
        <f t="shared" si="123"/>
        <v>0</v>
      </c>
      <c r="M1669" s="14" t="b">
        <f t="shared" si="122"/>
        <v>1</v>
      </c>
      <c r="N1669" s="14" t="b">
        <f t="shared" si="121"/>
        <v>1</v>
      </c>
      <c r="O1669"/>
    </row>
    <row r="1670" spans="1:15" ht="15.75" hidden="1" x14ac:dyDescent="0.25">
      <c r="A1670" s="17" t="s">
        <v>76</v>
      </c>
      <c r="B1670" s="17" t="s">
        <v>335</v>
      </c>
      <c r="C1670" s="17" t="s">
        <v>22</v>
      </c>
      <c r="D1670" s="12">
        <v>43125</v>
      </c>
      <c r="E1670" s="12">
        <v>43143</v>
      </c>
      <c r="F1670" s="13">
        <v>10000</v>
      </c>
      <c r="G1670" s="12">
        <v>43101</v>
      </c>
      <c r="H1670" s="12">
        <v>43465</v>
      </c>
      <c r="I1670" s="17">
        <f>IF((YEAR(H1670)-YEAR(G1670))=1, ((MONTH(H1670)-MONTH(G1670))+1)+12, (IF((YEAR(H1670)-YEAR(G1670))=2, ((MONTH(H1670)-MONTH(G1670))+1)+24, (IF((YEAR(H1670)-YEAR(G1670))=3, ((MONTH(H1670)-MONTH(G1670))+1)+36, (MONTH(H1670)-MONTH(G1670))+1)))))</f>
        <v>12</v>
      </c>
      <c r="J1670" s="13">
        <f>F1670/I1670</f>
        <v>833.33333333333337</v>
      </c>
      <c r="L1670" t="b">
        <f t="shared" si="123"/>
        <v>0</v>
      </c>
      <c r="M1670" s="14" t="b">
        <f t="shared" si="122"/>
        <v>1</v>
      </c>
      <c r="N1670" s="14" t="b">
        <f t="shared" si="121"/>
        <v>1</v>
      </c>
      <c r="O1670"/>
    </row>
    <row r="1671" spans="1:15" ht="15.75" hidden="1" x14ac:dyDescent="0.25">
      <c r="A1671" s="17" t="s">
        <v>76</v>
      </c>
      <c r="B1671" s="17" t="s">
        <v>335</v>
      </c>
      <c r="C1671" s="17" t="s">
        <v>22</v>
      </c>
      <c r="D1671" s="12">
        <v>43104</v>
      </c>
      <c r="E1671" s="12">
        <v>43116</v>
      </c>
      <c r="F1671" s="13">
        <v>20000</v>
      </c>
      <c r="G1671" s="12">
        <v>43101</v>
      </c>
      <c r="H1671" s="12">
        <v>43465</v>
      </c>
      <c r="I1671" s="17">
        <f>IF((YEAR(H1671)-YEAR(G1671))=1, ((MONTH(H1671)-MONTH(G1671))+1)+12, (IF((YEAR(H1671)-YEAR(G1671))=2, ((MONTH(H1671)-MONTH(G1671))+1)+24, (IF((YEAR(H1671)-YEAR(G1671))=3, ((MONTH(H1671)-MONTH(G1671))+1)+36, (MONTH(H1671)-MONTH(G1671))+1)))))</f>
        <v>12</v>
      </c>
      <c r="J1671" s="13">
        <f>F1671/I1671</f>
        <v>1666.6666666666667</v>
      </c>
      <c r="L1671" t="b">
        <f t="shared" si="123"/>
        <v>1</v>
      </c>
      <c r="M1671" s="14" t="b">
        <f t="shared" si="122"/>
        <v>1</v>
      </c>
      <c r="N1671" s="14" t="b">
        <f t="shared" si="121"/>
        <v>1</v>
      </c>
      <c r="O1671"/>
    </row>
    <row r="1672" spans="1:15" ht="15.75" x14ac:dyDescent="0.25">
      <c r="A1672" s="17" t="s">
        <v>76</v>
      </c>
      <c r="B1672" s="17" t="s">
        <v>335</v>
      </c>
      <c r="C1672" s="17" t="s">
        <v>22</v>
      </c>
      <c r="D1672" s="12">
        <v>43483</v>
      </c>
      <c r="E1672" s="12">
        <v>43522</v>
      </c>
      <c r="F1672" s="13">
        <v>7500</v>
      </c>
      <c r="G1672" s="12">
        <v>43466</v>
      </c>
      <c r="H1672" s="12">
        <v>43555</v>
      </c>
      <c r="I1672" s="17">
        <f>IF((YEAR(H1672)-YEAR(G1672))=1, ((MONTH(H1672)-MONTH(G1672))+1)+12, (IF((YEAR(H1672)-YEAR(G1672))=2, ((MONTH(H1672)-MONTH(G1672))+1)+24, (IF((YEAR(H1672)-YEAR(G1672))=3, ((MONTH(H1672)-MONTH(G1672))+1)+36, (MONTH(H1672)-MONTH(G1672))+1)))))</f>
        <v>3</v>
      </c>
      <c r="J1672" s="13">
        <f>F1672/I1672</f>
        <v>2500</v>
      </c>
      <c r="L1672" t="b">
        <f t="shared" si="123"/>
        <v>0</v>
      </c>
      <c r="M1672" s="14" t="b">
        <f t="shared" si="122"/>
        <v>1</v>
      </c>
      <c r="N1672" s="14" t="b">
        <f t="shared" si="121"/>
        <v>1</v>
      </c>
      <c r="O1672"/>
    </row>
    <row r="1673" spans="1:15" ht="15.75" x14ac:dyDescent="0.25">
      <c r="A1673" s="17" t="s">
        <v>76</v>
      </c>
      <c r="B1673" s="17" t="s">
        <v>332</v>
      </c>
      <c r="C1673" s="17" t="s">
        <v>22</v>
      </c>
      <c r="D1673" s="12">
        <v>43559</v>
      </c>
      <c r="E1673" s="12">
        <v>43570</v>
      </c>
      <c r="F1673" s="13">
        <v>20000</v>
      </c>
      <c r="G1673" s="12">
        <v>43556</v>
      </c>
      <c r="H1673" s="12">
        <v>43921</v>
      </c>
      <c r="I1673" s="17">
        <f>IF((YEAR(H1673)-YEAR(G1673))=1, ((MONTH(H1673)-MONTH(G1673))+1)+12, (IF((YEAR(H1673)-YEAR(G1673))=2, ((MONTH(H1673)-MONTH(G1673))+1)+24, (IF((YEAR(H1673)-YEAR(G1673))=3, ((MONTH(H1673)-MONTH(G1673))+1)+36, (MONTH(H1673)-MONTH(G1673))+1)))))</f>
        <v>12</v>
      </c>
      <c r="J1673" s="13">
        <f>F1673/I1673</f>
        <v>1666.6666666666667</v>
      </c>
      <c r="L1673" t="b">
        <f t="shared" si="123"/>
        <v>0</v>
      </c>
      <c r="M1673" s="14" t="b">
        <f t="shared" si="122"/>
        <v>1</v>
      </c>
      <c r="N1673" s="14" t="b">
        <f t="shared" si="121"/>
        <v>0</v>
      </c>
      <c r="O1673"/>
    </row>
    <row r="1674" spans="1:15" ht="15.75" x14ac:dyDescent="0.25">
      <c r="A1674" s="17" t="s">
        <v>76</v>
      </c>
      <c r="B1674" s="17" t="s">
        <v>335</v>
      </c>
      <c r="C1674" s="17" t="s">
        <v>22</v>
      </c>
      <c r="D1674" s="12">
        <v>43559</v>
      </c>
      <c r="E1674" s="12">
        <v>43570</v>
      </c>
      <c r="F1674" s="13">
        <v>10000</v>
      </c>
      <c r="G1674" s="12">
        <v>43556</v>
      </c>
      <c r="H1674" s="12">
        <v>43921</v>
      </c>
      <c r="I1674" s="17">
        <f>IF((YEAR(H1674)-YEAR(G1674))=1, ((MONTH(H1674)-MONTH(G1674))+1)+12, (IF((YEAR(H1674)-YEAR(G1674))=2, ((MONTH(H1674)-MONTH(G1674))+1)+24, (IF((YEAR(H1674)-YEAR(G1674))=3, ((MONTH(H1674)-MONTH(G1674))+1)+36, (MONTH(H1674)-MONTH(G1674))+1)))))</f>
        <v>12</v>
      </c>
      <c r="J1674" s="13">
        <f>F1674/I1674</f>
        <v>833.33333333333337</v>
      </c>
      <c r="L1674" t="b">
        <f t="shared" si="123"/>
        <v>0</v>
      </c>
      <c r="M1674" s="14" t="b">
        <f t="shared" si="122"/>
        <v>1</v>
      </c>
      <c r="N1674" s="14" t="b">
        <f t="shared" si="121"/>
        <v>0</v>
      </c>
      <c r="O1674"/>
    </row>
    <row r="1675" spans="1:15" ht="15.75" x14ac:dyDescent="0.25">
      <c r="A1675" s="17" t="s">
        <v>76</v>
      </c>
      <c r="B1675" s="17" t="s">
        <v>332</v>
      </c>
      <c r="C1675" s="17" t="s">
        <v>22</v>
      </c>
      <c r="D1675" s="12">
        <v>43922</v>
      </c>
      <c r="E1675" s="12">
        <v>43948</v>
      </c>
      <c r="F1675" s="13">
        <v>21000</v>
      </c>
      <c r="G1675" s="12">
        <v>43922</v>
      </c>
      <c r="H1675" s="12">
        <v>44286</v>
      </c>
      <c r="I1675" s="17">
        <f>IF((YEAR(H1675)-YEAR(G1675))=1, ((MONTH(H1675)-MONTH(G1675))+1)+12, (IF((YEAR(H1675)-YEAR(G1675))=2, ((MONTH(H1675)-MONTH(G1675))+1)+24, (IF((YEAR(H1675)-YEAR(G1675))=3, ((MONTH(H1675)-MONTH(G1675))+1)+36, (MONTH(H1675)-MONTH(G1675))+1)))))</f>
        <v>12</v>
      </c>
      <c r="J1675" s="13">
        <f>F1675/I1675</f>
        <v>1750</v>
      </c>
      <c r="L1675" t="b">
        <f t="shared" si="123"/>
        <v>0</v>
      </c>
      <c r="M1675" s="14" t="b">
        <f t="shared" si="122"/>
        <v>1</v>
      </c>
      <c r="N1675" s="14" t="b">
        <f t="shared" si="121"/>
        <v>0</v>
      </c>
      <c r="O1675"/>
    </row>
    <row r="1676" spans="1:15" ht="15.75" x14ac:dyDescent="0.25">
      <c r="A1676" s="17" t="s">
        <v>76</v>
      </c>
      <c r="B1676" s="17" t="s">
        <v>335</v>
      </c>
      <c r="C1676" s="17" t="s">
        <v>22</v>
      </c>
      <c r="D1676" s="12">
        <v>43922</v>
      </c>
      <c r="E1676" s="12">
        <v>43948</v>
      </c>
      <c r="F1676" s="13">
        <v>10500</v>
      </c>
      <c r="G1676" s="12">
        <v>43922</v>
      </c>
      <c r="H1676" s="12">
        <v>44286</v>
      </c>
      <c r="I1676" s="17">
        <f>IF((YEAR(H1676)-YEAR(G1676))=1, ((MONTH(H1676)-MONTH(G1676))+1)+12, (IF((YEAR(H1676)-YEAR(G1676))=2, ((MONTH(H1676)-MONTH(G1676))+1)+24, (IF((YEAR(H1676)-YEAR(G1676))=3, ((MONTH(H1676)-MONTH(G1676))+1)+36, (MONTH(H1676)-MONTH(G1676))+1)))))</f>
        <v>12</v>
      </c>
      <c r="J1676" s="13">
        <f>F1676/I1676</f>
        <v>875</v>
      </c>
      <c r="L1676" t="b">
        <f t="shared" si="123"/>
        <v>0</v>
      </c>
      <c r="M1676" s="14" t="b">
        <f t="shared" si="122"/>
        <v>1</v>
      </c>
      <c r="N1676" s="14" t="b">
        <f t="shared" si="121"/>
        <v>0</v>
      </c>
      <c r="O1676"/>
    </row>
    <row r="1677" spans="1:15" ht="15.75" x14ac:dyDescent="0.25">
      <c r="A1677" s="17" t="s">
        <v>76</v>
      </c>
      <c r="B1677" s="17" t="s">
        <v>332</v>
      </c>
      <c r="C1677" s="17" t="s">
        <v>22</v>
      </c>
      <c r="D1677" s="12">
        <v>43922</v>
      </c>
      <c r="E1677" s="12">
        <v>43948</v>
      </c>
      <c r="F1677" s="13">
        <v>3000</v>
      </c>
      <c r="G1677" s="12">
        <v>43922</v>
      </c>
      <c r="H1677" s="12">
        <v>44286</v>
      </c>
      <c r="I1677" s="17">
        <f>IF((YEAR(H1677)-YEAR(G1677))=1, ((MONTH(H1677)-MONTH(G1677))+1)+12, (IF((YEAR(H1677)-YEAR(G1677))=2, ((MONTH(H1677)-MONTH(G1677))+1)+24, (IF((YEAR(H1677)-YEAR(G1677))=3, ((MONTH(H1677)-MONTH(G1677))+1)+36, (MONTH(H1677)-MONTH(G1677))+1)))))</f>
        <v>12</v>
      </c>
      <c r="J1677" s="13">
        <f>F1677/I1677</f>
        <v>250</v>
      </c>
      <c r="L1677" t="b">
        <f t="shared" si="123"/>
        <v>0</v>
      </c>
      <c r="M1677" s="14" t="b">
        <f t="shared" si="122"/>
        <v>1</v>
      </c>
      <c r="N1677" s="14" t="b">
        <f t="shared" si="121"/>
        <v>0</v>
      </c>
      <c r="O1677"/>
    </row>
    <row r="1678" spans="1:15" ht="15.75" x14ac:dyDescent="0.25">
      <c r="A1678" s="17" t="s">
        <v>76</v>
      </c>
      <c r="B1678" s="17" t="s">
        <v>335</v>
      </c>
      <c r="C1678" s="17" t="s">
        <v>22</v>
      </c>
      <c r="D1678" s="12">
        <v>44287</v>
      </c>
      <c r="E1678" s="12"/>
      <c r="F1678" s="13">
        <v>21840</v>
      </c>
      <c r="G1678" s="12">
        <v>44287</v>
      </c>
      <c r="H1678" s="12">
        <v>44651</v>
      </c>
      <c r="I1678" s="17">
        <f>IF((YEAR(H1678)-YEAR(G1678))=1, ((MONTH(H1678)-MONTH(G1678))+1)+12, (IF((YEAR(H1678)-YEAR(G1678))=2, ((MONTH(H1678)-MONTH(G1678))+1)+24, (IF((YEAR(H1678)-YEAR(G1678))=3, ((MONTH(H1678)-MONTH(G1678))+1)+36, (MONTH(H1678)-MONTH(G1678))+1)))))</f>
        <v>12</v>
      </c>
      <c r="J1678" s="13">
        <f>F1678/I1678</f>
        <v>1820</v>
      </c>
      <c r="L1678" t="b">
        <f t="shared" si="123"/>
        <v>0</v>
      </c>
      <c r="M1678" s="14" t="b">
        <f t="shared" si="122"/>
        <v>1</v>
      </c>
      <c r="N1678" s="14" t="b">
        <f t="shared" si="121"/>
        <v>0</v>
      </c>
      <c r="O1678"/>
    </row>
    <row r="1679" spans="1:15" ht="15.75" x14ac:dyDescent="0.25">
      <c r="A1679" s="17" t="s">
        <v>76</v>
      </c>
      <c r="B1679" s="17" t="s">
        <v>332</v>
      </c>
      <c r="C1679" s="17" t="s">
        <v>22</v>
      </c>
      <c r="D1679" s="12">
        <v>44287</v>
      </c>
      <c r="E1679" s="12"/>
      <c r="F1679" s="13">
        <v>10920</v>
      </c>
      <c r="G1679" s="12">
        <v>44287</v>
      </c>
      <c r="H1679" s="12">
        <v>44651</v>
      </c>
      <c r="I1679" s="17">
        <f>IF((YEAR(H1679)-YEAR(G1679))=1, ((MONTH(H1679)-MONTH(G1679))+1)+12, (IF((YEAR(H1679)-YEAR(G1679))=2, ((MONTH(H1679)-MONTH(G1679))+1)+24, (IF((YEAR(H1679)-YEAR(G1679))=3, ((MONTH(H1679)-MONTH(G1679))+1)+36, (MONTH(H1679)-MONTH(G1679))+1)))))</f>
        <v>12</v>
      </c>
      <c r="J1679" s="13">
        <f>F1679/I1679</f>
        <v>910</v>
      </c>
      <c r="L1679" t="b">
        <f t="shared" si="123"/>
        <v>0</v>
      </c>
      <c r="M1679" s="14" t="b">
        <f t="shared" si="122"/>
        <v>1</v>
      </c>
      <c r="N1679" s="14" t="b">
        <f t="shared" si="121"/>
        <v>0</v>
      </c>
      <c r="O1679"/>
    </row>
    <row r="1680" spans="1:15" ht="15.75" x14ac:dyDescent="0.25">
      <c r="A1680" s="17" t="s">
        <v>76</v>
      </c>
      <c r="B1680" s="17" t="s">
        <v>335</v>
      </c>
      <c r="C1680" s="17" t="s">
        <v>22</v>
      </c>
      <c r="D1680" s="12">
        <v>44287</v>
      </c>
      <c r="E1680" s="12"/>
      <c r="F1680" s="13">
        <v>3000</v>
      </c>
      <c r="G1680" s="12">
        <v>44287</v>
      </c>
      <c r="H1680" s="12">
        <v>44651</v>
      </c>
      <c r="I1680" s="17">
        <f>IF((YEAR(H1680)-YEAR(G1680))=1, ((MONTH(H1680)-MONTH(G1680))+1)+12, (IF((YEAR(H1680)-YEAR(G1680))=2, ((MONTH(H1680)-MONTH(G1680))+1)+24, (IF((YEAR(H1680)-YEAR(G1680))=3, ((MONTH(H1680)-MONTH(G1680))+1)+36, (MONTH(H1680)-MONTH(G1680))+1)))))</f>
        <v>12</v>
      </c>
      <c r="J1680" s="13">
        <f>F1680/I1680</f>
        <v>250</v>
      </c>
      <c r="L1680" t="b">
        <f t="shared" si="123"/>
        <v>0</v>
      </c>
      <c r="M1680" s="14" t="b">
        <f t="shared" si="122"/>
        <v>1</v>
      </c>
      <c r="N1680" s="14" t="b">
        <f t="shared" si="121"/>
        <v>0</v>
      </c>
      <c r="O1680"/>
    </row>
    <row r="1681" spans="1:15" ht="15.75" x14ac:dyDescent="0.25">
      <c r="A1681" s="17" t="s">
        <v>76</v>
      </c>
      <c r="B1681" s="17" t="s">
        <v>332</v>
      </c>
      <c r="C1681" s="17" t="s">
        <v>22</v>
      </c>
      <c r="D1681" s="12">
        <v>44652</v>
      </c>
      <c r="E1681" s="12"/>
      <c r="F1681" s="13">
        <v>22275</v>
      </c>
      <c r="G1681" s="12">
        <v>44652</v>
      </c>
      <c r="H1681" s="12">
        <v>45016</v>
      </c>
      <c r="I1681" s="17">
        <f>IF((YEAR(H1681)-YEAR(G1681))=1, ((MONTH(H1681)-MONTH(G1681))+1)+12, (IF((YEAR(H1681)-YEAR(G1681))=2, ((MONTH(H1681)-MONTH(G1681))+1)+24, (IF((YEAR(H1681)-YEAR(G1681))=3, ((MONTH(H1681)-MONTH(G1681))+1)+36, (MONTH(H1681)-MONTH(G1681))+1)))))</f>
        <v>12</v>
      </c>
      <c r="J1681" s="13">
        <f>F1681/I1681</f>
        <v>1856.25</v>
      </c>
      <c r="L1681" t="b">
        <f t="shared" si="123"/>
        <v>0</v>
      </c>
      <c r="M1681" s="14" t="b">
        <f t="shared" si="122"/>
        <v>1</v>
      </c>
      <c r="N1681" s="14" t="b">
        <f t="shared" si="121"/>
        <v>0</v>
      </c>
      <c r="O1681"/>
    </row>
    <row r="1682" spans="1:15" ht="15.75" x14ac:dyDescent="0.25">
      <c r="A1682" s="17" t="s">
        <v>76</v>
      </c>
      <c r="B1682" s="17" t="s">
        <v>335</v>
      </c>
      <c r="C1682" s="17" t="s">
        <v>22</v>
      </c>
      <c r="D1682" s="12">
        <v>44652</v>
      </c>
      <c r="E1682" s="12"/>
      <c r="F1682" s="13">
        <v>11140</v>
      </c>
      <c r="G1682" s="12">
        <v>44652</v>
      </c>
      <c r="H1682" s="12">
        <v>45016</v>
      </c>
      <c r="I1682" s="17">
        <f>IF((YEAR(H1682)-YEAR(G1682))=1, ((MONTH(H1682)-MONTH(G1682))+1)+12, (IF((YEAR(H1682)-YEAR(G1682))=2, ((MONTH(H1682)-MONTH(G1682))+1)+24, (IF((YEAR(H1682)-YEAR(G1682))=3, ((MONTH(H1682)-MONTH(G1682))+1)+36, (MONTH(H1682)-MONTH(G1682))+1)))))</f>
        <v>12</v>
      </c>
      <c r="J1682" s="13">
        <f>F1682/I1682</f>
        <v>928.33333333333337</v>
      </c>
      <c r="L1682" t="b">
        <f t="shared" si="123"/>
        <v>0</v>
      </c>
      <c r="M1682" s="14" t="b">
        <f t="shared" si="122"/>
        <v>1</v>
      </c>
      <c r="N1682" s="14" t="b">
        <f t="shared" si="121"/>
        <v>0</v>
      </c>
      <c r="O1682"/>
    </row>
    <row r="1683" spans="1:15" ht="15.75" x14ac:dyDescent="0.25">
      <c r="A1683" s="17" t="s">
        <v>76</v>
      </c>
      <c r="B1683" s="17" t="s">
        <v>332</v>
      </c>
      <c r="C1683" s="17" t="s">
        <v>22</v>
      </c>
      <c r="D1683" s="12">
        <v>44652</v>
      </c>
      <c r="E1683" s="12"/>
      <c r="F1683" s="13">
        <v>3000</v>
      </c>
      <c r="G1683" s="12">
        <v>44652</v>
      </c>
      <c r="H1683" s="12">
        <v>45016</v>
      </c>
      <c r="I1683" s="17">
        <f>IF((YEAR(H1683)-YEAR(G1683))=1, ((MONTH(H1683)-MONTH(G1683))+1)+12, (IF((YEAR(H1683)-YEAR(G1683))=2, ((MONTH(H1683)-MONTH(G1683))+1)+24, (IF((YEAR(H1683)-YEAR(G1683))=3, ((MONTH(H1683)-MONTH(G1683))+1)+36, (MONTH(H1683)-MONTH(G1683))+1)))))</f>
        <v>12</v>
      </c>
      <c r="J1683" s="13">
        <f>F1683/I1683</f>
        <v>250</v>
      </c>
      <c r="L1683" t="b">
        <f t="shared" si="123"/>
        <v>0</v>
      </c>
      <c r="M1683" s="14" t="b">
        <f t="shared" si="122"/>
        <v>1</v>
      </c>
      <c r="N1683" s="14" t="b">
        <f t="shared" si="121"/>
        <v>0</v>
      </c>
      <c r="O1683"/>
    </row>
    <row r="1684" spans="1:15" ht="15.75" hidden="1" x14ac:dyDescent="0.25">
      <c r="A1684" s="17" t="s">
        <v>77</v>
      </c>
      <c r="B1684" s="17" t="s">
        <v>336</v>
      </c>
      <c r="C1684" s="17" t="s">
        <v>22</v>
      </c>
      <c r="D1684" s="12">
        <v>42736</v>
      </c>
      <c r="E1684" s="12">
        <v>43100</v>
      </c>
      <c r="F1684" s="13">
        <v>2446.25</v>
      </c>
      <c r="G1684" s="12">
        <v>42736</v>
      </c>
      <c r="H1684" s="12">
        <v>42766</v>
      </c>
      <c r="I1684" s="17">
        <f>IF((YEAR(H1684)-YEAR(G1684))=1, ((MONTH(H1684)-MONTH(G1684))+1)+12, (IF((YEAR(H1684)-YEAR(G1684))=2, ((MONTH(H1684)-MONTH(G1684))+1)+24, (IF((YEAR(H1684)-YEAR(G1684))=3, ((MONTH(H1684)-MONTH(G1684))+1)+36, (MONTH(H1684)-MONTH(G1684))+1)))))</f>
        <v>1</v>
      </c>
      <c r="J1684" s="13">
        <f>F1684/I1684</f>
        <v>2446.25</v>
      </c>
      <c r="L1684" t="b">
        <f t="shared" si="123"/>
        <v>0</v>
      </c>
      <c r="M1684" s="14" t="b">
        <f t="shared" ref="M1684:M1747" si="124">EXACT(A1684,A1683)</f>
        <v>0</v>
      </c>
      <c r="N1684" s="14" t="b">
        <f t="shared" ref="N1684:N1747" si="125">EXACT(B1684,B1683)</f>
        <v>0</v>
      </c>
      <c r="O1684"/>
    </row>
    <row r="1685" spans="1:15" ht="15.75" hidden="1" x14ac:dyDescent="0.25">
      <c r="A1685" s="17" t="s">
        <v>77</v>
      </c>
      <c r="B1685" s="17" t="s">
        <v>336</v>
      </c>
      <c r="C1685" s="17" t="s">
        <v>22</v>
      </c>
      <c r="D1685" s="12">
        <v>42767</v>
      </c>
      <c r="E1685" s="12">
        <v>43100</v>
      </c>
      <c r="F1685" s="13">
        <v>2446.25</v>
      </c>
      <c r="G1685" s="12">
        <v>42767</v>
      </c>
      <c r="H1685" s="12">
        <v>42794</v>
      </c>
      <c r="I1685" s="17">
        <f>IF((YEAR(H1685)-YEAR(G1685))=1, ((MONTH(H1685)-MONTH(G1685))+1)+12, (IF((YEAR(H1685)-YEAR(G1685))=2, ((MONTH(H1685)-MONTH(G1685))+1)+24, (IF((YEAR(H1685)-YEAR(G1685))=3, ((MONTH(H1685)-MONTH(G1685))+1)+36, (MONTH(H1685)-MONTH(G1685))+1)))))</f>
        <v>1</v>
      </c>
      <c r="J1685" s="13">
        <f>F1685/I1685</f>
        <v>2446.25</v>
      </c>
      <c r="L1685" t="b">
        <f t="shared" si="123"/>
        <v>0</v>
      </c>
      <c r="M1685" s="14" t="b">
        <f t="shared" si="124"/>
        <v>1</v>
      </c>
      <c r="N1685" s="14" t="b">
        <f t="shared" si="125"/>
        <v>1</v>
      </c>
      <c r="O1685"/>
    </row>
    <row r="1686" spans="1:15" ht="15.75" hidden="1" x14ac:dyDescent="0.25">
      <c r="A1686" s="17" t="s">
        <v>78</v>
      </c>
      <c r="B1686" s="17" t="s">
        <v>333</v>
      </c>
      <c r="C1686" s="17" t="s">
        <v>22</v>
      </c>
      <c r="D1686" s="12">
        <v>43251</v>
      </c>
      <c r="E1686" s="12">
        <v>43265</v>
      </c>
      <c r="F1686" s="13">
        <v>15962.11</v>
      </c>
      <c r="G1686" s="12">
        <v>43221</v>
      </c>
      <c r="H1686" s="12">
        <v>43708</v>
      </c>
      <c r="I1686" s="17">
        <f>IF((YEAR(H1686)-YEAR(G1686))=1, ((MONTH(H1686)-MONTH(G1686))+1)+12, (IF((YEAR(H1686)-YEAR(G1686))=2, ((MONTH(H1686)-MONTH(G1686))+1)+24, (IF((YEAR(H1686)-YEAR(G1686))=3, ((MONTH(H1686)-MONTH(G1686))+1)+36, (MONTH(H1686)-MONTH(G1686))+1)))))</f>
        <v>16</v>
      </c>
      <c r="J1686" s="13">
        <f>F1686/I1686</f>
        <v>997.63187500000004</v>
      </c>
      <c r="L1686" t="b">
        <f t="shared" si="123"/>
        <v>0</v>
      </c>
      <c r="M1686" s="14" t="b">
        <f t="shared" si="124"/>
        <v>0</v>
      </c>
      <c r="N1686" s="14" t="b">
        <f t="shared" si="125"/>
        <v>0</v>
      </c>
      <c r="O1686"/>
    </row>
    <row r="1687" spans="1:15" ht="15.75" hidden="1" x14ac:dyDescent="0.25">
      <c r="A1687" s="17" t="s">
        <v>79</v>
      </c>
      <c r="B1687" s="17" t="s">
        <v>335</v>
      </c>
      <c r="C1687" s="17" t="s">
        <v>22</v>
      </c>
      <c r="D1687" s="12">
        <v>42403</v>
      </c>
      <c r="E1687" s="12">
        <v>42735</v>
      </c>
      <c r="F1687" s="13">
        <v>66000</v>
      </c>
      <c r="G1687" s="12">
        <v>42401</v>
      </c>
      <c r="H1687" s="12">
        <v>42766</v>
      </c>
      <c r="I1687" s="17">
        <f>IF((YEAR(H1687)-YEAR(G1687))=1, ((MONTH(H1687)-MONTH(G1687))+1)+12, (IF((YEAR(H1687)-YEAR(G1687))=2, ((MONTH(H1687)-MONTH(G1687))+1)+24, (IF((YEAR(H1687)-YEAR(G1687))=3, ((MONTH(H1687)-MONTH(G1687))+1)+36, (MONTH(H1687)-MONTH(G1687))+1)))))</f>
        <v>12</v>
      </c>
      <c r="J1687" s="13">
        <f>F1687/I1687</f>
        <v>5500</v>
      </c>
      <c r="L1687" t="b">
        <f t="shared" si="123"/>
        <v>0</v>
      </c>
      <c r="M1687" s="14" t="b">
        <f t="shared" si="124"/>
        <v>0</v>
      </c>
      <c r="N1687" s="14" t="b">
        <f t="shared" si="125"/>
        <v>0</v>
      </c>
      <c r="O1687"/>
    </row>
    <row r="1688" spans="1:15" ht="15.75" hidden="1" x14ac:dyDescent="0.25">
      <c r="A1688" s="17" t="s">
        <v>79</v>
      </c>
      <c r="B1688" s="17" t="s">
        <v>335</v>
      </c>
      <c r="C1688" s="17" t="s">
        <v>22</v>
      </c>
      <c r="D1688" s="12">
        <v>42767</v>
      </c>
      <c r="E1688" s="12">
        <v>43100</v>
      </c>
      <c r="F1688" s="13">
        <v>66000</v>
      </c>
      <c r="G1688" s="12">
        <v>42767</v>
      </c>
      <c r="H1688" s="12">
        <v>43131</v>
      </c>
      <c r="I1688" s="17">
        <f>IF((YEAR(H1688)-YEAR(G1688))=1, ((MONTH(H1688)-MONTH(G1688))+1)+12, (IF((YEAR(H1688)-YEAR(G1688))=2, ((MONTH(H1688)-MONTH(G1688))+1)+24, (IF((YEAR(H1688)-YEAR(G1688))=3, ((MONTH(H1688)-MONTH(G1688))+1)+36, (MONTH(H1688)-MONTH(G1688))+1)))))</f>
        <v>12</v>
      </c>
      <c r="J1688" s="13">
        <f>F1688/I1688</f>
        <v>5500</v>
      </c>
      <c r="L1688" t="b">
        <f t="shared" si="123"/>
        <v>0</v>
      </c>
      <c r="M1688" s="14" t="b">
        <f t="shared" si="124"/>
        <v>1</v>
      </c>
      <c r="N1688" s="14" t="b">
        <f t="shared" si="125"/>
        <v>1</v>
      </c>
      <c r="O1688"/>
    </row>
    <row r="1689" spans="1:15" ht="15.75" hidden="1" x14ac:dyDescent="0.25">
      <c r="A1689" s="17" t="s">
        <v>80</v>
      </c>
      <c r="B1689" s="17" t="s">
        <v>332</v>
      </c>
      <c r="C1689" s="17" t="s">
        <v>22</v>
      </c>
      <c r="D1689" s="12">
        <v>42983</v>
      </c>
      <c r="E1689" s="12">
        <v>43100</v>
      </c>
      <c r="F1689" s="13">
        <v>7500</v>
      </c>
      <c r="G1689" s="12">
        <v>42887</v>
      </c>
      <c r="H1689" s="12">
        <v>42978</v>
      </c>
      <c r="I1689" s="17">
        <f>IF((YEAR(H1689)-YEAR(G1689))=1, ((MONTH(H1689)-MONTH(G1689))+1)+12, (IF((YEAR(H1689)-YEAR(G1689))=2, ((MONTH(H1689)-MONTH(G1689))+1)+24, (IF((YEAR(H1689)-YEAR(G1689))=3, ((MONTH(H1689)-MONTH(G1689))+1)+36, (MONTH(H1689)-MONTH(G1689))+1)))))</f>
        <v>3</v>
      </c>
      <c r="J1689" s="13">
        <f>F1689/I1689</f>
        <v>2500</v>
      </c>
      <c r="L1689" t="b">
        <f t="shared" si="123"/>
        <v>0</v>
      </c>
      <c r="M1689" s="14" t="b">
        <f t="shared" si="124"/>
        <v>0</v>
      </c>
      <c r="N1689" s="14" t="b">
        <f t="shared" si="125"/>
        <v>0</v>
      </c>
      <c r="O1689"/>
    </row>
    <row r="1690" spans="1:15" ht="15.75" hidden="1" x14ac:dyDescent="0.25">
      <c r="A1690" s="17" t="s">
        <v>81</v>
      </c>
      <c r="B1690" s="17" t="s">
        <v>335</v>
      </c>
      <c r="C1690" s="17" t="s">
        <v>22</v>
      </c>
      <c r="D1690" s="12">
        <v>43258</v>
      </c>
      <c r="E1690" s="12">
        <v>43280</v>
      </c>
      <c r="F1690" s="13">
        <v>10000</v>
      </c>
      <c r="G1690" s="12">
        <v>43221</v>
      </c>
      <c r="H1690" s="12">
        <v>43312</v>
      </c>
      <c r="I1690" s="17">
        <f>IF((YEAR(H1690)-YEAR(G1690))=1, ((MONTH(H1690)-MONTH(G1690))+1)+12, (IF((YEAR(H1690)-YEAR(G1690))=2, ((MONTH(H1690)-MONTH(G1690))+1)+24, (IF((YEAR(H1690)-YEAR(G1690))=3, ((MONTH(H1690)-MONTH(G1690))+1)+36, (MONTH(H1690)-MONTH(G1690))+1)))))</f>
        <v>3</v>
      </c>
      <c r="J1690" s="13">
        <f>F1690/I1690</f>
        <v>3333.3333333333335</v>
      </c>
      <c r="L1690" t="b">
        <f t="shared" si="123"/>
        <v>0</v>
      </c>
      <c r="M1690" s="14" t="b">
        <f t="shared" si="124"/>
        <v>0</v>
      </c>
      <c r="N1690" s="14" t="b">
        <f t="shared" si="125"/>
        <v>0</v>
      </c>
      <c r="O1690"/>
    </row>
    <row r="1691" spans="1:15" ht="15.75" hidden="1" x14ac:dyDescent="0.25">
      <c r="A1691" s="17" t="s">
        <v>82</v>
      </c>
      <c r="B1691" s="17" t="s">
        <v>333</v>
      </c>
      <c r="C1691" s="17" t="s">
        <v>22</v>
      </c>
      <c r="D1691" s="12">
        <v>42970</v>
      </c>
      <c r="E1691" s="12">
        <v>43100</v>
      </c>
      <c r="F1691" s="13">
        <v>1280</v>
      </c>
      <c r="G1691" s="12">
        <v>42948</v>
      </c>
      <c r="H1691" s="12">
        <v>42978</v>
      </c>
      <c r="I1691" s="17">
        <f>IF((YEAR(H1691)-YEAR(G1691))=1, ((MONTH(H1691)-MONTH(G1691))+1)+12, (IF((YEAR(H1691)-YEAR(G1691))=2, ((MONTH(H1691)-MONTH(G1691))+1)+24, (IF((YEAR(H1691)-YEAR(G1691))=3, ((MONTH(H1691)-MONTH(G1691))+1)+36, (MONTH(H1691)-MONTH(G1691))+1)))))</f>
        <v>1</v>
      </c>
      <c r="J1691" s="13">
        <f>F1691/I1691</f>
        <v>1280</v>
      </c>
      <c r="L1691" t="b">
        <f t="shared" si="123"/>
        <v>0</v>
      </c>
      <c r="M1691" s="14" t="b">
        <f t="shared" si="124"/>
        <v>0</v>
      </c>
      <c r="N1691" s="14" t="b">
        <f t="shared" si="125"/>
        <v>0</v>
      </c>
      <c r="O1691"/>
    </row>
    <row r="1692" spans="1:15" ht="15.75" hidden="1" x14ac:dyDescent="0.25">
      <c r="A1692" s="17" t="s">
        <v>82</v>
      </c>
      <c r="B1692" s="17" t="s">
        <v>333</v>
      </c>
      <c r="C1692" s="17" t="s">
        <v>22</v>
      </c>
      <c r="D1692" s="12">
        <v>43005</v>
      </c>
      <c r="E1692" s="12">
        <v>43100</v>
      </c>
      <c r="F1692" s="13">
        <v>14000</v>
      </c>
      <c r="G1692" s="12">
        <v>42979</v>
      </c>
      <c r="H1692" s="12">
        <v>43159</v>
      </c>
      <c r="I1692" s="17">
        <f>IF((YEAR(H1692)-YEAR(G1692))=1, ((MONTH(H1692)-MONTH(G1692))+1)+12, (IF((YEAR(H1692)-YEAR(G1692))=2, ((MONTH(H1692)-MONTH(G1692))+1)+24, (IF((YEAR(H1692)-YEAR(G1692))=3, ((MONTH(H1692)-MONTH(G1692))+1)+36, (MONTH(H1692)-MONTH(G1692))+1)))))</f>
        <v>6</v>
      </c>
      <c r="J1692" s="13">
        <f>F1692/I1692</f>
        <v>2333.3333333333335</v>
      </c>
      <c r="L1692" t="b">
        <f t="shared" si="123"/>
        <v>0</v>
      </c>
      <c r="M1692" s="14" t="b">
        <f t="shared" si="124"/>
        <v>1</v>
      </c>
      <c r="N1692" s="14" t="b">
        <f t="shared" si="125"/>
        <v>1</v>
      </c>
      <c r="O1692"/>
    </row>
    <row r="1693" spans="1:15" ht="15.75" hidden="1" x14ac:dyDescent="0.25">
      <c r="A1693" s="17" t="s">
        <v>82</v>
      </c>
      <c r="B1693" s="17" t="s">
        <v>333</v>
      </c>
      <c r="C1693" s="17" t="s">
        <v>22</v>
      </c>
      <c r="D1693" s="12">
        <v>43278</v>
      </c>
      <c r="E1693" s="12">
        <v>43518</v>
      </c>
      <c r="F1693" s="13">
        <v>27355.63</v>
      </c>
      <c r="G1693" s="12">
        <v>43160</v>
      </c>
      <c r="H1693" s="12">
        <v>43524</v>
      </c>
      <c r="I1693" s="17">
        <f>IF((YEAR(H1693)-YEAR(G1693))=1, ((MONTH(H1693)-MONTH(G1693))+1)+12, (IF((YEAR(H1693)-YEAR(G1693))=2, ((MONTH(H1693)-MONTH(G1693))+1)+24, (IF((YEAR(H1693)-YEAR(G1693))=3, ((MONTH(H1693)-MONTH(G1693))+1)+36, (MONTH(H1693)-MONTH(G1693))+1)))))</f>
        <v>12</v>
      </c>
      <c r="J1693" s="13">
        <f>F1693/I1693</f>
        <v>2279.6358333333333</v>
      </c>
      <c r="L1693" t="b">
        <f t="shared" si="123"/>
        <v>0</v>
      </c>
      <c r="M1693" s="14" t="b">
        <f t="shared" si="124"/>
        <v>1</v>
      </c>
      <c r="N1693" s="14" t="b">
        <f t="shared" si="125"/>
        <v>1</v>
      </c>
      <c r="O1693"/>
    </row>
    <row r="1694" spans="1:15" ht="15.75" x14ac:dyDescent="0.25">
      <c r="A1694" s="17" t="s">
        <v>82</v>
      </c>
      <c r="B1694" s="17" t="s">
        <v>333</v>
      </c>
      <c r="C1694" s="17" t="s">
        <v>22</v>
      </c>
      <c r="D1694" s="12">
        <v>43545</v>
      </c>
      <c r="E1694" s="12">
        <v>44042</v>
      </c>
      <c r="F1694" s="13">
        <v>27498.98</v>
      </c>
      <c r="G1694" s="12">
        <v>43525</v>
      </c>
      <c r="H1694" s="12">
        <v>43890</v>
      </c>
      <c r="I1694" s="17">
        <f>IF((YEAR(H1694)-YEAR(G1694))=1, ((MONTH(H1694)-MONTH(G1694))+1)+12, (IF((YEAR(H1694)-YEAR(G1694))=2, ((MONTH(H1694)-MONTH(G1694))+1)+24, (IF((YEAR(H1694)-YEAR(G1694))=3, ((MONTH(H1694)-MONTH(G1694))+1)+36, (MONTH(H1694)-MONTH(G1694))+1)))))</f>
        <v>12</v>
      </c>
      <c r="J1694" s="13">
        <f>F1694/I1694</f>
        <v>2291.5816666666665</v>
      </c>
      <c r="L1694" t="b">
        <f t="shared" si="123"/>
        <v>0</v>
      </c>
      <c r="M1694" s="14" t="b">
        <f t="shared" si="124"/>
        <v>1</v>
      </c>
      <c r="N1694" s="14" t="b">
        <f t="shared" si="125"/>
        <v>1</v>
      </c>
      <c r="O1694"/>
    </row>
    <row r="1695" spans="1:15" ht="15.75" x14ac:dyDescent="0.25">
      <c r="A1695" s="17" t="s">
        <v>82</v>
      </c>
      <c r="B1695" s="17" t="s">
        <v>333</v>
      </c>
      <c r="C1695" s="17" t="s">
        <v>22</v>
      </c>
      <c r="D1695" s="12">
        <v>43922</v>
      </c>
      <c r="E1695" s="12">
        <v>44237</v>
      </c>
      <c r="F1695" s="13">
        <f>53571/6</f>
        <v>8928.5</v>
      </c>
      <c r="G1695" s="12">
        <v>43862</v>
      </c>
      <c r="H1695" s="12">
        <v>44196</v>
      </c>
      <c r="I1695" s="17">
        <f>IF((YEAR(H1695)-YEAR(G1695))=1, ((MONTH(H1695)-MONTH(G1695))+1)+12, (IF((YEAR(H1695)-YEAR(G1695))=2, ((MONTH(H1695)-MONTH(G1695))+1)+24, (IF((YEAR(H1695)-YEAR(G1695))=3, ((MONTH(H1695)-MONTH(G1695))+1)+36, (MONTH(H1695)-MONTH(G1695))+1)))))</f>
        <v>11</v>
      </c>
      <c r="J1695" s="13">
        <f>F1695/I1695</f>
        <v>811.68181818181813</v>
      </c>
      <c r="L1695" t="b">
        <f t="shared" si="123"/>
        <v>0</v>
      </c>
      <c r="M1695" s="14" t="b">
        <f t="shared" si="124"/>
        <v>1</v>
      </c>
      <c r="N1695" s="14" t="b">
        <f t="shared" si="125"/>
        <v>1</v>
      </c>
      <c r="O1695"/>
    </row>
    <row r="1696" spans="1:15" ht="15.75" x14ac:dyDescent="0.25">
      <c r="A1696" s="17" t="s">
        <v>82</v>
      </c>
      <c r="B1696" s="17" t="s">
        <v>335</v>
      </c>
      <c r="C1696" s="17" t="s">
        <v>22</v>
      </c>
      <c r="D1696" s="12">
        <v>44166</v>
      </c>
      <c r="E1696" s="12">
        <v>44237</v>
      </c>
      <c r="F1696" s="13">
        <v>9397.7099999999991</v>
      </c>
      <c r="G1696" s="12">
        <v>43862</v>
      </c>
      <c r="H1696" s="12">
        <v>44196</v>
      </c>
      <c r="I1696" s="17">
        <f>IF((YEAR(H1696)-YEAR(G1696))=1, ((MONTH(H1696)-MONTH(G1696))+1)+12, (IF((YEAR(H1696)-YEAR(G1696))=2, ((MONTH(H1696)-MONTH(G1696))+1)+24, (IF((YEAR(H1696)-YEAR(G1696))=3, ((MONTH(H1696)-MONTH(G1696))+1)+36, (MONTH(H1696)-MONTH(G1696))+1)))))</f>
        <v>11</v>
      </c>
      <c r="J1696" s="13">
        <f>F1696/I1696</f>
        <v>854.33727272727265</v>
      </c>
      <c r="L1696" t="b">
        <f t="shared" si="123"/>
        <v>0</v>
      </c>
      <c r="M1696" s="14" t="b">
        <f t="shared" si="124"/>
        <v>1</v>
      </c>
      <c r="N1696" s="14" t="b">
        <f t="shared" si="125"/>
        <v>0</v>
      </c>
      <c r="O1696"/>
    </row>
    <row r="1697" spans="1:15" ht="15.75" x14ac:dyDescent="0.25">
      <c r="A1697" s="17" t="s">
        <v>82</v>
      </c>
      <c r="B1697" s="17" t="s">
        <v>333</v>
      </c>
      <c r="C1697" s="17" t="s">
        <v>22</v>
      </c>
      <c r="D1697" s="12">
        <v>43911</v>
      </c>
      <c r="E1697" s="12">
        <v>44188</v>
      </c>
      <c r="F1697" s="13">
        <v>26540.51</v>
      </c>
      <c r="G1697" s="12">
        <v>43891</v>
      </c>
      <c r="H1697" s="12">
        <v>44255</v>
      </c>
      <c r="I1697" s="17">
        <f>IF((YEAR(H1697)-YEAR(G1697))=1, ((MONTH(H1697)-MONTH(G1697))+1)+12, (IF((YEAR(H1697)-YEAR(G1697))=2, ((MONTH(H1697)-MONTH(G1697))+1)+24, (IF((YEAR(H1697)-YEAR(G1697))=3, ((MONTH(H1697)-MONTH(G1697))+1)+36, (MONTH(H1697)-MONTH(G1697))+1)))))</f>
        <v>12</v>
      </c>
      <c r="J1697" s="13">
        <f>F1697/I1697</f>
        <v>2211.7091666666665</v>
      </c>
      <c r="L1697" t="b">
        <f t="shared" si="123"/>
        <v>0</v>
      </c>
      <c r="M1697" s="14" t="b">
        <f t="shared" si="124"/>
        <v>1</v>
      </c>
      <c r="N1697" s="14" t="b">
        <f t="shared" si="125"/>
        <v>0</v>
      </c>
      <c r="O1697"/>
    </row>
    <row r="1698" spans="1:15" ht="15.75" x14ac:dyDescent="0.25">
      <c r="A1698" s="17" t="s">
        <v>82</v>
      </c>
      <c r="B1698" s="17" t="s">
        <v>333</v>
      </c>
      <c r="C1698" s="17" t="s">
        <v>22</v>
      </c>
      <c r="D1698" s="12">
        <v>44256</v>
      </c>
      <c r="E1698" s="12"/>
      <c r="F1698" s="13">
        <v>28750.21</v>
      </c>
      <c r="G1698" s="12">
        <v>44256</v>
      </c>
      <c r="H1698" s="12">
        <v>44620</v>
      </c>
      <c r="I1698" s="17">
        <f>IF((YEAR(H1698)-YEAR(G1698))=1, ((MONTH(H1698)-MONTH(G1698))+1)+12, (IF((YEAR(H1698)-YEAR(G1698))=2, ((MONTH(H1698)-MONTH(G1698))+1)+24, (IF((YEAR(H1698)-YEAR(G1698))=3, ((MONTH(H1698)-MONTH(G1698))+1)+36, (MONTH(H1698)-MONTH(G1698))+1)))))</f>
        <v>12</v>
      </c>
      <c r="J1698" s="13">
        <f>F1698/I1698</f>
        <v>2395.8508333333334</v>
      </c>
      <c r="L1698" t="b">
        <f t="shared" si="123"/>
        <v>0</v>
      </c>
      <c r="M1698" s="14" t="b">
        <f t="shared" si="124"/>
        <v>1</v>
      </c>
      <c r="N1698" s="14" t="b">
        <f t="shared" si="125"/>
        <v>1</v>
      </c>
      <c r="O1698"/>
    </row>
    <row r="1699" spans="1:15" ht="15.75" hidden="1" x14ac:dyDescent="0.25">
      <c r="A1699" s="17" t="s">
        <v>83</v>
      </c>
      <c r="B1699" s="17" t="s">
        <v>335</v>
      </c>
      <c r="C1699" s="17" t="s">
        <v>22</v>
      </c>
      <c r="D1699" s="12">
        <v>42767</v>
      </c>
      <c r="E1699" s="12">
        <v>43100</v>
      </c>
      <c r="F1699" s="13">
        <v>40000</v>
      </c>
      <c r="G1699" s="12">
        <v>42767</v>
      </c>
      <c r="H1699" s="12">
        <v>43131</v>
      </c>
      <c r="I1699" s="17">
        <f>IF((YEAR(H1699)-YEAR(G1699))=1, ((MONTH(H1699)-MONTH(G1699))+1)+12, (IF((YEAR(H1699)-YEAR(G1699))=2, ((MONTH(H1699)-MONTH(G1699))+1)+24, (IF((YEAR(H1699)-YEAR(G1699))=3, ((MONTH(H1699)-MONTH(G1699))+1)+36, (MONTH(H1699)-MONTH(G1699))+1)))))</f>
        <v>12</v>
      </c>
      <c r="J1699" s="13">
        <f>F1699/I1699</f>
        <v>3333.3333333333335</v>
      </c>
      <c r="L1699" t="b">
        <f t="shared" si="123"/>
        <v>0</v>
      </c>
      <c r="M1699" s="14" t="b">
        <f t="shared" si="124"/>
        <v>0</v>
      </c>
      <c r="N1699" s="14" t="b">
        <f t="shared" si="125"/>
        <v>0</v>
      </c>
      <c r="O1699"/>
    </row>
    <row r="1700" spans="1:15" ht="15.75" hidden="1" x14ac:dyDescent="0.25">
      <c r="A1700" s="17" t="s">
        <v>31</v>
      </c>
      <c r="B1700" s="17" t="s">
        <v>332</v>
      </c>
      <c r="C1700" s="17" t="s">
        <v>22</v>
      </c>
      <c r="D1700" s="12">
        <v>42712</v>
      </c>
      <c r="E1700" s="12">
        <v>42735</v>
      </c>
      <c r="F1700" s="13">
        <v>42000</v>
      </c>
      <c r="G1700" s="12">
        <v>42736</v>
      </c>
      <c r="H1700" s="12">
        <v>43100</v>
      </c>
      <c r="I1700" s="17">
        <f>IF((YEAR(H1700)-YEAR(G1700))=1, ((MONTH(H1700)-MONTH(G1700))+1)+12, (IF((YEAR(H1700)-YEAR(G1700))=2, ((MONTH(H1700)-MONTH(G1700))+1)+24, (IF((YEAR(H1700)-YEAR(G1700))=3, ((MONTH(H1700)-MONTH(G1700))+1)+36, (MONTH(H1700)-MONTH(G1700))+1)))))</f>
        <v>12</v>
      </c>
      <c r="J1700" s="13">
        <f>F1700/I1700</f>
        <v>3500</v>
      </c>
      <c r="L1700" t="b">
        <f t="shared" si="123"/>
        <v>0</v>
      </c>
      <c r="M1700" s="14" t="b">
        <f t="shared" si="124"/>
        <v>0</v>
      </c>
      <c r="N1700" s="14" t="b">
        <f t="shared" si="125"/>
        <v>0</v>
      </c>
      <c r="O1700"/>
    </row>
    <row r="1701" spans="1:15" ht="15.75" hidden="1" x14ac:dyDescent="0.25">
      <c r="A1701" s="17" t="s">
        <v>31</v>
      </c>
      <c r="B1701" s="17" t="s">
        <v>332</v>
      </c>
      <c r="C1701" s="17" t="s">
        <v>22</v>
      </c>
      <c r="D1701" s="12">
        <v>43144</v>
      </c>
      <c r="E1701" s="12">
        <v>43202</v>
      </c>
      <c r="F1701" s="13">
        <v>45000</v>
      </c>
      <c r="G1701" s="12">
        <v>43101</v>
      </c>
      <c r="H1701" s="12">
        <v>43465</v>
      </c>
      <c r="I1701" s="17">
        <f>IF((YEAR(H1701)-YEAR(G1701))=1, ((MONTH(H1701)-MONTH(G1701))+1)+12, (IF((YEAR(H1701)-YEAR(G1701))=2, ((MONTH(H1701)-MONTH(G1701))+1)+24, (IF((YEAR(H1701)-YEAR(G1701))=3, ((MONTH(H1701)-MONTH(G1701))+1)+36, (MONTH(H1701)-MONTH(G1701))+1)))))</f>
        <v>12</v>
      </c>
      <c r="J1701" s="13">
        <f>F1701/I1701</f>
        <v>3750</v>
      </c>
      <c r="L1701" t="b">
        <f t="shared" si="123"/>
        <v>0</v>
      </c>
      <c r="M1701" s="14" t="b">
        <f t="shared" si="124"/>
        <v>1</v>
      </c>
      <c r="N1701" s="14" t="b">
        <f t="shared" si="125"/>
        <v>1</v>
      </c>
      <c r="O1701"/>
    </row>
    <row r="1702" spans="1:15" ht="15.75" x14ac:dyDescent="0.25">
      <c r="A1702" s="17" t="s">
        <v>31</v>
      </c>
      <c r="B1702" s="17" t="s">
        <v>332</v>
      </c>
      <c r="C1702" s="17" t="s">
        <v>22</v>
      </c>
      <c r="D1702" s="12">
        <v>43558</v>
      </c>
      <c r="E1702" s="12">
        <v>43587</v>
      </c>
      <c r="F1702" s="13">
        <v>11250</v>
      </c>
      <c r="G1702" s="12">
        <v>43466</v>
      </c>
      <c r="H1702" s="12">
        <v>43555</v>
      </c>
      <c r="I1702" s="17">
        <f>IF((YEAR(H1702)-YEAR(G1702))=1, ((MONTH(H1702)-MONTH(G1702))+1)+12, (IF((YEAR(H1702)-YEAR(G1702))=2, ((MONTH(H1702)-MONTH(G1702))+1)+24, (IF((YEAR(H1702)-YEAR(G1702))=3, ((MONTH(H1702)-MONTH(G1702))+1)+36, (MONTH(H1702)-MONTH(G1702))+1)))))</f>
        <v>3</v>
      </c>
      <c r="J1702" s="13">
        <f>F1702/I1702</f>
        <v>3750</v>
      </c>
      <c r="L1702" t="b">
        <f t="shared" si="123"/>
        <v>0</v>
      </c>
      <c r="M1702" s="14" t="b">
        <f t="shared" si="124"/>
        <v>1</v>
      </c>
      <c r="N1702" s="14" t="b">
        <f t="shared" si="125"/>
        <v>1</v>
      </c>
      <c r="O1702"/>
    </row>
    <row r="1703" spans="1:15" ht="15.75" x14ac:dyDescent="0.25">
      <c r="A1703" s="17" t="s">
        <v>84</v>
      </c>
      <c r="B1703" s="17" t="s">
        <v>333</v>
      </c>
      <c r="C1703" s="17" t="s">
        <v>22</v>
      </c>
      <c r="D1703" s="12">
        <v>43917</v>
      </c>
      <c r="E1703" s="12">
        <v>44160</v>
      </c>
      <c r="F1703" s="13">
        <v>7500</v>
      </c>
      <c r="G1703" s="12">
        <v>43891</v>
      </c>
      <c r="H1703" s="12">
        <v>44012</v>
      </c>
      <c r="I1703" s="17">
        <f>IF((YEAR(H1703)-YEAR(G1703))=1, ((MONTH(H1703)-MONTH(G1703))+1)+12, (IF((YEAR(H1703)-YEAR(G1703))=2, ((MONTH(H1703)-MONTH(G1703))+1)+24, (IF((YEAR(H1703)-YEAR(G1703))=3, ((MONTH(H1703)-MONTH(G1703))+1)+36, (MONTH(H1703)-MONTH(G1703))+1)))))</f>
        <v>4</v>
      </c>
      <c r="J1703" s="13">
        <f>F1703/I1703</f>
        <v>1875</v>
      </c>
      <c r="L1703" t="b">
        <f t="shared" si="123"/>
        <v>0</v>
      </c>
      <c r="M1703" s="14" t="b">
        <f t="shared" si="124"/>
        <v>0</v>
      </c>
      <c r="N1703" s="14" t="b">
        <f t="shared" si="125"/>
        <v>0</v>
      </c>
      <c r="O1703"/>
    </row>
    <row r="1704" spans="1:15" ht="15.75" x14ac:dyDescent="0.25">
      <c r="A1704" s="17" t="s">
        <v>84</v>
      </c>
      <c r="B1704" s="17" t="s">
        <v>333</v>
      </c>
      <c r="C1704" s="17" t="s">
        <v>22</v>
      </c>
      <c r="D1704" s="12">
        <v>44026</v>
      </c>
      <c r="E1704" s="12">
        <v>44085</v>
      </c>
      <c r="F1704" s="13">
        <v>2500</v>
      </c>
      <c r="G1704" s="12">
        <v>44013</v>
      </c>
      <c r="H1704" s="12">
        <v>44043</v>
      </c>
      <c r="I1704" s="17">
        <f>IF((YEAR(H1704)-YEAR(G1704))=1, ((MONTH(H1704)-MONTH(G1704))+1)+12, (IF((YEAR(H1704)-YEAR(G1704))=2, ((MONTH(H1704)-MONTH(G1704))+1)+24, (IF((YEAR(H1704)-YEAR(G1704))=3, ((MONTH(H1704)-MONTH(G1704))+1)+36, (MONTH(H1704)-MONTH(G1704))+1)))))</f>
        <v>1</v>
      </c>
      <c r="J1704" s="13">
        <f>F1704/I1704</f>
        <v>2500</v>
      </c>
      <c r="L1704" t="b">
        <f t="shared" si="123"/>
        <v>0</v>
      </c>
      <c r="M1704" s="14" t="b">
        <f t="shared" si="124"/>
        <v>1</v>
      </c>
      <c r="N1704" s="14" t="b">
        <f t="shared" si="125"/>
        <v>1</v>
      </c>
      <c r="O1704"/>
    </row>
    <row r="1705" spans="1:15" ht="15.75" x14ac:dyDescent="0.25">
      <c r="A1705" s="17" t="s">
        <v>84</v>
      </c>
      <c r="B1705" s="17" t="s">
        <v>333</v>
      </c>
      <c r="C1705" s="17" t="s">
        <v>22</v>
      </c>
      <c r="D1705" s="12">
        <v>44044</v>
      </c>
      <c r="E1705" s="12">
        <v>44144</v>
      </c>
      <c r="F1705" s="13">
        <v>2500</v>
      </c>
      <c r="G1705" s="12">
        <v>44044</v>
      </c>
      <c r="H1705" s="12">
        <v>44074</v>
      </c>
      <c r="I1705" s="17">
        <f>IF((YEAR(H1705)-YEAR(G1705))=1, ((MONTH(H1705)-MONTH(G1705))+1)+12, (IF((YEAR(H1705)-YEAR(G1705))=2, ((MONTH(H1705)-MONTH(G1705))+1)+24, (IF((YEAR(H1705)-YEAR(G1705))=3, ((MONTH(H1705)-MONTH(G1705))+1)+36, (MONTH(H1705)-MONTH(G1705))+1)))))</f>
        <v>1</v>
      </c>
      <c r="J1705" s="13">
        <f>F1705/I1705</f>
        <v>2500</v>
      </c>
      <c r="L1705" t="b">
        <f t="shared" si="123"/>
        <v>0</v>
      </c>
      <c r="M1705" s="14" t="b">
        <f t="shared" si="124"/>
        <v>1</v>
      </c>
      <c r="N1705" s="14" t="b">
        <f t="shared" si="125"/>
        <v>1</v>
      </c>
      <c r="O1705"/>
    </row>
    <row r="1706" spans="1:15" ht="15.75" x14ac:dyDescent="0.25">
      <c r="A1706" s="17" t="s">
        <v>84</v>
      </c>
      <c r="B1706" s="17" t="s">
        <v>333</v>
      </c>
      <c r="C1706" s="17" t="s">
        <v>22</v>
      </c>
      <c r="D1706" s="12">
        <v>44075</v>
      </c>
      <c r="E1706" s="12">
        <v>44144</v>
      </c>
      <c r="F1706" s="13">
        <v>2500</v>
      </c>
      <c r="G1706" s="12">
        <v>44075</v>
      </c>
      <c r="H1706" s="12">
        <v>44104</v>
      </c>
      <c r="I1706" s="17">
        <f>IF((YEAR(H1706)-YEAR(G1706))=1, ((MONTH(H1706)-MONTH(G1706))+1)+12, (IF((YEAR(H1706)-YEAR(G1706))=2, ((MONTH(H1706)-MONTH(G1706))+1)+24, (IF((YEAR(H1706)-YEAR(G1706))=3, ((MONTH(H1706)-MONTH(G1706))+1)+36, (MONTH(H1706)-MONTH(G1706))+1)))))</f>
        <v>1</v>
      </c>
      <c r="J1706" s="13">
        <f>F1706/I1706</f>
        <v>2500</v>
      </c>
      <c r="L1706" t="b">
        <f t="shared" si="123"/>
        <v>0</v>
      </c>
      <c r="M1706" s="14" t="b">
        <f t="shared" si="124"/>
        <v>1</v>
      </c>
      <c r="N1706" s="14" t="b">
        <f t="shared" si="125"/>
        <v>1</v>
      </c>
      <c r="O1706"/>
    </row>
    <row r="1707" spans="1:15" ht="15.75" x14ac:dyDescent="0.25">
      <c r="A1707" s="17" t="s">
        <v>84</v>
      </c>
      <c r="B1707" s="17" t="s">
        <v>333</v>
      </c>
      <c r="C1707" s="17" t="s">
        <v>22</v>
      </c>
      <c r="D1707" s="12">
        <v>44105</v>
      </c>
      <c r="E1707" s="12">
        <v>44117</v>
      </c>
      <c r="F1707" s="13">
        <v>2500</v>
      </c>
      <c r="G1707" s="12">
        <v>44105</v>
      </c>
      <c r="H1707" s="12">
        <v>44135</v>
      </c>
      <c r="I1707" s="17">
        <f>IF((YEAR(H1707)-YEAR(G1707))=1, ((MONTH(H1707)-MONTH(G1707))+1)+12, (IF((YEAR(H1707)-YEAR(G1707))=2, ((MONTH(H1707)-MONTH(G1707))+1)+24, (IF((YEAR(H1707)-YEAR(G1707))=3, ((MONTH(H1707)-MONTH(G1707))+1)+36, (MONTH(H1707)-MONTH(G1707))+1)))))</f>
        <v>1</v>
      </c>
      <c r="J1707" s="13">
        <f>F1707/I1707</f>
        <v>2500</v>
      </c>
      <c r="L1707" t="b">
        <f t="shared" si="123"/>
        <v>0</v>
      </c>
      <c r="M1707" s="14" t="b">
        <f t="shared" si="124"/>
        <v>1</v>
      </c>
      <c r="N1707" s="14" t="b">
        <f t="shared" si="125"/>
        <v>1</v>
      </c>
      <c r="O1707"/>
    </row>
    <row r="1708" spans="1:15" ht="15.75" x14ac:dyDescent="0.25">
      <c r="A1708" s="17" t="s">
        <v>84</v>
      </c>
      <c r="B1708" s="17" t="s">
        <v>333</v>
      </c>
      <c r="C1708" s="17" t="s">
        <v>22</v>
      </c>
      <c r="D1708" s="12">
        <v>44136</v>
      </c>
      <c r="E1708" s="12">
        <v>44148</v>
      </c>
      <c r="F1708" s="13">
        <v>2500</v>
      </c>
      <c r="G1708" s="12">
        <v>44136</v>
      </c>
      <c r="H1708" s="12">
        <v>44165</v>
      </c>
      <c r="I1708" s="17">
        <f>IF((YEAR(H1708)-YEAR(G1708))=1, ((MONTH(H1708)-MONTH(G1708))+1)+12, (IF((YEAR(H1708)-YEAR(G1708))=2, ((MONTH(H1708)-MONTH(G1708))+1)+24, (IF((YEAR(H1708)-YEAR(G1708))=3, ((MONTH(H1708)-MONTH(G1708))+1)+36, (MONTH(H1708)-MONTH(G1708))+1)))))</f>
        <v>1</v>
      </c>
      <c r="J1708" s="13">
        <f>F1708/I1708</f>
        <v>2500</v>
      </c>
      <c r="L1708" t="b">
        <f t="shared" si="123"/>
        <v>0</v>
      </c>
      <c r="M1708" s="14" t="b">
        <f t="shared" si="124"/>
        <v>1</v>
      </c>
      <c r="N1708" s="14" t="b">
        <f t="shared" si="125"/>
        <v>1</v>
      </c>
      <c r="O1708"/>
    </row>
    <row r="1709" spans="1:15" ht="15.75" x14ac:dyDescent="0.25">
      <c r="A1709" s="17" t="s">
        <v>84</v>
      </c>
      <c r="B1709" s="17" t="s">
        <v>333</v>
      </c>
      <c r="C1709" s="17" t="s">
        <v>22</v>
      </c>
      <c r="D1709" s="12">
        <v>44166</v>
      </c>
      <c r="E1709" s="12">
        <v>44173</v>
      </c>
      <c r="F1709" s="13">
        <v>2500</v>
      </c>
      <c r="G1709" s="12">
        <v>44166</v>
      </c>
      <c r="H1709" s="12">
        <v>44196</v>
      </c>
      <c r="I1709" s="17">
        <f>IF((YEAR(H1709)-YEAR(G1709))=1, ((MONTH(H1709)-MONTH(G1709))+1)+12, (IF((YEAR(H1709)-YEAR(G1709))=2, ((MONTH(H1709)-MONTH(G1709))+1)+24, (IF((YEAR(H1709)-YEAR(G1709))=3, ((MONTH(H1709)-MONTH(G1709))+1)+36, (MONTH(H1709)-MONTH(G1709))+1)))))</f>
        <v>1</v>
      </c>
      <c r="J1709" s="13">
        <f>F1709/I1709</f>
        <v>2500</v>
      </c>
      <c r="L1709" t="b">
        <f t="shared" si="123"/>
        <v>0</v>
      </c>
      <c r="M1709" s="14" t="b">
        <f t="shared" si="124"/>
        <v>1</v>
      </c>
      <c r="N1709" s="14" t="b">
        <f t="shared" si="125"/>
        <v>1</v>
      </c>
      <c r="O1709"/>
    </row>
    <row r="1710" spans="1:15" ht="15.75" x14ac:dyDescent="0.25">
      <c r="A1710" s="17" t="s">
        <v>84</v>
      </c>
      <c r="B1710" s="17" t="s">
        <v>333</v>
      </c>
      <c r="C1710" s="17" t="s">
        <v>22</v>
      </c>
      <c r="D1710" s="12">
        <v>44197</v>
      </c>
      <c r="E1710" s="12">
        <v>44235</v>
      </c>
      <c r="F1710" s="13">
        <v>2500</v>
      </c>
      <c r="G1710" s="12">
        <v>44197</v>
      </c>
      <c r="H1710" s="12">
        <v>44227</v>
      </c>
      <c r="I1710" s="17">
        <f>IF((YEAR(H1710)-YEAR(G1710))=1, ((MONTH(H1710)-MONTH(G1710))+1)+12, (IF((YEAR(H1710)-YEAR(G1710))=2, ((MONTH(H1710)-MONTH(G1710))+1)+24, (IF((YEAR(H1710)-YEAR(G1710))=3, ((MONTH(H1710)-MONTH(G1710))+1)+36, (MONTH(H1710)-MONTH(G1710))+1)))))</f>
        <v>1</v>
      </c>
      <c r="J1710" s="13">
        <f>F1710/I1710</f>
        <v>2500</v>
      </c>
      <c r="L1710" t="b">
        <f t="shared" si="123"/>
        <v>0</v>
      </c>
      <c r="M1710" s="14" t="b">
        <f t="shared" si="124"/>
        <v>1</v>
      </c>
      <c r="N1710" s="14" t="b">
        <f t="shared" si="125"/>
        <v>1</v>
      </c>
      <c r="O1710"/>
    </row>
    <row r="1711" spans="1:15" ht="15.75" x14ac:dyDescent="0.25">
      <c r="A1711" s="17" t="s">
        <v>84</v>
      </c>
      <c r="B1711" s="17" t="s">
        <v>333</v>
      </c>
      <c r="C1711" s="17" t="s">
        <v>22</v>
      </c>
      <c r="D1711" s="12">
        <v>44228</v>
      </c>
      <c r="E1711" s="12">
        <v>44235</v>
      </c>
      <c r="F1711" s="13">
        <v>2500</v>
      </c>
      <c r="G1711" s="12">
        <v>44228</v>
      </c>
      <c r="H1711" s="12">
        <v>44255</v>
      </c>
      <c r="I1711" s="17">
        <f>IF((YEAR(H1711)-YEAR(G1711))=1, ((MONTH(H1711)-MONTH(G1711))+1)+12, (IF((YEAR(H1711)-YEAR(G1711))=2, ((MONTH(H1711)-MONTH(G1711))+1)+24, (IF((YEAR(H1711)-YEAR(G1711))=3, ((MONTH(H1711)-MONTH(G1711))+1)+36, (MONTH(H1711)-MONTH(G1711))+1)))))</f>
        <v>1</v>
      </c>
      <c r="J1711" s="13">
        <f>F1711/I1711</f>
        <v>2500</v>
      </c>
      <c r="L1711" t="b">
        <f t="shared" si="123"/>
        <v>0</v>
      </c>
      <c r="M1711" s="14" t="b">
        <f t="shared" si="124"/>
        <v>1</v>
      </c>
      <c r="N1711" s="14" t="b">
        <f t="shared" si="125"/>
        <v>1</v>
      </c>
      <c r="O1711"/>
    </row>
    <row r="1712" spans="1:15" ht="15.75" x14ac:dyDescent="0.25">
      <c r="A1712" s="17" t="s">
        <v>84</v>
      </c>
      <c r="B1712" s="17" t="s">
        <v>333</v>
      </c>
      <c r="C1712" s="17" t="s">
        <v>22</v>
      </c>
      <c r="D1712" s="12">
        <v>44256</v>
      </c>
      <c r="E1712" s="12">
        <v>44263</v>
      </c>
      <c r="F1712" s="13">
        <v>2500</v>
      </c>
      <c r="G1712" s="12">
        <v>44256</v>
      </c>
      <c r="H1712" s="12">
        <v>44286</v>
      </c>
      <c r="I1712" s="17">
        <f>IF((YEAR(H1712)-YEAR(G1712))=1, ((MONTH(H1712)-MONTH(G1712))+1)+12, (IF((YEAR(H1712)-YEAR(G1712))=2, ((MONTH(H1712)-MONTH(G1712))+1)+24, (IF((YEAR(H1712)-YEAR(G1712))=3, ((MONTH(H1712)-MONTH(G1712))+1)+36, (MONTH(H1712)-MONTH(G1712))+1)))))</f>
        <v>1</v>
      </c>
      <c r="J1712" s="13">
        <f>F1712/I1712</f>
        <v>2500</v>
      </c>
      <c r="L1712" t="b">
        <f t="shared" si="123"/>
        <v>0</v>
      </c>
      <c r="M1712" s="14" t="b">
        <f t="shared" si="124"/>
        <v>1</v>
      </c>
      <c r="N1712" s="14" t="b">
        <f t="shared" si="125"/>
        <v>1</v>
      </c>
      <c r="O1712"/>
    </row>
    <row r="1713" spans="1:15" ht="15.75" hidden="1" x14ac:dyDescent="0.25">
      <c r="A1713" s="17" t="s">
        <v>85</v>
      </c>
      <c r="B1713" s="17" t="s">
        <v>333</v>
      </c>
      <c r="C1713" s="17" t="s">
        <v>22</v>
      </c>
      <c r="D1713" s="12">
        <v>42516</v>
      </c>
      <c r="E1713" s="12">
        <v>42735</v>
      </c>
      <c r="F1713" s="13">
        <v>135000</v>
      </c>
      <c r="G1713" s="12">
        <v>42522</v>
      </c>
      <c r="H1713" s="12">
        <v>42886</v>
      </c>
      <c r="I1713" s="17">
        <f>IF((YEAR(H1713)-YEAR(G1713))=1, ((MONTH(H1713)-MONTH(G1713))+1)+12, (IF((YEAR(H1713)-YEAR(G1713))=2, ((MONTH(H1713)-MONTH(G1713))+1)+24, (IF((YEAR(H1713)-YEAR(G1713))=3, ((MONTH(H1713)-MONTH(G1713))+1)+36, (MONTH(H1713)-MONTH(G1713))+1)))))</f>
        <v>12</v>
      </c>
      <c r="J1713" s="13">
        <f>F1713/I1713</f>
        <v>11250</v>
      </c>
      <c r="L1713" t="b">
        <f t="shared" si="123"/>
        <v>0</v>
      </c>
      <c r="M1713" s="14" t="b">
        <f t="shared" si="124"/>
        <v>0</v>
      </c>
      <c r="N1713" s="14" t="b">
        <f t="shared" si="125"/>
        <v>1</v>
      </c>
      <c r="O1713"/>
    </row>
    <row r="1714" spans="1:15" ht="15.75" hidden="1" x14ac:dyDescent="0.25">
      <c r="A1714" s="17" t="s">
        <v>86</v>
      </c>
      <c r="B1714" s="17" t="s">
        <v>332</v>
      </c>
      <c r="C1714" s="17" t="s">
        <v>22</v>
      </c>
      <c r="D1714" s="12">
        <v>42723</v>
      </c>
      <c r="E1714" s="12">
        <v>43100</v>
      </c>
      <c r="F1714" s="13">
        <v>22500</v>
      </c>
      <c r="G1714" s="12">
        <v>42736</v>
      </c>
      <c r="H1714" s="12">
        <v>42825</v>
      </c>
      <c r="I1714" s="17">
        <f>IF((YEAR(H1714)-YEAR(G1714))=1, ((MONTH(H1714)-MONTH(G1714))+1)+12, (IF((YEAR(H1714)-YEAR(G1714))=2, ((MONTH(H1714)-MONTH(G1714))+1)+24, (IF((YEAR(H1714)-YEAR(G1714))=3, ((MONTH(H1714)-MONTH(G1714))+1)+36, (MONTH(H1714)-MONTH(G1714))+1)))))</f>
        <v>3</v>
      </c>
      <c r="J1714" s="13">
        <f>F1714/I1714</f>
        <v>7500</v>
      </c>
      <c r="L1714" t="b">
        <f t="shared" si="123"/>
        <v>0</v>
      </c>
      <c r="M1714" s="14" t="b">
        <f t="shared" si="124"/>
        <v>0</v>
      </c>
      <c r="N1714" s="14" t="b">
        <f t="shared" si="125"/>
        <v>0</v>
      </c>
      <c r="O1714"/>
    </row>
    <row r="1715" spans="1:15" ht="15.75" hidden="1" x14ac:dyDescent="0.25">
      <c r="A1715" s="17" t="s">
        <v>86</v>
      </c>
      <c r="B1715" s="17" t="s">
        <v>332</v>
      </c>
      <c r="C1715" s="17" t="s">
        <v>22</v>
      </c>
      <c r="D1715" s="12">
        <v>42806</v>
      </c>
      <c r="E1715" s="12">
        <v>43100</v>
      </c>
      <c r="F1715" s="13">
        <v>22500</v>
      </c>
      <c r="G1715" s="12">
        <v>42826</v>
      </c>
      <c r="H1715" s="12">
        <v>42916</v>
      </c>
      <c r="I1715" s="17">
        <f>IF((YEAR(H1715)-YEAR(G1715))=1, ((MONTH(H1715)-MONTH(G1715))+1)+12, (IF((YEAR(H1715)-YEAR(G1715))=2, ((MONTH(H1715)-MONTH(G1715))+1)+24, (IF((YEAR(H1715)-YEAR(G1715))=3, ((MONTH(H1715)-MONTH(G1715))+1)+36, (MONTH(H1715)-MONTH(G1715))+1)))))</f>
        <v>3</v>
      </c>
      <c r="J1715" s="13">
        <f>F1715/I1715</f>
        <v>7500</v>
      </c>
      <c r="L1715" t="b">
        <f t="shared" si="123"/>
        <v>0</v>
      </c>
      <c r="M1715" s="14" t="b">
        <f t="shared" si="124"/>
        <v>1</v>
      </c>
      <c r="N1715" s="14" t="b">
        <f t="shared" si="125"/>
        <v>1</v>
      </c>
      <c r="O1715"/>
    </row>
    <row r="1716" spans="1:15" ht="15.75" hidden="1" x14ac:dyDescent="0.25">
      <c r="A1716" s="17" t="s">
        <v>86</v>
      </c>
      <c r="B1716" s="17" t="s">
        <v>332</v>
      </c>
      <c r="C1716" s="17" t="s">
        <v>22</v>
      </c>
      <c r="D1716" s="12">
        <v>42951</v>
      </c>
      <c r="E1716" s="12">
        <v>43100</v>
      </c>
      <c r="F1716" s="13">
        <v>22500</v>
      </c>
      <c r="G1716" s="12">
        <v>42917</v>
      </c>
      <c r="H1716" s="12">
        <v>43008</v>
      </c>
      <c r="I1716" s="17">
        <f>IF((YEAR(H1716)-YEAR(G1716))=1, ((MONTH(H1716)-MONTH(G1716))+1)+12, (IF((YEAR(H1716)-YEAR(G1716))=2, ((MONTH(H1716)-MONTH(G1716))+1)+24, (IF((YEAR(H1716)-YEAR(G1716))=3, ((MONTH(H1716)-MONTH(G1716))+1)+36, (MONTH(H1716)-MONTH(G1716))+1)))))</f>
        <v>3</v>
      </c>
      <c r="J1716" s="13">
        <f>F1716/I1716</f>
        <v>7500</v>
      </c>
      <c r="L1716" t="b">
        <f t="shared" si="123"/>
        <v>0</v>
      </c>
      <c r="M1716" s="14" t="b">
        <f t="shared" si="124"/>
        <v>1</v>
      </c>
      <c r="N1716" s="14" t="b">
        <f t="shared" si="125"/>
        <v>1</v>
      </c>
      <c r="O1716"/>
    </row>
    <row r="1717" spans="1:15" ht="15.75" hidden="1" x14ac:dyDescent="0.25">
      <c r="A1717" s="17" t="s">
        <v>86</v>
      </c>
      <c r="B1717" s="17" t="s">
        <v>332</v>
      </c>
      <c r="C1717" s="17" t="s">
        <v>22</v>
      </c>
      <c r="D1717" s="12">
        <v>43028</v>
      </c>
      <c r="E1717" s="12">
        <v>43100</v>
      </c>
      <c r="F1717" s="13">
        <v>22500</v>
      </c>
      <c r="G1717" s="12">
        <v>43009</v>
      </c>
      <c r="H1717" s="12">
        <v>43100</v>
      </c>
      <c r="I1717" s="17">
        <f>IF((YEAR(H1717)-YEAR(G1717))=1, ((MONTH(H1717)-MONTH(G1717))+1)+12, (IF((YEAR(H1717)-YEAR(G1717))=2, ((MONTH(H1717)-MONTH(G1717))+1)+24, (IF((YEAR(H1717)-YEAR(G1717))=3, ((MONTH(H1717)-MONTH(G1717))+1)+36, (MONTH(H1717)-MONTH(G1717))+1)))))</f>
        <v>3</v>
      </c>
      <c r="J1717" s="13">
        <f>F1717/I1717</f>
        <v>7500</v>
      </c>
      <c r="L1717" t="b">
        <f t="shared" si="123"/>
        <v>0</v>
      </c>
      <c r="M1717" s="14" t="b">
        <f t="shared" si="124"/>
        <v>1</v>
      </c>
      <c r="N1717" s="14" t="b">
        <f t="shared" si="125"/>
        <v>1</v>
      </c>
      <c r="O1717"/>
    </row>
    <row r="1718" spans="1:15" ht="15.75" hidden="1" x14ac:dyDescent="0.25">
      <c r="A1718" s="17" t="s">
        <v>86</v>
      </c>
      <c r="B1718" s="17" t="s">
        <v>332</v>
      </c>
      <c r="C1718" s="17" t="s">
        <v>22</v>
      </c>
      <c r="D1718" s="12">
        <v>43283</v>
      </c>
      <c r="E1718" s="12">
        <v>43465</v>
      </c>
      <c r="F1718" s="13">
        <v>85500</v>
      </c>
      <c r="G1718" s="12">
        <v>43101</v>
      </c>
      <c r="H1718" s="12">
        <v>43465</v>
      </c>
      <c r="I1718" s="17">
        <f>IF((YEAR(H1718)-YEAR(G1718))=1, ((MONTH(H1718)-MONTH(G1718))+1)+12, (IF((YEAR(H1718)-YEAR(G1718))=2, ((MONTH(H1718)-MONTH(G1718))+1)+24, (IF((YEAR(H1718)-YEAR(G1718))=3, ((MONTH(H1718)-MONTH(G1718))+1)+36, (MONTH(H1718)-MONTH(G1718))+1)))))</f>
        <v>12</v>
      </c>
      <c r="J1718" s="13">
        <f>F1718/I1718</f>
        <v>7125</v>
      </c>
      <c r="L1718" t="b">
        <f t="shared" si="123"/>
        <v>0</v>
      </c>
      <c r="M1718" s="14" t="b">
        <f t="shared" si="124"/>
        <v>1</v>
      </c>
      <c r="N1718" s="14" t="b">
        <f t="shared" si="125"/>
        <v>1</v>
      </c>
      <c r="O1718"/>
    </row>
    <row r="1719" spans="1:15" ht="15.75" x14ac:dyDescent="0.25">
      <c r="A1719" s="17" t="s">
        <v>86</v>
      </c>
      <c r="B1719" s="17" t="s">
        <v>332</v>
      </c>
      <c r="C1719" s="17" t="s">
        <v>22</v>
      </c>
      <c r="D1719" s="12">
        <v>43703</v>
      </c>
      <c r="E1719" s="12">
        <v>43783</v>
      </c>
      <c r="F1719" s="13">
        <v>57000</v>
      </c>
      <c r="G1719" s="12">
        <v>43466</v>
      </c>
      <c r="H1719" s="12">
        <v>44043</v>
      </c>
      <c r="I1719" s="17">
        <f>IF((YEAR(H1719)-YEAR(G1719))=1, ((MONTH(H1719)-MONTH(G1719))+1)+12, (IF((YEAR(H1719)-YEAR(G1719))=2, ((MONTH(H1719)-MONTH(G1719))+1)+24, (IF((YEAR(H1719)-YEAR(G1719))=3, ((MONTH(H1719)-MONTH(G1719))+1)+36, (MONTH(H1719)-MONTH(G1719))+1)))))</f>
        <v>19</v>
      </c>
      <c r="J1719" s="13">
        <f>F1719/I1719</f>
        <v>3000</v>
      </c>
      <c r="L1719" t="b">
        <f t="shared" si="123"/>
        <v>0</v>
      </c>
      <c r="M1719" s="14" t="b">
        <f t="shared" si="124"/>
        <v>1</v>
      </c>
      <c r="N1719" s="14" t="b">
        <f t="shared" si="125"/>
        <v>1</v>
      </c>
      <c r="O1719"/>
    </row>
    <row r="1720" spans="1:15" ht="15.75" x14ac:dyDescent="0.25">
      <c r="A1720" s="17" t="s">
        <v>86</v>
      </c>
      <c r="B1720" s="17" t="s">
        <v>332</v>
      </c>
      <c r="C1720" s="17" t="s">
        <v>22</v>
      </c>
      <c r="D1720" s="12">
        <v>44044</v>
      </c>
      <c r="E1720" s="12">
        <v>44155</v>
      </c>
      <c r="F1720" s="13">
        <v>57000</v>
      </c>
      <c r="G1720" s="12">
        <v>44044</v>
      </c>
      <c r="H1720" s="12">
        <v>44408</v>
      </c>
      <c r="I1720" s="17">
        <f>IF((YEAR(H1720)-YEAR(G1720))=1, ((MONTH(H1720)-MONTH(G1720))+1)+12, (IF((YEAR(H1720)-YEAR(G1720))=2, ((MONTH(H1720)-MONTH(G1720))+1)+24, (IF((YEAR(H1720)-YEAR(G1720))=3, ((MONTH(H1720)-MONTH(G1720))+1)+36, (MONTH(H1720)-MONTH(G1720))+1)))))</f>
        <v>12</v>
      </c>
      <c r="J1720" s="13">
        <f>F1720/I1720</f>
        <v>4750</v>
      </c>
      <c r="L1720" t="b">
        <f t="shared" si="123"/>
        <v>0</v>
      </c>
      <c r="M1720" s="14" t="b">
        <f t="shared" si="124"/>
        <v>1</v>
      </c>
      <c r="N1720" s="14" t="b">
        <f t="shared" si="125"/>
        <v>1</v>
      </c>
      <c r="O1720"/>
    </row>
    <row r="1721" spans="1:15" ht="15.75" hidden="1" x14ac:dyDescent="0.25">
      <c r="A1721" s="17" t="s">
        <v>87</v>
      </c>
      <c r="B1721" s="17" t="s">
        <v>334</v>
      </c>
      <c r="C1721" s="17" t="s">
        <v>22</v>
      </c>
      <c r="D1721" s="12">
        <v>42579</v>
      </c>
      <c r="E1721" s="12">
        <v>42735</v>
      </c>
      <c r="F1721" s="13">
        <v>38000</v>
      </c>
      <c r="G1721" s="12">
        <v>42583</v>
      </c>
      <c r="H1721" s="12">
        <v>42947</v>
      </c>
      <c r="I1721" s="17">
        <f>IF((YEAR(H1721)-YEAR(G1721))=1, ((MONTH(H1721)-MONTH(G1721))+1)+12, (IF((YEAR(H1721)-YEAR(G1721))=2, ((MONTH(H1721)-MONTH(G1721))+1)+24, (IF((YEAR(H1721)-YEAR(G1721))=3, ((MONTH(H1721)-MONTH(G1721))+1)+36, (MONTH(H1721)-MONTH(G1721))+1)))))</f>
        <v>12</v>
      </c>
      <c r="J1721" s="13">
        <f>F1721/I1721</f>
        <v>3166.6666666666665</v>
      </c>
      <c r="L1721" t="b">
        <f t="shared" si="123"/>
        <v>0</v>
      </c>
      <c r="M1721" s="14" t="b">
        <f t="shared" si="124"/>
        <v>0</v>
      </c>
      <c r="N1721" s="14" t="b">
        <f t="shared" si="125"/>
        <v>0</v>
      </c>
      <c r="O1721"/>
    </row>
    <row r="1722" spans="1:15" ht="15.75" hidden="1" x14ac:dyDescent="0.25">
      <c r="A1722" s="17" t="s">
        <v>87</v>
      </c>
      <c r="B1722" s="17" t="s">
        <v>334</v>
      </c>
      <c r="C1722" s="17" t="s">
        <v>22</v>
      </c>
      <c r="D1722" s="12">
        <v>42675</v>
      </c>
      <c r="E1722" s="12">
        <v>43100</v>
      </c>
      <c r="F1722" s="13">
        <v>15750</v>
      </c>
      <c r="G1722" s="12">
        <v>42675</v>
      </c>
      <c r="H1722" s="12">
        <v>42766</v>
      </c>
      <c r="I1722" s="17">
        <f>IF((YEAR(H1722)-YEAR(G1722))=1, ((MONTH(H1722)-MONTH(G1722))+1)+12, (IF((YEAR(H1722)-YEAR(G1722))=2, ((MONTH(H1722)-MONTH(G1722))+1)+24, (IF((YEAR(H1722)-YEAR(G1722))=3, ((MONTH(H1722)-MONTH(G1722))+1)+36, (MONTH(H1722)-MONTH(G1722))+1)))))</f>
        <v>3</v>
      </c>
      <c r="J1722" s="13">
        <f>F1722/I1722</f>
        <v>5250</v>
      </c>
      <c r="L1722" t="b">
        <f t="shared" si="123"/>
        <v>0</v>
      </c>
      <c r="M1722" s="14" t="b">
        <f t="shared" si="124"/>
        <v>1</v>
      </c>
      <c r="N1722" s="14" t="b">
        <f t="shared" si="125"/>
        <v>1</v>
      </c>
      <c r="O1722"/>
    </row>
    <row r="1723" spans="1:15" ht="15.75" hidden="1" x14ac:dyDescent="0.25">
      <c r="A1723" s="17" t="s">
        <v>87</v>
      </c>
      <c r="B1723" s="17" t="s">
        <v>334</v>
      </c>
      <c r="C1723" s="17" t="s">
        <v>22</v>
      </c>
      <c r="D1723" s="12">
        <v>42736</v>
      </c>
      <c r="E1723" s="12">
        <v>43100</v>
      </c>
      <c r="F1723" s="13">
        <v>5416.67</v>
      </c>
      <c r="G1723" s="12">
        <v>42736</v>
      </c>
      <c r="H1723" s="12">
        <v>42766</v>
      </c>
      <c r="I1723" s="17">
        <f>IF((YEAR(H1723)-YEAR(G1723))=1, ((MONTH(H1723)-MONTH(G1723))+1)+12, (IF((YEAR(H1723)-YEAR(G1723))=2, ((MONTH(H1723)-MONTH(G1723))+1)+24, (IF((YEAR(H1723)-YEAR(G1723))=3, ((MONTH(H1723)-MONTH(G1723))+1)+36, (MONTH(H1723)-MONTH(G1723))+1)))))</f>
        <v>1</v>
      </c>
      <c r="J1723" s="13">
        <f>F1723/I1723</f>
        <v>5416.67</v>
      </c>
      <c r="L1723" t="b">
        <f t="shared" si="123"/>
        <v>0</v>
      </c>
      <c r="M1723" s="14" t="b">
        <f t="shared" si="124"/>
        <v>1</v>
      </c>
      <c r="N1723" s="14" t="b">
        <f t="shared" si="125"/>
        <v>1</v>
      </c>
      <c r="O1723"/>
    </row>
    <row r="1724" spans="1:15" ht="15.75" hidden="1" x14ac:dyDescent="0.25">
      <c r="A1724" s="17" t="s">
        <v>87</v>
      </c>
      <c r="B1724" s="17" t="s">
        <v>334</v>
      </c>
      <c r="C1724" s="17" t="s">
        <v>22</v>
      </c>
      <c r="D1724" s="12">
        <v>42736</v>
      </c>
      <c r="E1724" s="12">
        <v>43100</v>
      </c>
      <c r="F1724" s="13">
        <v>4500</v>
      </c>
      <c r="G1724" s="12">
        <v>42736</v>
      </c>
      <c r="H1724" s="12">
        <v>42766</v>
      </c>
      <c r="I1724" s="17">
        <f>IF((YEAR(H1724)-YEAR(G1724))=1, ((MONTH(H1724)-MONTH(G1724))+1)+12, (IF((YEAR(H1724)-YEAR(G1724))=2, ((MONTH(H1724)-MONTH(G1724))+1)+24, (IF((YEAR(H1724)-YEAR(G1724))=3, ((MONTH(H1724)-MONTH(G1724))+1)+36, (MONTH(H1724)-MONTH(G1724))+1)))))</f>
        <v>1</v>
      </c>
      <c r="J1724" s="13">
        <f>F1724/I1724</f>
        <v>4500</v>
      </c>
      <c r="L1724" t="b">
        <f t="shared" si="123"/>
        <v>1</v>
      </c>
      <c r="M1724" s="14" t="b">
        <f t="shared" si="124"/>
        <v>1</v>
      </c>
      <c r="N1724" s="14" t="b">
        <f t="shared" si="125"/>
        <v>1</v>
      </c>
      <c r="O1724"/>
    </row>
    <row r="1725" spans="1:15" ht="15.75" hidden="1" x14ac:dyDescent="0.25">
      <c r="A1725" s="17" t="s">
        <v>87</v>
      </c>
      <c r="B1725" s="17" t="s">
        <v>334</v>
      </c>
      <c r="C1725" s="17" t="s">
        <v>22</v>
      </c>
      <c r="D1725" s="12">
        <v>42767</v>
      </c>
      <c r="E1725" s="12">
        <v>43100</v>
      </c>
      <c r="F1725" s="13">
        <v>15750</v>
      </c>
      <c r="G1725" s="12">
        <v>42767</v>
      </c>
      <c r="H1725" s="12">
        <v>42855</v>
      </c>
      <c r="I1725" s="17">
        <f>IF((YEAR(H1725)-YEAR(G1725))=1, ((MONTH(H1725)-MONTH(G1725))+1)+12, (IF((YEAR(H1725)-YEAR(G1725))=2, ((MONTH(H1725)-MONTH(G1725))+1)+24, (IF((YEAR(H1725)-YEAR(G1725))=3, ((MONTH(H1725)-MONTH(G1725))+1)+36, (MONTH(H1725)-MONTH(G1725))+1)))))</f>
        <v>3</v>
      </c>
      <c r="J1725" s="13">
        <f>F1725/I1725</f>
        <v>5250</v>
      </c>
      <c r="L1725" t="b">
        <f t="shared" si="123"/>
        <v>0</v>
      </c>
      <c r="M1725" s="14" t="b">
        <f t="shared" si="124"/>
        <v>1</v>
      </c>
      <c r="N1725" s="14" t="b">
        <f t="shared" si="125"/>
        <v>1</v>
      </c>
      <c r="O1725"/>
    </row>
    <row r="1726" spans="1:15" ht="15.75" hidden="1" x14ac:dyDescent="0.25">
      <c r="A1726" s="17" t="s">
        <v>87</v>
      </c>
      <c r="B1726" s="17" t="s">
        <v>334</v>
      </c>
      <c r="C1726" s="17" t="s">
        <v>22</v>
      </c>
      <c r="D1726" s="12">
        <v>42767</v>
      </c>
      <c r="E1726" s="12">
        <v>43100</v>
      </c>
      <c r="F1726" s="13">
        <v>5416.67</v>
      </c>
      <c r="G1726" s="12">
        <v>42767</v>
      </c>
      <c r="H1726" s="12">
        <v>42794</v>
      </c>
      <c r="I1726" s="17">
        <f>IF((YEAR(H1726)-YEAR(G1726))=1, ((MONTH(H1726)-MONTH(G1726))+1)+12, (IF((YEAR(H1726)-YEAR(G1726))=2, ((MONTH(H1726)-MONTH(G1726))+1)+24, (IF((YEAR(H1726)-YEAR(G1726))=3, ((MONTH(H1726)-MONTH(G1726))+1)+36, (MONTH(H1726)-MONTH(G1726))+1)))))</f>
        <v>1</v>
      </c>
      <c r="J1726" s="13">
        <f>F1726/I1726</f>
        <v>5416.67</v>
      </c>
      <c r="L1726" t="b">
        <f t="shared" si="123"/>
        <v>0</v>
      </c>
      <c r="M1726" s="14" t="b">
        <f t="shared" si="124"/>
        <v>1</v>
      </c>
      <c r="N1726" s="14" t="b">
        <f t="shared" si="125"/>
        <v>1</v>
      </c>
      <c r="O1726"/>
    </row>
    <row r="1727" spans="1:15" ht="15.75" hidden="1" x14ac:dyDescent="0.25">
      <c r="A1727" s="17" t="s">
        <v>87</v>
      </c>
      <c r="B1727" s="17" t="s">
        <v>334</v>
      </c>
      <c r="C1727" s="17" t="s">
        <v>22</v>
      </c>
      <c r="D1727" s="12">
        <v>42767</v>
      </c>
      <c r="E1727" s="12">
        <v>43100</v>
      </c>
      <c r="F1727" s="13">
        <v>4500</v>
      </c>
      <c r="G1727" s="12">
        <v>42767</v>
      </c>
      <c r="H1727" s="12">
        <v>42794</v>
      </c>
      <c r="I1727" s="17">
        <f>IF((YEAR(H1727)-YEAR(G1727))=1, ((MONTH(H1727)-MONTH(G1727))+1)+12, (IF((YEAR(H1727)-YEAR(G1727))=2, ((MONTH(H1727)-MONTH(G1727))+1)+24, (IF((YEAR(H1727)-YEAR(G1727))=3, ((MONTH(H1727)-MONTH(G1727))+1)+36, (MONTH(H1727)-MONTH(G1727))+1)))))</f>
        <v>1</v>
      </c>
      <c r="J1727" s="13">
        <f>F1727/I1727</f>
        <v>4500</v>
      </c>
      <c r="L1727" t="b">
        <f t="shared" si="123"/>
        <v>1</v>
      </c>
      <c r="M1727" s="14" t="b">
        <f t="shared" si="124"/>
        <v>1</v>
      </c>
      <c r="N1727" s="14" t="b">
        <f t="shared" si="125"/>
        <v>1</v>
      </c>
      <c r="O1727"/>
    </row>
    <row r="1728" spans="1:15" ht="15.75" hidden="1" x14ac:dyDescent="0.25">
      <c r="A1728" s="17" t="s">
        <v>87</v>
      </c>
      <c r="B1728" s="17" t="s">
        <v>334</v>
      </c>
      <c r="C1728" s="17" t="s">
        <v>22</v>
      </c>
      <c r="D1728" s="12">
        <v>42795</v>
      </c>
      <c r="E1728" s="12">
        <v>43100</v>
      </c>
      <c r="F1728" s="13">
        <v>5416.67</v>
      </c>
      <c r="G1728" s="12">
        <v>42795</v>
      </c>
      <c r="H1728" s="12">
        <v>42825</v>
      </c>
      <c r="I1728" s="17">
        <f>IF((YEAR(H1728)-YEAR(G1728))=1, ((MONTH(H1728)-MONTH(G1728))+1)+12, (IF((YEAR(H1728)-YEAR(G1728))=2, ((MONTH(H1728)-MONTH(G1728))+1)+24, (IF((YEAR(H1728)-YEAR(G1728))=3, ((MONTH(H1728)-MONTH(G1728))+1)+36, (MONTH(H1728)-MONTH(G1728))+1)))))</f>
        <v>1</v>
      </c>
      <c r="J1728" s="13">
        <f>F1728/I1728</f>
        <v>5416.67</v>
      </c>
      <c r="L1728" t="b">
        <f t="shared" si="123"/>
        <v>0</v>
      </c>
      <c r="M1728" s="14" t="b">
        <f t="shared" si="124"/>
        <v>1</v>
      </c>
      <c r="N1728" s="14" t="b">
        <f t="shared" si="125"/>
        <v>1</v>
      </c>
      <c r="O1728"/>
    </row>
    <row r="1729" spans="1:15" ht="15.75" hidden="1" x14ac:dyDescent="0.25">
      <c r="A1729" s="17" t="s">
        <v>87</v>
      </c>
      <c r="B1729" s="17" t="s">
        <v>334</v>
      </c>
      <c r="C1729" s="17" t="s">
        <v>22</v>
      </c>
      <c r="D1729" s="12">
        <v>42795</v>
      </c>
      <c r="E1729" s="12">
        <v>43100</v>
      </c>
      <c r="F1729" s="13">
        <v>4500</v>
      </c>
      <c r="G1729" s="12">
        <v>42795</v>
      </c>
      <c r="H1729" s="12">
        <v>42825</v>
      </c>
      <c r="I1729" s="17">
        <f>IF((YEAR(H1729)-YEAR(G1729))=1, ((MONTH(H1729)-MONTH(G1729))+1)+12, (IF((YEAR(H1729)-YEAR(G1729))=2, ((MONTH(H1729)-MONTH(G1729))+1)+24, (IF((YEAR(H1729)-YEAR(G1729))=3, ((MONTH(H1729)-MONTH(G1729))+1)+36, (MONTH(H1729)-MONTH(G1729))+1)))))</f>
        <v>1</v>
      </c>
      <c r="J1729" s="13">
        <f>F1729/I1729</f>
        <v>4500</v>
      </c>
      <c r="L1729" t="b">
        <f t="shared" si="123"/>
        <v>1</v>
      </c>
      <c r="M1729" s="14" t="b">
        <f t="shared" si="124"/>
        <v>1</v>
      </c>
      <c r="N1729" s="14" t="b">
        <f t="shared" si="125"/>
        <v>1</v>
      </c>
      <c r="O1729"/>
    </row>
    <row r="1730" spans="1:15" ht="15.75" hidden="1" x14ac:dyDescent="0.25">
      <c r="A1730" s="17" t="s">
        <v>87</v>
      </c>
      <c r="B1730" s="17" t="s">
        <v>334</v>
      </c>
      <c r="C1730" s="17" t="s">
        <v>22</v>
      </c>
      <c r="D1730" s="12">
        <v>42826</v>
      </c>
      <c r="E1730" s="12">
        <v>43100</v>
      </c>
      <c r="F1730" s="13">
        <v>5416.67</v>
      </c>
      <c r="G1730" s="12">
        <v>42826</v>
      </c>
      <c r="H1730" s="12">
        <v>42855</v>
      </c>
      <c r="I1730" s="17">
        <f>IF((YEAR(H1730)-YEAR(G1730))=1, ((MONTH(H1730)-MONTH(G1730))+1)+12, (IF((YEAR(H1730)-YEAR(G1730))=2, ((MONTH(H1730)-MONTH(G1730))+1)+24, (IF((YEAR(H1730)-YEAR(G1730))=3, ((MONTH(H1730)-MONTH(G1730))+1)+36, (MONTH(H1730)-MONTH(G1730))+1)))))</f>
        <v>1</v>
      </c>
      <c r="J1730" s="13">
        <f>F1730/I1730</f>
        <v>5416.67</v>
      </c>
      <c r="L1730" t="b">
        <f t="shared" si="123"/>
        <v>0</v>
      </c>
      <c r="M1730" s="14" t="b">
        <f t="shared" si="124"/>
        <v>1</v>
      </c>
      <c r="N1730" s="14" t="b">
        <f t="shared" si="125"/>
        <v>1</v>
      </c>
      <c r="O1730"/>
    </row>
    <row r="1731" spans="1:15" ht="15.75" hidden="1" x14ac:dyDescent="0.25">
      <c r="A1731" s="17" t="s">
        <v>87</v>
      </c>
      <c r="B1731" s="17" t="s">
        <v>334</v>
      </c>
      <c r="C1731" s="17" t="s">
        <v>22</v>
      </c>
      <c r="D1731" s="12">
        <v>42826</v>
      </c>
      <c r="E1731" s="12">
        <v>43100</v>
      </c>
      <c r="F1731" s="13">
        <v>4500</v>
      </c>
      <c r="G1731" s="12">
        <v>42826</v>
      </c>
      <c r="H1731" s="12">
        <v>42855</v>
      </c>
      <c r="I1731" s="17">
        <f>IF((YEAR(H1731)-YEAR(G1731))=1, ((MONTH(H1731)-MONTH(G1731))+1)+12, (IF((YEAR(H1731)-YEAR(G1731))=2, ((MONTH(H1731)-MONTH(G1731))+1)+24, (IF((YEAR(H1731)-YEAR(G1731))=3, ((MONTH(H1731)-MONTH(G1731))+1)+36, (MONTH(H1731)-MONTH(G1731))+1)))))</f>
        <v>1</v>
      </c>
      <c r="J1731" s="13">
        <f>F1731/I1731</f>
        <v>4500</v>
      </c>
      <c r="L1731" t="b">
        <f t="shared" ref="L1731:L1794" si="126">AND(A1731=A1730,B1731=B1730,G1731=G1730,H1731=H1730)</f>
        <v>1</v>
      </c>
      <c r="M1731" s="14" t="b">
        <f t="shared" si="124"/>
        <v>1</v>
      </c>
      <c r="N1731" s="14" t="b">
        <f t="shared" si="125"/>
        <v>1</v>
      </c>
      <c r="O1731"/>
    </row>
    <row r="1732" spans="1:15" ht="15.75" hidden="1" x14ac:dyDescent="0.25">
      <c r="A1732" s="17" t="s">
        <v>87</v>
      </c>
      <c r="B1732" s="17" t="s">
        <v>334</v>
      </c>
      <c r="C1732" s="17" t="s">
        <v>22</v>
      </c>
      <c r="D1732" s="12">
        <v>42916</v>
      </c>
      <c r="E1732" s="12">
        <v>43100</v>
      </c>
      <c r="F1732" s="13">
        <v>12500</v>
      </c>
      <c r="G1732" s="12">
        <v>42856</v>
      </c>
      <c r="H1732" s="12">
        <v>42947</v>
      </c>
      <c r="I1732" s="17">
        <f>IF((YEAR(H1732)-YEAR(G1732))=1, ((MONTH(H1732)-MONTH(G1732))+1)+12, (IF((YEAR(H1732)-YEAR(G1732))=2, ((MONTH(H1732)-MONTH(G1732))+1)+24, (IF((YEAR(H1732)-YEAR(G1732))=3, ((MONTH(H1732)-MONTH(G1732))+1)+36, (MONTH(H1732)-MONTH(G1732))+1)))))</f>
        <v>3</v>
      </c>
      <c r="J1732" s="13">
        <f>F1732/I1732</f>
        <v>4166.666666666667</v>
      </c>
      <c r="L1732" t="b">
        <f t="shared" si="126"/>
        <v>0</v>
      </c>
      <c r="M1732" s="14" t="b">
        <f t="shared" si="124"/>
        <v>1</v>
      </c>
      <c r="N1732" s="14" t="b">
        <f t="shared" si="125"/>
        <v>1</v>
      </c>
      <c r="O1732"/>
    </row>
    <row r="1733" spans="1:15" ht="15.75" hidden="1" x14ac:dyDescent="0.25">
      <c r="A1733" s="17" t="s">
        <v>87</v>
      </c>
      <c r="B1733" s="17" t="s">
        <v>334</v>
      </c>
      <c r="C1733" s="17" t="s">
        <v>22</v>
      </c>
      <c r="D1733" s="12">
        <v>42856</v>
      </c>
      <c r="E1733" s="12">
        <v>43100</v>
      </c>
      <c r="F1733" s="13">
        <v>5416.67</v>
      </c>
      <c r="G1733" s="12">
        <v>42856</v>
      </c>
      <c r="H1733" s="12">
        <v>42886</v>
      </c>
      <c r="I1733" s="17">
        <f>IF((YEAR(H1733)-YEAR(G1733))=1, ((MONTH(H1733)-MONTH(G1733))+1)+12, (IF((YEAR(H1733)-YEAR(G1733))=2, ((MONTH(H1733)-MONTH(G1733))+1)+24, (IF((YEAR(H1733)-YEAR(G1733))=3, ((MONTH(H1733)-MONTH(G1733))+1)+36, (MONTH(H1733)-MONTH(G1733))+1)))))</f>
        <v>1</v>
      </c>
      <c r="J1733" s="13">
        <f>F1733/I1733</f>
        <v>5416.67</v>
      </c>
      <c r="L1733" t="b">
        <f t="shared" si="126"/>
        <v>0</v>
      </c>
      <c r="M1733" s="14" t="b">
        <f t="shared" si="124"/>
        <v>1</v>
      </c>
      <c r="N1733" s="14" t="b">
        <f t="shared" si="125"/>
        <v>1</v>
      </c>
      <c r="O1733"/>
    </row>
    <row r="1734" spans="1:15" ht="15.75" hidden="1" x14ac:dyDescent="0.25">
      <c r="A1734" s="17" t="s">
        <v>87</v>
      </c>
      <c r="B1734" s="17" t="s">
        <v>334</v>
      </c>
      <c r="C1734" s="17" t="s">
        <v>22</v>
      </c>
      <c r="D1734" s="12">
        <v>42856</v>
      </c>
      <c r="E1734" s="12">
        <v>43100</v>
      </c>
      <c r="F1734" s="13">
        <v>4500</v>
      </c>
      <c r="G1734" s="12">
        <v>42856</v>
      </c>
      <c r="H1734" s="12">
        <v>42886</v>
      </c>
      <c r="I1734" s="17">
        <f>IF((YEAR(H1734)-YEAR(G1734))=1, ((MONTH(H1734)-MONTH(G1734))+1)+12, (IF((YEAR(H1734)-YEAR(G1734))=2, ((MONTH(H1734)-MONTH(G1734))+1)+24, (IF((YEAR(H1734)-YEAR(G1734))=3, ((MONTH(H1734)-MONTH(G1734))+1)+36, (MONTH(H1734)-MONTH(G1734))+1)))))</f>
        <v>1</v>
      </c>
      <c r="J1734" s="13">
        <f>F1734/I1734</f>
        <v>4500</v>
      </c>
      <c r="L1734" t="b">
        <f t="shared" si="126"/>
        <v>1</v>
      </c>
      <c r="M1734" s="14" t="b">
        <f t="shared" si="124"/>
        <v>1</v>
      </c>
      <c r="N1734" s="14" t="b">
        <f t="shared" si="125"/>
        <v>1</v>
      </c>
      <c r="O1734"/>
    </row>
    <row r="1735" spans="1:15" ht="15.75" hidden="1" x14ac:dyDescent="0.25">
      <c r="A1735" s="17" t="s">
        <v>87</v>
      </c>
      <c r="B1735" s="17" t="s">
        <v>334</v>
      </c>
      <c r="C1735" s="17" t="s">
        <v>22</v>
      </c>
      <c r="D1735" s="12">
        <v>42887</v>
      </c>
      <c r="E1735" s="12">
        <v>43100</v>
      </c>
      <c r="F1735" s="13">
        <v>5416.67</v>
      </c>
      <c r="G1735" s="12">
        <v>42887</v>
      </c>
      <c r="H1735" s="12">
        <v>42916</v>
      </c>
      <c r="I1735" s="17">
        <f>IF((YEAR(H1735)-YEAR(G1735))=1, ((MONTH(H1735)-MONTH(G1735))+1)+12, (IF((YEAR(H1735)-YEAR(G1735))=2, ((MONTH(H1735)-MONTH(G1735))+1)+24, (IF((YEAR(H1735)-YEAR(G1735))=3, ((MONTH(H1735)-MONTH(G1735))+1)+36, (MONTH(H1735)-MONTH(G1735))+1)))))</f>
        <v>1</v>
      </c>
      <c r="J1735" s="13">
        <f>F1735/I1735</f>
        <v>5416.67</v>
      </c>
      <c r="L1735" t="b">
        <f t="shared" si="126"/>
        <v>0</v>
      </c>
      <c r="M1735" s="14" t="b">
        <f t="shared" si="124"/>
        <v>1</v>
      </c>
      <c r="N1735" s="14" t="b">
        <f t="shared" si="125"/>
        <v>1</v>
      </c>
      <c r="O1735"/>
    </row>
    <row r="1736" spans="1:15" ht="15.75" hidden="1" x14ac:dyDescent="0.25">
      <c r="A1736" s="17" t="s">
        <v>87</v>
      </c>
      <c r="B1736" s="17" t="s">
        <v>334</v>
      </c>
      <c r="C1736" s="17" t="s">
        <v>22</v>
      </c>
      <c r="D1736" s="12">
        <v>42887</v>
      </c>
      <c r="E1736" s="12">
        <v>43100</v>
      </c>
      <c r="F1736" s="13">
        <v>4500</v>
      </c>
      <c r="G1736" s="12">
        <v>42887</v>
      </c>
      <c r="H1736" s="12">
        <v>42916</v>
      </c>
      <c r="I1736" s="17">
        <f>IF((YEAR(H1736)-YEAR(G1736))=1, ((MONTH(H1736)-MONTH(G1736))+1)+12, (IF((YEAR(H1736)-YEAR(G1736))=2, ((MONTH(H1736)-MONTH(G1736))+1)+24, (IF((YEAR(H1736)-YEAR(G1736))=3, ((MONTH(H1736)-MONTH(G1736))+1)+36, (MONTH(H1736)-MONTH(G1736))+1)))))</f>
        <v>1</v>
      </c>
      <c r="J1736" s="13">
        <f>F1736/I1736</f>
        <v>4500</v>
      </c>
      <c r="L1736" t="b">
        <f t="shared" si="126"/>
        <v>1</v>
      </c>
      <c r="M1736" s="14" t="b">
        <f t="shared" si="124"/>
        <v>1</v>
      </c>
      <c r="N1736" s="14" t="b">
        <f t="shared" si="125"/>
        <v>1</v>
      </c>
      <c r="O1736"/>
    </row>
    <row r="1737" spans="1:15" ht="15.75" hidden="1" x14ac:dyDescent="0.25">
      <c r="A1737" s="17" t="s">
        <v>87</v>
      </c>
      <c r="B1737" s="17" t="s">
        <v>334</v>
      </c>
      <c r="C1737" s="17" t="s">
        <v>22</v>
      </c>
      <c r="D1737" s="12">
        <v>42917</v>
      </c>
      <c r="E1737" s="12">
        <v>43100</v>
      </c>
      <c r="F1737" s="13">
        <v>5416.67</v>
      </c>
      <c r="G1737" s="12">
        <v>42917</v>
      </c>
      <c r="H1737" s="12">
        <v>42947</v>
      </c>
      <c r="I1737" s="17">
        <f>IF((YEAR(H1737)-YEAR(G1737))=1, ((MONTH(H1737)-MONTH(G1737))+1)+12, (IF((YEAR(H1737)-YEAR(G1737))=2, ((MONTH(H1737)-MONTH(G1737))+1)+24, (IF((YEAR(H1737)-YEAR(G1737))=3, ((MONTH(H1737)-MONTH(G1737))+1)+36, (MONTH(H1737)-MONTH(G1737))+1)))))</f>
        <v>1</v>
      </c>
      <c r="J1737" s="13">
        <f>F1737/I1737</f>
        <v>5416.67</v>
      </c>
      <c r="L1737" t="b">
        <f t="shared" si="126"/>
        <v>0</v>
      </c>
      <c r="M1737" s="14" t="b">
        <f t="shared" si="124"/>
        <v>1</v>
      </c>
      <c r="N1737" s="14" t="b">
        <f t="shared" si="125"/>
        <v>1</v>
      </c>
      <c r="O1737"/>
    </row>
    <row r="1738" spans="1:15" ht="15.75" hidden="1" x14ac:dyDescent="0.25">
      <c r="A1738" s="17" t="s">
        <v>87</v>
      </c>
      <c r="B1738" s="17" t="s">
        <v>334</v>
      </c>
      <c r="C1738" s="17" t="s">
        <v>22</v>
      </c>
      <c r="D1738" s="12">
        <v>42917</v>
      </c>
      <c r="E1738" s="12">
        <v>43100</v>
      </c>
      <c r="F1738" s="13">
        <v>4500</v>
      </c>
      <c r="G1738" s="12">
        <v>42917</v>
      </c>
      <c r="H1738" s="12">
        <v>42947</v>
      </c>
      <c r="I1738" s="17">
        <f>IF((YEAR(H1738)-YEAR(G1738))=1, ((MONTH(H1738)-MONTH(G1738))+1)+12, (IF((YEAR(H1738)-YEAR(G1738))=2, ((MONTH(H1738)-MONTH(G1738))+1)+24, (IF((YEAR(H1738)-YEAR(G1738))=3, ((MONTH(H1738)-MONTH(G1738))+1)+36, (MONTH(H1738)-MONTH(G1738))+1)))))</f>
        <v>1</v>
      </c>
      <c r="J1738" s="13">
        <f>F1738/I1738</f>
        <v>4500</v>
      </c>
      <c r="L1738" t="b">
        <f t="shared" si="126"/>
        <v>1</v>
      </c>
      <c r="M1738" s="14" t="b">
        <f t="shared" si="124"/>
        <v>1</v>
      </c>
      <c r="N1738" s="14" t="b">
        <f t="shared" si="125"/>
        <v>1</v>
      </c>
      <c r="O1738"/>
    </row>
    <row r="1739" spans="1:15" ht="15.75" hidden="1" x14ac:dyDescent="0.25">
      <c r="A1739" s="17" t="s">
        <v>87</v>
      </c>
      <c r="B1739" s="17" t="s">
        <v>334</v>
      </c>
      <c r="C1739" s="17" t="s">
        <v>22</v>
      </c>
      <c r="D1739" s="12">
        <v>42948</v>
      </c>
      <c r="E1739" s="12">
        <v>43100</v>
      </c>
      <c r="F1739" s="13">
        <v>38000</v>
      </c>
      <c r="G1739" s="12">
        <v>42948</v>
      </c>
      <c r="H1739" s="12">
        <v>43312</v>
      </c>
      <c r="I1739" s="17">
        <f>IF((YEAR(H1739)-YEAR(G1739))=1, ((MONTH(H1739)-MONTH(G1739))+1)+12, (IF((YEAR(H1739)-YEAR(G1739))=2, ((MONTH(H1739)-MONTH(G1739))+1)+24, (IF((YEAR(H1739)-YEAR(G1739))=3, ((MONTH(H1739)-MONTH(G1739))+1)+36, (MONTH(H1739)-MONTH(G1739))+1)))))</f>
        <v>12</v>
      </c>
      <c r="J1739" s="13">
        <f>F1739/I1739</f>
        <v>3166.6666666666665</v>
      </c>
      <c r="L1739" t="b">
        <f t="shared" si="126"/>
        <v>0</v>
      </c>
      <c r="M1739" s="14" t="b">
        <f t="shared" si="124"/>
        <v>1</v>
      </c>
      <c r="N1739" s="14" t="b">
        <f t="shared" si="125"/>
        <v>1</v>
      </c>
      <c r="O1739"/>
    </row>
    <row r="1740" spans="1:15" ht="15.75" hidden="1" x14ac:dyDescent="0.25">
      <c r="A1740" s="17" t="s">
        <v>87</v>
      </c>
      <c r="B1740" s="17" t="s">
        <v>334</v>
      </c>
      <c r="C1740" s="17" t="s">
        <v>22</v>
      </c>
      <c r="D1740" s="12">
        <v>43008</v>
      </c>
      <c r="E1740" s="12">
        <v>43100</v>
      </c>
      <c r="F1740" s="13">
        <v>12500</v>
      </c>
      <c r="G1740" s="12">
        <v>42948</v>
      </c>
      <c r="H1740" s="12">
        <v>43039</v>
      </c>
      <c r="I1740" s="17">
        <f>IF((YEAR(H1740)-YEAR(G1740))=1, ((MONTH(H1740)-MONTH(G1740))+1)+12, (IF((YEAR(H1740)-YEAR(G1740))=2, ((MONTH(H1740)-MONTH(G1740))+1)+24, (IF((YEAR(H1740)-YEAR(G1740))=3, ((MONTH(H1740)-MONTH(G1740))+1)+36, (MONTH(H1740)-MONTH(G1740))+1)))))</f>
        <v>3</v>
      </c>
      <c r="J1740" s="13">
        <f>F1740/I1740</f>
        <v>4166.666666666667</v>
      </c>
      <c r="L1740" t="b">
        <f t="shared" si="126"/>
        <v>0</v>
      </c>
      <c r="M1740" s="14" t="b">
        <f t="shared" si="124"/>
        <v>1</v>
      </c>
      <c r="N1740" s="14" t="b">
        <f t="shared" si="125"/>
        <v>1</v>
      </c>
      <c r="O1740"/>
    </row>
    <row r="1741" spans="1:15" ht="15.75" hidden="1" x14ac:dyDescent="0.25">
      <c r="A1741" s="17" t="s">
        <v>87</v>
      </c>
      <c r="B1741" s="17" t="s">
        <v>334</v>
      </c>
      <c r="C1741" s="17" t="s">
        <v>22</v>
      </c>
      <c r="D1741" s="12">
        <v>42948</v>
      </c>
      <c r="E1741" s="12">
        <v>43100</v>
      </c>
      <c r="F1741" s="13">
        <v>5416.67</v>
      </c>
      <c r="G1741" s="12">
        <v>42948</v>
      </c>
      <c r="H1741" s="12">
        <v>42978</v>
      </c>
      <c r="I1741" s="17">
        <f>IF((YEAR(H1741)-YEAR(G1741))=1, ((MONTH(H1741)-MONTH(G1741))+1)+12, (IF((YEAR(H1741)-YEAR(G1741))=2, ((MONTH(H1741)-MONTH(G1741))+1)+24, (IF((YEAR(H1741)-YEAR(G1741))=3, ((MONTH(H1741)-MONTH(G1741))+1)+36, (MONTH(H1741)-MONTH(G1741))+1)))))</f>
        <v>1</v>
      </c>
      <c r="J1741" s="13">
        <f>F1741/I1741</f>
        <v>5416.67</v>
      </c>
      <c r="L1741" t="b">
        <f t="shared" si="126"/>
        <v>0</v>
      </c>
      <c r="M1741" s="14" t="b">
        <f t="shared" si="124"/>
        <v>1</v>
      </c>
      <c r="N1741" s="14" t="b">
        <f t="shared" si="125"/>
        <v>1</v>
      </c>
      <c r="O1741"/>
    </row>
    <row r="1742" spans="1:15" ht="15.75" hidden="1" x14ac:dyDescent="0.25">
      <c r="A1742" s="17" t="s">
        <v>87</v>
      </c>
      <c r="B1742" s="17" t="s">
        <v>334</v>
      </c>
      <c r="C1742" s="17" t="s">
        <v>22</v>
      </c>
      <c r="D1742" s="12">
        <v>42948</v>
      </c>
      <c r="E1742" s="12">
        <v>43100</v>
      </c>
      <c r="F1742" s="13">
        <v>4500</v>
      </c>
      <c r="G1742" s="12">
        <v>42948</v>
      </c>
      <c r="H1742" s="12">
        <v>42978</v>
      </c>
      <c r="I1742" s="17">
        <f>IF((YEAR(H1742)-YEAR(G1742))=1, ((MONTH(H1742)-MONTH(G1742))+1)+12, (IF((YEAR(H1742)-YEAR(G1742))=2, ((MONTH(H1742)-MONTH(G1742))+1)+24, (IF((YEAR(H1742)-YEAR(G1742))=3, ((MONTH(H1742)-MONTH(G1742))+1)+36, (MONTH(H1742)-MONTH(G1742))+1)))))</f>
        <v>1</v>
      </c>
      <c r="J1742" s="13">
        <f>F1742/I1742</f>
        <v>4500</v>
      </c>
      <c r="L1742" t="b">
        <f t="shared" si="126"/>
        <v>1</v>
      </c>
      <c r="M1742" s="14" t="b">
        <f t="shared" si="124"/>
        <v>1</v>
      </c>
      <c r="N1742" s="14" t="b">
        <f t="shared" si="125"/>
        <v>1</v>
      </c>
      <c r="O1742"/>
    </row>
    <row r="1743" spans="1:15" ht="15.75" hidden="1" x14ac:dyDescent="0.25">
      <c r="A1743" s="17" t="s">
        <v>87</v>
      </c>
      <c r="B1743" s="17" t="s">
        <v>334</v>
      </c>
      <c r="C1743" s="17" t="s">
        <v>22</v>
      </c>
      <c r="D1743" s="12">
        <v>42979</v>
      </c>
      <c r="E1743" s="12">
        <v>43100</v>
      </c>
      <c r="F1743" s="13">
        <v>5416.67</v>
      </c>
      <c r="G1743" s="12">
        <v>42979</v>
      </c>
      <c r="H1743" s="12">
        <v>43008</v>
      </c>
      <c r="I1743" s="17">
        <f>IF((YEAR(H1743)-YEAR(G1743))=1, ((MONTH(H1743)-MONTH(G1743))+1)+12, (IF((YEAR(H1743)-YEAR(G1743))=2, ((MONTH(H1743)-MONTH(G1743))+1)+24, (IF((YEAR(H1743)-YEAR(G1743))=3, ((MONTH(H1743)-MONTH(G1743))+1)+36, (MONTH(H1743)-MONTH(G1743))+1)))))</f>
        <v>1</v>
      </c>
      <c r="J1743" s="13">
        <f>F1743/I1743</f>
        <v>5416.67</v>
      </c>
      <c r="L1743" t="b">
        <f t="shared" si="126"/>
        <v>0</v>
      </c>
      <c r="M1743" s="14" t="b">
        <f t="shared" si="124"/>
        <v>1</v>
      </c>
      <c r="N1743" s="14" t="b">
        <f t="shared" si="125"/>
        <v>1</v>
      </c>
      <c r="O1743"/>
    </row>
    <row r="1744" spans="1:15" ht="15.75" hidden="1" x14ac:dyDescent="0.25">
      <c r="A1744" s="17" t="s">
        <v>87</v>
      </c>
      <c r="B1744" s="17" t="s">
        <v>334</v>
      </c>
      <c r="C1744" s="17" t="s">
        <v>22</v>
      </c>
      <c r="D1744" s="12">
        <v>43008</v>
      </c>
      <c r="E1744" s="12">
        <v>43100</v>
      </c>
      <c r="F1744" s="13">
        <v>99900</v>
      </c>
      <c r="G1744" s="12">
        <v>43009</v>
      </c>
      <c r="H1744" s="12">
        <v>43343</v>
      </c>
      <c r="I1744" s="17">
        <f>IF((YEAR(H1744)-YEAR(G1744))=1, ((MONTH(H1744)-MONTH(G1744))+1)+12, (IF((YEAR(H1744)-YEAR(G1744))=2, ((MONTH(H1744)-MONTH(G1744))+1)+24, (IF((YEAR(H1744)-YEAR(G1744))=3, ((MONTH(H1744)-MONTH(G1744))+1)+36, (MONTH(H1744)-MONTH(G1744))+1)))))</f>
        <v>11</v>
      </c>
      <c r="J1744" s="13">
        <f>F1744/I1744</f>
        <v>9081.818181818182</v>
      </c>
      <c r="L1744" t="b">
        <f t="shared" si="126"/>
        <v>0</v>
      </c>
      <c r="M1744" s="14" t="b">
        <f t="shared" si="124"/>
        <v>1</v>
      </c>
      <c r="N1744" s="14" t="b">
        <f t="shared" si="125"/>
        <v>1</v>
      </c>
      <c r="O1744"/>
    </row>
    <row r="1745" spans="1:15" ht="15.75" hidden="1" x14ac:dyDescent="0.25">
      <c r="A1745" s="17" t="s">
        <v>87</v>
      </c>
      <c r="B1745" s="17" t="s">
        <v>334</v>
      </c>
      <c r="C1745" s="17" t="s">
        <v>22</v>
      </c>
      <c r="D1745" s="12">
        <v>43009</v>
      </c>
      <c r="E1745" s="12">
        <v>43100</v>
      </c>
      <c r="F1745" s="13">
        <v>5416.67</v>
      </c>
      <c r="G1745" s="12">
        <v>43009</v>
      </c>
      <c r="H1745" s="12">
        <v>43039</v>
      </c>
      <c r="I1745" s="17">
        <f>IF((YEAR(H1745)-YEAR(G1745))=1, ((MONTH(H1745)-MONTH(G1745))+1)+12, (IF((YEAR(H1745)-YEAR(G1745))=2, ((MONTH(H1745)-MONTH(G1745))+1)+24, (IF((YEAR(H1745)-YEAR(G1745))=3, ((MONTH(H1745)-MONTH(G1745))+1)+36, (MONTH(H1745)-MONTH(G1745))+1)))))</f>
        <v>1</v>
      </c>
      <c r="J1745" s="13">
        <f>F1745/I1745</f>
        <v>5416.67</v>
      </c>
      <c r="L1745" t="b">
        <f t="shared" si="126"/>
        <v>0</v>
      </c>
      <c r="M1745" s="14" t="b">
        <f t="shared" si="124"/>
        <v>1</v>
      </c>
      <c r="N1745" s="14" t="b">
        <f t="shared" si="125"/>
        <v>1</v>
      </c>
      <c r="O1745"/>
    </row>
    <row r="1746" spans="1:15" ht="15.75" hidden="1" x14ac:dyDescent="0.25">
      <c r="A1746" s="17" t="s">
        <v>87</v>
      </c>
      <c r="B1746" s="17" t="s">
        <v>334</v>
      </c>
      <c r="C1746" s="17" t="s">
        <v>22</v>
      </c>
      <c r="D1746" s="12">
        <v>43070</v>
      </c>
      <c r="E1746" s="12">
        <v>43100</v>
      </c>
      <c r="F1746" s="13">
        <v>50000</v>
      </c>
      <c r="G1746" s="12">
        <v>43040</v>
      </c>
      <c r="H1746" s="12">
        <v>43220</v>
      </c>
      <c r="I1746" s="17">
        <f>IF((YEAR(H1746)-YEAR(G1746))=1, ((MONTH(H1746)-MONTH(G1746))+1)+12, (IF((YEAR(H1746)-YEAR(G1746))=2, ((MONTH(H1746)-MONTH(G1746))+1)+24, (IF((YEAR(H1746)-YEAR(G1746))=3, ((MONTH(H1746)-MONTH(G1746))+1)+36, (MONTH(H1746)-MONTH(G1746))+1)))))</f>
        <v>6</v>
      </c>
      <c r="J1746" s="13">
        <f>F1746/I1746</f>
        <v>8333.3333333333339</v>
      </c>
      <c r="L1746" t="b">
        <f t="shared" si="126"/>
        <v>0</v>
      </c>
      <c r="M1746" s="14" t="b">
        <f t="shared" si="124"/>
        <v>1</v>
      </c>
      <c r="N1746" s="14" t="b">
        <f t="shared" si="125"/>
        <v>1</v>
      </c>
      <c r="O1746"/>
    </row>
    <row r="1747" spans="1:15" ht="15.75" hidden="1" x14ac:dyDescent="0.25">
      <c r="A1747" s="17" t="s">
        <v>87</v>
      </c>
      <c r="B1747" s="17" t="s">
        <v>334</v>
      </c>
      <c r="C1747" s="17" t="s">
        <v>22</v>
      </c>
      <c r="D1747" s="12">
        <v>43040</v>
      </c>
      <c r="E1747" s="12">
        <v>43465</v>
      </c>
      <c r="F1747" s="13">
        <v>5416.67</v>
      </c>
      <c r="G1747" s="12">
        <v>43040</v>
      </c>
      <c r="H1747" s="12">
        <v>43069</v>
      </c>
      <c r="I1747" s="17">
        <f>IF((YEAR(H1747)-YEAR(G1747))=1, ((MONTH(H1747)-MONTH(G1747))+1)+12, (IF((YEAR(H1747)-YEAR(G1747))=2, ((MONTH(H1747)-MONTH(G1747))+1)+24, (IF((YEAR(H1747)-YEAR(G1747))=3, ((MONTH(H1747)-MONTH(G1747))+1)+36, (MONTH(H1747)-MONTH(G1747))+1)))))</f>
        <v>1</v>
      </c>
      <c r="J1747" s="13">
        <f>F1747/I1747</f>
        <v>5416.67</v>
      </c>
      <c r="L1747" t="b">
        <f t="shared" si="126"/>
        <v>0</v>
      </c>
      <c r="M1747" s="14" t="b">
        <f t="shared" si="124"/>
        <v>1</v>
      </c>
      <c r="N1747" s="14" t="b">
        <f t="shared" si="125"/>
        <v>1</v>
      </c>
      <c r="O1747"/>
    </row>
    <row r="1748" spans="1:15" ht="15.75" hidden="1" x14ac:dyDescent="0.25">
      <c r="A1748" s="17" t="s">
        <v>87</v>
      </c>
      <c r="B1748" s="17" t="s">
        <v>334</v>
      </c>
      <c r="C1748" s="17" t="s">
        <v>22</v>
      </c>
      <c r="D1748" s="12">
        <v>43070</v>
      </c>
      <c r="E1748" s="12">
        <v>43465</v>
      </c>
      <c r="F1748" s="13">
        <v>5416.67</v>
      </c>
      <c r="G1748" s="12">
        <v>43070</v>
      </c>
      <c r="H1748" s="12">
        <v>43100</v>
      </c>
      <c r="I1748" s="17">
        <f>IF((YEAR(H1748)-YEAR(G1748))=1, ((MONTH(H1748)-MONTH(G1748))+1)+12, (IF((YEAR(H1748)-YEAR(G1748))=2, ((MONTH(H1748)-MONTH(G1748))+1)+24, (IF((YEAR(H1748)-YEAR(G1748))=3, ((MONTH(H1748)-MONTH(G1748))+1)+36, (MONTH(H1748)-MONTH(G1748))+1)))))</f>
        <v>1</v>
      </c>
      <c r="J1748" s="13">
        <f>F1748/I1748</f>
        <v>5416.67</v>
      </c>
      <c r="L1748" t="b">
        <f t="shared" si="126"/>
        <v>0</v>
      </c>
      <c r="M1748" s="14" t="b">
        <f t="shared" ref="M1748:M1811" si="127">EXACT(A1748,A1747)</f>
        <v>1</v>
      </c>
      <c r="N1748" s="14" t="b">
        <f t="shared" ref="N1748:N1811" si="128">EXACT(B1748,B1747)</f>
        <v>1</v>
      </c>
      <c r="O1748"/>
    </row>
    <row r="1749" spans="1:15" ht="15.75" hidden="1" x14ac:dyDescent="0.25">
      <c r="A1749" s="17" t="s">
        <v>87</v>
      </c>
      <c r="B1749" s="17" t="s">
        <v>334</v>
      </c>
      <c r="C1749" s="17" t="s">
        <v>22</v>
      </c>
      <c r="D1749" s="12">
        <v>43101</v>
      </c>
      <c r="E1749" s="12">
        <v>43171</v>
      </c>
      <c r="F1749" s="13">
        <v>5416.67</v>
      </c>
      <c r="G1749" s="12">
        <v>43101</v>
      </c>
      <c r="H1749" s="12">
        <v>43131</v>
      </c>
      <c r="I1749" s="17">
        <f>IF((YEAR(H1749)-YEAR(G1749))=1, ((MONTH(H1749)-MONTH(G1749))+1)+12, (IF((YEAR(H1749)-YEAR(G1749))=2, ((MONTH(H1749)-MONTH(G1749))+1)+24, (IF((YEAR(H1749)-YEAR(G1749))=3, ((MONTH(H1749)-MONTH(G1749))+1)+36, (MONTH(H1749)-MONTH(G1749))+1)))))</f>
        <v>1</v>
      </c>
      <c r="J1749" s="13">
        <f>F1749/I1749</f>
        <v>5416.67</v>
      </c>
      <c r="L1749" t="b">
        <f t="shared" si="126"/>
        <v>0</v>
      </c>
      <c r="M1749" s="14" t="b">
        <f t="shared" si="127"/>
        <v>1</v>
      </c>
      <c r="N1749" s="14" t="b">
        <f t="shared" si="128"/>
        <v>1</v>
      </c>
      <c r="O1749"/>
    </row>
    <row r="1750" spans="1:15" ht="15.75" hidden="1" x14ac:dyDescent="0.25">
      <c r="A1750" s="17" t="s">
        <v>87</v>
      </c>
      <c r="B1750" s="17" t="s">
        <v>334</v>
      </c>
      <c r="C1750" s="17" t="s">
        <v>22</v>
      </c>
      <c r="D1750" s="12">
        <v>43132</v>
      </c>
      <c r="E1750" s="12">
        <v>43242</v>
      </c>
      <c r="F1750" s="13">
        <v>5416.67</v>
      </c>
      <c r="G1750" s="12">
        <v>43132</v>
      </c>
      <c r="H1750" s="12">
        <v>43159</v>
      </c>
      <c r="I1750" s="17">
        <f>IF((YEAR(H1750)-YEAR(G1750))=1, ((MONTH(H1750)-MONTH(G1750))+1)+12, (IF((YEAR(H1750)-YEAR(G1750))=2, ((MONTH(H1750)-MONTH(G1750))+1)+24, (IF((YEAR(H1750)-YEAR(G1750))=3, ((MONTH(H1750)-MONTH(G1750))+1)+36, (MONTH(H1750)-MONTH(G1750))+1)))))</f>
        <v>1</v>
      </c>
      <c r="J1750" s="13">
        <f>F1750/I1750</f>
        <v>5416.67</v>
      </c>
      <c r="L1750" t="b">
        <f t="shared" si="126"/>
        <v>0</v>
      </c>
      <c r="M1750" s="14" t="b">
        <f t="shared" si="127"/>
        <v>1</v>
      </c>
      <c r="N1750" s="14" t="b">
        <f t="shared" si="128"/>
        <v>1</v>
      </c>
      <c r="O1750"/>
    </row>
    <row r="1751" spans="1:15" ht="15.75" hidden="1" x14ac:dyDescent="0.25">
      <c r="A1751" s="17" t="s">
        <v>87</v>
      </c>
      <c r="B1751" s="17" t="s">
        <v>334</v>
      </c>
      <c r="C1751" s="17" t="s">
        <v>22</v>
      </c>
      <c r="D1751" s="12">
        <v>43228</v>
      </c>
      <c r="E1751" s="12">
        <v>43298</v>
      </c>
      <c r="F1751" s="13">
        <v>2500</v>
      </c>
      <c r="G1751" s="12">
        <v>43160</v>
      </c>
      <c r="H1751" s="12">
        <v>43190</v>
      </c>
      <c r="I1751" s="17">
        <f>IF((YEAR(H1751)-YEAR(G1751))=1, ((MONTH(H1751)-MONTH(G1751))+1)+12, (IF((YEAR(H1751)-YEAR(G1751))=2, ((MONTH(H1751)-MONTH(G1751))+1)+24, (IF((YEAR(H1751)-YEAR(G1751))=3, ((MONTH(H1751)-MONTH(G1751))+1)+36, (MONTH(H1751)-MONTH(G1751))+1)))))</f>
        <v>1</v>
      </c>
      <c r="J1751" s="13">
        <f>F1751/I1751</f>
        <v>2500</v>
      </c>
      <c r="L1751" t="b">
        <f t="shared" si="126"/>
        <v>0</v>
      </c>
      <c r="M1751" s="14" t="b">
        <f t="shared" si="127"/>
        <v>1</v>
      </c>
      <c r="N1751" s="14" t="b">
        <f t="shared" si="128"/>
        <v>1</v>
      </c>
      <c r="O1751"/>
    </row>
    <row r="1752" spans="1:15" ht="15.75" hidden="1" x14ac:dyDescent="0.25">
      <c r="A1752" s="17" t="s">
        <v>87</v>
      </c>
      <c r="B1752" s="17" t="s">
        <v>334</v>
      </c>
      <c r="C1752" s="17" t="s">
        <v>22</v>
      </c>
      <c r="D1752" s="12">
        <v>43160</v>
      </c>
      <c r="E1752" s="12">
        <v>43242</v>
      </c>
      <c r="F1752" s="13">
        <v>5416.67</v>
      </c>
      <c r="G1752" s="12">
        <v>43160</v>
      </c>
      <c r="H1752" s="12">
        <v>43190</v>
      </c>
      <c r="I1752" s="17">
        <f>IF((YEAR(H1752)-YEAR(G1752))=1, ((MONTH(H1752)-MONTH(G1752))+1)+12, (IF((YEAR(H1752)-YEAR(G1752))=2, ((MONTH(H1752)-MONTH(G1752))+1)+24, (IF((YEAR(H1752)-YEAR(G1752))=3, ((MONTH(H1752)-MONTH(G1752))+1)+36, (MONTH(H1752)-MONTH(G1752))+1)))))</f>
        <v>1</v>
      </c>
      <c r="J1752" s="13">
        <f>F1752/I1752</f>
        <v>5416.67</v>
      </c>
      <c r="L1752" t="b">
        <f t="shared" si="126"/>
        <v>1</v>
      </c>
      <c r="M1752" s="14" t="b">
        <f t="shared" si="127"/>
        <v>1</v>
      </c>
      <c r="N1752" s="14" t="b">
        <f t="shared" si="128"/>
        <v>1</v>
      </c>
      <c r="O1752"/>
    </row>
    <row r="1753" spans="1:15" ht="15.75" hidden="1" x14ac:dyDescent="0.25">
      <c r="A1753" s="17" t="s">
        <v>87</v>
      </c>
      <c r="B1753" s="17" t="s">
        <v>334</v>
      </c>
      <c r="C1753" s="17" t="s">
        <v>22</v>
      </c>
      <c r="D1753" s="12">
        <v>43191</v>
      </c>
      <c r="E1753" s="12">
        <v>43255</v>
      </c>
      <c r="F1753" s="13">
        <v>5416.67</v>
      </c>
      <c r="G1753" s="12">
        <v>43191</v>
      </c>
      <c r="H1753" s="12">
        <v>43220</v>
      </c>
      <c r="I1753" s="17">
        <f>IF((YEAR(H1753)-YEAR(G1753))=1, ((MONTH(H1753)-MONTH(G1753))+1)+12, (IF((YEAR(H1753)-YEAR(G1753))=2, ((MONTH(H1753)-MONTH(G1753))+1)+24, (IF((YEAR(H1753)-YEAR(G1753))=3, ((MONTH(H1753)-MONTH(G1753))+1)+36, (MONTH(H1753)-MONTH(G1753))+1)))))</f>
        <v>1</v>
      </c>
      <c r="J1753" s="13">
        <f>F1753/I1753</f>
        <v>5416.67</v>
      </c>
      <c r="L1753" t="b">
        <f t="shared" si="126"/>
        <v>0</v>
      </c>
      <c r="M1753" s="14" t="b">
        <f t="shared" si="127"/>
        <v>1</v>
      </c>
      <c r="N1753" s="14" t="b">
        <f t="shared" si="128"/>
        <v>1</v>
      </c>
      <c r="O1753"/>
    </row>
    <row r="1754" spans="1:15" ht="15.75" hidden="1" x14ac:dyDescent="0.25">
      <c r="A1754" s="17" t="s">
        <v>87</v>
      </c>
      <c r="B1754" s="17" t="s">
        <v>334</v>
      </c>
      <c r="C1754" s="17" t="s">
        <v>22</v>
      </c>
      <c r="D1754" s="12">
        <v>43221</v>
      </c>
      <c r="E1754" s="12">
        <v>43291</v>
      </c>
      <c r="F1754" s="13">
        <v>5416.67</v>
      </c>
      <c r="G1754" s="12">
        <v>43221</v>
      </c>
      <c r="H1754" s="12">
        <v>43251</v>
      </c>
      <c r="I1754" s="17">
        <f>IF((YEAR(H1754)-YEAR(G1754))=1, ((MONTH(H1754)-MONTH(G1754))+1)+12, (IF((YEAR(H1754)-YEAR(G1754))=2, ((MONTH(H1754)-MONTH(G1754))+1)+24, (IF((YEAR(H1754)-YEAR(G1754))=3, ((MONTH(H1754)-MONTH(G1754))+1)+36, (MONTH(H1754)-MONTH(G1754))+1)))))</f>
        <v>1</v>
      </c>
      <c r="J1754" s="13">
        <f>F1754/I1754</f>
        <v>5416.67</v>
      </c>
      <c r="L1754" t="b">
        <f t="shared" si="126"/>
        <v>0</v>
      </c>
      <c r="M1754" s="14" t="b">
        <f t="shared" si="127"/>
        <v>1</v>
      </c>
      <c r="N1754" s="14" t="b">
        <f t="shared" si="128"/>
        <v>1</v>
      </c>
      <c r="O1754"/>
    </row>
    <row r="1755" spans="1:15" ht="15.75" hidden="1" x14ac:dyDescent="0.25">
      <c r="A1755" s="17" t="s">
        <v>87</v>
      </c>
      <c r="B1755" s="17" t="s">
        <v>334</v>
      </c>
      <c r="C1755" s="17" t="s">
        <v>22</v>
      </c>
      <c r="D1755" s="12">
        <v>43252</v>
      </c>
      <c r="E1755" s="12">
        <v>43339</v>
      </c>
      <c r="F1755" s="13">
        <v>5416.67</v>
      </c>
      <c r="G1755" s="12">
        <v>43252</v>
      </c>
      <c r="H1755" s="12">
        <v>43281</v>
      </c>
      <c r="I1755" s="17">
        <f>IF((YEAR(H1755)-YEAR(G1755))=1, ((MONTH(H1755)-MONTH(G1755))+1)+12, (IF((YEAR(H1755)-YEAR(G1755))=2, ((MONTH(H1755)-MONTH(G1755))+1)+24, (IF((YEAR(H1755)-YEAR(G1755))=3, ((MONTH(H1755)-MONTH(G1755))+1)+36, (MONTH(H1755)-MONTH(G1755))+1)))))</f>
        <v>1</v>
      </c>
      <c r="J1755" s="13">
        <f>F1755/I1755</f>
        <v>5416.67</v>
      </c>
      <c r="L1755" t="b">
        <f t="shared" si="126"/>
        <v>0</v>
      </c>
      <c r="M1755" s="14" t="b">
        <f t="shared" si="127"/>
        <v>1</v>
      </c>
      <c r="N1755" s="14" t="b">
        <f t="shared" si="128"/>
        <v>1</v>
      </c>
      <c r="O1755"/>
    </row>
    <row r="1756" spans="1:15" ht="15.75" hidden="1" x14ac:dyDescent="0.25">
      <c r="A1756" s="17" t="s">
        <v>87</v>
      </c>
      <c r="B1756" s="17" t="s">
        <v>334</v>
      </c>
      <c r="C1756" s="17" t="s">
        <v>22</v>
      </c>
      <c r="D1756" s="12">
        <v>43282</v>
      </c>
      <c r="E1756" s="12">
        <v>43347</v>
      </c>
      <c r="F1756" s="13">
        <v>5416.67</v>
      </c>
      <c r="G1756" s="12">
        <v>43282</v>
      </c>
      <c r="H1756" s="12">
        <v>43312</v>
      </c>
      <c r="I1756" s="17">
        <f>IF((YEAR(H1756)-YEAR(G1756))=1, ((MONTH(H1756)-MONTH(G1756))+1)+12, (IF((YEAR(H1756)-YEAR(G1756))=2, ((MONTH(H1756)-MONTH(G1756))+1)+24, (IF((YEAR(H1756)-YEAR(G1756))=3, ((MONTH(H1756)-MONTH(G1756))+1)+36, (MONTH(H1756)-MONTH(G1756))+1)))))</f>
        <v>1</v>
      </c>
      <c r="J1756" s="13">
        <f>F1756/I1756</f>
        <v>5416.67</v>
      </c>
      <c r="L1756" t="b">
        <f t="shared" si="126"/>
        <v>0</v>
      </c>
      <c r="M1756" s="14" t="b">
        <f t="shared" si="127"/>
        <v>1</v>
      </c>
      <c r="N1756" s="14" t="b">
        <f t="shared" si="128"/>
        <v>1</v>
      </c>
      <c r="O1756"/>
    </row>
    <row r="1757" spans="1:15" ht="15.75" hidden="1" x14ac:dyDescent="0.25">
      <c r="A1757" s="17" t="s">
        <v>87</v>
      </c>
      <c r="B1757" s="17" t="s">
        <v>334</v>
      </c>
      <c r="C1757" s="17" t="s">
        <v>22</v>
      </c>
      <c r="D1757" s="12">
        <v>43353</v>
      </c>
      <c r="E1757" s="12">
        <v>43423</v>
      </c>
      <c r="F1757" s="13">
        <v>40000</v>
      </c>
      <c r="G1757" s="12">
        <v>43313</v>
      </c>
      <c r="H1757" s="12">
        <v>43677</v>
      </c>
      <c r="I1757" s="17">
        <f>IF((YEAR(H1757)-YEAR(G1757))=1, ((MONTH(H1757)-MONTH(G1757))+1)+12, (IF((YEAR(H1757)-YEAR(G1757))=2, ((MONTH(H1757)-MONTH(G1757))+1)+24, (IF((YEAR(H1757)-YEAR(G1757))=3, ((MONTH(H1757)-MONTH(G1757))+1)+36, (MONTH(H1757)-MONTH(G1757))+1)))))</f>
        <v>12</v>
      </c>
      <c r="J1757" s="13">
        <f>F1757/I1757</f>
        <v>3333.3333333333335</v>
      </c>
      <c r="L1757" t="b">
        <f t="shared" si="126"/>
        <v>0</v>
      </c>
      <c r="M1757" s="14" t="b">
        <f t="shared" si="127"/>
        <v>1</v>
      </c>
      <c r="N1757" s="14" t="b">
        <f t="shared" si="128"/>
        <v>1</v>
      </c>
      <c r="O1757"/>
    </row>
    <row r="1758" spans="1:15" ht="15.75" hidden="1" x14ac:dyDescent="0.25">
      <c r="A1758" s="17" t="s">
        <v>87</v>
      </c>
      <c r="B1758" s="17" t="s">
        <v>334</v>
      </c>
      <c r="C1758" s="17" t="s">
        <v>22</v>
      </c>
      <c r="D1758" s="12">
        <v>43313</v>
      </c>
      <c r="E1758" s="12">
        <v>43382</v>
      </c>
      <c r="F1758" s="13">
        <v>5416.67</v>
      </c>
      <c r="G1758" s="12">
        <v>43313</v>
      </c>
      <c r="H1758" s="12">
        <v>43343</v>
      </c>
      <c r="I1758" s="17">
        <f>IF((YEAR(H1758)-YEAR(G1758))=1, ((MONTH(H1758)-MONTH(G1758))+1)+12, (IF((YEAR(H1758)-YEAR(G1758))=2, ((MONTH(H1758)-MONTH(G1758))+1)+24, (IF((YEAR(H1758)-YEAR(G1758))=3, ((MONTH(H1758)-MONTH(G1758))+1)+36, (MONTH(H1758)-MONTH(G1758))+1)))))</f>
        <v>1</v>
      </c>
      <c r="J1758" s="13">
        <f>F1758/I1758</f>
        <v>5416.67</v>
      </c>
      <c r="L1758" t="b">
        <f t="shared" si="126"/>
        <v>0</v>
      </c>
      <c r="M1758" s="14" t="b">
        <f t="shared" si="127"/>
        <v>1</v>
      </c>
      <c r="N1758" s="14" t="b">
        <f t="shared" si="128"/>
        <v>1</v>
      </c>
      <c r="O1758"/>
    </row>
    <row r="1759" spans="1:15" ht="15.75" hidden="1" x14ac:dyDescent="0.25">
      <c r="A1759" s="17" t="s">
        <v>87</v>
      </c>
      <c r="B1759" s="17" t="s">
        <v>334</v>
      </c>
      <c r="C1759" s="17" t="s">
        <v>22</v>
      </c>
      <c r="D1759" s="12">
        <v>43344</v>
      </c>
      <c r="E1759" s="12">
        <v>43409</v>
      </c>
      <c r="F1759" s="13">
        <v>5416.67</v>
      </c>
      <c r="G1759" s="12">
        <v>43344</v>
      </c>
      <c r="H1759" s="12">
        <v>43373</v>
      </c>
      <c r="I1759" s="17">
        <f>IF((YEAR(H1759)-YEAR(G1759))=1, ((MONTH(H1759)-MONTH(G1759))+1)+12, (IF((YEAR(H1759)-YEAR(G1759))=2, ((MONTH(H1759)-MONTH(G1759))+1)+24, (IF((YEAR(H1759)-YEAR(G1759))=3, ((MONTH(H1759)-MONTH(G1759))+1)+36, (MONTH(H1759)-MONTH(G1759))+1)))))</f>
        <v>1</v>
      </c>
      <c r="J1759" s="13">
        <f>F1759/I1759</f>
        <v>5416.67</v>
      </c>
      <c r="L1759" t="b">
        <f t="shared" si="126"/>
        <v>0</v>
      </c>
      <c r="M1759" s="14" t="b">
        <f t="shared" si="127"/>
        <v>1</v>
      </c>
      <c r="N1759" s="14" t="b">
        <f t="shared" si="128"/>
        <v>1</v>
      </c>
      <c r="O1759"/>
    </row>
    <row r="1760" spans="1:15" ht="15.75" hidden="1" x14ac:dyDescent="0.25">
      <c r="A1760" s="17" t="s">
        <v>87</v>
      </c>
      <c r="B1760" s="17" t="s">
        <v>334</v>
      </c>
      <c r="C1760" s="17" t="s">
        <v>22</v>
      </c>
      <c r="D1760" s="12">
        <v>43374</v>
      </c>
      <c r="E1760" s="12">
        <v>43444</v>
      </c>
      <c r="F1760" s="13">
        <v>5416.67</v>
      </c>
      <c r="G1760" s="12">
        <v>43374</v>
      </c>
      <c r="H1760" s="12">
        <v>43404</v>
      </c>
      <c r="I1760" s="17">
        <f>IF((YEAR(H1760)-YEAR(G1760))=1, ((MONTH(H1760)-MONTH(G1760))+1)+12, (IF((YEAR(H1760)-YEAR(G1760))=2, ((MONTH(H1760)-MONTH(G1760))+1)+24, (IF((YEAR(H1760)-YEAR(G1760))=3, ((MONTH(H1760)-MONTH(G1760))+1)+36, (MONTH(H1760)-MONTH(G1760))+1)))))</f>
        <v>1</v>
      </c>
      <c r="J1760" s="13">
        <f>F1760/I1760</f>
        <v>5416.67</v>
      </c>
      <c r="L1760" t="b">
        <f t="shared" si="126"/>
        <v>0</v>
      </c>
      <c r="M1760" s="14" t="b">
        <f t="shared" si="127"/>
        <v>1</v>
      </c>
      <c r="N1760" s="14" t="b">
        <f t="shared" si="128"/>
        <v>1</v>
      </c>
      <c r="O1760"/>
    </row>
    <row r="1761" spans="1:15" ht="15.75" hidden="1" x14ac:dyDescent="0.25">
      <c r="A1761" s="17" t="s">
        <v>87</v>
      </c>
      <c r="B1761" s="17" t="s">
        <v>334</v>
      </c>
      <c r="C1761" s="17" t="s">
        <v>22</v>
      </c>
      <c r="D1761" s="12">
        <v>43413</v>
      </c>
      <c r="E1761" s="12">
        <v>43479</v>
      </c>
      <c r="F1761" s="13">
        <v>45000</v>
      </c>
      <c r="G1761" s="12">
        <v>43405</v>
      </c>
      <c r="H1761" s="12">
        <v>43465</v>
      </c>
      <c r="I1761" s="17">
        <f>IF((YEAR(H1761)-YEAR(G1761))=1, ((MONTH(H1761)-MONTH(G1761))+1)+12, (IF((YEAR(H1761)-YEAR(G1761))=2, ((MONTH(H1761)-MONTH(G1761))+1)+24, (IF((YEAR(H1761)-YEAR(G1761))=3, ((MONTH(H1761)-MONTH(G1761))+1)+36, (MONTH(H1761)-MONTH(G1761))+1)))))</f>
        <v>2</v>
      </c>
      <c r="J1761" s="13">
        <f>F1761/I1761</f>
        <v>22500</v>
      </c>
      <c r="L1761" t="b">
        <f t="shared" si="126"/>
        <v>0</v>
      </c>
      <c r="M1761" s="14" t="b">
        <f t="shared" si="127"/>
        <v>1</v>
      </c>
      <c r="N1761" s="14" t="b">
        <f t="shared" si="128"/>
        <v>1</v>
      </c>
      <c r="O1761"/>
    </row>
    <row r="1762" spans="1:15" ht="15.75" hidden="1" x14ac:dyDescent="0.25">
      <c r="A1762" s="17" t="s">
        <v>87</v>
      </c>
      <c r="B1762" s="17" t="s">
        <v>334</v>
      </c>
      <c r="C1762" s="17" t="s">
        <v>22</v>
      </c>
      <c r="D1762" s="12">
        <v>43405</v>
      </c>
      <c r="E1762" s="12">
        <v>43472</v>
      </c>
      <c r="F1762" s="13">
        <v>5416.67</v>
      </c>
      <c r="G1762" s="12">
        <v>43405</v>
      </c>
      <c r="H1762" s="12">
        <v>43434</v>
      </c>
      <c r="I1762" s="17">
        <f>IF((YEAR(H1762)-YEAR(G1762))=1, ((MONTH(H1762)-MONTH(G1762))+1)+12, (IF((YEAR(H1762)-YEAR(G1762))=2, ((MONTH(H1762)-MONTH(G1762))+1)+24, (IF((YEAR(H1762)-YEAR(G1762))=3, ((MONTH(H1762)-MONTH(G1762))+1)+36, (MONTH(H1762)-MONTH(G1762))+1)))))</f>
        <v>1</v>
      </c>
      <c r="J1762" s="13">
        <f>F1762/I1762</f>
        <v>5416.67</v>
      </c>
      <c r="L1762" t="b">
        <f t="shared" si="126"/>
        <v>0</v>
      </c>
      <c r="M1762" s="14" t="b">
        <f t="shared" si="127"/>
        <v>1</v>
      </c>
      <c r="N1762" s="14" t="b">
        <f t="shared" si="128"/>
        <v>1</v>
      </c>
      <c r="O1762"/>
    </row>
    <row r="1763" spans="1:15" ht="15.75" hidden="1" x14ac:dyDescent="0.25">
      <c r="A1763" s="17" t="s">
        <v>87</v>
      </c>
      <c r="B1763" s="17" t="s">
        <v>334</v>
      </c>
      <c r="C1763" s="17" t="s">
        <v>22</v>
      </c>
      <c r="D1763" s="12">
        <v>43467</v>
      </c>
      <c r="E1763" s="12">
        <v>43535</v>
      </c>
      <c r="F1763" s="13">
        <v>15000</v>
      </c>
      <c r="G1763" s="12">
        <v>43435</v>
      </c>
      <c r="H1763" s="12">
        <v>43496</v>
      </c>
      <c r="I1763" s="17">
        <f>IF((YEAR(H1763)-YEAR(G1763))=1, ((MONTH(H1763)-MONTH(G1763))+1)+12, (IF((YEAR(H1763)-YEAR(G1763))=2, ((MONTH(H1763)-MONTH(G1763))+1)+24, (IF((YEAR(H1763)-YEAR(G1763))=3, ((MONTH(H1763)-MONTH(G1763))+1)+36, (MONTH(H1763)-MONTH(G1763))+1)))))</f>
        <v>2</v>
      </c>
      <c r="J1763" s="13">
        <f>F1763/I1763</f>
        <v>7500</v>
      </c>
      <c r="L1763" t="b">
        <f t="shared" si="126"/>
        <v>0</v>
      </c>
      <c r="M1763" s="14" t="b">
        <f t="shared" si="127"/>
        <v>1</v>
      </c>
      <c r="N1763" s="14" t="b">
        <f t="shared" si="128"/>
        <v>1</v>
      </c>
      <c r="O1763"/>
    </row>
    <row r="1764" spans="1:15" ht="15.75" hidden="1" x14ac:dyDescent="0.25">
      <c r="A1764" s="17" t="s">
        <v>87</v>
      </c>
      <c r="B1764" s="17" t="s">
        <v>334</v>
      </c>
      <c r="C1764" s="17" t="s">
        <v>22</v>
      </c>
      <c r="D1764" s="12">
        <v>43403</v>
      </c>
      <c r="E1764" s="12">
        <v>43472</v>
      </c>
      <c r="F1764" s="13">
        <v>20000</v>
      </c>
      <c r="G1764" s="12">
        <v>43435</v>
      </c>
      <c r="H1764" s="12">
        <v>43465</v>
      </c>
      <c r="I1764" s="17">
        <f>IF((YEAR(H1764)-YEAR(G1764))=1, ((MONTH(H1764)-MONTH(G1764))+1)+12, (IF((YEAR(H1764)-YEAR(G1764))=2, ((MONTH(H1764)-MONTH(G1764))+1)+24, (IF((YEAR(H1764)-YEAR(G1764))=3, ((MONTH(H1764)-MONTH(G1764))+1)+36, (MONTH(H1764)-MONTH(G1764))+1)))))</f>
        <v>1</v>
      </c>
      <c r="J1764" s="13">
        <f>F1764/I1764</f>
        <v>20000</v>
      </c>
      <c r="L1764" t="b">
        <f t="shared" si="126"/>
        <v>0</v>
      </c>
      <c r="M1764" s="14" t="b">
        <f t="shared" si="127"/>
        <v>1</v>
      </c>
      <c r="N1764" s="14" t="b">
        <f t="shared" si="128"/>
        <v>1</v>
      </c>
      <c r="O1764"/>
    </row>
    <row r="1765" spans="1:15" ht="15.75" hidden="1" x14ac:dyDescent="0.25">
      <c r="A1765" s="17" t="s">
        <v>87</v>
      </c>
      <c r="B1765" s="17" t="s">
        <v>334</v>
      </c>
      <c r="C1765" s="17" t="s">
        <v>22</v>
      </c>
      <c r="D1765" s="12">
        <v>43435</v>
      </c>
      <c r="E1765" s="12">
        <v>43500</v>
      </c>
      <c r="F1765" s="13">
        <v>5416.67</v>
      </c>
      <c r="G1765" s="12">
        <v>43435</v>
      </c>
      <c r="H1765" s="12">
        <v>43465</v>
      </c>
      <c r="I1765" s="17">
        <f>IF((YEAR(H1765)-YEAR(G1765))=1, ((MONTH(H1765)-MONTH(G1765))+1)+12, (IF((YEAR(H1765)-YEAR(G1765))=2, ((MONTH(H1765)-MONTH(G1765))+1)+24, (IF((YEAR(H1765)-YEAR(G1765))=3, ((MONTH(H1765)-MONTH(G1765))+1)+36, (MONTH(H1765)-MONTH(G1765))+1)))))</f>
        <v>1</v>
      </c>
      <c r="J1765" s="13">
        <f>F1765/I1765</f>
        <v>5416.67</v>
      </c>
      <c r="L1765" t="b">
        <f t="shared" si="126"/>
        <v>1</v>
      </c>
      <c r="M1765" s="14" t="b">
        <f t="shared" si="127"/>
        <v>1</v>
      </c>
      <c r="N1765" s="14" t="b">
        <f t="shared" si="128"/>
        <v>1</v>
      </c>
      <c r="O1765"/>
    </row>
    <row r="1766" spans="1:15" ht="15.75" x14ac:dyDescent="0.25">
      <c r="A1766" s="17" t="s">
        <v>87</v>
      </c>
      <c r="B1766" s="17" t="s">
        <v>334</v>
      </c>
      <c r="C1766" s="17" t="s">
        <v>22</v>
      </c>
      <c r="D1766" s="12">
        <v>43466</v>
      </c>
      <c r="E1766" s="12">
        <v>43535</v>
      </c>
      <c r="F1766" s="13">
        <v>5416.67</v>
      </c>
      <c r="G1766" s="12">
        <v>43466</v>
      </c>
      <c r="H1766" s="12">
        <v>43496</v>
      </c>
      <c r="I1766" s="17">
        <f>IF((YEAR(H1766)-YEAR(G1766))=1, ((MONTH(H1766)-MONTH(G1766))+1)+12, (IF((YEAR(H1766)-YEAR(G1766))=2, ((MONTH(H1766)-MONTH(G1766))+1)+24, (IF((YEAR(H1766)-YEAR(G1766))=3, ((MONTH(H1766)-MONTH(G1766))+1)+36, (MONTH(H1766)-MONTH(G1766))+1)))))</f>
        <v>1</v>
      </c>
      <c r="J1766" s="13">
        <f>F1766/I1766</f>
        <v>5416.67</v>
      </c>
      <c r="L1766" t="b">
        <f t="shared" si="126"/>
        <v>0</v>
      </c>
      <c r="M1766" s="14" t="b">
        <f t="shared" si="127"/>
        <v>1</v>
      </c>
      <c r="N1766" s="14" t="b">
        <f t="shared" si="128"/>
        <v>1</v>
      </c>
      <c r="O1766"/>
    </row>
    <row r="1767" spans="1:15" ht="15.75" x14ac:dyDescent="0.25">
      <c r="A1767" s="17" t="s">
        <v>87</v>
      </c>
      <c r="B1767" s="17" t="s">
        <v>334</v>
      </c>
      <c r="C1767" s="17" t="s">
        <v>22</v>
      </c>
      <c r="D1767" s="12">
        <v>43497</v>
      </c>
      <c r="E1767" s="12">
        <v>43563</v>
      </c>
      <c r="F1767" s="13">
        <v>5416.67</v>
      </c>
      <c r="G1767" s="12">
        <v>43497</v>
      </c>
      <c r="H1767" s="12">
        <v>43524</v>
      </c>
      <c r="I1767" s="17">
        <f>IF((YEAR(H1767)-YEAR(G1767))=1, ((MONTH(H1767)-MONTH(G1767))+1)+12, (IF((YEAR(H1767)-YEAR(G1767))=2, ((MONTH(H1767)-MONTH(G1767))+1)+24, (IF((YEAR(H1767)-YEAR(G1767))=3, ((MONTH(H1767)-MONTH(G1767))+1)+36, (MONTH(H1767)-MONTH(G1767))+1)))))</f>
        <v>1</v>
      </c>
      <c r="J1767" s="13">
        <f>F1767/I1767</f>
        <v>5416.67</v>
      </c>
      <c r="L1767" t="b">
        <f t="shared" si="126"/>
        <v>0</v>
      </c>
      <c r="M1767" s="14" t="b">
        <f t="shared" si="127"/>
        <v>1</v>
      </c>
      <c r="N1767" s="14" t="b">
        <f t="shared" si="128"/>
        <v>1</v>
      </c>
      <c r="O1767"/>
    </row>
    <row r="1768" spans="1:15" ht="15.75" x14ac:dyDescent="0.25">
      <c r="A1768" s="17" t="s">
        <v>87</v>
      </c>
      <c r="B1768" s="17" t="s">
        <v>334</v>
      </c>
      <c r="C1768" s="17" t="s">
        <v>22</v>
      </c>
      <c r="D1768" s="12">
        <v>43557</v>
      </c>
      <c r="E1768" s="12">
        <v>43605</v>
      </c>
      <c r="F1768" s="13">
        <v>6250</v>
      </c>
      <c r="G1768" s="12">
        <v>43525</v>
      </c>
      <c r="H1768" s="12">
        <v>43677</v>
      </c>
      <c r="I1768" s="17">
        <f>IF((YEAR(H1768)-YEAR(G1768))=1, ((MONTH(H1768)-MONTH(G1768))+1)+12, (IF((YEAR(H1768)-YEAR(G1768))=2, ((MONTH(H1768)-MONTH(G1768))+1)+24, (IF((YEAR(H1768)-YEAR(G1768))=3, ((MONTH(H1768)-MONTH(G1768))+1)+36, (MONTH(H1768)-MONTH(G1768))+1)))))</f>
        <v>5</v>
      </c>
      <c r="J1768" s="13">
        <f>F1768/I1768</f>
        <v>1250</v>
      </c>
      <c r="L1768" t="b">
        <f t="shared" si="126"/>
        <v>0</v>
      </c>
      <c r="M1768" s="14" t="b">
        <f t="shared" si="127"/>
        <v>1</v>
      </c>
      <c r="N1768" s="14" t="b">
        <f t="shared" si="128"/>
        <v>1</v>
      </c>
      <c r="O1768"/>
    </row>
    <row r="1769" spans="1:15" ht="15.75" x14ac:dyDescent="0.25">
      <c r="A1769" s="17" t="s">
        <v>87</v>
      </c>
      <c r="B1769" s="17" t="s">
        <v>334</v>
      </c>
      <c r="C1769" s="17" t="s">
        <v>22</v>
      </c>
      <c r="D1769" s="12">
        <v>43525</v>
      </c>
      <c r="E1769" s="12">
        <v>43591</v>
      </c>
      <c r="F1769" s="13">
        <v>5416.67</v>
      </c>
      <c r="G1769" s="12">
        <v>43525</v>
      </c>
      <c r="H1769" s="12">
        <v>43555</v>
      </c>
      <c r="I1769" s="17">
        <f>IF((YEAR(H1769)-YEAR(G1769))=1, ((MONTH(H1769)-MONTH(G1769))+1)+12, (IF((YEAR(H1769)-YEAR(G1769))=2, ((MONTH(H1769)-MONTH(G1769))+1)+24, (IF((YEAR(H1769)-YEAR(G1769))=3, ((MONTH(H1769)-MONTH(G1769))+1)+36, (MONTH(H1769)-MONTH(G1769))+1)))))</f>
        <v>1</v>
      </c>
      <c r="J1769" s="13">
        <f>F1769/I1769</f>
        <v>5416.67</v>
      </c>
      <c r="L1769" t="b">
        <f t="shared" si="126"/>
        <v>0</v>
      </c>
      <c r="M1769" s="14" t="b">
        <f t="shared" si="127"/>
        <v>1</v>
      </c>
      <c r="N1769" s="14" t="b">
        <f t="shared" si="128"/>
        <v>1</v>
      </c>
      <c r="O1769"/>
    </row>
    <row r="1770" spans="1:15" ht="15.75" x14ac:dyDescent="0.25">
      <c r="A1770" s="17" t="s">
        <v>87</v>
      </c>
      <c r="B1770" s="17" t="s">
        <v>334</v>
      </c>
      <c r="C1770" s="17" t="s">
        <v>22</v>
      </c>
      <c r="D1770" s="12">
        <v>43556</v>
      </c>
      <c r="E1770" s="12">
        <v>43626</v>
      </c>
      <c r="F1770" s="13">
        <v>5416.67</v>
      </c>
      <c r="G1770" s="12">
        <v>43556</v>
      </c>
      <c r="H1770" s="12">
        <v>43585</v>
      </c>
      <c r="I1770" s="17">
        <f>IF((YEAR(H1770)-YEAR(G1770))=1, ((MONTH(H1770)-MONTH(G1770))+1)+12, (IF((YEAR(H1770)-YEAR(G1770))=2, ((MONTH(H1770)-MONTH(G1770))+1)+24, (IF((YEAR(H1770)-YEAR(G1770))=3, ((MONTH(H1770)-MONTH(G1770))+1)+36, (MONTH(H1770)-MONTH(G1770))+1)))))</f>
        <v>1</v>
      </c>
      <c r="J1770" s="13">
        <f>F1770/I1770</f>
        <v>5416.67</v>
      </c>
      <c r="L1770" t="b">
        <f t="shared" si="126"/>
        <v>0</v>
      </c>
      <c r="M1770" s="14" t="b">
        <f t="shared" si="127"/>
        <v>1</v>
      </c>
      <c r="N1770" s="14" t="b">
        <f t="shared" si="128"/>
        <v>1</v>
      </c>
      <c r="O1770"/>
    </row>
    <row r="1771" spans="1:15" ht="15.75" x14ac:dyDescent="0.25">
      <c r="A1771" s="17" t="s">
        <v>87</v>
      </c>
      <c r="B1771" s="17" t="s">
        <v>334</v>
      </c>
      <c r="C1771" s="17" t="s">
        <v>22</v>
      </c>
      <c r="D1771" s="12">
        <v>43586</v>
      </c>
      <c r="E1771" s="12">
        <v>43654</v>
      </c>
      <c r="F1771" s="13">
        <v>5416.67</v>
      </c>
      <c r="G1771" s="12">
        <v>43586</v>
      </c>
      <c r="H1771" s="12">
        <v>43616</v>
      </c>
      <c r="I1771" s="17">
        <f>IF((YEAR(H1771)-YEAR(G1771))=1, ((MONTH(H1771)-MONTH(G1771))+1)+12, (IF((YEAR(H1771)-YEAR(G1771))=2, ((MONTH(H1771)-MONTH(G1771))+1)+24, (IF((YEAR(H1771)-YEAR(G1771))=3, ((MONTH(H1771)-MONTH(G1771))+1)+36, (MONTH(H1771)-MONTH(G1771))+1)))))</f>
        <v>1</v>
      </c>
      <c r="J1771" s="13">
        <f>F1771/I1771</f>
        <v>5416.67</v>
      </c>
      <c r="L1771" t="b">
        <f t="shared" si="126"/>
        <v>0</v>
      </c>
      <c r="M1771" s="14" t="b">
        <f t="shared" si="127"/>
        <v>1</v>
      </c>
      <c r="N1771" s="14" t="b">
        <f t="shared" si="128"/>
        <v>1</v>
      </c>
      <c r="O1771"/>
    </row>
    <row r="1772" spans="1:15" ht="15.75" x14ac:dyDescent="0.25">
      <c r="A1772" s="17" t="s">
        <v>87</v>
      </c>
      <c r="B1772" s="17" t="s">
        <v>334</v>
      </c>
      <c r="C1772" s="17" t="s">
        <v>22</v>
      </c>
      <c r="D1772" s="12">
        <v>43617</v>
      </c>
      <c r="E1772" s="12">
        <v>43682</v>
      </c>
      <c r="F1772" s="13">
        <v>5416.67</v>
      </c>
      <c r="G1772" s="12">
        <v>43617</v>
      </c>
      <c r="H1772" s="12">
        <v>43646</v>
      </c>
      <c r="I1772" s="17">
        <f>IF((YEAR(H1772)-YEAR(G1772))=1, ((MONTH(H1772)-MONTH(G1772))+1)+12, (IF((YEAR(H1772)-YEAR(G1772))=2, ((MONTH(H1772)-MONTH(G1772))+1)+24, (IF((YEAR(H1772)-YEAR(G1772))=3, ((MONTH(H1772)-MONTH(G1772))+1)+36, (MONTH(H1772)-MONTH(G1772))+1)))))</f>
        <v>1</v>
      </c>
      <c r="J1772" s="13">
        <f>F1772/I1772</f>
        <v>5416.67</v>
      </c>
      <c r="L1772" t="b">
        <f t="shared" si="126"/>
        <v>0</v>
      </c>
      <c r="M1772" s="14" t="b">
        <f t="shared" si="127"/>
        <v>1</v>
      </c>
      <c r="N1772" s="14" t="b">
        <f t="shared" si="128"/>
        <v>1</v>
      </c>
      <c r="O1772"/>
    </row>
    <row r="1773" spans="1:15" ht="15.75" x14ac:dyDescent="0.25">
      <c r="A1773" s="17" t="s">
        <v>87</v>
      </c>
      <c r="B1773" s="17" t="s">
        <v>334</v>
      </c>
      <c r="C1773" s="17" t="s">
        <v>22</v>
      </c>
      <c r="D1773" s="12">
        <v>43647</v>
      </c>
      <c r="E1773" s="12">
        <v>43717</v>
      </c>
      <c r="F1773" s="13">
        <v>5416.67</v>
      </c>
      <c r="G1773" s="12">
        <v>43647</v>
      </c>
      <c r="H1773" s="12">
        <v>43677</v>
      </c>
      <c r="I1773" s="17">
        <f>IF((YEAR(H1773)-YEAR(G1773))=1, ((MONTH(H1773)-MONTH(G1773))+1)+12, (IF((YEAR(H1773)-YEAR(G1773))=2, ((MONTH(H1773)-MONTH(G1773))+1)+24, (IF((YEAR(H1773)-YEAR(G1773))=3, ((MONTH(H1773)-MONTH(G1773))+1)+36, (MONTH(H1773)-MONTH(G1773))+1)))))</f>
        <v>1</v>
      </c>
      <c r="J1773" s="13">
        <f>F1773/I1773</f>
        <v>5416.67</v>
      </c>
      <c r="L1773" t="b">
        <f t="shared" si="126"/>
        <v>0</v>
      </c>
      <c r="M1773" s="14" t="b">
        <f t="shared" si="127"/>
        <v>1</v>
      </c>
      <c r="N1773" s="14" t="b">
        <f t="shared" si="128"/>
        <v>1</v>
      </c>
      <c r="O1773"/>
    </row>
    <row r="1774" spans="1:15" ht="15.75" x14ac:dyDescent="0.25">
      <c r="A1774" s="17" t="s">
        <v>87</v>
      </c>
      <c r="B1774" s="17" t="s">
        <v>334</v>
      </c>
      <c r="C1774" s="17" t="s">
        <v>22</v>
      </c>
      <c r="D1774" s="12">
        <v>43649</v>
      </c>
      <c r="E1774" s="12">
        <v>43717</v>
      </c>
      <c r="F1774" s="13">
        <v>44000</v>
      </c>
      <c r="G1774" s="12">
        <v>43678</v>
      </c>
      <c r="H1774" s="12">
        <v>44043</v>
      </c>
      <c r="I1774" s="17">
        <f>IF((YEAR(H1774)-YEAR(G1774))=1, ((MONTH(H1774)-MONTH(G1774))+1)+12, (IF((YEAR(H1774)-YEAR(G1774))=2, ((MONTH(H1774)-MONTH(G1774))+1)+24, (IF((YEAR(H1774)-YEAR(G1774))=3, ((MONTH(H1774)-MONTH(G1774))+1)+36, (MONTH(H1774)-MONTH(G1774))+1)))))</f>
        <v>12</v>
      </c>
      <c r="J1774" s="13">
        <f>F1774/I1774</f>
        <v>3666.6666666666665</v>
      </c>
      <c r="L1774" t="b">
        <f t="shared" si="126"/>
        <v>0</v>
      </c>
      <c r="M1774" s="14" t="b">
        <f t="shared" si="127"/>
        <v>1</v>
      </c>
      <c r="N1774" s="14" t="b">
        <f t="shared" si="128"/>
        <v>1</v>
      </c>
      <c r="O1774"/>
    </row>
    <row r="1775" spans="1:15" ht="15.75" x14ac:dyDescent="0.25">
      <c r="A1775" s="17" t="s">
        <v>87</v>
      </c>
      <c r="B1775" s="17" t="s">
        <v>333</v>
      </c>
      <c r="C1775" s="17" t="s">
        <v>22</v>
      </c>
      <c r="D1775" s="12">
        <v>43649</v>
      </c>
      <c r="E1775" s="12">
        <v>43717</v>
      </c>
      <c r="F1775" s="13">
        <v>18000</v>
      </c>
      <c r="G1775" s="12">
        <v>43678</v>
      </c>
      <c r="H1775" s="12">
        <v>44043</v>
      </c>
      <c r="I1775" s="17">
        <f>IF((YEAR(H1775)-YEAR(G1775))=1, ((MONTH(H1775)-MONTH(G1775))+1)+12, (IF((YEAR(H1775)-YEAR(G1775))=2, ((MONTH(H1775)-MONTH(G1775))+1)+24, (IF((YEAR(H1775)-YEAR(G1775))=3, ((MONTH(H1775)-MONTH(G1775))+1)+36, (MONTH(H1775)-MONTH(G1775))+1)))))</f>
        <v>12</v>
      </c>
      <c r="J1775" s="13">
        <f>F1775/I1775</f>
        <v>1500</v>
      </c>
      <c r="L1775" t="b">
        <f t="shared" si="126"/>
        <v>0</v>
      </c>
      <c r="M1775" s="14" t="b">
        <f t="shared" si="127"/>
        <v>1</v>
      </c>
      <c r="N1775" s="14" t="b">
        <f t="shared" si="128"/>
        <v>0</v>
      </c>
      <c r="O1775"/>
    </row>
    <row r="1776" spans="1:15" ht="15.75" x14ac:dyDescent="0.25">
      <c r="A1776" s="17" t="s">
        <v>87</v>
      </c>
      <c r="B1776" s="17" t="s">
        <v>334</v>
      </c>
      <c r="C1776" s="17" t="s">
        <v>22</v>
      </c>
      <c r="D1776" s="12">
        <v>43678</v>
      </c>
      <c r="E1776" s="12">
        <v>43745</v>
      </c>
      <c r="F1776" s="13">
        <v>5416.67</v>
      </c>
      <c r="G1776" s="12">
        <v>43678</v>
      </c>
      <c r="H1776" s="12">
        <v>43708</v>
      </c>
      <c r="I1776" s="17">
        <f>IF((YEAR(H1776)-YEAR(G1776))=1, ((MONTH(H1776)-MONTH(G1776))+1)+12, (IF((YEAR(H1776)-YEAR(G1776))=2, ((MONTH(H1776)-MONTH(G1776))+1)+24, (IF((YEAR(H1776)-YEAR(G1776))=3, ((MONTH(H1776)-MONTH(G1776))+1)+36, (MONTH(H1776)-MONTH(G1776))+1)))))</f>
        <v>1</v>
      </c>
      <c r="J1776" s="13">
        <f>F1776/I1776</f>
        <v>5416.67</v>
      </c>
      <c r="L1776" t="b">
        <f t="shared" si="126"/>
        <v>0</v>
      </c>
      <c r="M1776" s="14" t="b">
        <f t="shared" si="127"/>
        <v>1</v>
      </c>
      <c r="N1776" s="14" t="b">
        <f t="shared" si="128"/>
        <v>0</v>
      </c>
      <c r="O1776"/>
    </row>
    <row r="1777" spans="1:15" ht="15.75" x14ac:dyDescent="0.25">
      <c r="A1777" s="17" t="s">
        <v>87</v>
      </c>
      <c r="B1777" s="17" t="s">
        <v>334</v>
      </c>
      <c r="C1777" s="17" t="s">
        <v>22</v>
      </c>
      <c r="D1777" s="12">
        <v>43709</v>
      </c>
      <c r="E1777" s="12">
        <v>43773</v>
      </c>
      <c r="F1777" s="13">
        <v>5416.67</v>
      </c>
      <c r="G1777" s="12">
        <v>43709</v>
      </c>
      <c r="H1777" s="12">
        <v>43738</v>
      </c>
      <c r="I1777" s="17">
        <f>IF((YEAR(H1777)-YEAR(G1777))=1, ((MONTH(H1777)-MONTH(G1777))+1)+12, (IF((YEAR(H1777)-YEAR(G1777))=2, ((MONTH(H1777)-MONTH(G1777))+1)+24, (IF((YEAR(H1777)-YEAR(G1777))=3, ((MONTH(H1777)-MONTH(G1777))+1)+36, (MONTH(H1777)-MONTH(G1777))+1)))))</f>
        <v>1</v>
      </c>
      <c r="J1777" s="13">
        <f>F1777/I1777</f>
        <v>5416.67</v>
      </c>
      <c r="L1777" t="b">
        <f t="shared" si="126"/>
        <v>0</v>
      </c>
      <c r="M1777" s="14" t="b">
        <f t="shared" si="127"/>
        <v>1</v>
      </c>
      <c r="N1777" s="14" t="b">
        <f t="shared" si="128"/>
        <v>1</v>
      </c>
      <c r="O1777"/>
    </row>
    <row r="1778" spans="1:15" ht="15.75" x14ac:dyDescent="0.25">
      <c r="A1778" s="17" t="s">
        <v>87</v>
      </c>
      <c r="B1778" s="17" t="s">
        <v>334</v>
      </c>
      <c r="C1778" s="17" t="s">
        <v>22</v>
      </c>
      <c r="D1778" s="12">
        <v>43766</v>
      </c>
      <c r="E1778" s="12">
        <v>43787</v>
      </c>
      <c r="F1778" s="13">
        <v>76500</v>
      </c>
      <c r="G1778" s="12">
        <v>43739</v>
      </c>
      <c r="H1778" s="12">
        <v>43921</v>
      </c>
      <c r="I1778" s="17">
        <f>IF((YEAR(H1778)-YEAR(G1778))=1, ((MONTH(H1778)-MONTH(G1778))+1)+12, (IF((YEAR(H1778)-YEAR(G1778))=2, ((MONTH(H1778)-MONTH(G1778))+1)+24, (MONTH(H1778)-MONTH(G1778))+1)))</f>
        <v>6</v>
      </c>
      <c r="J1778" s="13">
        <f>F1778/I1778</f>
        <v>12750</v>
      </c>
      <c r="L1778" t="b">
        <f t="shared" si="126"/>
        <v>0</v>
      </c>
      <c r="M1778" s="14" t="b">
        <f t="shared" si="127"/>
        <v>1</v>
      </c>
      <c r="N1778" s="14" t="b">
        <f t="shared" si="128"/>
        <v>1</v>
      </c>
      <c r="O1778"/>
    </row>
    <row r="1779" spans="1:15" ht="15.75" x14ac:dyDescent="0.25">
      <c r="A1779" s="17" t="s">
        <v>87</v>
      </c>
      <c r="B1779" s="17" t="s">
        <v>334</v>
      </c>
      <c r="C1779" s="17" t="s">
        <v>22</v>
      </c>
      <c r="D1779" s="12">
        <v>43739</v>
      </c>
      <c r="E1779" s="12">
        <v>43787</v>
      </c>
      <c r="F1779" s="13">
        <v>5416.67</v>
      </c>
      <c r="G1779" s="12">
        <v>43739</v>
      </c>
      <c r="H1779" s="12">
        <v>43769</v>
      </c>
      <c r="I1779" s="17">
        <f>IF((YEAR(H1779)-YEAR(G1779))=1, ((MONTH(H1779)-MONTH(G1779))+1)+12, (IF((YEAR(H1779)-YEAR(G1779))=2, ((MONTH(H1779)-MONTH(G1779))+1)+24, (IF((YEAR(H1779)-YEAR(G1779))=3, ((MONTH(H1779)-MONTH(G1779))+1)+36, (MONTH(H1779)-MONTH(G1779))+1)))))</f>
        <v>1</v>
      </c>
      <c r="J1779" s="13">
        <f>F1779/I1779</f>
        <v>5416.67</v>
      </c>
      <c r="L1779" t="b">
        <f t="shared" si="126"/>
        <v>0</v>
      </c>
      <c r="M1779" s="14" t="b">
        <f t="shared" si="127"/>
        <v>1</v>
      </c>
      <c r="N1779" s="14" t="b">
        <f t="shared" si="128"/>
        <v>1</v>
      </c>
      <c r="O1779"/>
    </row>
    <row r="1780" spans="1:15" ht="15.75" x14ac:dyDescent="0.25">
      <c r="A1780" s="17" t="s">
        <v>87</v>
      </c>
      <c r="B1780" s="17" t="s">
        <v>334</v>
      </c>
      <c r="C1780" s="17" t="s">
        <v>22</v>
      </c>
      <c r="D1780" s="12">
        <v>43770</v>
      </c>
      <c r="E1780" s="12">
        <v>43787</v>
      </c>
      <c r="F1780" s="13">
        <v>5416.67</v>
      </c>
      <c r="G1780" s="12">
        <v>43770</v>
      </c>
      <c r="H1780" s="12">
        <v>43799</v>
      </c>
      <c r="I1780" s="17">
        <f>IF((YEAR(H1780)-YEAR(G1780))=1, ((MONTH(H1780)-MONTH(G1780))+1)+12, (IF((YEAR(H1780)-YEAR(G1780))=2, ((MONTH(H1780)-MONTH(G1780))+1)+24, (IF((YEAR(H1780)-YEAR(G1780))=3, ((MONTH(H1780)-MONTH(G1780))+1)+36, (MONTH(H1780)-MONTH(G1780))+1)))))</f>
        <v>1</v>
      </c>
      <c r="J1780" s="13">
        <f>F1780/I1780</f>
        <v>5416.67</v>
      </c>
      <c r="L1780" t="b">
        <f t="shared" si="126"/>
        <v>0</v>
      </c>
      <c r="M1780" s="14" t="b">
        <f t="shared" si="127"/>
        <v>1</v>
      </c>
      <c r="N1780" s="14" t="b">
        <f t="shared" si="128"/>
        <v>1</v>
      </c>
      <c r="O1780"/>
    </row>
    <row r="1781" spans="1:15" ht="15.75" x14ac:dyDescent="0.25">
      <c r="A1781" s="17" t="s">
        <v>87</v>
      </c>
      <c r="B1781" s="17" t="s">
        <v>334</v>
      </c>
      <c r="C1781" s="17" t="s">
        <v>22</v>
      </c>
      <c r="D1781" s="12">
        <v>43830</v>
      </c>
      <c r="E1781" s="12">
        <v>43879</v>
      </c>
      <c r="F1781" s="13">
        <v>55000</v>
      </c>
      <c r="G1781" s="12">
        <v>43800</v>
      </c>
      <c r="H1781" s="12">
        <v>44165</v>
      </c>
      <c r="I1781" s="17">
        <f>IF((YEAR(H1781)-YEAR(G1781))=1, ((MONTH(H1781)-MONTH(G1781))+1)+12, (IF((YEAR(H1781)-YEAR(G1781))=2, ((MONTH(H1781)-MONTH(G1781))+1)+24, (IF((YEAR(H1781)-YEAR(G1781))=3, ((MONTH(H1781)-MONTH(G1781))+1)+36, (MONTH(H1781)-MONTH(G1781))+1)))))</f>
        <v>12</v>
      </c>
      <c r="J1781" s="13">
        <f>F1781/I1781</f>
        <v>4583.333333333333</v>
      </c>
      <c r="L1781" t="b">
        <f t="shared" si="126"/>
        <v>0</v>
      </c>
      <c r="M1781" s="14" t="b">
        <f t="shared" si="127"/>
        <v>1</v>
      </c>
      <c r="N1781" s="14" t="b">
        <f t="shared" si="128"/>
        <v>1</v>
      </c>
      <c r="O1781"/>
    </row>
    <row r="1782" spans="1:15" ht="15.75" x14ac:dyDescent="0.25">
      <c r="A1782" s="17" t="s">
        <v>87</v>
      </c>
      <c r="B1782" s="17" t="s">
        <v>334</v>
      </c>
      <c r="C1782" s="17" t="s">
        <v>22</v>
      </c>
      <c r="D1782" s="12">
        <v>43800</v>
      </c>
      <c r="E1782" s="12">
        <v>43864</v>
      </c>
      <c r="F1782" s="13">
        <v>5416.67</v>
      </c>
      <c r="G1782" s="12">
        <v>43800</v>
      </c>
      <c r="H1782" s="12">
        <v>43830</v>
      </c>
      <c r="I1782" s="17">
        <f>IF((YEAR(H1782)-YEAR(G1782))=1, ((MONTH(H1782)-MONTH(G1782))+1)+12, (IF((YEAR(H1782)-YEAR(G1782))=2, ((MONTH(H1782)-MONTH(G1782))+1)+24, (IF((YEAR(H1782)-YEAR(G1782))=3, ((MONTH(H1782)-MONTH(G1782))+1)+36, (MONTH(H1782)-MONTH(G1782))+1)))))</f>
        <v>1</v>
      </c>
      <c r="J1782" s="13">
        <f>F1782/I1782</f>
        <v>5416.67</v>
      </c>
      <c r="L1782" t="b">
        <f t="shared" si="126"/>
        <v>0</v>
      </c>
      <c r="M1782" s="14" t="b">
        <f t="shared" si="127"/>
        <v>1</v>
      </c>
      <c r="N1782" s="14" t="b">
        <f t="shared" si="128"/>
        <v>1</v>
      </c>
      <c r="O1782"/>
    </row>
    <row r="1783" spans="1:15" ht="15.75" x14ac:dyDescent="0.25">
      <c r="A1783" s="17" t="s">
        <v>87</v>
      </c>
      <c r="B1783" s="17" t="s">
        <v>334</v>
      </c>
      <c r="C1783" s="17" t="s">
        <v>22</v>
      </c>
      <c r="D1783" s="12">
        <v>43831</v>
      </c>
      <c r="E1783" s="12">
        <v>43913</v>
      </c>
      <c r="F1783" s="13">
        <v>5416.67</v>
      </c>
      <c r="G1783" s="12">
        <v>43831</v>
      </c>
      <c r="H1783" s="12">
        <v>43861</v>
      </c>
      <c r="I1783" s="17">
        <f>IF((YEAR(H1783)-YEAR(G1783))=1, ((MONTH(H1783)-MONTH(G1783))+1)+12, (IF((YEAR(H1783)-YEAR(G1783))=2, ((MONTH(H1783)-MONTH(G1783))+1)+24, (IF((YEAR(H1783)-YEAR(G1783))=3, ((MONTH(H1783)-MONTH(G1783))+1)+36, (MONTH(H1783)-MONTH(G1783))+1)))))</f>
        <v>1</v>
      </c>
      <c r="J1783" s="13">
        <f>F1783/I1783</f>
        <v>5416.67</v>
      </c>
      <c r="L1783" t="b">
        <f t="shared" si="126"/>
        <v>0</v>
      </c>
      <c r="M1783" s="14" t="b">
        <f t="shared" si="127"/>
        <v>1</v>
      </c>
      <c r="N1783" s="14" t="b">
        <f t="shared" si="128"/>
        <v>1</v>
      </c>
      <c r="O1783"/>
    </row>
    <row r="1784" spans="1:15" ht="15.75" x14ac:dyDescent="0.25">
      <c r="A1784" s="17" t="s">
        <v>87</v>
      </c>
      <c r="B1784" s="17" t="s">
        <v>334</v>
      </c>
      <c r="C1784" s="17" t="s">
        <v>22</v>
      </c>
      <c r="D1784" s="12">
        <v>43862</v>
      </c>
      <c r="E1784" s="12">
        <v>43927</v>
      </c>
      <c r="F1784" s="13">
        <v>5416.67</v>
      </c>
      <c r="G1784" s="12">
        <v>43862</v>
      </c>
      <c r="H1784" s="12">
        <v>43890</v>
      </c>
      <c r="I1784" s="17">
        <f>IF((YEAR(H1784)-YEAR(G1784))=1, ((MONTH(H1784)-MONTH(G1784))+1)+12, (IF((YEAR(H1784)-YEAR(G1784))=2, ((MONTH(H1784)-MONTH(G1784))+1)+24, (IF((YEAR(H1784)-YEAR(G1784))=3, ((MONTH(H1784)-MONTH(G1784))+1)+36, (MONTH(H1784)-MONTH(G1784))+1)))))</f>
        <v>1</v>
      </c>
      <c r="J1784" s="13">
        <f>F1784/I1784</f>
        <v>5416.67</v>
      </c>
      <c r="L1784" t="b">
        <f t="shared" si="126"/>
        <v>0</v>
      </c>
      <c r="M1784" s="14" t="b">
        <f t="shared" si="127"/>
        <v>1</v>
      </c>
      <c r="N1784" s="14" t="b">
        <f t="shared" si="128"/>
        <v>1</v>
      </c>
      <c r="O1784"/>
    </row>
    <row r="1785" spans="1:15" ht="15.75" x14ac:dyDescent="0.25">
      <c r="A1785" s="17" t="s">
        <v>87</v>
      </c>
      <c r="B1785" s="17" t="s">
        <v>334</v>
      </c>
      <c r="C1785" s="17" t="s">
        <v>22</v>
      </c>
      <c r="D1785" s="12">
        <v>43891</v>
      </c>
      <c r="E1785" s="12">
        <v>43941</v>
      </c>
      <c r="F1785" s="13">
        <v>5416.67</v>
      </c>
      <c r="G1785" s="12">
        <v>43891</v>
      </c>
      <c r="H1785" s="12">
        <v>43921</v>
      </c>
      <c r="I1785" s="17">
        <f>IF((YEAR(H1785)-YEAR(G1785))=1, ((MONTH(H1785)-MONTH(G1785))+1)+12, (IF((YEAR(H1785)-YEAR(G1785))=2, ((MONTH(H1785)-MONTH(G1785))+1)+24, (IF((YEAR(H1785)-YEAR(G1785))=3, ((MONTH(H1785)-MONTH(G1785))+1)+36, (MONTH(H1785)-MONTH(G1785))+1)))))</f>
        <v>1</v>
      </c>
      <c r="J1785" s="13">
        <f>F1785/I1785</f>
        <v>5416.67</v>
      </c>
      <c r="L1785" t="b">
        <f t="shared" si="126"/>
        <v>0</v>
      </c>
      <c r="M1785" s="14" t="b">
        <f t="shared" si="127"/>
        <v>1</v>
      </c>
      <c r="N1785" s="14" t="b">
        <f t="shared" si="128"/>
        <v>1</v>
      </c>
      <c r="O1785"/>
    </row>
    <row r="1786" spans="1:15" ht="15.75" x14ac:dyDescent="0.25">
      <c r="A1786" s="17" t="s">
        <v>87</v>
      </c>
      <c r="B1786" s="17" t="s">
        <v>334</v>
      </c>
      <c r="C1786" s="17" t="s">
        <v>22</v>
      </c>
      <c r="D1786" s="12">
        <v>43766</v>
      </c>
      <c r="E1786" s="12">
        <v>43787</v>
      </c>
      <c r="F1786" s="13">
        <v>76500</v>
      </c>
      <c r="G1786" s="12">
        <v>43922</v>
      </c>
      <c r="H1786" s="12">
        <v>44104</v>
      </c>
      <c r="I1786" s="17">
        <f>IF((YEAR(H1786)-YEAR(G1786))=1, ((MONTH(H1786)-MONTH(G1786))+1)+12, (IF((YEAR(H1786)-YEAR(G1786))=2, ((MONTH(H1786)-MONTH(G1786))+1)+24, (MONTH(H1786)-MONTH(G1786))+1)))</f>
        <v>6</v>
      </c>
      <c r="J1786" s="13">
        <f>F1786/I1786</f>
        <v>12750</v>
      </c>
      <c r="L1786" t="b">
        <f t="shared" si="126"/>
        <v>0</v>
      </c>
      <c r="M1786" s="14" t="b">
        <f t="shared" si="127"/>
        <v>1</v>
      </c>
      <c r="N1786" s="14" t="b">
        <f t="shared" si="128"/>
        <v>1</v>
      </c>
      <c r="O1786"/>
    </row>
    <row r="1787" spans="1:15" ht="15.75" x14ac:dyDescent="0.25">
      <c r="A1787" s="17" t="s">
        <v>87</v>
      </c>
      <c r="B1787" s="17" t="s">
        <v>334</v>
      </c>
      <c r="C1787" s="17" t="s">
        <v>22</v>
      </c>
      <c r="D1787" s="12">
        <v>43922</v>
      </c>
      <c r="E1787" s="12">
        <v>43959</v>
      </c>
      <c r="F1787" s="13">
        <v>5416.67</v>
      </c>
      <c r="G1787" s="12">
        <v>43922</v>
      </c>
      <c r="H1787" s="12">
        <v>43951</v>
      </c>
      <c r="I1787" s="17">
        <f>IF((YEAR(H1787)-YEAR(G1787))=1, ((MONTH(H1787)-MONTH(G1787))+1)+12, (IF((YEAR(H1787)-YEAR(G1787))=2, ((MONTH(H1787)-MONTH(G1787))+1)+24, (IF((YEAR(H1787)-YEAR(G1787))=3, ((MONTH(H1787)-MONTH(G1787))+1)+36, (MONTH(H1787)-MONTH(G1787))+1)))))</f>
        <v>1</v>
      </c>
      <c r="J1787" s="13">
        <f>F1787/I1787</f>
        <v>5416.67</v>
      </c>
      <c r="L1787" t="b">
        <f t="shared" si="126"/>
        <v>0</v>
      </c>
      <c r="M1787" s="14" t="b">
        <f t="shared" si="127"/>
        <v>1</v>
      </c>
      <c r="N1787" s="14" t="b">
        <f t="shared" si="128"/>
        <v>1</v>
      </c>
      <c r="O1787"/>
    </row>
    <row r="1788" spans="1:15" ht="15.75" x14ac:dyDescent="0.25">
      <c r="A1788" s="17" t="s">
        <v>87</v>
      </c>
      <c r="B1788" s="17" t="s">
        <v>334</v>
      </c>
      <c r="C1788" s="17" t="s">
        <v>22</v>
      </c>
      <c r="D1788" s="12">
        <v>43952</v>
      </c>
      <c r="E1788" s="12">
        <v>44015</v>
      </c>
      <c r="F1788" s="13">
        <v>5416.67</v>
      </c>
      <c r="G1788" s="12">
        <v>43952</v>
      </c>
      <c r="H1788" s="12">
        <v>43982</v>
      </c>
      <c r="I1788" s="17">
        <f>IF((YEAR(H1788)-YEAR(G1788))=1, ((MONTH(H1788)-MONTH(G1788))+1)+12, (IF((YEAR(H1788)-YEAR(G1788))=2, ((MONTH(H1788)-MONTH(G1788))+1)+24, (IF((YEAR(H1788)-YEAR(G1788))=3, ((MONTH(H1788)-MONTH(G1788))+1)+36, (MONTH(H1788)-MONTH(G1788))+1)))))</f>
        <v>1</v>
      </c>
      <c r="J1788" s="13">
        <f>F1788/I1788</f>
        <v>5416.67</v>
      </c>
      <c r="L1788" t="b">
        <f t="shared" si="126"/>
        <v>0</v>
      </c>
      <c r="M1788" s="14" t="b">
        <f t="shared" si="127"/>
        <v>1</v>
      </c>
      <c r="N1788" s="14" t="b">
        <f t="shared" si="128"/>
        <v>1</v>
      </c>
      <c r="O1788"/>
    </row>
    <row r="1789" spans="1:15" ht="15.75" x14ac:dyDescent="0.25">
      <c r="A1789" s="17" t="s">
        <v>87</v>
      </c>
      <c r="B1789" s="17" t="s">
        <v>334</v>
      </c>
      <c r="C1789" s="17" t="s">
        <v>22</v>
      </c>
      <c r="D1789" s="12">
        <v>43983</v>
      </c>
      <c r="E1789" s="12">
        <v>44053</v>
      </c>
      <c r="F1789" s="13">
        <v>5416.67</v>
      </c>
      <c r="G1789" s="12">
        <v>43983</v>
      </c>
      <c r="H1789" s="12">
        <v>44012</v>
      </c>
      <c r="I1789" s="17">
        <f>IF((YEAR(H1789)-YEAR(G1789))=1, ((MONTH(H1789)-MONTH(G1789))+1)+12, (IF((YEAR(H1789)-YEAR(G1789))=2, ((MONTH(H1789)-MONTH(G1789))+1)+24, (IF((YEAR(H1789)-YEAR(G1789))=3, ((MONTH(H1789)-MONTH(G1789))+1)+36, (MONTH(H1789)-MONTH(G1789))+1)))))</f>
        <v>1</v>
      </c>
      <c r="J1789" s="13">
        <f>F1789/I1789</f>
        <v>5416.67</v>
      </c>
      <c r="L1789" t="b">
        <f t="shared" si="126"/>
        <v>0</v>
      </c>
      <c r="M1789" s="14" t="b">
        <f t="shared" si="127"/>
        <v>1</v>
      </c>
      <c r="N1789" s="14" t="b">
        <f t="shared" si="128"/>
        <v>1</v>
      </c>
      <c r="O1789"/>
    </row>
    <row r="1790" spans="1:15" ht="15.75" x14ac:dyDescent="0.25">
      <c r="A1790" s="17" t="s">
        <v>87</v>
      </c>
      <c r="B1790" s="17" t="s">
        <v>334</v>
      </c>
      <c r="C1790" s="17" t="s">
        <v>22</v>
      </c>
      <c r="D1790" s="12">
        <v>44013</v>
      </c>
      <c r="E1790" s="12">
        <v>44102</v>
      </c>
      <c r="F1790" s="13">
        <v>5416.67</v>
      </c>
      <c r="G1790" s="12">
        <v>44013</v>
      </c>
      <c r="H1790" s="12">
        <v>44043</v>
      </c>
      <c r="I1790" s="17">
        <f>IF((YEAR(H1790)-YEAR(G1790))=1, ((MONTH(H1790)-MONTH(G1790))+1)+12, (IF((YEAR(H1790)-YEAR(G1790))=2, ((MONTH(H1790)-MONTH(G1790))+1)+24, (IF((YEAR(H1790)-YEAR(G1790))=3, ((MONTH(H1790)-MONTH(G1790))+1)+36, (MONTH(H1790)-MONTH(G1790))+1)))))</f>
        <v>1</v>
      </c>
      <c r="J1790" s="13">
        <f>F1790/I1790</f>
        <v>5416.67</v>
      </c>
      <c r="L1790" t="b">
        <f t="shared" si="126"/>
        <v>0</v>
      </c>
      <c r="M1790" s="14" t="b">
        <f t="shared" si="127"/>
        <v>1</v>
      </c>
      <c r="N1790" s="14" t="b">
        <f t="shared" si="128"/>
        <v>1</v>
      </c>
      <c r="O1790"/>
    </row>
    <row r="1791" spans="1:15" ht="15.75" x14ac:dyDescent="0.25">
      <c r="A1791" s="17" t="s">
        <v>87</v>
      </c>
      <c r="B1791" s="17" t="s">
        <v>334</v>
      </c>
      <c r="C1791" s="17" t="s">
        <v>22</v>
      </c>
      <c r="D1791" s="12">
        <v>44106</v>
      </c>
      <c r="E1791" s="12">
        <v>44172</v>
      </c>
      <c r="F1791" s="13">
        <v>62000</v>
      </c>
      <c r="G1791" s="12">
        <v>44044</v>
      </c>
      <c r="H1791" s="12">
        <v>44408</v>
      </c>
      <c r="I1791" s="17">
        <f>IF((YEAR(H1791)-YEAR(G1791))=1, ((MONTH(H1791)-MONTH(G1791))+1)+12, (IF((YEAR(H1791)-YEAR(G1791))=2, ((MONTH(H1791)-MONTH(G1791))+1)+24, (IF((YEAR(H1791)-YEAR(G1791))=3, ((MONTH(H1791)-MONTH(G1791))+1)+36, (MONTH(H1791)-MONTH(G1791))+1)))))</f>
        <v>12</v>
      </c>
      <c r="J1791" s="13">
        <f>F1791/I1791</f>
        <v>5166.666666666667</v>
      </c>
      <c r="L1791" t="b">
        <f t="shared" si="126"/>
        <v>0</v>
      </c>
      <c r="M1791" s="14" t="b">
        <f t="shared" si="127"/>
        <v>1</v>
      </c>
      <c r="N1791" s="14" t="b">
        <f t="shared" si="128"/>
        <v>1</v>
      </c>
      <c r="O1791"/>
    </row>
    <row r="1792" spans="1:15" ht="15.75" x14ac:dyDescent="0.25">
      <c r="A1792" s="17" t="s">
        <v>87</v>
      </c>
      <c r="B1792" s="17" t="s">
        <v>334</v>
      </c>
      <c r="C1792" s="17" t="s">
        <v>22</v>
      </c>
      <c r="D1792" s="12">
        <v>44044</v>
      </c>
      <c r="E1792" s="12">
        <v>44109</v>
      </c>
      <c r="F1792" s="13">
        <v>5416.67</v>
      </c>
      <c r="G1792" s="12">
        <v>44044</v>
      </c>
      <c r="H1792" s="12">
        <v>44074</v>
      </c>
      <c r="I1792" s="17">
        <f>IF((YEAR(H1792)-YEAR(G1792))=1, ((MONTH(H1792)-MONTH(G1792))+1)+12, (IF((YEAR(H1792)-YEAR(G1792))=2, ((MONTH(H1792)-MONTH(G1792))+1)+24, (IF((YEAR(H1792)-YEAR(G1792))=3, ((MONTH(H1792)-MONTH(G1792))+1)+36, (MONTH(H1792)-MONTH(G1792))+1)))))</f>
        <v>1</v>
      </c>
      <c r="J1792" s="13">
        <f>F1792/I1792</f>
        <v>5416.67</v>
      </c>
      <c r="L1792" t="b">
        <f t="shared" si="126"/>
        <v>0</v>
      </c>
      <c r="M1792" s="14" t="b">
        <f t="shared" si="127"/>
        <v>1</v>
      </c>
      <c r="N1792" s="14" t="b">
        <f t="shared" si="128"/>
        <v>1</v>
      </c>
      <c r="O1792"/>
    </row>
    <row r="1793" spans="1:15" ht="15.75" x14ac:dyDescent="0.25">
      <c r="A1793" s="17" t="s">
        <v>87</v>
      </c>
      <c r="B1793" s="17" t="s">
        <v>334</v>
      </c>
      <c r="C1793" s="17" t="s">
        <v>22</v>
      </c>
      <c r="D1793" s="12">
        <v>44075</v>
      </c>
      <c r="E1793" s="12">
        <v>44144</v>
      </c>
      <c r="F1793" s="13">
        <v>5416.67</v>
      </c>
      <c r="G1793" s="12">
        <v>44075</v>
      </c>
      <c r="H1793" s="12">
        <v>44104</v>
      </c>
      <c r="I1793" s="17">
        <f>IF((YEAR(H1793)-YEAR(G1793))=1, ((MONTH(H1793)-MONTH(G1793))+1)+12, (IF((YEAR(H1793)-YEAR(G1793))=2, ((MONTH(H1793)-MONTH(G1793))+1)+24, (IF((YEAR(H1793)-YEAR(G1793))=3, ((MONTH(H1793)-MONTH(G1793))+1)+36, (MONTH(H1793)-MONTH(G1793))+1)))))</f>
        <v>1</v>
      </c>
      <c r="J1793" s="13">
        <f>F1793/I1793</f>
        <v>5416.67</v>
      </c>
      <c r="L1793" t="b">
        <f t="shared" si="126"/>
        <v>0</v>
      </c>
      <c r="M1793" s="14" t="b">
        <f t="shared" si="127"/>
        <v>1</v>
      </c>
      <c r="N1793" s="14" t="b">
        <f t="shared" si="128"/>
        <v>1</v>
      </c>
      <c r="O1793"/>
    </row>
    <row r="1794" spans="1:15" ht="15.75" x14ac:dyDescent="0.25">
      <c r="A1794" s="17" t="s">
        <v>87</v>
      </c>
      <c r="B1794" s="17" t="s">
        <v>334</v>
      </c>
      <c r="C1794" s="17" t="s">
        <v>22</v>
      </c>
      <c r="D1794" s="12">
        <v>44243</v>
      </c>
      <c r="E1794" s="12"/>
      <c r="F1794" s="13">
        <v>76500</v>
      </c>
      <c r="G1794" s="12">
        <v>44105</v>
      </c>
      <c r="H1794" s="12">
        <v>44286</v>
      </c>
      <c r="I1794" s="17">
        <f>IF((YEAR(H1794)-YEAR(G1794))=1, ((MONTH(H1794)-MONTH(G1794))+1)+12, (IF((YEAR(H1794)-YEAR(G1794))=2, ((MONTH(H1794)-MONTH(G1794))+1)+24, (MONTH(H1794)-MONTH(G1794))+1)))</f>
        <v>6</v>
      </c>
      <c r="J1794" s="13">
        <f>F1794/I1794</f>
        <v>12750</v>
      </c>
      <c r="L1794" t="b">
        <f t="shared" si="126"/>
        <v>0</v>
      </c>
      <c r="M1794" s="14" t="b">
        <f t="shared" si="127"/>
        <v>1</v>
      </c>
      <c r="N1794" s="14" t="b">
        <f t="shared" si="128"/>
        <v>1</v>
      </c>
      <c r="O1794"/>
    </row>
    <row r="1795" spans="1:15" ht="15.75" x14ac:dyDescent="0.25">
      <c r="A1795" s="17" t="s">
        <v>87</v>
      </c>
      <c r="B1795" s="17" t="s">
        <v>334</v>
      </c>
      <c r="C1795" s="17" t="s">
        <v>22</v>
      </c>
      <c r="D1795" s="12">
        <v>44105</v>
      </c>
      <c r="E1795" s="12"/>
      <c r="F1795" s="13">
        <v>5416.67</v>
      </c>
      <c r="G1795" s="12">
        <v>44105</v>
      </c>
      <c r="H1795" s="12">
        <v>44135</v>
      </c>
      <c r="I1795" s="17">
        <f>IF((YEAR(H1795)-YEAR(G1795))=1, ((MONTH(H1795)-MONTH(G1795))+1)+12, (IF((YEAR(H1795)-YEAR(G1795))=2, ((MONTH(H1795)-MONTH(G1795))+1)+24, (IF((YEAR(H1795)-YEAR(G1795))=3, ((MONTH(H1795)-MONTH(G1795))+1)+36, (MONTH(H1795)-MONTH(G1795))+1)))))</f>
        <v>1</v>
      </c>
      <c r="J1795" s="13">
        <f>F1795/I1795</f>
        <v>5416.67</v>
      </c>
      <c r="L1795" t="b">
        <f t="shared" ref="L1795:L1858" si="129">AND(A1795=A1794,B1795=B1794,G1795=G1794,H1795=H1794)</f>
        <v>0</v>
      </c>
      <c r="M1795" s="14" t="b">
        <f t="shared" si="127"/>
        <v>1</v>
      </c>
      <c r="N1795" s="14" t="b">
        <f t="shared" si="128"/>
        <v>1</v>
      </c>
      <c r="O1795"/>
    </row>
    <row r="1796" spans="1:15" ht="15.75" x14ac:dyDescent="0.25">
      <c r="A1796" s="17" t="s">
        <v>87</v>
      </c>
      <c r="B1796" s="17" t="s">
        <v>334</v>
      </c>
      <c r="C1796" s="17" t="s">
        <v>22</v>
      </c>
      <c r="D1796" s="12">
        <v>44136</v>
      </c>
      <c r="E1796" s="12">
        <v>44200</v>
      </c>
      <c r="F1796" s="13">
        <v>5416.67</v>
      </c>
      <c r="G1796" s="12">
        <v>44136</v>
      </c>
      <c r="H1796" s="12">
        <v>44165</v>
      </c>
      <c r="I1796" s="17">
        <f>IF((YEAR(H1796)-YEAR(G1796))=1, ((MONTH(H1796)-MONTH(G1796))+1)+12, (IF((YEAR(H1796)-YEAR(G1796))=2, ((MONTH(H1796)-MONTH(G1796))+1)+24, (IF((YEAR(H1796)-YEAR(G1796))=3, ((MONTH(H1796)-MONTH(G1796))+1)+36, (MONTH(H1796)-MONTH(G1796))+1)))))</f>
        <v>1</v>
      </c>
      <c r="J1796" s="13">
        <f>F1796/I1796</f>
        <v>5416.67</v>
      </c>
      <c r="L1796" t="b">
        <f t="shared" si="129"/>
        <v>0</v>
      </c>
      <c r="M1796" s="14" t="b">
        <f t="shared" si="127"/>
        <v>1</v>
      </c>
      <c r="N1796" s="14" t="b">
        <f t="shared" si="128"/>
        <v>1</v>
      </c>
      <c r="O1796"/>
    </row>
    <row r="1797" spans="1:15" ht="15.75" x14ac:dyDescent="0.25">
      <c r="A1797" s="17" t="s">
        <v>87</v>
      </c>
      <c r="B1797" s="17" t="s">
        <v>334</v>
      </c>
      <c r="C1797" s="17" t="s">
        <v>22</v>
      </c>
      <c r="D1797" s="12">
        <v>44166</v>
      </c>
      <c r="E1797" s="12">
        <v>44235</v>
      </c>
      <c r="F1797" s="13">
        <v>5416.67</v>
      </c>
      <c r="G1797" s="12">
        <v>44166</v>
      </c>
      <c r="H1797" s="12">
        <v>44196</v>
      </c>
      <c r="I1797" s="17">
        <f>IF((YEAR(H1797)-YEAR(G1797))=1, ((MONTH(H1797)-MONTH(G1797))+1)+12, (IF((YEAR(H1797)-YEAR(G1797))=2, ((MONTH(H1797)-MONTH(G1797))+1)+24, (IF((YEAR(H1797)-YEAR(G1797))=3, ((MONTH(H1797)-MONTH(G1797))+1)+36, (MONTH(H1797)-MONTH(G1797))+1)))))</f>
        <v>1</v>
      </c>
      <c r="J1797" s="13">
        <f>F1797/I1797</f>
        <v>5416.67</v>
      </c>
      <c r="L1797" t="b">
        <f t="shared" si="129"/>
        <v>0</v>
      </c>
      <c r="M1797" s="14" t="b">
        <f t="shared" si="127"/>
        <v>1</v>
      </c>
      <c r="N1797" s="14" t="b">
        <f t="shared" si="128"/>
        <v>1</v>
      </c>
      <c r="O1797"/>
    </row>
    <row r="1798" spans="1:15" ht="15.75" x14ac:dyDescent="0.25">
      <c r="A1798" s="17" t="s">
        <v>87</v>
      </c>
      <c r="B1798" s="17" t="s">
        <v>334</v>
      </c>
      <c r="C1798" s="17" t="s">
        <v>22</v>
      </c>
      <c r="D1798" s="12">
        <v>44197</v>
      </c>
      <c r="E1798" s="12"/>
      <c r="F1798" s="13">
        <v>5416.67</v>
      </c>
      <c r="G1798" s="12">
        <v>44197</v>
      </c>
      <c r="H1798" s="12">
        <v>44227</v>
      </c>
      <c r="I1798" s="17">
        <f>IF((YEAR(H1798)-YEAR(G1798))=1, ((MONTH(H1798)-MONTH(G1798))+1)+12, (IF((YEAR(H1798)-YEAR(G1798))=2, ((MONTH(H1798)-MONTH(G1798))+1)+24, (IF((YEAR(H1798)-YEAR(G1798))=3, ((MONTH(H1798)-MONTH(G1798))+1)+36, (MONTH(H1798)-MONTH(G1798))+1)))))</f>
        <v>1</v>
      </c>
      <c r="J1798" s="13">
        <f>F1798/I1798</f>
        <v>5416.67</v>
      </c>
      <c r="L1798" t="b">
        <f t="shared" si="129"/>
        <v>0</v>
      </c>
      <c r="M1798" s="14" t="b">
        <f t="shared" si="127"/>
        <v>1</v>
      </c>
      <c r="N1798" s="14" t="b">
        <f t="shared" si="128"/>
        <v>1</v>
      </c>
      <c r="O1798"/>
    </row>
    <row r="1799" spans="1:15" ht="15.75" x14ac:dyDescent="0.25">
      <c r="A1799" s="17" t="s">
        <v>87</v>
      </c>
      <c r="B1799" s="17" t="s">
        <v>334</v>
      </c>
      <c r="C1799" s="17" t="s">
        <v>22</v>
      </c>
      <c r="D1799" s="12">
        <v>44228</v>
      </c>
      <c r="E1799" s="12"/>
      <c r="F1799" s="13">
        <v>5416.67</v>
      </c>
      <c r="G1799" s="12">
        <v>44228</v>
      </c>
      <c r="H1799" s="12">
        <v>44255</v>
      </c>
      <c r="I1799" s="17">
        <f>IF((YEAR(H1799)-YEAR(G1799))=1, ((MONTH(H1799)-MONTH(G1799))+1)+12, (IF((YEAR(H1799)-YEAR(G1799))=2, ((MONTH(H1799)-MONTH(G1799))+1)+24, (IF((YEAR(H1799)-YEAR(G1799))=3, ((MONTH(H1799)-MONTH(G1799))+1)+36, (MONTH(H1799)-MONTH(G1799))+1)))))</f>
        <v>1</v>
      </c>
      <c r="J1799" s="13">
        <f>F1799/I1799</f>
        <v>5416.67</v>
      </c>
      <c r="L1799" t="b">
        <f t="shared" si="129"/>
        <v>0</v>
      </c>
      <c r="M1799" s="14" t="b">
        <f t="shared" si="127"/>
        <v>1</v>
      </c>
      <c r="N1799" s="14" t="b">
        <f t="shared" si="128"/>
        <v>1</v>
      </c>
      <c r="O1799"/>
    </row>
    <row r="1800" spans="1:15" ht="15.75" x14ac:dyDescent="0.25">
      <c r="A1800" s="17" t="s">
        <v>87</v>
      </c>
      <c r="B1800" s="17" t="s">
        <v>334</v>
      </c>
      <c r="C1800" s="17" t="s">
        <v>22</v>
      </c>
      <c r="D1800" s="12">
        <v>44256</v>
      </c>
      <c r="E1800" s="12"/>
      <c r="F1800" s="13">
        <v>5416.67</v>
      </c>
      <c r="G1800" s="12">
        <v>44256</v>
      </c>
      <c r="H1800" s="12">
        <v>44286</v>
      </c>
      <c r="I1800" s="17">
        <f>IF((YEAR(H1800)-YEAR(G1800))=1, ((MONTH(H1800)-MONTH(G1800))+1)+12, (IF((YEAR(H1800)-YEAR(G1800))=2, ((MONTH(H1800)-MONTH(G1800))+1)+24, (IF((YEAR(H1800)-YEAR(G1800))=3, ((MONTH(H1800)-MONTH(G1800))+1)+36, (MONTH(H1800)-MONTH(G1800))+1)))))</f>
        <v>1</v>
      </c>
      <c r="J1800" s="13">
        <f>F1800/I1800</f>
        <v>5416.67</v>
      </c>
      <c r="L1800" t="b">
        <f t="shared" si="129"/>
        <v>0</v>
      </c>
      <c r="M1800" s="14" t="b">
        <f t="shared" si="127"/>
        <v>1</v>
      </c>
      <c r="N1800" s="14" t="b">
        <f t="shared" si="128"/>
        <v>1</v>
      </c>
      <c r="O1800"/>
    </row>
    <row r="1801" spans="1:15" ht="15.75" x14ac:dyDescent="0.25">
      <c r="A1801" s="17" t="s">
        <v>87</v>
      </c>
      <c r="B1801" s="17" t="s">
        <v>334</v>
      </c>
      <c r="C1801" s="17" t="s">
        <v>22</v>
      </c>
      <c r="D1801" s="12">
        <v>44286</v>
      </c>
      <c r="E1801" s="12"/>
      <c r="F1801" s="13">
        <v>76500</v>
      </c>
      <c r="G1801" s="12">
        <v>44287</v>
      </c>
      <c r="H1801" s="12">
        <v>44469</v>
      </c>
      <c r="I1801" s="17">
        <f>IF((YEAR(H1801)-YEAR(G1801))=1, ((MONTH(H1801)-MONTH(G1801))+1)+12, (IF((YEAR(H1801)-YEAR(G1801))=2, ((MONTH(H1801)-MONTH(G1801))+1)+24, (MONTH(H1801)-MONTH(G1801))+1)))</f>
        <v>6</v>
      </c>
      <c r="J1801" s="13">
        <f>F1801/I1801</f>
        <v>12750</v>
      </c>
      <c r="L1801" t="b">
        <f t="shared" si="129"/>
        <v>0</v>
      </c>
      <c r="M1801" s="14" t="b">
        <f t="shared" si="127"/>
        <v>1</v>
      </c>
      <c r="N1801" s="14" t="b">
        <f t="shared" si="128"/>
        <v>1</v>
      </c>
      <c r="O1801"/>
    </row>
    <row r="1802" spans="1:15" ht="15.75" x14ac:dyDescent="0.25">
      <c r="A1802" s="17" t="s">
        <v>87</v>
      </c>
      <c r="B1802" s="17" t="s">
        <v>334</v>
      </c>
      <c r="C1802" s="17" t="s">
        <v>22</v>
      </c>
      <c r="D1802" s="12">
        <v>44287</v>
      </c>
      <c r="E1802" s="12"/>
      <c r="F1802" s="13">
        <v>5416.67</v>
      </c>
      <c r="G1802" s="12">
        <v>44287</v>
      </c>
      <c r="H1802" s="12">
        <v>44316</v>
      </c>
      <c r="I1802" s="17">
        <f>IF((YEAR(H1802)-YEAR(G1802))=1, ((MONTH(H1802)-MONTH(G1802))+1)+12, (IF((YEAR(H1802)-YEAR(G1802))=2, ((MONTH(H1802)-MONTH(G1802))+1)+24, (IF((YEAR(H1802)-YEAR(G1802))=3, ((MONTH(H1802)-MONTH(G1802))+1)+36, (MONTH(H1802)-MONTH(G1802))+1)))))</f>
        <v>1</v>
      </c>
      <c r="J1802" s="13">
        <f>F1802/I1802</f>
        <v>5416.67</v>
      </c>
      <c r="L1802" t="b">
        <f t="shared" si="129"/>
        <v>0</v>
      </c>
      <c r="M1802" s="14" t="b">
        <f t="shared" si="127"/>
        <v>1</v>
      </c>
      <c r="N1802" s="14" t="b">
        <f t="shared" si="128"/>
        <v>1</v>
      </c>
      <c r="O1802"/>
    </row>
    <row r="1803" spans="1:15" ht="15.75" x14ac:dyDescent="0.25">
      <c r="A1803" s="17" t="s">
        <v>87</v>
      </c>
      <c r="B1803" s="17" t="s">
        <v>334</v>
      </c>
      <c r="C1803" s="17" t="s">
        <v>22</v>
      </c>
      <c r="D1803" s="12">
        <v>44317</v>
      </c>
      <c r="E1803" s="12"/>
      <c r="F1803" s="13">
        <v>5416.67</v>
      </c>
      <c r="G1803" s="12">
        <v>44317</v>
      </c>
      <c r="H1803" s="12">
        <v>44347</v>
      </c>
      <c r="I1803" s="17">
        <f>IF((YEAR(H1803)-YEAR(G1803))=1, ((MONTH(H1803)-MONTH(G1803))+1)+12, (IF((YEAR(H1803)-YEAR(G1803))=2, ((MONTH(H1803)-MONTH(G1803))+1)+24, (IF((YEAR(H1803)-YEAR(G1803))=3, ((MONTH(H1803)-MONTH(G1803))+1)+36, (MONTH(H1803)-MONTH(G1803))+1)))))</f>
        <v>1</v>
      </c>
      <c r="J1803" s="13">
        <f>F1803/I1803</f>
        <v>5416.67</v>
      </c>
      <c r="L1803" t="b">
        <f t="shared" si="129"/>
        <v>0</v>
      </c>
      <c r="M1803" s="14" t="b">
        <f t="shared" si="127"/>
        <v>1</v>
      </c>
      <c r="N1803" s="14" t="b">
        <f t="shared" si="128"/>
        <v>1</v>
      </c>
      <c r="O1803"/>
    </row>
    <row r="1804" spans="1:15" ht="15.75" x14ac:dyDescent="0.25">
      <c r="A1804" s="17" t="s">
        <v>87</v>
      </c>
      <c r="B1804" s="17" t="s">
        <v>334</v>
      </c>
      <c r="C1804" s="17" t="s">
        <v>22</v>
      </c>
      <c r="D1804" s="12">
        <v>44348</v>
      </c>
      <c r="E1804" s="12"/>
      <c r="F1804" s="13">
        <v>5416.67</v>
      </c>
      <c r="G1804" s="12">
        <v>44348</v>
      </c>
      <c r="H1804" s="12">
        <v>44377</v>
      </c>
      <c r="I1804" s="17">
        <f>IF((YEAR(H1804)-YEAR(G1804))=1, ((MONTH(H1804)-MONTH(G1804))+1)+12, (IF((YEAR(H1804)-YEAR(G1804))=2, ((MONTH(H1804)-MONTH(G1804))+1)+24, (IF((YEAR(H1804)-YEAR(G1804))=3, ((MONTH(H1804)-MONTH(G1804))+1)+36, (MONTH(H1804)-MONTH(G1804))+1)))))</f>
        <v>1</v>
      </c>
      <c r="J1804" s="13">
        <f>F1804/I1804</f>
        <v>5416.67</v>
      </c>
      <c r="L1804" t="b">
        <f t="shared" si="129"/>
        <v>0</v>
      </c>
      <c r="M1804" s="14" t="b">
        <f t="shared" si="127"/>
        <v>1</v>
      </c>
      <c r="N1804" s="14" t="b">
        <f t="shared" si="128"/>
        <v>1</v>
      </c>
      <c r="O1804"/>
    </row>
    <row r="1805" spans="1:15" ht="15.75" x14ac:dyDescent="0.25">
      <c r="A1805" s="17" t="s">
        <v>87</v>
      </c>
      <c r="B1805" s="17" t="s">
        <v>334</v>
      </c>
      <c r="C1805" s="17" t="s">
        <v>22</v>
      </c>
      <c r="D1805" s="12">
        <v>44378</v>
      </c>
      <c r="E1805" s="12"/>
      <c r="F1805" s="13">
        <v>5416.67</v>
      </c>
      <c r="G1805" s="12">
        <v>44378</v>
      </c>
      <c r="H1805" s="12">
        <v>44408</v>
      </c>
      <c r="I1805" s="17">
        <f>IF((YEAR(H1805)-YEAR(G1805))=1, ((MONTH(H1805)-MONTH(G1805))+1)+12, (IF((YEAR(H1805)-YEAR(G1805))=2, ((MONTH(H1805)-MONTH(G1805))+1)+24, (IF((YEAR(H1805)-YEAR(G1805))=3, ((MONTH(H1805)-MONTH(G1805))+1)+36, (MONTH(H1805)-MONTH(G1805))+1)))))</f>
        <v>1</v>
      </c>
      <c r="J1805" s="13">
        <f>F1805/I1805</f>
        <v>5416.67</v>
      </c>
      <c r="L1805" t="b">
        <f t="shared" si="129"/>
        <v>0</v>
      </c>
      <c r="M1805" s="14" t="b">
        <f t="shared" si="127"/>
        <v>1</v>
      </c>
      <c r="N1805" s="14" t="b">
        <f t="shared" si="128"/>
        <v>1</v>
      </c>
      <c r="O1805"/>
    </row>
    <row r="1806" spans="1:15" ht="15.75" x14ac:dyDescent="0.25">
      <c r="A1806" s="17" t="s">
        <v>87</v>
      </c>
      <c r="B1806" s="17" t="s">
        <v>334</v>
      </c>
      <c r="C1806" s="17" t="s">
        <v>22</v>
      </c>
      <c r="D1806" s="12">
        <v>44409</v>
      </c>
      <c r="E1806" s="12"/>
      <c r="F1806" s="13">
        <v>5416.67</v>
      </c>
      <c r="G1806" s="12">
        <v>44409</v>
      </c>
      <c r="H1806" s="12">
        <v>44439</v>
      </c>
      <c r="I1806" s="17">
        <f>IF((YEAR(H1806)-YEAR(G1806))=1, ((MONTH(H1806)-MONTH(G1806))+1)+12, (IF((YEAR(H1806)-YEAR(G1806))=2, ((MONTH(H1806)-MONTH(G1806))+1)+24, (IF((YEAR(H1806)-YEAR(G1806))=3, ((MONTH(H1806)-MONTH(G1806))+1)+36, (MONTH(H1806)-MONTH(G1806))+1)))))</f>
        <v>1</v>
      </c>
      <c r="J1806" s="13">
        <f>F1806/I1806</f>
        <v>5416.67</v>
      </c>
      <c r="L1806" t="b">
        <f t="shared" si="129"/>
        <v>0</v>
      </c>
      <c r="M1806" s="14" t="b">
        <f t="shared" si="127"/>
        <v>1</v>
      </c>
      <c r="N1806" s="14" t="b">
        <f t="shared" si="128"/>
        <v>1</v>
      </c>
      <c r="O1806"/>
    </row>
    <row r="1807" spans="1:15" ht="15.75" x14ac:dyDescent="0.25">
      <c r="A1807" s="17" t="s">
        <v>87</v>
      </c>
      <c r="B1807" s="17" t="s">
        <v>334</v>
      </c>
      <c r="C1807" s="17" t="s">
        <v>22</v>
      </c>
      <c r="D1807" s="12">
        <v>44440</v>
      </c>
      <c r="E1807" s="12"/>
      <c r="F1807" s="13">
        <v>5416.67</v>
      </c>
      <c r="G1807" s="12">
        <v>44440</v>
      </c>
      <c r="H1807" s="12">
        <v>44469</v>
      </c>
      <c r="I1807" s="17">
        <f>IF((YEAR(H1807)-YEAR(G1807))=1, ((MONTH(H1807)-MONTH(G1807))+1)+12, (IF((YEAR(H1807)-YEAR(G1807))=2, ((MONTH(H1807)-MONTH(G1807))+1)+24, (IF((YEAR(H1807)-YEAR(G1807))=3, ((MONTH(H1807)-MONTH(G1807))+1)+36, (MONTH(H1807)-MONTH(G1807))+1)))))</f>
        <v>1</v>
      </c>
      <c r="J1807" s="13">
        <f>F1807/I1807</f>
        <v>5416.67</v>
      </c>
      <c r="L1807" t="b">
        <f t="shared" si="129"/>
        <v>0</v>
      </c>
      <c r="M1807" s="14" t="b">
        <f t="shared" si="127"/>
        <v>1</v>
      </c>
      <c r="N1807" s="14" t="b">
        <f t="shared" si="128"/>
        <v>1</v>
      </c>
      <c r="O1807"/>
    </row>
    <row r="1808" spans="1:15" ht="15.75" x14ac:dyDescent="0.25">
      <c r="A1808" s="17" t="s">
        <v>87</v>
      </c>
      <c r="B1808" s="17" t="s">
        <v>334</v>
      </c>
      <c r="C1808" s="17" t="s">
        <v>22</v>
      </c>
      <c r="D1808" s="12">
        <v>44470</v>
      </c>
      <c r="E1808" s="12"/>
      <c r="F1808" s="13">
        <v>5416.67</v>
      </c>
      <c r="G1808" s="12">
        <v>44470</v>
      </c>
      <c r="H1808" s="12">
        <v>44500</v>
      </c>
      <c r="I1808" s="17">
        <f>IF((YEAR(H1808)-YEAR(G1808))=1, ((MONTH(H1808)-MONTH(G1808))+1)+12, (IF((YEAR(H1808)-YEAR(G1808))=2, ((MONTH(H1808)-MONTH(G1808))+1)+24, (IF((YEAR(H1808)-YEAR(G1808))=3, ((MONTH(H1808)-MONTH(G1808))+1)+36, (MONTH(H1808)-MONTH(G1808))+1)))))</f>
        <v>1</v>
      </c>
      <c r="J1808" s="13">
        <f>F1808/I1808</f>
        <v>5416.67</v>
      </c>
      <c r="L1808" t="b">
        <f t="shared" si="129"/>
        <v>0</v>
      </c>
      <c r="M1808" s="14" t="b">
        <f t="shared" si="127"/>
        <v>1</v>
      </c>
      <c r="N1808" s="14" t="b">
        <f t="shared" si="128"/>
        <v>1</v>
      </c>
      <c r="O1808"/>
    </row>
    <row r="1809" spans="1:15" ht="15.75" hidden="1" x14ac:dyDescent="0.25">
      <c r="A1809" s="17" t="s">
        <v>88</v>
      </c>
      <c r="B1809" s="17" t="s">
        <v>332</v>
      </c>
      <c r="C1809" s="17" t="s">
        <v>22</v>
      </c>
      <c r="D1809" s="12">
        <v>43100</v>
      </c>
      <c r="E1809" s="12">
        <v>43830</v>
      </c>
      <c r="F1809" s="13">
        <v>18736.82</v>
      </c>
      <c r="G1809" s="12">
        <v>42614</v>
      </c>
      <c r="H1809" s="12">
        <v>43100</v>
      </c>
      <c r="I1809" s="17">
        <f>IF((YEAR(H1809)-YEAR(G1809))=1, ((MONTH(H1809)-MONTH(G1809))+1)+12, (IF((YEAR(H1809)-YEAR(G1809))=2, ((MONTH(H1809)-MONTH(G1809))+1)+24, (IF((YEAR(H1809)-YEAR(G1809))=3, ((MONTH(H1809)-MONTH(G1809))+1)+36, (MONTH(H1809)-MONTH(G1809))+1)))))</f>
        <v>16</v>
      </c>
      <c r="J1809" s="13">
        <f>F1809/I1809</f>
        <v>1171.05125</v>
      </c>
      <c r="L1809" t="b">
        <f t="shared" si="129"/>
        <v>0</v>
      </c>
      <c r="M1809" s="14" t="b">
        <f t="shared" si="127"/>
        <v>0</v>
      </c>
      <c r="N1809" s="14" t="b">
        <f t="shared" si="128"/>
        <v>0</v>
      </c>
      <c r="O1809"/>
    </row>
    <row r="1810" spans="1:15" ht="15.75" x14ac:dyDescent="0.25">
      <c r="A1810" s="17" t="s">
        <v>89</v>
      </c>
      <c r="B1810" s="17" t="s">
        <v>336</v>
      </c>
      <c r="C1810" s="17" t="s">
        <v>22</v>
      </c>
      <c r="D1810" s="12">
        <v>43584</v>
      </c>
      <c r="E1810" s="12">
        <v>43591</v>
      </c>
      <c r="F1810" s="13">
        <v>20000</v>
      </c>
      <c r="G1810" s="12">
        <v>43556</v>
      </c>
      <c r="H1810" s="12">
        <v>43921</v>
      </c>
      <c r="I1810" s="17">
        <f>IF((YEAR(H1810)-YEAR(G1810))=1, ((MONTH(H1810)-MONTH(G1810))+1)+12, (IF((YEAR(H1810)-YEAR(G1810))=2, ((MONTH(H1810)-MONTH(G1810))+1)+24, (IF((YEAR(H1810)-YEAR(G1810))=3, ((MONTH(H1810)-MONTH(G1810))+1)+36, (MONTH(H1810)-MONTH(G1810))+1)))))</f>
        <v>12</v>
      </c>
      <c r="J1810" s="13">
        <f>F1810/I1810</f>
        <v>1666.6666666666667</v>
      </c>
      <c r="L1810" t="b">
        <f t="shared" si="129"/>
        <v>0</v>
      </c>
      <c r="M1810" s="14" t="b">
        <f t="shared" si="127"/>
        <v>0</v>
      </c>
      <c r="N1810" s="14" t="b">
        <f t="shared" si="128"/>
        <v>0</v>
      </c>
      <c r="O1810"/>
    </row>
    <row r="1811" spans="1:15" ht="15.75" x14ac:dyDescent="0.25">
      <c r="A1811" s="17" t="s">
        <v>89</v>
      </c>
      <c r="B1811" s="17" t="s">
        <v>336</v>
      </c>
      <c r="C1811" s="17" t="s">
        <v>22</v>
      </c>
      <c r="D1811" s="12">
        <v>43922</v>
      </c>
      <c r="E1811" s="12">
        <v>43950</v>
      </c>
      <c r="F1811" s="13">
        <v>20000</v>
      </c>
      <c r="G1811" s="12">
        <v>43922</v>
      </c>
      <c r="H1811" s="12">
        <v>44286</v>
      </c>
      <c r="I1811" s="17">
        <f>IF((YEAR(H1811)-YEAR(G1811))=1, ((MONTH(H1811)-MONTH(G1811))+1)+12, (IF((YEAR(H1811)-YEAR(G1811))=2, ((MONTH(H1811)-MONTH(G1811))+1)+24, (IF((YEAR(H1811)-YEAR(G1811))=3, ((MONTH(H1811)-MONTH(G1811))+1)+36, (MONTH(H1811)-MONTH(G1811))+1)))))</f>
        <v>12</v>
      </c>
      <c r="J1811" s="13">
        <f>F1811/I1811</f>
        <v>1666.6666666666667</v>
      </c>
      <c r="L1811" t="b">
        <f t="shared" si="129"/>
        <v>0</v>
      </c>
      <c r="M1811" s="14" t="b">
        <f t="shared" si="127"/>
        <v>1</v>
      </c>
      <c r="N1811" s="14" t="b">
        <f t="shared" si="128"/>
        <v>1</v>
      </c>
      <c r="O1811"/>
    </row>
    <row r="1812" spans="1:15" ht="15.75" hidden="1" x14ac:dyDescent="0.25">
      <c r="A1812" s="17" t="s">
        <v>90</v>
      </c>
      <c r="B1812" s="17" t="s">
        <v>332</v>
      </c>
      <c r="C1812" s="17" t="s">
        <v>22</v>
      </c>
      <c r="D1812" s="12">
        <v>42794</v>
      </c>
      <c r="E1812" s="12">
        <v>43100</v>
      </c>
      <c r="F1812" s="13">
        <v>25112</v>
      </c>
      <c r="G1812" s="12">
        <v>42736</v>
      </c>
      <c r="H1812" s="12">
        <v>43100</v>
      </c>
      <c r="I1812" s="17">
        <f>IF((YEAR(H1812)-YEAR(G1812))=1, ((MONTH(H1812)-MONTH(G1812))+1)+12, (IF((YEAR(H1812)-YEAR(G1812))=2, ((MONTH(H1812)-MONTH(G1812))+1)+24, (IF((YEAR(H1812)-YEAR(G1812))=3, ((MONTH(H1812)-MONTH(G1812))+1)+36, (MONTH(H1812)-MONTH(G1812))+1)))))</f>
        <v>12</v>
      </c>
      <c r="J1812" s="13">
        <f>F1812/I1812</f>
        <v>2092.6666666666665</v>
      </c>
      <c r="L1812" t="b">
        <f t="shared" si="129"/>
        <v>0</v>
      </c>
      <c r="M1812" s="14" t="b">
        <f t="shared" ref="M1812:M1875" si="130">EXACT(A1812,A1811)</f>
        <v>0</v>
      </c>
      <c r="N1812" s="14" t="b">
        <f t="shared" ref="N1812:N1875" si="131">EXACT(B1812,B1811)</f>
        <v>0</v>
      </c>
      <c r="O1812"/>
    </row>
    <row r="1813" spans="1:15" ht="15.75" hidden="1" x14ac:dyDescent="0.25">
      <c r="A1813" s="17" t="s">
        <v>90</v>
      </c>
      <c r="B1813" s="17" t="s">
        <v>332</v>
      </c>
      <c r="C1813" s="17" t="s">
        <v>22</v>
      </c>
      <c r="D1813" s="12">
        <v>43122</v>
      </c>
      <c r="E1813" s="12">
        <v>43193</v>
      </c>
      <c r="F1813" s="13">
        <v>27972.02</v>
      </c>
      <c r="G1813" s="12">
        <v>43101</v>
      </c>
      <c r="H1813" s="12">
        <v>43465</v>
      </c>
      <c r="I1813" s="17">
        <f>IF((YEAR(H1813)-YEAR(G1813))=1, ((MONTH(H1813)-MONTH(G1813))+1)+12, (IF((YEAR(H1813)-YEAR(G1813))=2, ((MONTH(H1813)-MONTH(G1813))+1)+24, (IF((YEAR(H1813)-YEAR(G1813))=3, ((MONTH(H1813)-MONTH(G1813))+1)+36, (MONTH(H1813)-MONTH(G1813))+1)))))</f>
        <v>12</v>
      </c>
      <c r="J1813" s="13">
        <f>F1813/I1813</f>
        <v>2331.0016666666666</v>
      </c>
      <c r="L1813" t="b">
        <f t="shared" si="129"/>
        <v>0</v>
      </c>
      <c r="M1813" s="14" t="b">
        <f t="shared" si="130"/>
        <v>1</v>
      </c>
      <c r="N1813" s="14" t="b">
        <f t="shared" si="131"/>
        <v>1</v>
      </c>
      <c r="O1813"/>
    </row>
    <row r="1814" spans="1:15" ht="15.75" hidden="1" x14ac:dyDescent="0.25">
      <c r="A1814" s="17" t="s">
        <v>91</v>
      </c>
      <c r="B1814" s="17" t="s">
        <v>335</v>
      </c>
      <c r="C1814" s="17" t="s">
        <v>22</v>
      </c>
      <c r="D1814" s="12">
        <v>42992</v>
      </c>
      <c r="E1814" s="12">
        <v>43100</v>
      </c>
      <c r="F1814" s="13">
        <v>40000</v>
      </c>
      <c r="G1814" s="12">
        <v>42736</v>
      </c>
      <c r="H1814" s="12">
        <v>42978</v>
      </c>
      <c r="I1814" s="17">
        <f>IF((YEAR(H1814)-YEAR(G1814))=1, ((MONTH(H1814)-MONTH(G1814))+1)+12, (IF((YEAR(H1814)-YEAR(G1814))=2, ((MONTH(H1814)-MONTH(G1814))+1)+24, (IF((YEAR(H1814)-YEAR(G1814))=3, ((MONTH(H1814)-MONTH(G1814))+1)+36, (MONTH(H1814)-MONTH(G1814))+1)))))</f>
        <v>8</v>
      </c>
      <c r="J1814" s="13">
        <f>F1814/I1814</f>
        <v>5000</v>
      </c>
      <c r="L1814" t="b">
        <f t="shared" si="129"/>
        <v>0</v>
      </c>
      <c r="M1814" s="14" t="b">
        <f t="shared" si="130"/>
        <v>0</v>
      </c>
      <c r="N1814" s="14" t="b">
        <f t="shared" si="131"/>
        <v>0</v>
      </c>
      <c r="O1814"/>
    </row>
    <row r="1815" spans="1:15" ht="15.75" hidden="1" x14ac:dyDescent="0.25">
      <c r="A1815" s="17" t="s">
        <v>91</v>
      </c>
      <c r="B1815" s="17" t="s">
        <v>335</v>
      </c>
      <c r="C1815" s="17" t="s">
        <v>22</v>
      </c>
      <c r="D1815" s="12">
        <v>42993</v>
      </c>
      <c r="E1815" s="12">
        <v>43465</v>
      </c>
      <c r="F1815" s="13">
        <v>5775</v>
      </c>
      <c r="G1815" s="12">
        <v>42979</v>
      </c>
      <c r="H1815" s="12">
        <v>43100</v>
      </c>
      <c r="I1815" s="17">
        <f>IF((YEAR(H1815)-YEAR(G1815))=1, ((MONTH(H1815)-MONTH(G1815))+1)+12, (IF((YEAR(H1815)-YEAR(G1815))=2, ((MONTH(H1815)-MONTH(G1815))+1)+24, (IF((YEAR(H1815)-YEAR(G1815))=3, ((MONTH(H1815)-MONTH(G1815))+1)+36, (MONTH(H1815)-MONTH(G1815))+1)))))</f>
        <v>4</v>
      </c>
      <c r="J1815" s="13">
        <f>F1815/I1815</f>
        <v>1443.75</v>
      </c>
      <c r="L1815" t="b">
        <f t="shared" si="129"/>
        <v>0</v>
      </c>
      <c r="M1815" s="14" t="b">
        <f t="shared" si="130"/>
        <v>1</v>
      </c>
      <c r="N1815" s="14" t="b">
        <f t="shared" si="131"/>
        <v>1</v>
      </c>
      <c r="O1815"/>
    </row>
    <row r="1816" spans="1:15" ht="15.75" hidden="1" x14ac:dyDescent="0.25">
      <c r="A1816" s="17" t="s">
        <v>91</v>
      </c>
      <c r="B1816" s="17" t="s">
        <v>335</v>
      </c>
      <c r="C1816" s="17" t="s">
        <v>22</v>
      </c>
      <c r="D1816" s="12">
        <v>43101</v>
      </c>
      <c r="E1816" s="12">
        <v>43237</v>
      </c>
      <c r="F1816" s="13">
        <v>825</v>
      </c>
      <c r="G1816" s="12">
        <v>42979</v>
      </c>
      <c r="H1816" s="12">
        <v>43100</v>
      </c>
      <c r="I1816" s="17">
        <f>IF((YEAR(H1816)-YEAR(G1816))=1, ((MONTH(H1816)-MONTH(G1816))+1)+12, (IF((YEAR(H1816)-YEAR(G1816))=2, ((MONTH(H1816)-MONTH(G1816))+1)+24, (IF((YEAR(H1816)-YEAR(G1816))=3, ((MONTH(H1816)-MONTH(G1816))+1)+36, (MONTH(H1816)-MONTH(G1816))+1)))))</f>
        <v>4</v>
      </c>
      <c r="J1816" s="13">
        <f>F1816/I1816</f>
        <v>206.25</v>
      </c>
      <c r="L1816" t="b">
        <f t="shared" si="129"/>
        <v>1</v>
      </c>
      <c r="M1816" s="14" t="b">
        <f t="shared" si="130"/>
        <v>1</v>
      </c>
      <c r="N1816" s="14" t="b">
        <f t="shared" si="131"/>
        <v>1</v>
      </c>
      <c r="O1816"/>
    </row>
    <row r="1817" spans="1:15" ht="15.75" hidden="1" x14ac:dyDescent="0.25">
      <c r="A1817" s="17" t="s">
        <v>91</v>
      </c>
      <c r="B1817" s="17" t="s">
        <v>335</v>
      </c>
      <c r="C1817" s="17" t="s">
        <v>22</v>
      </c>
      <c r="D1817" s="12">
        <v>43115</v>
      </c>
      <c r="E1817" s="12">
        <v>43251</v>
      </c>
      <c r="F1817" s="13">
        <v>1650</v>
      </c>
      <c r="G1817" s="12">
        <v>43101</v>
      </c>
      <c r="H1817" s="12">
        <v>43131</v>
      </c>
      <c r="I1817" s="17">
        <f>IF((YEAR(H1817)-YEAR(G1817))=1, ((MONTH(H1817)-MONTH(G1817))+1)+12, (IF((YEAR(H1817)-YEAR(G1817))=2, ((MONTH(H1817)-MONTH(G1817))+1)+24, (IF((YEAR(H1817)-YEAR(G1817))=3, ((MONTH(H1817)-MONTH(G1817))+1)+36, (MONTH(H1817)-MONTH(G1817))+1)))))</f>
        <v>1</v>
      </c>
      <c r="J1817" s="13">
        <f>F1817/I1817</f>
        <v>1650</v>
      </c>
      <c r="L1817" t="b">
        <f t="shared" si="129"/>
        <v>0</v>
      </c>
      <c r="M1817" s="14" t="b">
        <f t="shared" si="130"/>
        <v>1</v>
      </c>
      <c r="N1817" s="14" t="b">
        <f t="shared" si="131"/>
        <v>1</v>
      </c>
      <c r="O1817"/>
    </row>
    <row r="1818" spans="1:15" ht="15.75" hidden="1" x14ac:dyDescent="0.25">
      <c r="A1818" s="17" t="s">
        <v>91</v>
      </c>
      <c r="B1818" s="17" t="s">
        <v>335</v>
      </c>
      <c r="C1818" s="17" t="s">
        <v>22</v>
      </c>
      <c r="D1818" s="12">
        <v>43146</v>
      </c>
      <c r="E1818" s="12">
        <v>43251</v>
      </c>
      <c r="F1818" s="13">
        <v>1650</v>
      </c>
      <c r="G1818" s="12">
        <v>43132</v>
      </c>
      <c r="H1818" s="12">
        <v>43159</v>
      </c>
      <c r="I1818" s="17">
        <f>IF((YEAR(H1818)-YEAR(G1818))=1, ((MONTH(H1818)-MONTH(G1818))+1)+12, (IF((YEAR(H1818)-YEAR(G1818))=2, ((MONTH(H1818)-MONTH(G1818))+1)+24, (IF((YEAR(H1818)-YEAR(G1818))=3, ((MONTH(H1818)-MONTH(G1818))+1)+36, (MONTH(H1818)-MONTH(G1818))+1)))))</f>
        <v>1</v>
      </c>
      <c r="J1818" s="13">
        <f>F1818/I1818</f>
        <v>1650</v>
      </c>
      <c r="L1818" t="b">
        <f t="shared" si="129"/>
        <v>0</v>
      </c>
      <c r="M1818" s="14" t="b">
        <f t="shared" si="130"/>
        <v>1</v>
      </c>
      <c r="N1818" s="14" t="b">
        <f t="shared" si="131"/>
        <v>1</v>
      </c>
      <c r="O1818"/>
    </row>
    <row r="1819" spans="1:15" ht="15.75" hidden="1" x14ac:dyDescent="0.25">
      <c r="A1819" s="17" t="s">
        <v>91</v>
      </c>
      <c r="B1819" s="17" t="s">
        <v>335</v>
      </c>
      <c r="C1819" s="17" t="s">
        <v>22</v>
      </c>
      <c r="D1819" s="12">
        <v>43174</v>
      </c>
      <c r="E1819" s="12">
        <v>43251</v>
      </c>
      <c r="F1819" s="13">
        <v>1650</v>
      </c>
      <c r="G1819" s="12">
        <v>43160</v>
      </c>
      <c r="H1819" s="12">
        <v>43190</v>
      </c>
      <c r="I1819" s="17">
        <f>IF((YEAR(H1819)-YEAR(G1819))=1, ((MONTH(H1819)-MONTH(G1819))+1)+12, (IF((YEAR(H1819)-YEAR(G1819))=2, ((MONTH(H1819)-MONTH(G1819))+1)+24, (IF((YEAR(H1819)-YEAR(G1819))=3, ((MONTH(H1819)-MONTH(G1819))+1)+36, (MONTH(H1819)-MONTH(G1819))+1)))))</f>
        <v>1</v>
      </c>
      <c r="J1819" s="13">
        <f>F1819/I1819</f>
        <v>1650</v>
      </c>
      <c r="L1819" t="b">
        <f t="shared" si="129"/>
        <v>0</v>
      </c>
      <c r="M1819" s="14" t="b">
        <f t="shared" si="130"/>
        <v>1</v>
      </c>
      <c r="N1819" s="14" t="b">
        <f t="shared" si="131"/>
        <v>1</v>
      </c>
      <c r="O1819"/>
    </row>
    <row r="1820" spans="1:15" ht="15.75" hidden="1" x14ac:dyDescent="0.25">
      <c r="A1820" s="17" t="s">
        <v>91</v>
      </c>
      <c r="B1820" s="17" t="s">
        <v>335</v>
      </c>
      <c r="C1820" s="17" t="s">
        <v>22</v>
      </c>
      <c r="D1820" s="12">
        <v>43205</v>
      </c>
      <c r="E1820" s="12">
        <v>43335</v>
      </c>
      <c r="F1820" s="13">
        <v>1650</v>
      </c>
      <c r="G1820" s="12">
        <v>43191</v>
      </c>
      <c r="H1820" s="12">
        <v>43220</v>
      </c>
      <c r="I1820" s="17">
        <f>IF((YEAR(H1820)-YEAR(G1820))=1, ((MONTH(H1820)-MONTH(G1820))+1)+12, (IF((YEAR(H1820)-YEAR(G1820))=2, ((MONTH(H1820)-MONTH(G1820))+1)+24, (IF((YEAR(H1820)-YEAR(G1820))=3, ((MONTH(H1820)-MONTH(G1820))+1)+36, (MONTH(H1820)-MONTH(G1820))+1)))))</f>
        <v>1</v>
      </c>
      <c r="J1820" s="13">
        <f>F1820/I1820</f>
        <v>1650</v>
      </c>
      <c r="L1820" t="b">
        <f t="shared" si="129"/>
        <v>0</v>
      </c>
      <c r="M1820" s="14" t="b">
        <f t="shared" si="130"/>
        <v>1</v>
      </c>
      <c r="N1820" s="14" t="b">
        <f t="shared" si="131"/>
        <v>1</v>
      </c>
      <c r="O1820"/>
    </row>
    <row r="1821" spans="1:15" ht="15.75" hidden="1" x14ac:dyDescent="0.25">
      <c r="A1821" s="17" t="s">
        <v>91</v>
      </c>
      <c r="B1821" s="17" t="s">
        <v>335</v>
      </c>
      <c r="C1821" s="17" t="s">
        <v>22</v>
      </c>
      <c r="D1821" s="12">
        <v>43235</v>
      </c>
      <c r="E1821" s="12">
        <v>43300</v>
      </c>
      <c r="F1821" s="13">
        <v>1650</v>
      </c>
      <c r="G1821" s="12">
        <v>43221</v>
      </c>
      <c r="H1821" s="12">
        <v>43251</v>
      </c>
      <c r="I1821" s="17">
        <f>IF((YEAR(H1821)-YEAR(G1821))=1, ((MONTH(H1821)-MONTH(G1821))+1)+12, (IF((YEAR(H1821)-YEAR(G1821))=2, ((MONTH(H1821)-MONTH(G1821))+1)+24, (IF((YEAR(H1821)-YEAR(G1821))=3, ((MONTH(H1821)-MONTH(G1821))+1)+36, (MONTH(H1821)-MONTH(G1821))+1)))))</f>
        <v>1</v>
      </c>
      <c r="J1821" s="13">
        <f>F1821/I1821</f>
        <v>1650</v>
      </c>
      <c r="L1821" t="b">
        <f t="shared" si="129"/>
        <v>0</v>
      </c>
      <c r="M1821" s="14" t="b">
        <f t="shared" si="130"/>
        <v>1</v>
      </c>
      <c r="N1821" s="14" t="b">
        <f t="shared" si="131"/>
        <v>1</v>
      </c>
      <c r="O1821"/>
    </row>
    <row r="1822" spans="1:15" ht="15.75" hidden="1" x14ac:dyDescent="0.25">
      <c r="A1822" s="17" t="s">
        <v>91</v>
      </c>
      <c r="B1822" s="17" t="s">
        <v>335</v>
      </c>
      <c r="C1822" s="17" t="s">
        <v>22</v>
      </c>
      <c r="D1822" s="12">
        <v>43266</v>
      </c>
      <c r="E1822" s="12">
        <v>43370</v>
      </c>
      <c r="F1822" s="13">
        <v>1650</v>
      </c>
      <c r="G1822" s="12">
        <v>43252</v>
      </c>
      <c r="H1822" s="12">
        <v>43281</v>
      </c>
      <c r="I1822" s="17">
        <f>IF((YEAR(H1822)-YEAR(G1822))=1, ((MONTH(H1822)-MONTH(G1822))+1)+12, (IF((YEAR(H1822)-YEAR(G1822))=2, ((MONTH(H1822)-MONTH(G1822))+1)+24, (IF((YEAR(H1822)-YEAR(G1822))=3, ((MONTH(H1822)-MONTH(G1822))+1)+36, (MONTH(H1822)-MONTH(G1822))+1)))))</f>
        <v>1</v>
      </c>
      <c r="J1822" s="13">
        <f>F1822/I1822</f>
        <v>1650</v>
      </c>
      <c r="L1822" t="b">
        <f t="shared" si="129"/>
        <v>0</v>
      </c>
      <c r="M1822" s="14" t="b">
        <f t="shared" si="130"/>
        <v>1</v>
      </c>
      <c r="N1822" s="14" t="b">
        <f t="shared" si="131"/>
        <v>1</v>
      </c>
      <c r="O1822"/>
    </row>
    <row r="1823" spans="1:15" ht="15.75" hidden="1" x14ac:dyDescent="0.25">
      <c r="A1823" s="17" t="s">
        <v>91</v>
      </c>
      <c r="B1823" s="17" t="s">
        <v>335</v>
      </c>
      <c r="C1823" s="17" t="s">
        <v>22</v>
      </c>
      <c r="D1823" s="12">
        <v>43296</v>
      </c>
      <c r="E1823" s="12">
        <v>43377</v>
      </c>
      <c r="F1823" s="13">
        <v>1650</v>
      </c>
      <c r="G1823" s="12">
        <v>43282</v>
      </c>
      <c r="H1823" s="12">
        <v>43312</v>
      </c>
      <c r="I1823" s="17">
        <f>IF((YEAR(H1823)-YEAR(G1823))=1, ((MONTH(H1823)-MONTH(G1823))+1)+12, (IF((YEAR(H1823)-YEAR(G1823))=2, ((MONTH(H1823)-MONTH(G1823))+1)+24, (IF((YEAR(H1823)-YEAR(G1823))=3, ((MONTH(H1823)-MONTH(G1823))+1)+36, (MONTH(H1823)-MONTH(G1823))+1)))))</f>
        <v>1</v>
      </c>
      <c r="J1823" s="13">
        <f>F1823/I1823</f>
        <v>1650</v>
      </c>
      <c r="L1823" t="b">
        <f t="shared" si="129"/>
        <v>0</v>
      </c>
      <c r="M1823" s="14" t="b">
        <f t="shared" si="130"/>
        <v>1</v>
      </c>
      <c r="N1823" s="14" t="b">
        <f t="shared" si="131"/>
        <v>1</v>
      </c>
      <c r="O1823"/>
    </row>
    <row r="1824" spans="1:15" ht="15.75" hidden="1" x14ac:dyDescent="0.25">
      <c r="A1824" s="17" t="s">
        <v>91</v>
      </c>
      <c r="B1824" s="17" t="s">
        <v>335</v>
      </c>
      <c r="C1824" s="17" t="s">
        <v>22</v>
      </c>
      <c r="D1824" s="12">
        <v>43327</v>
      </c>
      <c r="E1824" s="12">
        <v>43377</v>
      </c>
      <c r="F1824" s="13">
        <v>1650</v>
      </c>
      <c r="G1824" s="12">
        <v>43313</v>
      </c>
      <c r="H1824" s="12">
        <v>43343</v>
      </c>
      <c r="I1824" s="17">
        <f>IF((YEAR(H1824)-YEAR(G1824))=1, ((MONTH(H1824)-MONTH(G1824))+1)+12, (IF((YEAR(H1824)-YEAR(G1824))=2, ((MONTH(H1824)-MONTH(G1824))+1)+24, (IF((YEAR(H1824)-YEAR(G1824))=3, ((MONTH(H1824)-MONTH(G1824))+1)+36, (MONTH(H1824)-MONTH(G1824))+1)))))</f>
        <v>1</v>
      </c>
      <c r="J1824" s="13">
        <f>F1824/I1824</f>
        <v>1650</v>
      </c>
      <c r="L1824" t="b">
        <f t="shared" si="129"/>
        <v>0</v>
      </c>
      <c r="M1824" s="14" t="b">
        <f t="shared" si="130"/>
        <v>1</v>
      </c>
      <c r="N1824" s="14" t="b">
        <f t="shared" si="131"/>
        <v>1</v>
      </c>
      <c r="O1824"/>
    </row>
    <row r="1825" spans="1:15" ht="15.75" hidden="1" x14ac:dyDescent="0.25">
      <c r="A1825" s="17" t="s">
        <v>91</v>
      </c>
      <c r="B1825" s="17" t="s">
        <v>335</v>
      </c>
      <c r="C1825" s="17" t="s">
        <v>22</v>
      </c>
      <c r="D1825" s="12">
        <v>43358</v>
      </c>
      <c r="E1825" s="12">
        <v>43391</v>
      </c>
      <c r="F1825" s="13">
        <v>1650</v>
      </c>
      <c r="G1825" s="12">
        <v>43344</v>
      </c>
      <c r="H1825" s="12">
        <v>43373</v>
      </c>
      <c r="I1825" s="17">
        <f>IF((YEAR(H1825)-YEAR(G1825))=1, ((MONTH(H1825)-MONTH(G1825))+1)+12, (IF((YEAR(H1825)-YEAR(G1825))=2, ((MONTH(H1825)-MONTH(G1825))+1)+24, (IF((YEAR(H1825)-YEAR(G1825))=3, ((MONTH(H1825)-MONTH(G1825))+1)+36, (MONTH(H1825)-MONTH(G1825))+1)))))</f>
        <v>1</v>
      </c>
      <c r="J1825" s="13">
        <f>F1825/I1825</f>
        <v>1650</v>
      </c>
      <c r="L1825" t="b">
        <f t="shared" si="129"/>
        <v>0</v>
      </c>
      <c r="M1825" s="14" t="b">
        <f t="shared" si="130"/>
        <v>1</v>
      </c>
      <c r="N1825" s="14" t="b">
        <f t="shared" si="131"/>
        <v>1</v>
      </c>
      <c r="O1825"/>
    </row>
    <row r="1826" spans="1:15" ht="15.75" hidden="1" x14ac:dyDescent="0.25">
      <c r="A1826" s="17" t="s">
        <v>91</v>
      </c>
      <c r="B1826" s="17" t="s">
        <v>335</v>
      </c>
      <c r="C1826" s="17" t="s">
        <v>22</v>
      </c>
      <c r="D1826" s="12">
        <v>43385</v>
      </c>
      <c r="E1826" s="12">
        <v>43447</v>
      </c>
      <c r="F1826" s="13">
        <v>825</v>
      </c>
      <c r="G1826" s="12">
        <v>43374</v>
      </c>
      <c r="H1826" s="12">
        <v>43404</v>
      </c>
      <c r="I1826" s="17">
        <f>IF((YEAR(H1826)-YEAR(G1826))=1, ((MONTH(H1826)-MONTH(G1826))+1)+12, (IF((YEAR(H1826)-YEAR(G1826))=2, ((MONTH(H1826)-MONTH(G1826))+1)+24, (IF((YEAR(H1826)-YEAR(G1826))=3, ((MONTH(H1826)-MONTH(G1826))+1)+36, (MONTH(H1826)-MONTH(G1826))+1)))))</f>
        <v>1</v>
      </c>
      <c r="J1826" s="13">
        <f>F1826/I1826</f>
        <v>825</v>
      </c>
      <c r="L1826" t="b">
        <f t="shared" si="129"/>
        <v>0</v>
      </c>
      <c r="M1826" s="14" t="b">
        <f t="shared" si="130"/>
        <v>1</v>
      </c>
      <c r="N1826" s="14" t="b">
        <f t="shared" si="131"/>
        <v>1</v>
      </c>
      <c r="O1826"/>
    </row>
    <row r="1827" spans="1:15" ht="15.75" hidden="1" x14ac:dyDescent="0.25">
      <c r="A1827" s="17" t="s">
        <v>91</v>
      </c>
      <c r="B1827" s="17" t="s">
        <v>335</v>
      </c>
      <c r="C1827" s="17" t="s">
        <v>22</v>
      </c>
      <c r="D1827" s="12">
        <v>43409</v>
      </c>
      <c r="E1827" s="12">
        <v>43447</v>
      </c>
      <c r="F1827" s="13">
        <v>1650</v>
      </c>
      <c r="G1827" s="12">
        <v>43405</v>
      </c>
      <c r="H1827" s="12">
        <v>43434</v>
      </c>
      <c r="I1827" s="17">
        <f>IF((YEAR(H1827)-YEAR(G1827))=1, ((MONTH(H1827)-MONTH(G1827))+1)+12, (IF((YEAR(H1827)-YEAR(G1827))=2, ((MONTH(H1827)-MONTH(G1827))+1)+24, (IF((YEAR(H1827)-YEAR(G1827))=3, ((MONTH(H1827)-MONTH(G1827))+1)+36, (MONTH(H1827)-MONTH(G1827))+1)))))</f>
        <v>1</v>
      </c>
      <c r="J1827" s="13">
        <f>F1827/I1827</f>
        <v>1650</v>
      </c>
      <c r="L1827" t="b">
        <f t="shared" si="129"/>
        <v>0</v>
      </c>
      <c r="M1827" s="14" t="b">
        <f t="shared" si="130"/>
        <v>1</v>
      </c>
      <c r="N1827" s="14" t="b">
        <f t="shared" si="131"/>
        <v>1</v>
      </c>
      <c r="O1827"/>
    </row>
    <row r="1828" spans="1:15" ht="15.75" hidden="1" x14ac:dyDescent="0.25">
      <c r="A1828" s="17" t="s">
        <v>91</v>
      </c>
      <c r="B1828" s="17" t="s">
        <v>335</v>
      </c>
      <c r="C1828" s="17" t="s">
        <v>22</v>
      </c>
      <c r="D1828" s="12">
        <v>43435</v>
      </c>
      <c r="E1828" s="12">
        <v>43496</v>
      </c>
      <c r="F1828" s="13">
        <v>1650</v>
      </c>
      <c r="G1828" s="12">
        <v>43435</v>
      </c>
      <c r="H1828" s="12">
        <v>43465</v>
      </c>
      <c r="I1828" s="17">
        <f>IF((YEAR(H1828)-YEAR(G1828))=1, ((MONTH(H1828)-MONTH(G1828))+1)+12, (IF((YEAR(H1828)-YEAR(G1828))=2, ((MONTH(H1828)-MONTH(G1828))+1)+24, (IF((YEAR(H1828)-YEAR(G1828))=3, ((MONTH(H1828)-MONTH(G1828))+1)+36, (MONTH(H1828)-MONTH(G1828))+1)))))</f>
        <v>1</v>
      </c>
      <c r="J1828" s="13">
        <f>F1828/I1828</f>
        <v>1650</v>
      </c>
      <c r="L1828" t="b">
        <f t="shared" si="129"/>
        <v>0</v>
      </c>
      <c r="M1828" s="14" t="b">
        <f t="shared" si="130"/>
        <v>1</v>
      </c>
      <c r="N1828" s="14" t="b">
        <f t="shared" si="131"/>
        <v>1</v>
      </c>
      <c r="O1828"/>
    </row>
    <row r="1829" spans="1:15" ht="15.75" x14ac:dyDescent="0.25">
      <c r="A1829" s="17" t="s">
        <v>91</v>
      </c>
      <c r="B1829" s="17" t="s">
        <v>335</v>
      </c>
      <c r="C1829" s="17" t="s">
        <v>22</v>
      </c>
      <c r="D1829" s="12">
        <v>43466</v>
      </c>
      <c r="E1829" s="12">
        <v>43503</v>
      </c>
      <c r="F1829" s="13">
        <v>1650</v>
      </c>
      <c r="G1829" s="12">
        <v>43466</v>
      </c>
      <c r="H1829" s="12">
        <v>43496</v>
      </c>
      <c r="I1829" s="17">
        <f>IF((YEAR(H1829)-YEAR(G1829))=1, ((MONTH(H1829)-MONTH(G1829))+1)+12, (IF((YEAR(H1829)-YEAR(G1829))=2, ((MONTH(H1829)-MONTH(G1829))+1)+24, (IF((YEAR(H1829)-YEAR(G1829))=3, ((MONTH(H1829)-MONTH(G1829))+1)+36, (MONTH(H1829)-MONTH(G1829))+1)))))</f>
        <v>1</v>
      </c>
      <c r="J1829" s="13">
        <f>F1829/I1829</f>
        <v>1650</v>
      </c>
      <c r="L1829" t="b">
        <f t="shared" si="129"/>
        <v>0</v>
      </c>
      <c r="M1829" s="14" t="b">
        <f t="shared" si="130"/>
        <v>1</v>
      </c>
      <c r="N1829" s="14" t="b">
        <f t="shared" si="131"/>
        <v>1</v>
      </c>
      <c r="O1829"/>
    </row>
    <row r="1830" spans="1:15" ht="15.75" x14ac:dyDescent="0.25">
      <c r="A1830" s="17" t="s">
        <v>91</v>
      </c>
      <c r="B1830" s="17" t="s">
        <v>335</v>
      </c>
      <c r="C1830" s="17" t="s">
        <v>22</v>
      </c>
      <c r="D1830" s="12">
        <v>43497</v>
      </c>
      <c r="E1830" s="12">
        <v>43531</v>
      </c>
      <c r="F1830" s="13">
        <v>1650</v>
      </c>
      <c r="G1830" s="12">
        <v>43497</v>
      </c>
      <c r="H1830" s="12">
        <v>43524</v>
      </c>
      <c r="I1830" s="17">
        <f>IF((YEAR(H1830)-YEAR(G1830))=1, ((MONTH(H1830)-MONTH(G1830))+1)+12, (IF((YEAR(H1830)-YEAR(G1830))=2, ((MONTH(H1830)-MONTH(G1830))+1)+24, (IF((YEAR(H1830)-YEAR(G1830))=3, ((MONTH(H1830)-MONTH(G1830))+1)+36, (MONTH(H1830)-MONTH(G1830))+1)))))</f>
        <v>1</v>
      </c>
      <c r="J1830" s="13">
        <f>F1830/I1830</f>
        <v>1650</v>
      </c>
      <c r="L1830" t="b">
        <f t="shared" si="129"/>
        <v>0</v>
      </c>
      <c r="M1830" s="14" t="b">
        <f t="shared" si="130"/>
        <v>1</v>
      </c>
      <c r="N1830" s="14" t="b">
        <f t="shared" si="131"/>
        <v>1</v>
      </c>
      <c r="O1830"/>
    </row>
    <row r="1831" spans="1:15" ht="15.75" x14ac:dyDescent="0.25">
      <c r="A1831" s="17" t="s">
        <v>91</v>
      </c>
      <c r="B1831" s="17" t="s">
        <v>335</v>
      </c>
      <c r="C1831" s="17" t="s">
        <v>22</v>
      </c>
      <c r="D1831" s="12">
        <v>43525</v>
      </c>
      <c r="E1831" s="12">
        <v>43558</v>
      </c>
      <c r="F1831" s="13">
        <v>1650</v>
      </c>
      <c r="G1831" s="12">
        <v>43525</v>
      </c>
      <c r="H1831" s="12">
        <v>43555</v>
      </c>
      <c r="I1831" s="17">
        <f>IF((YEAR(H1831)-YEAR(G1831))=1, ((MONTH(H1831)-MONTH(G1831))+1)+12, (IF((YEAR(H1831)-YEAR(G1831))=2, ((MONTH(H1831)-MONTH(G1831))+1)+24, (IF((YEAR(H1831)-YEAR(G1831))=3, ((MONTH(H1831)-MONTH(G1831))+1)+36, (MONTH(H1831)-MONTH(G1831))+1)))))</f>
        <v>1</v>
      </c>
      <c r="J1831" s="13">
        <f>F1831/I1831</f>
        <v>1650</v>
      </c>
      <c r="L1831" t="b">
        <f t="shared" si="129"/>
        <v>0</v>
      </c>
      <c r="M1831" s="14" t="b">
        <f t="shared" si="130"/>
        <v>1</v>
      </c>
      <c r="N1831" s="14" t="b">
        <f t="shared" si="131"/>
        <v>1</v>
      </c>
      <c r="O1831"/>
    </row>
    <row r="1832" spans="1:15" ht="15.75" x14ac:dyDescent="0.25">
      <c r="A1832" s="17" t="s">
        <v>91</v>
      </c>
      <c r="B1832" s="17" t="s">
        <v>335</v>
      </c>
      <c r="C1832" s="17" t="s">
        <v>22</v>
      </c>
      <c r="D1832" s="12">
        <v>43556</v>
      </c>
      <c r="E1832" s="12">
        <v>43861</v>
      </c>
      <c r="F1832" s="13">
        <v>1650</v>
      </c>
      <c r="G1832" s="12">
        <v>43556</v>
      </c>
      <c r="H1832" s="12">
        <v>43585</v>
      </c>
      <c r="I1832" s="17">
        <f>IF((YEAR(H1832)-YEAR(G1832))=1, ((MONTH(H1832)-MONTH(G1832))+1)+12, (IF((YEAR(H1832)-YEAR(G1832))=2, ((MONTH(H1832)-MONTH(G1832))+1)+24, (IF((YEAR(H1832)-YEAR(G1832))=3, ((MONTH(H1832)-MONTH(G1832))+1)+36, (MONTH(H1832)-MONTH(G1832))+1)))))</f>
        <v>1</v>
      </c>
      <c r="J1832" s="13">
        <f>F1832/I1832</f>
        <v>1650</v>
      </c>
      <c r="L1832" t="b">
        <f t="shared" si="129"/>
        <v>0</v>
      </c>
      <c r="M1832" s="14" t="b">
        <f t="shared" si="130"/>
        <v>1</v>
      </c>
      <c r="N1832" s="14" t="b">
        <f t="shared" si="131"/>
        <v>1</v>
      </c>
      <c r="O1832"/>
    </row>
    <row r="1833" spans="1:15" ht="15.75" x14ac:dyDescent="0.25">
      <c r="A1833" s="17" t="s">
        <v>91</v>
      </c>
      <c r="B1833" s="17" t="s">
        <v>335</v>
      </c>
      <c r="C1833" s="17" t="s">
        <v>22</v>
      </c>
      <c r="D1833" s="12">
        <v>44266</v>
      </c>
      <c r="E1833" s="12"/>
      <c r="F1833" s="13">
        <v>5000</v>
      </c>
      <c r="G1833" s="12">
        <v>44256</v>
      </c>
      <c r="H1833" s="12">
        <v>44620</v>
      </c>
      <c r="I1833" s="17">
        <f>IF((YEAR(H1833)-YEAR(G1833))=1, ((MONTH(H1833)-MONTH(G1833))+1)+12, (IF((YEAR(H1833)-YEAR(G1833))=2, ((MONTH(H1833)-MONTH(G1833))+1)+24, (IF((YEAR(H1833)-YEAR(G1833))=3, ((MONTH(H1833)-MONTH(G1833))+1)+36, (MONTH(H1833)-MONTH(G1833))+1)))))</f>
        <v>12</v>
      </c>
      <c r="J1833" s="13">
        <f>F1833/I1833</f>
        <v>416.66666666666669</v>
      </c>
      <c r="L1833" t="b">
        <f t="shared" si="129"/>
        <v>0</v>
      </c>
      <c r="M1833" s="14" t="b">
        <f t="shared" si="130"/>
        <v>1</v>
      </c>
      <c r="N1833" s="14" t="b">
        <f t="shared" si="131"/>
        <v>1</v>
      </c>
      <c r="O1833"/>
    </row>
    <row r="1834" spans="1:15" ht="15.75" hidden="1" x14ac:dyDescent="0.25">
      <c r="A1834" s="17" t="s">
        <v>92</v>
      </c>
      <c r="B1834" s="17" t="s">
        <v>334</v>
      </c>
      <c r="C1834" s="17" t="s">
        <v>22</v>
      </c>
      <c r="D1834" s="12">
        <v>43099</v>
      </c>
      <c r="E1834" s="12">
        <v>43465</v>
      </c>
      <c r="F1834" s="13">
        <v>25000</v>
      </c>
      <c r="G1834" s="12">
        <v>43070</v>
      </c>
      <c r="H1834" s="12">
        <v>43465</v>
      </c>
      <c r="I1834" s="17">
        <f>IF((YEAR(H1834)-YEAR(G1834))=1, ((MONTH(H1834)-MONTH(G1834))+1)+12, (IF((YEAR(H1834)-YEAR(G1834))=2, ((MONTH(H1834)-MONTH(G1834))+1)+24, (IF((YEAR(H1834)-YEAR(G1834))=3, ((MONTH(H1834)-MONTH(G1834))+1)+36, (MONTH(H1834)-MONTH(G1834))+1)))))</f>
        <v>13</v>
      </c>
      <c r="J1834" s="13">
        <f>F1834/I1834</f>
        <v>1923.0769230769231</v>
      </c>
      <c r="L1834" t="b">
        <f t="shared" si="129"/>
        <v>0</v>
      </c>
      <c r="M1834" s="14" t="b">
        <f t="shared" si="130"/>
        <v>0</v>
      </c>
      <c r="N1834" s="14" t="b">
        <f t="shared" si="131"/>
        <v>0</v>
      </c>
      <c r="O1834"/>
    </row>
    <row r="1835" spans="1:15" ht="15.75" x14ac:dyDescent="0.25">
      <c r="A1835" s="17" t="s">
        <v>92</v>
      </c>
      <c r="B1835" s="17" t="s">
        <v>334</v>
      </c>
      <c r="C1835" s="17" t="s">
        <v>22</v>
      </c>
      <c r="D1835" s="12">
        <v>43496</v>
      </c>
      <c r="E1835" s="12">
        <v>43510</v>
      </c>
      <c r="F1835" s="13">
        <v>22000</v>
      </c>
      <c r="G1835" s="12">
        <v>43466</v>
      </c>
      <c r="H1835" s="12">
        <v>43830</v>
      </c>
      <c r="I1835" s="17">
        <f>IF((YEAR(H1835)-YEAR(G1835))=1, ((MONTH(H1835)-MONTH(G1835))+1)+12, (IF((YEAR(H1835)-YEAR(G1835))=2, ((MONTH(H1835)-MONTH(G1835))+1)+24, (IF((YEAR(H1835)-YEAR(G1835))=3, ((MONTH(H1835)-MONTH(G1835))+1)+36, (MONTH(H1835)-MONTH(G1835))+1)))))</f>
        <v>12</v>
      </c>
      <c r="J1835" s="13">
        <f>F1835/I1835</f>
        <v>1833.3333333333333</v>
      </c>
      <c r="L1835" t="b">
        <f t="shared" si="129"/>
        <v>0</v>
      </c>
      <c r="M1835" s="14" t="b">
        <f t="shared" si="130"/>
        <v>1</v>
      </c>
      <c r="N1835" s="14" t="b">
        <f t="shared" si="131"/>
        <v>1</v>
      </c>
      <c r="O1835"/>
    </row>
    <row r="1836" spans="1:15" ht="15.75" x14ac:dyDescent="0.25">
      <c r="A1836" s="17" t="s">
        <v>92</v>
      </c>
      <c r="B1836" s="17" t="s">
        <v>334</v>
      </c>
      <c r="C1836" s="17" t="s">
        <v>22</v>
      </c>
      <c r="D1836" s="12">
        <v>43865</v>
      </c>
      <c r="E1836" s="12">
        <v>43874</v>
      </c>
      <c r="F1836" s="13">
        <v>1833.33</v>
      </c>
      <c r="G1836" s="12">
        <v>43831</v>
      </c>
      <c r="H1836" s="12">
        <v>43861</v>
      </c>
      <c r="I1836" s="17">
        <f>IF((YEAR(H1836)-YEAR(G1836))=1, ((MONTH(H1836)-MONTH(G1836))+1)+12, (IF((YEAR(H1836)-YEAR(G1836))=2, ((MONTH(H1836)-MONTH(G1836))+1)+24, (IF((YEAR(H1836)-YEAR(G1836))=3, ((MONTH(H1836)-MONTH(G1836))+1)+36, (MONTH(H1836)-MONTH(G1836))+1)))))</f>
        <v>1</v>
      </c>
      <c r="J1836" s="13">
        <f>F1836/I1836</f>
        <v>1833.33</v>
      </c>
      <c r="L1836" t="b">
        <f t="shared" si="129"/>
        <v>0</v>
      </c>
      <c r="M1836" s="14" t="b">
        <f t="shared" si="130"/>
        <v>1</v>
      </c>
      <c r="N1836" s="14" t="b">
        <f t="shared" si="131"/>
        <v>1</v>
      </c>
      <c r="O1836"/>
    </row>
    <row r="1837" spans="1:15" ht="15.75" x14ac:dyDescent="0.25">
      <c r="A1837" s="17" t="s">
        <v>92</v>
      </c>
      <c r="B1837" s="17" t="s">
        <v>334</v>
      </c>
      <c r="C1837" s="17" t="s">
        <v>22</v>
      </c>
      <c r="D1837" s="12">
        <v>43893</v>
      </c>
      <c r="E1837" s="12">
        <v>43895</v>
      </c>
      <c r="F1837" s="13">
        <v>1833.33</v>
      </c>
      <c r="G1837" s="12">
        <v>43862</v>
      </c>
      <c r="H1837" s="12">
        <v>43890</v>
      </c>
      <c r="I1837" s="17">
        <f>IF((YEAR(H1837)-YEAR(G1837))=1, ((MONTH(H1837)-MONTH(G1837))+1)+12, (IF((YEAR(H1837)-YEAR(G1837))=2, ((MONTH(H1837)-MONTH(G1837))+1)+24, (IF((YEAR(H1837)-YEAR(G1837))=3, ((MONTH(H1837)-MONTH(G1837))+1)+36, (MONTH(H1837)-MONTH(G1837))+1)))))</f>
        <v>1</v>
      </c>
      <c r="J1837" s="13">
        <f>F1837/I1837</f>
        <v>1833.33</v>
      </c>
      <c r="L1837" t="b">
        <f t="shared" si="129"/>
        <v>0</v>
      </c>
      <c r="M1837" s="14" t="b">
        <f t="shared" si="130"/>
        <v>1</v>
      </c>
      <c r="N1837" s="14" t="b">
        <f t="shared" si="131"/>
        <v>1</v>
      </c>
      <c r="O1837"/>
    </row>
    <row r="1838" spans="1:15" ht="15.75" x14ac:dyDescent="0.25">
      <c r="A1838" s="17" t="s">
        <v>93</v>
      </c>
      <c r="B1838" s="17" t="s">
        <v>336</v>
      </c>
      <c r="C1838" s="17" t="s">
        <v>22</v>
      </c>
      <c r="D1838" s="12">
        <v>44277</v>
      </c>
      <c r="E1838" s="12"/>
      <c r="F1838" s="13">
        <v>54000</v>
      </c>
      <c r="G1838" s="12">
        <v>44257</v>
      </c>
      <c r="H1838" s="12">
        <v>44620</v>
      </c>
      <c r="I1838" s="17">
        <f>IF((YEAR(H1838)-YEAR(G1838))=1, ((MONTH(H1838)-MONTH(G1838))+1)+12, (IF((YEAR(H1838)-YEAR(G1838))=2, ((MONTH(H1838)-MONTH(G1838))+1)+24, (IF((YEAR(H1838)-YEAR(G1838))=3, ((MONTH(H1838)-MONTH(G1838))+1)+36, (MONTH(H1838)-MONTH(G1838))+1)))))</f>
        <v>12</v>
      </c>
      <c r="J1838" s="13">
        <f>F1838/I1838</f>
        <v>4500</v>
      </c>
      <c r="L1838" t="b">
        <f t="shared" si="129"/>
        <v>0</v>
      </c>
      <c r="M1838" s="14" t="b">
        <f t="shared" si="130"/>
        <v>0</v>
      </c>
      <c r="N1838" s="14" t="b">
        <f t="shared" si="131"/>
        <v>0</v>
      </c>
      <c r="O1838"/>
    </row>
    <row r="1839" spans="1:15" ht="15.75" x14ac:dyDescent="0.25">
      <c r="A1839" s="17" t="s">
        <v>32</v>
      </c>
      <c r="B1839" s="17" t="s">
        <v>336</v>
      </c>
      <c r="C1839" s="17" t="s">
        <v>22</v>
      </c>
      <c r="D1839" s="12">
        <v>44196</v>
      </c>
      <c r="E1839" s="12"/>
      <c r="F1839" s="13">
        <v>39000</v>
      </c>
      <c r="G1839" s="12">
        <v>44075</v>
      </c>
      <c r="H1839" s="12">
        <v>44196</v>
      </c>
      <c r="I1839" s="17">
        <f>IF((YEAR(H1839)-YEAR(G1839))=1, ((MONTH(H1839)-MONTH(G1839))+1)+12, (IF((YEAR(H1839)-YEAR(G1839))=2, ((MONTH(H1839)-MONTH(G1839))+1)+24, (IF((YEAR(H1839)-YEAR(G1839))=3, ((MONTH(H1839)-MONTH(G1839))+1)+36, (MONTH(H1839)-MONTH(G1839))+1)))))</f>
        <v>4</v>
      </c>
      <c r="J1839" s="13">
        <f>F1839/I1839</f>
        <v>9750</v>
      </c>
      <c r="L1839" t="b">
        <f t="shared" si="129"/>
        <v>0</v>
      </c>
      <c r="M1839" s="14" t="b">
        <f t="shared" si="130"/>
        <v>0</v>
      </c>
      <c r="N1839" s="14" t="b">
        <f t="shared" si="131"/>
        <v>1</v>
      </c>
      <c r="O1839"/>
    </row>
    <row r="1840" spans="1:15" ht="15.75" x14ac:dyDescent="0.25">
      <c r="A1840" s="17" t="s">
        <v>32</v>
      </c>
      <c r="B1840" s="17" t="s">
        <v>333</v>
      </c>
      <c r="C1840" s="17" t="s">
        <v>22</v>
      </c>
      <c r="D1840" s="12">
        <v>44105</v>
      </c>
      <c r="E1840" s="12">
        <v>44188</v>
      </c>
      <c r="F1840" s="13">
        <v>39000</v>
      </c>
      <c r="G1840" s="12">
        <v>44075</v>
      </c>
      <c r="H1840" s="12">
        <v>44196</v>
      </c>
      <c r="I1840" s="17">
        <f>IF((YEAR(H1840)-YEAR(G1840))=1, ((MONTH(H1840)-MONTH(G1840))+1)+12, (IF((YEAR(H1840)-YEAR(G1840))=2, ((MONTH(H1840)-MONTH(G1840))+1)+24, (IF((YEAR(H1840)-YEAR(G1840))=3, ((MONTH(H1840)-MONTH(G1840))+1)+36, (MONTH(H1840)-MONTH(G1840))+1)))))</f>
        <v>4</v>
      </c>
      <c r="J1840" s="13">
        <f>F1840/I1840</f>
        <v>9750</v>
      </c>
      <c r="L1840" t="b">
        <f t="shared" si="129"/>
        <v>0</v>
      </c>
      <c r="M1840" s="14" t="b">
        <f t="shared" si="130"/>
        <v>1</v>
      </c>
      <c r="N1840" s="14" t="b">
        <f t="shared" si="131"/>
        <v>0</v>
      </c>
      <c r="O1840"/>
    </row>
    <row r="1841" spans="1:15" ht="15.75" x14ac:dyDescent="0.25">
      <c r="A1841" s="17" t="s">
        <v>32</v>
      </c>
      <c r="B1841" s="17" t="s">
        <v>336</v>
      </c>
      <c r="C1841" s="17" t="s">
        <v>22</v>
      </c>
      <c r="D1841" s="12">
        <v>44195</v>
      </c>
      <c r="E1841" s="12"/>
      <c r="F1841" s="13">
        <v>37625</v>
      </c>
      <c r="G1841" s="12">
        <v>44197</v>
      </c>
      <c r="H1841" s="12">
        <v>44286</v>
      </c>
      <c r="I1841" s="17">
        <f>IF((YEAR(H1841)-YEAR(G1841))=1, ((MONTH(H1841)-MONTH(G1841))+1)+12, (IF((YEAR(H1841)-YEAR(G1841))=2, ((MONTH(H1841)-MONTH(G1841))+1)+24, (IF((YEAR(H1841)-YEAR(G1841))=3, ((MONTH(H1841)-MONTH(G1841))+1)+36, (MONTH(H1841)-MONTH(G1841))+1)))))</f>
        <v>3</v>
      </c>
      <c r="J1841" s="13">
        <f>F1841/I1841</f>
        <v>12541.666666666666</v>
      </c>
      <c r="L1841" t="b">
        <f t="shared" si="129"/>
        <v>0</v>
      </c>
      <c r="M1841" s="14" t="b">
        <f t="shared" si="130"/>
        <v>1</v>
      </c>
      <c r="N1841" s="14" t="b">
        <f t="shared" si="131"/>
        <v>0</v>
      </c>
      <c r="O1841"/>
    </row>
    <row r="1842" spans="1:15" ht="15.75" x14ac:dyDescent="0.25">
      <c r="A1842" s="17" t="s">
        <v>32</v>
      </c>
      <c r="B1842" s="17" t="s">
        <v>336</v>
      </c>
      <c r="C1842" s="17" t="s">
        <v>22</v>
      </c>
      <c r="D1842" s="12">
        <v>44286</v>
      </c>
      <c r="E1842" s="12"/>
      <c r="F1842" s="13">
        <v>37625</v>
      </c>
      <c r="G1842" s="12">
        <v>44287</v>
      </c>
      <c r="H1842" s="12">
        <v>44377</v>
      </c>
      <c r="I1842" s="17">
        <f>IF((YEAR(H1842)-YEAR(G1842))=1, ((MONTH(H1842)-MONTH(G1842))+1)+12, (IF((YEAR(H1842)-YEAR(G1842))=2, ((MONTH(H1842)-MONTH(G1842))+1)+24, (IF((YEAR(H1842)-YEAR(G1842))=3, ((MONTH(H1842)-MONTH(G1842))+1)+36, (MONTH(H1842)-MONTH(G1842))+1)))))</f>
        <v>3</v>
      </c>
      <c r="J1842" s="13">
        <f>F1842/I1842</f>
        <v>12541.666666666666</v>
      </c>
      <c r="L1842" t="b">
        <f t="shared" si="129"/>
        <v>0</v>
      </c>
      <c r="M1842" s="14" t="b">
        <f t="shared" si="130"/>
        <v>1</v>
      </c>
      <c r="N1842" s="14" t="b">
        <f t="shared" si="131"/>
        <v>1</v>
      </c>
      <c r="O1842"/>
    </row>
    <row r="1843" spans="1:15" ht="15.75" x14ac:dyDescent="0.25">
      <c r="A1843" s="17" t="s">
        <v>32</v>
      </c>
      <c r="B1843" s="17" t="s">
        <v>336</v>
      </c>
      <c r="C1843" s="17" t="s">
        <v>22</v>
      </c>
      <c r="D1843" s="12">
        <v>44407</v>
      </c>
      <c r="E1843" s="12"/>
      <c r="F1843" s="13">
        <v>37625</v>
      </c>
      <c r="G1843" s="12">
        <v>44378</v>
      </c>
      <c r="H1843" s="12">
        <v>44469</v>
      </c>
      <c r="I1843" s="17">
        <f>IF((YEAR(H1843)-YEAR(G1843))=1, ((MONTH(H1843)-MONTH(G1843))+1)+12, (IF((YEAR(H1843)-YEAR(G1843))=2, ((MONTH(H1843)-MONTH(G1843))+1)+24, (IF((YEAR(H1843)-YEAR(G1843))=3, ((MONTH(H1843)-MONTH(G1843))+1)+36, (MONTH(H1843)-MONTH(G1843))+1)))))</f>
        <v>3</v>
      </c>
      <c r="J1843" s="13">
        <f>F1843/I1843</f>
        <v>12541.666666666666</v>
      </c>
      <c r="L1843" t="b">
        <f t="shared" si="129"/>
        <v>0</v>
      </c>
      <c r="M1843" s="14" t="b">
        <f t="shared" si="130"/>
        <v>1</v>
      </c>
      <c r="N1843" s="14" t="b">
        <f t="shared" si="131"/>
        <v>1</v>
      </c>
      <c r="O1843"/>
    </row>
    <row r="1844" spans="1:15" ht="15.75" x14ac:dyDescent="0.25">
      <c r="A1844" s="17" t="s">
        <v>32</v>
      </c>
      <c r="B1844" s="17" t="s">
        <v>336</v>
      </c>
      <c r="C1844" s="17" t="s">
        <v>22</v>
      </c>
      <c r="D1844" s="12">
        <v>44499</v>
      </c>
      <c r="E1844" s="12"/>
      <c r="F1844" s="13">
        <v>37625</v>
      </c>
      <c r="G1844" s="12">
        <v>44470</v>
      </c>
      <c r="H1844" s="12">
        <v>44561</v>
      </c>
      <c r="I1844" s="17">
        <f>IF((YEAR(H1844)-YEAR(G1844))=1, ((MONTH(H1844)-MONTH(G1844))+1)+12, (IF((YEAR(H1844)-YEAR(G1844))=2, ((MONTH(H1844)-MONTH(G1844))+1)+24, (IF((YEAR(H1844)-YEAR(G1844))=3, ((MONTH(H1844)-MONTH(G1844))+1)+36, (MONTH(H1844)-MONTH(G1844))+1)))))</f>
        <v>3</v>
      </c>
      <c r="J1844" s="13">
        <f>F1844/I1844</f>
        <v>12541.666666666666</v>
      </c>
      <c r="L1844" t="b">
        <f t="shared" si="129"/>
        <v>0</v>
      </c>
      <c r="M1844" s="14" t="b">
        <f t="shared" si="130"/>
        <v>1</v>
      </c>
      <c r="N1844" s="14" t="b">
        <f t="shared" si="131"/>
        <v>1</v>
      </c>
      <c r="O1844"/>
    </row>
    <row r="1845" spans="1:15" ht="15.75" hidden="1" x14ac:dyDescent="0.25">
      <c r="A1845" s="17" t="s">
        <v>94</v>
      </c>
      <c r="B1845" s="17" t="s">
        <v>332</v>
      </c>
      <c r="C1845" s="17" t="s">
        <v>22</v>
      </c>
      <c r="D1845" s="12">
        <v>42552</v>
      </c>
      <c r="E1845" s="12">
        <v>42735</v>
      </c>
      <c r="F1845" s="13">
        <v>30000</v>
      </c>
      <c r="G1845" s="12">
        <v>42522</v>
      </c>
      <c r="H1845" s="12">
        <v>42886</v>
      </c>
      <c r="I1845" s="17">
        <f>IF((YEAR(H1845)-YEAR(G1845))=1, ((MONTH(H1845)-MONTH(G1845))+1)+12, (IF((YEAR(H1845)-YEAR(G1845))=2, ((MONTH(H1845)-MONTH(G1845))+1)+24, (IF((YEAR(H1845)-YEAR(G1845))=3, ((MONTH(H1845)-MONTH(G1845))+1)+36, (MONTH(H1845)-MONTH(G1845))+1)))))</f>
        <v>12</v>
      </c>
      <c r="J1845" s="13">
        <f>F1845/I1845</f>
        <v>2500</v>
      </c>
      <c r="L1845" t="b">
        <f t="shared" si="129"/>
        <v>0</v>
      </c>
      <c r="M1845" s="14" t="b">
        <f t="shared" si="130"/>
        <v>0</v>
      </c>
      <c r="N1845" s="14" t="b">
        <f t="shared" si="131"/>
        <v>0</v>
      </c>
      <c r="O1845"/>
    </row>
    <row r="1846" spans="1:15" ht="15.75" hidden="1" x14ac:dyDescent="0.25">
      <c r="A1846" s="17" t="s">
        <v>94</v>
      </c>
      <c r="B1846" s="17" t="s">
        <v>332</v>
      </c>
      <c r="C1846" s="17" t="s">
        <v>22</v>
      </c>
      <c r="D1846" s="12">
        <v>43028</v>
      </c>
      <c r="E1846" s="12">
        <v>43465</v>
      </c>
      <c r="F1846" s="13">
        <v>30900</v>
      </c>
      <c r="G1846" s="12">
        <v>42887</v>
      </c>
      <c r="H1846" s="12">
        <v>43251</v>
      </c>
      <c r="I1846" s="17">
        <f>IF((YEAR(H1846)-YEAR(G1846))=1, ((MONTH(H1846)-MONTH(G1846))+1)+12, (IF((YEAR(H1846)-YEAR(G1846))=2, ((MONTH(H1846)-MONTH(G1846))+1)+24, (IF((YEAR(H1846)-YEAR(G1846))=3, ((MONTH(H1846)-MONTH(G1846))+1)+36, (MONTH(H1846)-MONTH(G1846))+1)))))</f>
        <v>12</v>
      </c>
      <c r="J1846" s="13">
        <f>F1846/I1846</f>
        <v>2575</v>
      </c>
      <c r="L1846" t="b">
        <f t="shared" si="129"/>
        <v>0</v>
      </c>
      <c r="M1846" s="14" t="b">
        <f t="shared" si="130"/>
        <v>1</v>
      </c>
      <c r="N1846" s="14" t="b">
        <f t="shared" si="131"/>
        <v>1</v>
      </c>
      <c r="O1846"/>
    </row>
    <row r="1847" spans="1:15" ht="15.75" hidden="1" x14ac:dyDescent="0.25">
      <c r="A1847" s="17" t="s">
        <v>94</v>
      </c>
      <c r="B1847" s="17" t="s">
        <v>332</v>
      </c>
      <c r="C1847" s="17" t="s">
        <v>22</v>
      </c>
      <c r="D1847" s="12">
        <v>43334</v>
      </c>
      <c r="E1847" s="12">
        <v>43350</v>
      </c>
      <c r="F1847" s="13">
        <v>30900</v>
      </c>
      <c r="G1847" s="12">
        <v>43252</v>
      </c>
      <c r="H1847" s="12">
        <v>43616</v>
      </c>
      <c r="I1847" s="17">
        <f>IF((YEAR(H1847)-YEAR(G1847))=1, ((MONTH(H1847)-MONTH(G1847))+1)+12, (IF((YEAR(H1847)-YEAR(G1847))=2, ((MONTH(H1847)-MONTH(G1847))+1)+24, (IF((YEAR(H1847)-YEAR(G1847))=3, ((MONTH(H1847)-MONTH(G1847))+1)+36, (MONTH(H1847)-MONTH(G1847))+1)))))</f>
        <v>12</v>
      </c>
      <c r="J1847" s="13">
        <f>F1847/I1847</f>
        <v>2575</v>
      </c>
      <c r="L1847" t="b">
        <f t="shared" si="129"/>
        <v>0</v>
      </c>
      <c r="M1847" s="14" t="b">
        <f t="shared" si="130"/>
        <v>1</v>
      </c>
      <c r="N1847" s="14" t="b">
        <f t="shared" si="131"/>
        <v>1</v>
      </c>
      <c r="O1847"/>
    </row>
    <row r="1848" spans="1:15" ht="15.75" x14ac:dyDescent="0.25">
      <c r="A1848" s="17" t="s">
        <v>94</v>
      </c>
      <c r="B1848" s="17" t="s">
        <v>332</v>
      </c>
      <c r="C1848" s="17" t="s">
        <v>22</v>
      </c>
      <c r="D1848" s="12">
        <v>43669</v>
      </c>
      <c r="E1848" s="12">
        <v>43703</v>
      </c>
      <c r="F1848" s="13">
        <v>31900</v>
      </c>
      <c r="G1848" s="12">
        <v>43617</v>
      </c>
      <c r="H1848" s="12">
        <v>43982</v>
      </c>
      <c r="I1848" s="17">
        <f>IF((YEAR(H1848)-YEAR(G1848))=1, ((MONTH(H1848)-MONTH(G1848))+1)+12, (IF((YEAR(H1848)-YEAR(G1848))=2, ((MONTH(H1848)-MONTH(G1848))+1)+24, (IF((YEAR(H1848)-YEAR(G1848))=3, ((MONTH(H1848)-MONTH(G1848))+1)+36, (MONTH(H1848)-MONTH(G1848))+1)))))</f>
        <v>12</v>
      </c>
      <c r="J1848" s="13">
        <f>F1848/I1848</f>
        <v>2658.3333333333335</v>
      </c>
      <c r="L1848" t="b">
        <f t="shared" si="129"/>
        <v>0</v>
      </c>
      <c r="M1848" s="14" t="b">
        <f t="shared" si="130"/>
        <v>1</v>
      </c>
      <c r="N1848" s="14" t="b">
        <f t="shared" si="131"/>
        <v>1</v>
      </c>
      <c r="O1848"/>
    </row>
    <row r="1849" spans="1:15" ht="15.75" x14ac:dyDescent="0.25">
      <c r="A1849" s="17" t="s">
        <v>94</v>
      </c>
      <c r="B1849" s="17" t="s">
        <v>332</v>
      </c>
      <c r="C1849" s="17" t="s">
        <v>22</v>
      </c>
      <c r="D1849" s="12">
        <v>43983</v>
      </c>
      <c r="E1849" s="12">
        <v>44036</v>
      </c>
      <c r="F1849" s="13">
        <v>31900</v>
      </c>
      <c r="G1849" s="12">
        <v>43983</v>
      </c>
      <c r="H1849" s="12">
        <v>44347</v>
      </c>
      <c r="I1849" s="17">
        <f>IF((YEAR(H1849)-YEAR(G1849))=1, ((MONTH(H1849)-MONTH(G1849))+1)+12, (IF((YEAR(H1849)-YEAR(G1849))=2, ((MONTH(H1849)-MONTH(G1849))+1)+24, (IF((YEAR(H1849)-YEAR(G1849))=3, ((MONTH(H1849)-MONTH(G1849))+1)+36, (MONTH(H1849)-MONTH(G1849))+1)))))</f>
        <v>12</v>
      </c>
      <c r="J1849" s="13">
        <f>F1849/I1849</f>
        <v>2658.3333333333335</v>
      </c>
      <c r="L1849" t="b">
        <f t="shared" si="129"/>
        <v>0</v>
      </c>
      <c r="M1849" s="14" t="b">
        <f t="shared" si="130"/>
        <v>1</v>
      </c>
      <c r="N1849" s="14" t="b">
        <f t="shared" si="131"/>
        <v>1</v>
      </c>
      <c r="O1849"/>
    </row>
    <row r="1850" spans="1:15" ht="15.75" hidden="1" x14ac:dyDescent="0.25">
      <c r="A1850" s="17" t="s">
        <v>95</v>
      </c>
      <c r="B1850" s="17" t="s">
        <v>333</v>
      </c>
      <c r="C1850" s="17" t="s">
        <v>22</v>
      </c>
      <c r="D1850" s="12">
        <v>42748</v>
      </c>
      <c r="E1850" s="12">
        <v>43100</v>
      </c>
      <c r="F1850" s="13">
        <v>17000</v>
      </c>
      <c r="G1850" s="12">
        <v>42644</v>
      </c>
      <c r="H1850" s="12">
        <v>42735</v>
      </c>
      <c r="I1850" s="17">
        <f>IF((YEAR(H1850)-YEAR(G1850))=1, ((MONTH(H1850)-MONTH(G1850))+1)+12, (IF((YEAR(H1850)-YEAR(G1850))=2, ((MONTH(H1850)-MONTH(G1850))+1)+24, (IF((YEAR(H1850)-YEAR(G1850))=3, ((MONTH(H1850)-MONTH(G1850))+1)+36, (MONTH(H1850)-MONTH(G1850))+1)))))</f>
        <v>3</v>
      </c>
      <c r="J1850" s="13">
        <f>F1850/I1850</f>
        <v>5666.666666666667</v>
      </c>
      <c r="L1850" t="b">
        <f t="shared" si="129"/>
        <v>0</v>
      </c>
      <c r="M1850" s="14" t="b">
        <f t="shared" si="130"/>
        <v>0</v>
      </c>
      <c r="N1850" s="14" t="b">
        <f t="shared" si="131"/>
        <v>0</v>
      </c>
      <c r="O1850"/>
    </row>
    <row r="1851" spans="1:15" ht="15.75" hidden="1" x14ac:dyDescent="0.25">
      <c r="A1851" s="17" t="s">
        <v>95</v>
      </c>
      <c r="B1851" s="17" t="s">
        <v>333</v>
      </c>
      <c r="C1851" s="17" t="s">
        <v>22</v>
      </c>
      <c r="D1851" s="12">
        <v>42844</v>
      </c>
      <c r="E1851" s="12">
        <v>43100</v>
      </c>
      <c r="F1851" s="13">
        <v>25000</v>
      </c>
      <c r="G1851" s="12">
        <v>42736</v>
      </c>
      <c r="H1851" s="12">
        <v>42825</v>
      </c>
      <c r="I1851" s="17">
        <f>IF((YEAR(H1851)-YEAR(G1851))=1, ((MONTH(H1851)-MONTH(G1851))+1)+12, (IF((YEAR(H1851)-YEAR(G1851))=2, ((MONTH(H1851)-MONTH(G1851))+1)+24, (IF((YEAR(H1851)-YEAR(G1851))=3, ((MONTH(H1851)-MONTH(G1851))+1)+36, (MONTH(H1851)-MONTH(G1851))+1)))))</f>
        <v>3</v>
      </c>
      <c r="J1851" s="13">
        <f>F1851/I1851</f>
        <v>8333.3333333333339</v>
      </c>
      <c r="L1851" t="b">
        <f t="shared" si="129"/>
        <v>0</v>
      </c>
      <c r="M1851" s="14" t="b">
        <f t="shared" si="130"/>
        <v>1</v>
      </c>
      <c r="N1851" s="14" t="b">
        <f t="shared" si="131"/>
        <v>1</v>
      </c>
      <c r="O1851"/>
    </row>
    <row r="1852" spans="1:15" ht="15.75" hidden="1" x14ac:dyDescent="0.25">
      <c r="A1852" s="17" t="s">
        <v>95</v>
      </c>
      <c r="B1852" s="17" t="s">
        <v>333</v>
      </c>
      <c r="C1852" s="17" t="s">
        <v>22</v>
      </c>
      <c r="D1852" s="12">
        <v>42964</v>
      </c>
      <c r="E1852" s="12">
        <v>43465</v>
      </c>
      <c r="F1852" s="13">
        <v>25000</v>
      </c>
      <c r="G1852" s="12">
        <v>42826</v>
      </c>
      <c r="H1852" s="12">
        <v>42916</v>
      </c>
      <c r="I1852" s="17">
        <f>IF((YEAR(H1852)-YEAR(G1852))=1, ((MONTH(H1852)-MONTH(G1852))+1)+12, (IF((YEAR(H1852)-YEAR(G1852))=2, ((MONTH(H1852)-MONTH(G1852))+1)+24, (IF((YEAR(H1852)-YEAR(G1852))=3, ((MONTH(H1852)-MONTH(G1852))+1)+36, (MONTH(H1852)-MONTH(G1852))+1)))))</f>
        <v>3</v>
      </c>
      <c r="J1852" s="13">
        <f>F1852/I1852</f>
        <v>8333.3333333333339</v>
      </c>
      <c r="L1852" t="b">
        <f t="shared" si="129"/>
        <v>0</v>
      </c>
      <c r="M1852" s="14" t="b">
        <f t="shared" si="130"/>
        <v>1</v>
      </c>
      <c r="N1852" s="14" t="b">
        <f t="shared" si="131"/>
        <v>1</v>
      </c>
      <c r="O1852"/>
    </row>
    <row r="1853" spans="1:15" ht="15.75" hidden="1" x14ac:dyDescent="0.25">
      <c r="A1853" s="17" t="s">
        <v>95</v>
      </c>
      <c r="B1853" s="17" t="s">
        <v>333</v>
      </c>
      <c r="C1853" s="17" t="s">
        <v>22</v>
      </c>
      <c r="D1853" s="12">
        <v>43076</v>
      </c>
      <c r="E1853" s="12">
        <v>43100</v>
      </c>
      <c r="F1853" s="13">
        <v>25000</v>
      </c>
      <c r="G1853" s="12">
        <v>42917</v>
      </c>
      <c r="H1853" s="12">
        <v>43008</v>
      </c>
      <c r="I1853" s="17">
        <f>IF((YEAR(H1853)-YEAR(G1853))=1, ((MONTH(H1853)-MONTH(G1853))+1)+12, (IF((YEAR(H1853)-YEAR(G1853))=2, ((MONTH(H1853)-MONTH(G1853))+1)+24, (IF((YEAR(H1853)-YEAR(G1853))=3, ((MONTH(H1853)-MONTH(G1853))+1)+36, (MONTH(H1853)-MONTH(G1853))+1)))))</f>
        <v>3</v>
      </c>
      <c r="J1853" s="13">
        <f>F1853/I1853</f>
        <v>8333.3333333333339</v>
      </c>
      <c r="L1853" t="b">
        <f t="shared" si="129"/>
        <v>0</v>
      </c>
      <c r="M1853" s="14" t="b">
        <f t="shared" si="130"/>
        <v>1</v>
      </c>
      <c r="N1853" s="14" t="b">
        <f t="shared" si="131"/>
        <v>1</v>
      </c>
      <c r="O1853"/>
    </row>
    <row r="1854" spans="1:15" ht="15.75" hidden="1" x14ac:dyDescent="0.25">
      <c r="A1854" s="17" t="s">
        <v>95</v>
      </c>
      <c r="B1854" s="17" t="s">
        <v>333</v>
      </c>
      <c r="C1854" s="17" t="s">
        <v>22</v>
      </c>
      <c r="D1854" s="12">
        <v>43100</v>
      </c>
      <c r="E1854" s="12">
        <v>43572</v>
      </c>
      <c r="F1854" s="13">
        <v>25000</v>
      </c>
      <c r="G1854" s="12">
        <v>43009</v>
      </c>
      <c r="H1854" s="12">
        <v>43100</v>
      </c>
      <c r="I1854" s="17">
        <f>IF((YEAR(H1854)-YEAR(G1854))=1, ((MONTH(H1854)-MONTH(G1854))+1)+12, (IF((YEAR(H1854)-YEAR(G1854))=2, ((MONTH(H1854)-MONTH(G1854))+1)+24, (IF((YEAR(H1854)-YEAR(G1854))=3, ((MONTH(H1854)-MONTH(G1854))+1)+36, (MONTH(H1854)-MONTH(G1854))+1)))))</f>
        <v>3</v>
      </c>
      <c r="J1854" s="13">
        <f>F1854/I1854</f>
        <v>8333.3333333333339</v>
      </c>
      <c r="L1854" t="b">
        <f t="shared" si="129"/>
        <v>0</v>
      </c>
      <c r="M1854" s="14" t="b">
        <f t="shared" si="130"/>
        <v>1</v>
      </c>
      <c r="N1854" s="14" t="b">
        <f t="shared" si="131"/>
        <v>1</v>
      </c>
      <c r="O1854"/>
    </row>
    <row r="1855" spans="1:15" ht="15.75" hidden="1" x14ac:dyDescent="0.25">
      <c r="A1855" s="17" t="s">
        <v>95</v>
      </c>
      <c r="B1855" s="17" t="s">
        <v>333</v>
      </c>
      <c r="C1855" s="17" t="s">
        <v>22</v>
      </c>
      <c r="D1855" s="12">
        <v>43190</v>
      </c>
      <c r="E1855" s="12">
        <v>43830</v>
      </c>
      <c r="F1855" s="13">
        <v>25000</v>
      </c>
      <c r="G1855" s="12">
        <v>43101</v>
      </c>
      <c r="H1855" s="12">
        <v>43190</v>
      </c>
      <c r="I1855" s="17">
        <f>IF((YEAR(H1855)-YEAR(G1855))=1, ((MONTH(H1855)-MONTH(G1855))+1)+12, (IF((YEAR(H1855)-YEAR(G1855))=2, ((MONTH(H1855)-MONTH(G1855))+1)+24, (IF((YEAR(H1855)-YEAR(G1855))=3, ((MONTH(H1855)-MONTH(G1855))+1)+36, (MONTH(H1855)-MONTH(G1855))+1)))))</f>
        <v>3</v>
      </c>
      <c r="J1855" s="13">
        <f>F1855/I1855</f>
        <v>8333.3333333333339</v>
      </c>
      <c r="L1855" t="b">
        <f t="shared" si="129"/>
        <v>0</v>
      </c>
      <c r="M1855" s="14" t="b">
        <f t="shared" si="130"/>
        <v>1</v>
      </c>
      <c r="N1855" s="14" t="b">
        <f t="shared" si="131"/>
        <v>1</v>
      </c>
      <c r="O1855"/>
    </row>
    <row r="1856" spans="1:15" ht="15.75" hidden="1" x14ac:dyDescent="0.25">
      <c r="A1856" s="17" t="s">
        <v>95</v>
      </c>
      <c r="B1856" s="17" t="s">
        <v>333</v>
      </c>
      <c r="C1856" s="17" t="s">
        <v>22</v>
      </c>
      <c r="D1856" s="12">
        <v>43281</v>
      </c>
      <c r="E1856" s="12">
        <v>43830</v>
      </c>
      <c r="F1856" s="13">
        <v>25000</v>
      </c>
      <c r="G1856" s="12">
        <v>43191</v>
      </c>
      <c r="H1856" s="12">
        <v>43281</v>
      </c>
      <c r="I1856" s="17">
        <f>IF((YEAR(H1856)-YEAR(G1856))=1, ((MONTH(H1856)-MONTH(G1856))+1)+12, (IF((YEAR(H1856)-YEAR(G1856))=2, ((MONTH(H1856)-MONTH(G1856))+1)+24, (IF((YEAR(H1856)-YEAR(G1856))=3, ((MONTH(H1856)-MONTH(G1856))+1)+36, (MONTH(H1856)-MONTH(G1856))+1)))))</f>
        <v>3</v>
      </c>
      <c r="J1856" s="13">
        <f>F1856/I1856</f>
        <v>8333.3333333333339</v>
      </c>
      <c r="L1856" t="b">
        <f t="shared" si="129"/>
        <v>0</v>
      </c>
      <c r="M1856" s="14" t="b">
        <f t="shared" si="130"/>
        <v>1</v>
      </c>
      <c r="N1856" s="14" t="b">
        <f t="shared" si="131"/>
        <v>1</v>
      </c>
      <c r="O1856"/>
    </row>
    <row r="1857" spans="1:15" ht="15.75" hidden="1" x14ac:dyDescent="0.25">
      <c r="A1857" s="17" t="s">
        <v>96</v>
      </c>
      <c r="B1857" s="17" t="s">
        <v>332</v>
      </c>
      <c r="C1857" s="17" t="s">
        <v>22</v>
      </c>
      <c r="D1857" s="12">
        <v>42856</v>
      </c>
      <c r="E1857" s="12">
        <v>43100</v>
      </c>
      <c r="F1857" s="13">
        <v>11646</v>
      </c>
      <c r="G1857" s="12">
        <v>42795</v>
      </c>
      <c r="H1857" s="12">
        <v>43251</v>
      </c>
      <c r="I1857" s="17">
        <f>IF((YEAR(H1857)-YEAR(G1857))=1, ((MONTH(H1857)-MONTH(G1857))+1)+12, (IF((YEAR(H1857)-YEAR(G1857))=2, ((MONTH(H1857)-MONTH(G1857))+1)+24, (IF((YEAR(H1857)-YEAR(G1857))=3, ((MONTH(H1857)-MONTH(G1857))+1)+36, (MONTH(H1857)-MONTH(G1857))+1)))))</f>
        <v>15</v>
      </c>
      <c r="J1857" s="13">
        <f>F1857/I1857</f>
        <v>776.4</v>
      </c>
      <c r="L1857" t="b">
        <f t="shared" si="129"/>
        <v>0</v>
      </c>
      <c r="M1857" s="14" t="b">
        <f t="shared" si="130"/>
        <v>0</v>
      </c>
      <c r="N1857" s="14" t="b">
        <f t="shared" si="131"/>
        <v>0</v>
      </c>
      <c r="O1857"/>
    </row>
    <row r="1858" spans="1:15" ht="15.75" hidden="1" x14ac:dyDescent="0.25">
      <c r="A1858" s="17" t="s">
        <v>96</v>
      </c>
      <c r="B1858" s="17" t="s">
        <v>332</v>
      </c>
      <c r="C1858" s="17" t="s">
        <v>22</v>
      </c>
      <c r="D1858" s="12">
        <v>43040</v>
      </c>
      <c r="E1858" s="12">
        <v>43100</v>
      </c>
      <c r="F1858" s="13">
        <v>7764</v>
      </c>
      <c r="G1858" s="12">
        <v>42795</v>
      </c>
      <c r="H1858" s="12">
        <v>43251</v>
      </c>
      <c r="I1858" s="17">
        <f>IF((YEAR(H1858)-YEAR(G1858))=1, ((MONTH(H1858)-MONTH(G1858))+1)+12, (IF((YEAR(H1858)-YEAR(G1858))=2, ((MONTH(H1858)-MONTH(G1858))+1)+24, (IF((YEAR(H1858)-YEAR(G1858))=3, ((MONTH(H1858)-MONTH(G1858))+1)+36, (MONTH(H1858)-MONTH(G1858))+1)))))</f>
        <v>15</v>
      </c>
      <c r="J1858" s="13">
        <f>F1858/I1858</f>
        <v>517.6</v>
      </c>
      <c r="L1858" t="b">
        <f t="shared" si="129"/>
        <v>1</v>
      </c>
      <c r="M1858" s="14" t="b">
        <f t="shared" si="130"/>
        <v>1</v>
      </c>
      <c r="N1858" s="14" t="b">
        <f t="shared" si="131"/>
        <v>1</v>
      </c>
      <c r="O1858"/>
    </row>
    <row r="1859" spans="1:15" ht="15.75" hidden="1" x14ac:dyDescent="0.25">
      <c r="A1859" s="17" t="s">
        <v>96</v>
      </c>
      <c r="B1859" s="17" t="s">
        <v>332</v>
      </c>
      <c r="C1859" s="17" t="s">
        <v>22</v>
      </c>
      <c r="D1859" s="12">
        <v>43251</v>
      </c>
      <c r="E1859" s="12">
        <v>43280</v>
      </c>
      <c r="F1859" s="13">
        <v>15933.72</v>
      </c>
      <c r="G1859" s="12">
        <v>43252</v>
      </c>
      <c r="H1859" s="12">
        <v>43616</v>
      </c>
      <c r="I1859" s="17">
        <f>IF((YEAR(H1859)-YEAR(G1859))=1, ((MONTH(H1859)-MONTH(G1859))+1)+12, (IF((YEAR(H1859)-YEAR(G1859))=2, ((MONTH(H1859)-MONTH(G1859))+1)+24, (IF((YEAR(H1859)-YEAR(G1859))=3, ((MONTH(H1859)-MONTH(G1859))+1)+36, (MONTH(H1859)-MONTH(G1859))+1)))))</f>
        <v>12</v>
      </c>
      <c r="J1859" s="13">
        <f>F1859/I1859</f>
        <v>1327.81</v>
      </c>
      <c r="L1859" t="b">
        <f t="shared" ref="L1859:L1922" si="132">AND(A1859=A1858,B1859=B1858,G1859=G1858,H1859=H1858)</f>
        <v>0</v>
      </c>
      <c r="M1859" s="14" t="b">
        <f t="shared" si="130"/>
        <v>1</v>
      </c>
      <c r="N1859" s="14" t="b">
        <f t="shared" si="131"/>
        <v>1</v>
      </c>
      <c r="O1859"/>
    </row>
    <row r="1860" spans="1:15" ht="15.75" x14ac:dyDescent="0.25">
      <c r="A1860" s="17" t="s">
        <v>96</v>
      </c>
      <c r="B1860" s="17" t="s">
        <v>332</v>
      </c>
      <c r="C1860" s="17" t="s">
        <v>22</v>
      </c>
      <c r="D1860" s="12">
        <v>43616</v>
      </c>
      <c r="E1860" s="12">
        <v>43678</v>
      </c>
      <c r="F1860" s="13">
        <v>15165.59</v>
      </c>
      <c r="G1860" s="12">
        <v>43617</v>
      </c>
      <c r="H1860" s="12">
        <v>43982</v>
      </c>
      <c r="I1860" s="17">
        <f>IF((YEAR(H1860)-YEAR(G1860))=1, ((MONTH(H1860)-MONTH(G1860))+1)+12, (IF((YEAR(H1860)-YEAR(G1860))=2, ((MONTH(H1860)-MONTH(G1860))+1)+24, (IF((YEAR(H1860)-YEAR(G1860))=3, ((MONTH(H1860)-MONTH(G1860))+1)+36, (MONTH(H1860)-MONTH(G1860))+1)))))</f>
        <v>12</v>
      </c>
      <c r="J1860" s="13">
        <f>F1860/I1860</f>
        <v>1263.7991666666667</v>
      </c>
      <c r="L1860" t="b">
        <f t="shared" si="132"/>
        <v>0</v>
      </c>
      <c r="M1860" s="14" t="b">
        <f t="shared" si="130"/>
        <v>1</v>
      </c>
      <c r="N1860" s="14" t="b">
        <f t="shared" si="131"/>
        <v>1</v>
      </c>
      <c r="O1860"/>
    </row>
    <row r="1861" spans="1:15" ht="15.75" x14ac:dyDescent="0.25">
      <c r="A1861" s="17" t="s">
        <v>96</v>
      </c>
      <c r="B1861" s="17" t="s">
        <v>332</v>
      </c>
      <c r="C1861" s="17" t="s">
        <v>22</v>
      </c>
      <c r="D1861" s="12">
        <v>43977</v>
      </c>
      <c r="E1861" s="12">
        <v>44027</v>
      </c>
      <c r="F1861" s="13">
        <v>14828.7</v>
      </c>
      <c r="G1861" s="12">
        <v>43983</v>
      </c>
      <c r="H1861" s="12">
        <v>44347</v>
      </c>
      <c r="I1861" s="17">
        <f>IF((YEAR(H1861)-YEAR(G1861))=1, ((MONTH(H1861)-MONTH(G1861))+1)+12, (IF((YEAR(H1861)-YEAR(G1861))=2, ((MONTH(H1861)-MONTH(G1861))+1)+24, (IF((YEAR(H1861)-YEAR(G1861))=3, ((MONTH(H1861)-MONTH(G1861))+1)+36, (MONTH(H1861)-MONTH(G1861))+1)))))</f>
        <v>12</v>
      </c>
      <c r="J1861" s="13">
        <f>F1861/I1861</f>
        <v>1235.7250000000001</v>
      </c>
      <c r="L1861" t="b">
        <f t="shared" si="132"/>
        <v>0</v>
      </c>
      <c r="M1861" s="14" t="b">
        <f t="shared" si="130"/>
        <v>1</v>
      </c>
      <c r="N1861" s="14" t="b">
        <f t="shared" si="131"/>
        <v>1</v>
      </c>
      <c r="O1861"/>
    </row>
    <row r="1862" spans="1:15" ht="15.75" x14ac:dyDescent="0.25">
      <c r="A1862" s="17" t="s">
        <v>97</v>
      </c>
      <c r="B1862" s="17" t="s">
        <v>332</v>
      </c>
      <c r="C1862" s="17" t="s">
        <v>22</v>
      </c>
      <c r="D1862" s="12">
        <v>44252</v>
      </c>
      <c r="E1862" s="12">
        <v>44257</v>
      </c>
      <c r="F1862" s="13">
        <v>8000</v>
      </c>
      <c r="G1862" s="12">
        <v>44249</v>
      </c>
      <c r="H1862" s="12">
        <v>44408</v>
      </c>
      <c r="I1862" s="17">
        <f>IF((YEAR(H1862)-YEAR(G1862))=1, ((MONTH(H1862)-MONTH(G1862))+1)+12, (IF((YEAR(H1862)-YEAR(G1862))=2, ((MONTH(H1862)-MONTH(G1862))+1)+24, (IF((YEAR(H1862)-YEAR(G1862))=3, ((MONTH(H1862)-MONTH(G1862))+1)+36, (MONTH(H1862)-MONTH(G1862))+1)))))</f>
        <v>6</v>
      </c>
      <c r="J1862" s="13">
        <f>F1862/I1862</f>
        <v>1333.3333333333333</v>
      </c>
      <c r="L1862" t="b">
        <f t="shared" si="132"/>
        <v>0</v>
      </c>
      <c r="M1862" s="14" t="b">
        <f t="shared" si="130"/>
        <v>0</v>
      </c>
      <c r="N1862" s="14" t="b">
        <f t="shared" si="131"/>
        <v>1</v>
      </c>
      <c r="O1862"/>
    </row>
    <row r="1863" spans="1:15" ht="15.75" hidden="1" x14ac:dyDescent="0.25">
      <c r="A1863" s="17" t="s">
        <v>98</v>
      </c>
      <c r="B1863" s="17" t="s">
        <v>333</v>
      </c>
      <c r="C1863" s="17" t="s">
        <v>22</v>
      </c>
      <c r="D1863" s="12">
        <v>42731</v>
      </c>
      <c r="E1863" s="12">
        <v>43100</v>
      </c>
      <c r="F1863" s="13">
        <v>50000</v>
      </c>
      <c r="G1863" s="12">
        <v>42736</v>
      </c>
      <c r="H1863" s="12">
        <v>43100</v>
      </c>
      <c r="I1863" s="17">
        <f>IF((YEAR(H1863)-YEAR(G1863))=1, ((MONTH(H1863)-MONTH(G1863))+1)+12, (IF((YEAR(H1863)-YEAR(G1863))=2, ((MONTH(H1863)-MONTH(G1863))+1)+24, (IF((YEAR(H1863)-YEAR(G1863))=3, ((MONTH(H1863)-MONTH(G1863))+1)+36, (MONTH(H1863)-MONTH(G1863))+1)))))</f>
        <v>12</v>
      </c>
      <c r="J1863" s="13">
        <f>F1863/I1863</f>
        <v>4166.666666666667</v>
      </c>
      <c r="L1863" t="b">
        <f t="shared" si="132"/>
        <v>0</v>
      </c>
      <c r="M1863" s="14" t="b">
        <f t="shared" si="130"/>
        <v>0</v>
      </c>
      <c r="N1863" s="14" t="b">
        <f t="shared" si="131"/>
        <v>0</v>
      </c>
      <c r="O1863"/>
    </row>
    <row r="1864" spans="1:15" ht="15.75" hidden="1" x14ac:dyDescent="0.25">
      <c r="A1864" s="17" t="s">
        <v>98</v>
      </c>
      <c r="B1864" s="17" t="s">
        <v>333</v>
      </c>
      <c r="C1864" s="17" t="s">
        <v>22</v>
      </c>
      <c r="D1864" s="12">
        <v>42989</v>
      </c>
      <c r="E1864" s="12">
        <v>43100</v>
      </c>
      <c r="F1864" s="13">
        <v>42240</v>
      </c>
      <c r="G1864" s="12">
        <v>42979</v>
      </c>
      <c r="H1864" s="12">
        <v>43343</v>
      </c>
      <c r="I1864" s="17">
        <f>IF((YEAR(H1864)-YEAR(G1864))=1, ((MONTH(H1864)-MONTH(G1864))+1)+12, (IF((YEAR(H1864)-YEAR(G1864))=2, ((MONTH(H1864)-MONTH(G1864))+1)+24, (IF((YEAR(H1864)-YEAR(G1864))=3, ((MONTH(H1864)-MONTH(G1864))+1)+36, (MONTH(H1864)-MONTH(G1864))+1)))))</f>
        <v>12</v>
      </c>
      <c r="J1864" s="13">
        <f>F1864/I1864</f>
        <v>3520</v>
      </c>
      <c r="L1864" t="b">
        <f t="shared" si="132"/>
        <v>0</v>
      </c>
      <c r="M1864" s="14" t="b">
        <f t="shared" si="130"/>
        <v>1</v>
      </c>
      <c r="N1864" s="14" t="b">
        <f t="shared" si="131"/>
        <v>1</v>
      </c>
      <c r="O1864"/>
    </row>
    <row r="1865" spans="1:15" ht="15.75" hidden="1" x14ac:dyDescent="0.25">
      <c r="A1865" s="17" t="s">
        <v>98</v>
      </c>
      <c r="B1865" s="17" t="s">
        <v>333</v>
      </c>
      <c r="C1865" s="17" t="s">
        <v>22</v>
      </c>
      <c r="D1865" s="12">
        <v>43012</v>
      </c>
      <c r="E1865" s="12">
        <v>43100</v>
      </c>
      <c r="F1865" s="13">
        <v>3000</v>
      </c>
      <c r="G1865" s="12">
        <v>42979</v>
      </c>
      <c r="H1865" s="12">
        <v>43343</v>
      </c>
      <c r="I1865" s="17">
        <f>IF((YEAR(H1865)-YEAR(G1865))=1, ((MONTH(H1865)-MONTH(G1865))+1)+12, (IF((YEAR(H1865)-YEAR(G1865))=2, ((MONTH(H1865)-MONTH(G1865))+1)+24, (IF((YEAR(H1865)-YEAR(G1865))=3, ((MONTH(H1865)-MONTH(G1865))+1)+36, (MONTH(H1865)-MONTH(G1865))+1)))))</f>
        <v>12</v>
      </c>
      <c r="J1865" s="13">
        <f>F1865/I1865</f>
        <v>250</v>
      </c>
      <c r="L1865" t="b">
        <f t="shared" si="132"/>
        <v>1</v>
      </c>
      <c r="M1865" s="14" t="b">
        <f t="shared" si="130"/>
        <v>1</v>
      </c>
      <c r="N1865" s="14" t="b">
        <f t="shared" si="131"/>
        <v>1</v>
      </c>
      <c r="O1865"/>
    </row>
    <row r="1866" spans="1:15" ht="15.75" hidden="1" x14ac:dyDescent="0.25">
      <c r="A1866" s="17" t="s">
        <v>98</v>
      </c>
      <c r="B1866" s="17" t="s">
        <v>333</v>
      </c>
      <c r="C1866" s="17" t="s">
        <v>22</v>
      </c>
      <c r="D1866" s="12">
        <v>43102</v>
      </c>
      <c r="E1866" s="12">
        <v>43108</v>
      </c>
      <c r="F1866" s="13">
        <v>116400</v>
      </c>
      <c r="G1866" s="12">
        <v>43101</v>
      </c>
      <c r="H1866" s="12">
        <v>43465</v>
      </c>
      <c r="I1866" s="17">
        <f>IF((YEAR(H1866)-YEAR(G1866))=1, ((MONTH(H1866)-MONTH(G1866))+1)+12, (IF((YEAR(H1866)-YEAR(G1866))=2, ((MONTH(H1866)-MONTH(G1866))+1)+24, (IF((YEAR(H1866)-YEAR(G1866))=3, ((MONTH(H1866)-MONTH(G1866))+1)+36, (MONTH(H1866)-MONTH(G1866))+1)))))</f>
        <v>12</v>
      </c>
      <c r="J1866" s="13">
        <f>F1866/I1866</f>
        <v>9700</v>
      </c>
      <c r="L1866" t="b">
        <f t="shared" si="132"/>
        <v>0</v>
      </c>
      <c r="M1866" s="14" t="b">
        <f t="shared" si="130"/>
        <v>1</v>
      </c>
      <c r="N1866" s="14" t="b">
        <f t="shared" si="131"/>
        <v>1</v>
      </c>
      <c r="O1866"/>
    </row>
    <row r="1867" spans="1:15" ht="15.75" hidden="1" x14ac:dyDescent="0.25">
      <c r="A1867" s="17" t="s">
        <v>98</v>
      </c>
      <c r="B1867" s="17" t="s">
        <v>333</v>
      </c>
      <c r="C1867" s="17" t="s">
        <v>22</v>
      </c>
      <c r="D1867" s="12">
        <v>43480</v>
      </c>
      <c r="E1867" s="12">
        <v>43487</v>
      </c>
      <c r="F1867" s="13">
        <v>25000</v>
      </c>
      <c r="G1867" s="12">
        <v>43405</v>
      </c>
      <c r="H1867" s="12">
        <v>43434</v>
      </c>
      <c r="I1867" s="17">
        <f>IF((YEAR(H1867)-YEAR(G1867))=1, ((MONTH(H1867)-MONTH(G1867))+1)+12, (IF((YEAR(H1867)-YEAR(G1867))=2, ((MONTH(H1867)-MONTH(G1867))+1)+24, (IF((YEAR(H1867)-YEAR(G1867))=3, ((MONTH(H1867)-MONTH(G1867))+1)+36, (MONTH(H1867)-MONTH(G1867))+1)))))</f>
        <v>1</v>
      </c>
      <c r="J1867" s="13">
        <f>F1867/I1867</f>
        <v>25000</v>
      </c>
      <c r="L1867" t="b">
        <f t="shared" si="132"/>
        <v>0</v>
      </c>
      <c r="M1867" s="14" t="b">
        <f t="shared" si="130"/>
        <v>1</v>
      </c>
      <c r="N1867" s="14" t="b">
        <f t="shared" si="131"/>
        <v>1</v>
      </c>
      <c r="O1867"/>
    </row>
    <row r="1868" spans="1:15" ht="15.75" hidden="1" x14ac:dyDescent="0.25">
      <c r="A1868" s="17" t="s">
        <v>98</v>
      </c>
      <c r="B1868" s="17" t="s">
        <v>333</v>
      </c>
      <c r="C1868" s="17" t="s">
        <v>22</v>
      </c>
      <c r="D1868" s="12">
        <v>43480</v>
      </c>
      <c r="E1868" s="12">
        <v>43487</v>
      </c>
      <c r="F1868" s="13">
        <v>237500</v>
      </c>
      <c r="G1868" s="12">
        <v>43405</v>
      </c>
      <c r="H1868" s="12">
        <v>43769</v>
      </c>
      <c r="I1868" s="17">
        <f>IF((YEAR(H1868)-YEAR(G1868))=1, ((MONTH(H1868)-MONTH(G1868))+1)+12, (IF((YEAR(H1868)-YEAR(G1868))=2, ((MONTH(H1868)-MONTH(G1868))+1)+24, (IF((YEAR(H1868)-YEAR(G1868))=3, ((MONTH(H1868)-MONTH(G1868))+1)+36, (MONTH(H1868)-MONTH(G1868))+1)))))</f>
        <v>12</v>
      </c>
      <c r="J1868" s="13">
        <f>F1868/I1868</f>
        <v>19791.666666666668</v>
      </c>
      <c r="L1868" t="b">
        <f t="shared" si="132"/>
        <v>0</v>
      </c>
      <c r="M1868" s="14" t="b">
        <f t="shared" si="130"/>
        <v>1</v>
      </c>
      <c r="N1868" s="14" t="b">
        <f t="shared" si="131"/>
        <v>1</v>
      </c>
      <c r="O1868"/>
    </row>
    <row r="1869" spans="1:15" ht="15.75" x14ac:dyDescent="0.25">
      <c r="A1869" s="17" t="s">
        <v>98</v>
      </c>
      <c r="B1869" s="17" t="s">
        <v>333</v>
      </c>
      <c r="C1869" s="17" t="s">
        <v>22</v>
      </c>
      <c r="D1869" s="12">
        <v>43441</v>
      </c>
      <c r="E1869" s="12">
        <v>43451</v>
      </c>
      <c r="F1869" s="13">
        <v>116400</v>
      </c>
      <c r="G1869" s="12">
        <v>43466</v>
      </c>
      <c r="H1869" s="12">
        <v>43830</v>
      </c>
      <c r="I1869" s="17">
        <f>IF((YEAR(H1869)-YEAR(G1869))=1, ((MONTH(H1869)-MONTH(G1869))+1)+12, (IF((YEAR(H1869)-YEAR(G1869))=2, ((MONTH(H1869)-MONTH(G1869))+1)+24, (IF((YEAR(H1869)-YEAR(G1869))=3, ((MONTH(H1869)-MONTH(G1869))+1)+36, (MONTH(H1869)-MONTH(G1869))+1)))))</f>
        <v>12</v>
      </c>
      <c r="J1869" s="13">
        <f>F1869/I1869</f>
        <v>9700</v>
      </c>
      <c r="L1869" t="b">
        <f t="shared" si="132"/>
        <v>0</v>
      </c>
      <c r="M1869" s="14" t="b">
        <f t="shared" si="130"/>
        <v>1</v>
      </c>
      <c r="N1869" s="14" t="b">
        <f t="shared" si="131"/>
        <v>1</v>
      </c>
      <c r="O1869"/>
    </row>
    <row r="1870" spans="1:15" ht="15.75" x14ac:dyDescent="0.25">
      <c r="A1870" s="17" t="s">
        <v>98</v>
      </c>
      <c r="B1870" s="17" t="s">
        <v>333</v>
      </c>
      <c r="C1870" s="17" t="s">
        <v>22</v>
      </c>
      <c r="D1870" s="12">
        <v>43621</v>
      </c>
      <c r="E1870" s="12">
        <v>43629</v>
      </c>
      <c r="F1870" s="13">
        <v>129500</v>
      </c>
      <c r="G1870" s="12">
        <v>43586</v>
      </c>
      <c r="H1870" s="12">
        <v>43951</v>
      </c>
      <c r="I1870" s="17">
        <f>IF((YEAR(H1870)-YEAR(G1870))=1, ((MONTH(H1870)-MONTH(G1870))+1)+12, (IF((YEAR(H1870)-YEAR(G1870))=2, ((MONTH(H1870)-MONTH(G1870))+1)+24, (IF((YEAR(H1870)-YEAR(G1870))=3, ((MONTH(H1870)-MONTH(G1870))+1)+36, (MONTH(H1870)-MONTH(G1870))+1)))))</f>
        <v>12</v>
      </c>
      <c r="J1870" s="13">
        <f>F1870/I1870</f>
        <v>10791.666666666666</v>
      </c>
      <c r="L1870" t="b">
        <f t="shared" si="132"/>
        <v>0</v>
      </c>
      <c r="M1870" s="14" t="b">
        <f t="shared" si="130"/>
        <v>1</v>
      </c>
      <c r="N1870" s="14" t="b">
        <f t="shared" si="131"/>
        <v>1</v>
      </c>
      <c r="O1870"/>
    </row>
    <row r="1871" spans="1:15" ht="15.75" x14ac:dyDescent="0.25">
      <c r="A1871" s="17" t="s">
        <v>98</v>
      </c>
      <c r="B1871" s="17" t="s">
        <v>333</v>
      </c>
      <c r="C1871" s="17" t="s">
        <v>22</v>
      </c>
      <c r="D1871" s="12">
        <v>43968</v>
      </c>
      <c r="E1871" s="12">
        <v>43990</v>
      </c>
      <c r="F1871" s="13">
        <v>237500</v>
      </c>
      <c r="G1871" s="12">
        <v>43770</v>
      </c>
      <c r="H1871" s="12">
        <v>44255</v>
      </c>
      <c r="I1871" s="17">
        <f>IF((YEAR(H1871)-YEAR(G1871))=1, ((MONTH(H1871)-MONTH(G1871))+1)+12, (IF((YEAR(H1871)-YEAR(G1871))=2, ((MONTH(H1871)-MONTH(G1871))+1)+24, (IF((YEAR(H1871)-YEAR(G1871))=3, ((MONTH(H1871)-MONTH(G1871))+1)+36, (MONTH(H1871)-MONTH(G1871))+1)))))</f>
        <v>16</v>
      </c>
      <c r="J1871" s="13">
        <f>F1871/I1871</f>
        <v>14843.75</v>
      </c>
      <c r="L1871" t="b">
        <f t="shared" si="132"/>
        <v>0</v>
      </c>
      <c r="M1871" s="14" t="b">
        <f t="shared" si="130"/>
        <v>1</v>
      </c>
      <c r="N1871" s="14" t="b">
        <f t="shared" si="131"/>
        <v>1</v>
      </c>
      <c r="O1871"/>
    </row>
    <row r="1872" spans="1:15" ht="15.75" x14ac:dyDescent="0.25">
      <c r="A1872" s="17" t="s">
        <v>98</v>
      </c>
      <c r="B1872" s="17" t="s">
        <v>333</v>
      </c>
      <c r="C1872" s="17" t="s">
        <v>22</v>
      </c>
      <c r="D1872" s="12">
        <v>43804</v>
      </c>
      <c r="E1872" s="12">
        <v>43811</v>
      </c>
      <c r="F1872" s="13">
        <v>168100</v>
      </c>
      <c r="G1872" s="12">
        <v>43831</v>
      </c>
      <c r="H1872" s="12">
        <v>44196</v>
      </c>
      <c r="I1872" s="17">
        <f>IF((YEAR(H1872)-YEAR(G1872))=1, ((MONTH(H1872)-MONTH(G1872))+1)+12, (IF((YEAR(H1872)-YEAR(G1872))=2, ((MONTH(H1872)-MONTH(G1872))+1)+24, (IF((YEAR(H1872)-YEAR(G1872))=3, ((MONTH(H1872)-MONTH(G1872))+1)+36, (MONTH(H1872)-MONTH(G1872))+1)))))</f>
        <v>12</v>
      </c>
      <c r="J1872" s="13">
        <f>F1872/I1872</f>
        <v>14008.333333333334</v>
      </c>
      <c r="L1872" t="b">
        <f t="shared" si="132"/>
        <v>0</v>
      </c>
      <c r="M1872" s="14" t="b">
        <f t="shared" si="130"/>
        <v>1</v>
      </c>
      <c r="N1872" s="14" t="b">
        <f t="shared" si="131"/>
        <v>1</v>
      </c>
      <c r="O1872"/>
    </row>
    <row r="1873" spans="1:15" ht="15.75" x14ac:dyDescent="0.25">
      <c r="A1873" s="17" t="s">
        <v>98</v>
      </c>
      <c r="B1873" s="17" t="s">
        <v>333</v>
      </c>
      <c r="C1873" s="17" t="s">
        <v>22</v>
      </c>
      <c r="D1873" s="12">
        <v>43968</v>
      </c>
      <c r="E1873" s="12">
        <v>43990</v>
      </c>
      <c r="F1873" s="13">
        <v>25000</v>
      </c>
      <c r="G1873" s="12">
        <v>43922</v>
      </c>
      <c r="H1873" s="12">
        <v>44286</v>
      </c>
      <c r="I1873" s="17">
        <f>IF((YEAR(H1873)-YEAR(G1873))=1, ((MONTH(H1873)-MONTH(G1873))+1)+12, (IF((YEAR(H1873)-YEAR(G1873))=2, ((MONTH(H1873)-MONTH(G1873))+1)+24, (IF((YEAR(H1873)-YEAR(G1873))=3, ((MONTH(H1873)-MONTH(G1873))+1)+36, (MONTH(H1873)-MONTH(G1873))+1)))))</f>
        <v>12</v>
      </c>
      <c r="J1873" s="13">
        <f>F1873/I1873</f>
        <v>2083.3333333333335</v>
      </c>
      <c r="L1873" t="b">
        <f t="shared" si="132"/>
        <v>0</v>
      </c>
      <c r="M1873" s="14" t="b">
        <f t="shared" si="130"/>
        <v>1</v>
      </c>
      <c r="N1873" s="14" t="b">
        <f t="shared" si="131"/>
        <v>1</v>
      </c>
      <c r="O1873"/>
    </row>
    <row r="1874" spans="1:15" ht="15.75" x14ac:dyDescent="0.25">
      <c r="A1874" s="17" t="s">
        <v>98</v>
      </c>
      <c r="B1874" s="17" t="s">
        <v>333</v>
      </c>
      <c r="C1874" s="17" t="s">
        <v>22</v>
      </c>
      <c r="D1874" s="12">
        <v>43941</v>
      </c>
      <c r="E1874" s="12">
        <v>43978</v>
      </c>
      <c r="F1874" s="13">
        <v>129500</v>
      </c>
      <c r="G1874" s="12">
        <v>43952</v>
      </c>
      <c r="H1874" s="12">
        <v>44316</v>
      </c>
      <c r="I1874" s="17">
        <f>IF((YEAR(H1874)-YEAR(G1874))=1, ((MONTH(H1874)-MONTH(G1874))+1)+12, (IF((YEAR(H1874)-YEAR(G1874))=2, ((MONTH(H1874)-MONTH(G1874))+1)+24, (IF((YEAR(H1874)-YEAR(G1874))=3, ((MONTH(H1874)-MONTH(G1874))+1)+36, (MONTH(H1874)-MONTH(G1874))+1)))))</f>
        <v>12</v>
      </c>
      <c r="J1874" s="13">
        <f>F1874/I1874</f>
        <v>10791.666666666666</v>
      </c>
      <c r="L1874" t="b">
        <f t="shared" si="132"/>
        <v>0</v>
      </c>
      <c r="M1874" s="14" t="b">
        <f t="shared" si="130"/>
        <v>1</v>
      </c>
      <c r="N1874" s="14" t="b">
        <f t="shared" si="131"/>
        <v>1</v>
      </c>
      <c r="O1874"/>
    </row>
    <row r="1875" spans="1:15" ht="15.75" x14ac:dyDescent="0.25">
      <c r="A1875" s="17" t="s">
        <v>98</v>
      </c>
      <c r="B1875" s="17" t="s">
        <v>333</v>
      </c>
      <c r="C1875" s="17" t="s">
        <v>22</v>
      </c>
      <c r="D1875" s="12">
        <v>44043</v>
      </c>
      <c r="E1875" s="12">
        <v>44126</v>
      </c>
      <c r="F1875" s="13">
        <v>38080</v>
      </c>
      <c r="G1875" s="12">
        <v>44013</v>
      </c>
      <c r="H1875" s="12">
        <v>44377</v>
      </c>
      <c r="I1875" s="17">
        <f>IF((YEAR(H1875)-YEAR(G1875))=1, ((MONTH(H1875)-MONTH(G1875))+1)+12, (IF((YEAR(H1875)-YEAR(G1875))=2, ((MONTH(H1875)-MONTH(G1875))+1)+24, (IF((YEAR(H1875)-YEAR(G1875))=3, ((MONTH(H1875)-MONTH(G1875))+1)+36, (MONTH(H1875)-MONTH(G1875))+1)))))</f>
        <v>12</v>
      </c>
      <c r="J1875" s="13">
        <f>F1875/I1875</f>
        <v>3173.3333333333335</v>
      </c>
      <c r="L1875" t="b">
        <f t="shared" si="132"/>
        <v>0</v>
      </c>
      <c r="M1875" s="14" t="b">
        <f t="shared" si="130"/>
        <v>1</v>
      </c>
      <c r="N1875" s="14" t="b">
        <f t="shared" si="131"/>
        <v>1</v>
      </c>
      <c r="O1875"/>
    </row>
    <row r="1876" spans="1:15" ht="15.75" x14ac:dyDescent="0.25">
      <c r="A1876" s="17" t="s">
        <v>98</v>
      </c>
      <c r="B1876" s="17" t="s">
        <v>333</v>
      </c>
      <c r="C1876" s="17" t="s">
        <v>22</v>
      </c>
      <c r="D1876" s="12">
        <v>44067</v>
      </c>
      <c r="E1876" s="12">
        <v>44126</v>
      </c>
      <c r="F1876" s="13">
        <v>99280</v>
      </c>
      <c r="G1876" s="12">
        <v>44044</v>
      </c>
      <c r="H1876" s="12">
        <v>44408</v>
      </c>
      <c r="I1876" s="17">
        <f>IF((YEAR(H1876)-YEAR(G1876))=1, ((MONTH(H1876)-MONTH(G1876))+1)+12, (IF((YEAR(H1876)-YEAR(G1876))=2, ((MONTH(H1876)-MONTH(G1876))+1)+24, (IF((YEAR(H1876)-YEAR(G1876))=3, ((MONTH(H1876)-MONTH(G1876))+1)+36, (MONTH(H1876)-MONTH(G1876))+1)))))</f>
        <v>12</v>
      </c>
      <c r="J1876" s="13">
        <f>F1876/I1876</f>
        <v>8273.3333333333339</v>
      </c>
      <c r="L1876" t="b">
        <f t="shared" si="132"/>
        <v>0</v>
      </c>
      <c r="M1876" s="14" t="b">
        <f t="shared" ref="M1876:M1886" si="133">EXACT(A1876,A1875)</f>
        <v>1</v>
      </c>
      <c r="N1876" s="14" t="b">
        <f t="shared" ref="N1876:N1939" si="134">EXACT(B1876,B1875)</f>
        <v>1</v>
      </c>
      <c r="O1876"/>
    </row>
    <row r="1877" spans="1:15" ht="15.75" x14ac:dyDescent="0.25">
      <c r="A1877" s="17" t="s">
        <v>98</v>
      </c>
      <c r="B1877" s="17" t="s">
        <v>333</v>
      </c>
      <c r="C1877" s="17" t="s">
        <v>22</v>
      </c>
      <c r="D1877" s="12">
        <v>44209</v>
      </c>
      <c r="E1877" s="12">
        <v>44218</v>
      </c>
      <c r="F1877" s="13">
        <v>115544</v>
      </c>
      <c r="G1877" s="12">
        <v>44166</v>
      </c>
      <c r="H1877" s="12">
        <v>44530</v>
      </c>
      <c r="I1877" s="17">
        <f>IF((YEAR(H1877)-YEAR(G1877))=1, ((MONTH(H1877)-MONTH(G1877))+1)+12, (IF((YEAR(H1877)-YEAR(G1877))=2, ((MONTH(H1877)-MONTH(G1877))+1)+24, (IF((YEAR(H1877)-YEAR(G1877))=3, ((MONTH(H1877)-MONTH(G1877))+1)+36, (MONTH(H1877)-MONTH(G1877))+1)))))</f>
        <v>12</v>
      </c>
      <c r="J1877" s="13">
        <f>F1877/I1877</f>
        <v>9628.6666666666661</v>
      </c>
      <c r="L1877" t="b">
        <f t="shared" si="132"/>
        <v>0</v>
      </c>
      <c r="M1877" s="14" t="b">
        <f t="shared" si="133"/>
        <v>1</v>
      </c>
      <c r="N1877" s="14" t="b">
        <f t="shared" si="134"/>
        <v>1</v>
      </c>
      <c r="O1877"/>
    </row>
    <row r="1878" spans="1:15" ht="15.75" x14ac:dyDescent="0.25">
      <c r="A1878" s="17" t="s">
        <v>98</v>
      </c>
      <c r="B1878" s="17" t="s">
        <v>333</v>
      </c>
      <c r="C1878" s="17" t="s">
        <v>22</v>
      </c>
      <c r="D1878" s="12">
        <v>44286</v>
      </c>
      <c r="E1878" s="12"/>
      <c r="F1878" s="13">
        <v>198000</v>
      </c>
      <c r="G1878" s="12">
        <v>44197</v>
      </c>
      <c r="H1878" s="12">
        <v>44561</v>
      </c>
      <c r="I1878" s="17">
        <f>IF((YEAR(H1878)-YEAR(G1878))=1, ((MONTH(H1878)-MONTH(G1878))+1)+12, (IF((YEAR(H1878)-YEAR(G1878))=2, ((MONTH(H1878)-MONTH(G1878))+1)+24, (IF((YEAR(H1878)-YEAR(G1878))=3, ((MONTH(H1878)-MONTH(G1878))+1)+36, (MONTH(H1878)-MONTH(G1878))+1)))))</f>
        <v>12</v>
      </c>
      <c r="J1878" s="13">
        <f>F1878/I1878</f>
        <v>16500</v>
      </c>
      <c r="L1878" t="b">
        <f t="shared" si="132"/>
        <v>0</v>
      </c>
      <c r="M1878" s="14" t="b">
        <f t="shared" si="133"/>
        <v>1</v>
      </c>
      <c r="N1878" s="14" t="b">
        <f t="shared" si="134"/>
        <v>1</v>
      </c>
      <c r="O1878"/>
    </row>
    <row r="1879" spans="1:15" ht="15.75" x14ac:dyDescent="0.25">
      <c r="A1879" s="17" t="s">
        <v>99</v>
      </c>
      <c r="B1879" s="17" t="s">
        <v>334</v>
      </c>
      <c r="C1879" s="17" t="s">
        <v>22</v>
      </c>
      <c r="D1879" s="12">
        <v>43845</v>
      </c>
      <c r="E1879" s="12">
        <v>43875</v>
      </c>
      <c r="F1879" s="13">
        <v>31000</v>
      </c>
      <c r="G1879" s="12">
        <v>43831</v>
      </c>
      <c r="H1879" s="12">
        <v>44012</v>
      </c>
      <c r="I1879" s="17">
        <f>IF((YEAR(H1879)-YEAR(G1879))=1, ((MONTH(H1879)-MONTH(G1879))+1)+12, (IF((YEAR(H1879)-YEAR(G1879))=2, ((MONTH(H1879)-MONTH(G1879))+1)+24, (IF((YEAR(H1879)-YEAR(G1879))=3, ((MONTH(H1879)-MONTH(G1879))+1)+36, (MONTH(H1879)-MONTH(G1879))+1)))))</f>
        <v>6</v>
      </c>
      <c r="J1879" s="13">
        <f>F1879/I1879</f>
        <v>5166.666666666667</v>
      </c>
      <c r="L1879" t="b">
        <f t="shared" si="132"/>
        <v>0</v>
      </c>
      <c r="M1879" s="14" t="b">
        <f t="shared" si="133"/>
        <v>0</v>
      </c>
      <c r="N1879" s="14" t="b">
        <f t="shared" si="134"/>
        <v>0</v>
      </c>
      <c r="O1879"/>
    </row>
    <row r="1880" spans="1:15" ht="15.75" x14ac:dyDescent="0.25">
      <c r="A1880" s="17" t="s">
        <v>99</v>
      </c>
      <c r="B1880" s="17" t="s">
        <v>334</v>
      </c>
      <c r="C1880" s="17" t="s">
        <v>22</v>
      </c>
      <c r="D1880" s="12">
        <v>44076</v>
      </c>
      <c r="E1880" s="12">
        <v>44103</v>
      </c>
      <c r="F1880" s="13">
        <v>31000</v>
      </c>
      <c r="G1880" s="12">
        <v>44013</v>
      </c>
      <c r="H1880" s="12">
        <v>44196</v>
      </c>
      <c r="I1880" s="17">
        <f>IF((YEAR(H1880)-YEAR(G1880))=1, ((MONTH(H1880)-MONTH(G1880))+1)+12, (IF((YEAR(H1880)-YEAR(G1880))=2, ((MONTH(H1880)-MONTH(G1880))+1)+24, (IF((YEAR(H1880)-YEAR(G1880))=3, ((MONTH(H1880)-MONTH(G1880))+1)+36, (MONTH(H1880)-MONTH(G1880))+1)))))</f>
        <v>6</v>
      </c>
      <c r="J1880" s="13">
        <f>F1880/I1880</f>
        <v>5166.666666666667</v>
      </c>
      <c r="L1880" t="b">
        <f t="shared" si="132"/>
        <v>0</v>
      </c>
      <c r="M1880" s="14" t="b">
        <f t="shared" si="133"/>
        <v>1</v>
      </c>
      <c r="N1880" s="14" t="b">
        <f t="shared" si="134"/>
        <v>1</v>
      </c>
      <c r="O1880"/>
    </row>
    <row r="1881" spans="1:15" ht="15.75" x14ac:dyDescent="0.25">
      <c r="A1881" s="17" t="s">
        <v>99</v>
      </c>
      <c r="B1881" s="17" t="s">
        <v>334</v>
      </c>
      <c r="C1881" s="17" t="s">
        <v>22</v>
      </c>
      <c r="D1881" s="12">
        <v>44211</v>
      </c>
      <c r="E1881" s="12">
        <v>44232</v>
      </c>
      <c r="F1881" s="13">
        <v>31000</v>
      </c>
      <c r="G1881" s="12">
        <v>44197</v>
      </c>
      <c r="H1881" s="12">
        <v>44377</v>
      </c>
      <c r="I1881" s="17">
        <f>IF((YEAR(H1881)-YEAR(G1881))=1, ((MONTH(H1881)-MONTH(G1881))+1)+12, (IF((YEAR(H1881)-YEAR(G1881))=2, ((MONTH(H1881)-MONTH(G1881))+1)+24, (IF((YEAR(H1881)-YEAR(G1881))=3, ((MONTH(H1881)-MONTH(G1881))+1)+36, (MONTH(H1881)-MONTH(G1881))+1)))))</f>
        <v>6</v>
      </c>
      <c r="J1881" s="13">
        <f>F1881/I1881</f>
        <v>5166.666666666667</v>
      </c>
      <c r="L1881" t="b">
        <f t="shared" si="132"/>
        <v>0</v>
      </c>
      <c r="M1881" s="14" t="b">
        <f t="shared" si="133"/>
        <v>1</v>
      </c>
      <c r="N1881" s="14" t="b">
        <f t="shared" si="134"/>
        <v>1</v>
      </c>
      <c r="O1881"/>
    </row>
    <row r="1882" spans="1:15" ht="15.75" x14ac:dyDescent="0.25">
      <c r="A1882" s="17" t="s">
        <v>99</v>
      </c>
      <c r="B1882" s="17" t="s">
        <v>334</v>
      </c>
      <c r="C1882" s="17" t="s">
        <v>22</v>
      </c>
      <c r="D1882" s="12">
        <v>44378</v>
      </c>
      <c r="E1882" s="12"/>
      <c r="F1882" s="13">
        <v>31000</v>
      </c>
      <c r="G1882" s="12">
        <v>44378</v>
      </c>
      <c r="H1882" s="12">
        <v>44561</v>
      </c>
      <c r="I1882" s="17">
        <f>IF((YEAR(H1882)-YEAR(G1882))=1, ((MONTH(H1882)-MONTH(G1882))+1)+12, (IF((YEAR(H1882)-YEAR(G1882))=2, ((MONTH(H1882)-MONTH(G1882))+1)+24, (IF((YEAR(H1882)-YEAR(G1882))=3, ((MONTH(H1882)-MONTH(G1882))+1)+36, (MONTH(H1882)-MONTH(G1882))+1)))))</f>
        <v>6</v>
      </c>
      <c r="J1882" s="13">
        <f>F1882/I1882</f>
        <v>5166.666666666667</v>
      </c>
      <c r="L1882" t="b">
        <f t="shared" si="132"/>
        <v>0</v>
      </c>
      <c r="M1882" s="14" t="b">
        <f t="shared" si="133"/>
        <v>1</v>
      </c>
      <c r="N1882" s="14" t="b">
        <f t="shared" si="134"/>
        <v>1</v>
      </c>
      <c r="O1882"/>
    </row>
    <row r="1883" spans="1:15" ht="15.75" x14ac:dyDescent="0.25">
      <c r="A1883" s="17" t="s">
        <v>100</v>
      </c>
      <c r="B1883" s="17" t="s">
        <v>334</v>
      </c>
      <c r="C1883" s="17" t="s">
        <v>22</v>
      </c>
      <c r="D1883" s="12">
        <v>43698</v>
      </c>
      <c r="E1883" s="12">
        <v>43704</v>
      </c>
      <c r="F1883" s="13">
        <v>7500</v>
      </c>
      <c r="G1883" s="12">
        <v>43678</v>
      </c>
      <c r="H1883" s="19">
        <v>43769</v>
      </c>
      <c r="I1883" s="17">
        <f>IF((YEAR(H1883)-YEAR(G1883))=1, ((MONTH(H1883)-MONTH(G1883))+1)+12, (IF((YEAR(H1883)-YEAR(G1883))=2, ((MONTH(H1883)-MONTH(G1883))+1)+24, (IF((YEAR(H1883)-YEAR(G1883))=3, ((MONTH(H1883)-MONTH(G1883))+1)+36, (MONTH(H1883)-MONTH(G1883))+1)))))</f>
        <v>3</v>
      </c>
      <c r="J1883" s="13">
        <f>F1883/I1883</f>
        <v>2500</v>
      </c>
      <c r="L1883" t="b">
        <f t="shared" si="132"/>
        <v>0</v>
      </c>
      <c r="M1883" s="14" t="b">
        <f t="shared" si="133"/>
        <v>0</v>
      </c>
      <c r="N1883" s="14" t="b">
        <f t="shared" si="134"/>
        <v>1</v>
      </c>
      <c r="O1883"/>
    </row>
    <row r="1884" spans="1:15" ht="15.75" x14ac:dyDescent="0.25">
      <c r="A1884" s="17" t="s">
        <v>101</v>
      </c>
      <c r="B1884" s="17" t="s">
        <v>335</v>
      </c>
      <c r="C1884" s="17" t="s">
        <v>22</v>
      </c>
      <c r="D1884" s="12">
        <v>44075</v>
      </c>
      <c r="E1884" s="12">
        <v>44103</v>
      </c>
      <c r="F1884" s="13">
        <v>35000</v>
      </c>
      <c r="G1884" s="12">
        <v>44013</v>
      </c>
      <c r="H1884" s="12">
        <v>44469</v>
      </c>
      <c r="I1884" s="17">
        <f>IF((YEAR(H1884)-YEAR(G1884))=1, ((MONTH(H1884)-MONTH(G1884))+1)+12, (IF((YEAR(H1884)-YEAR(G1884))=2, ((MONTH(H1884)-MONTH(G1884))+1)+24, (IF((YEAR(H1884)-YEAR(G1884))=3, ((MONTH(H1884)-MONTH(G1884))+1)+36, (MONTH(H1884)-MONTH(G1884))+1)))))</f>
        <v>15</v>
      </c>
      <c r="J1884" s="13">
        <f>F1884/I1884</f>
        <v>2333.3333333333335</v>
      </c>
      <c r="L1884" t="b">
        <f t="shared" si="132"/>
        <v>0</v>
      </c>
      <c r="M1884" s="14" t="b">
        <f t="shared" si="133"/>
        <v>0</v>
      </c>
      <c r="N1884" s="14" t="b">
        <f t="shared" si="134"/>
        <v>0</v>
      </c>
      <c r="O1884"/>
    </row>
    <row r="1885" spans="1:15" ht="15.75" x14ac:dyDescent="0.25">
      <c r="A1885" s="17" t="s">
        <v>102</v>
      </c>
      <c r="B1885" s="17" t="s">
        <v>333</v>
      </c>
      <c r="C1885" s="17" t="s">
        <v>22</v>
      </c>
      <c r="D1885" s="12">
        <v>43663</v>
      </c>
      <c r="E1885" s="12">
        <v>43671</v>
      </c>
      <c r="F1885" s="13">
        <v>13500</v>
      </c>
      <c r="G1885" s="12">
        <v>43647</v>
      </c>
      <c r="H1885" s="12">
        <v>43830</v>
      </c>
      <c r="I1885" s="17">
        <f>IF((YEAR(H1885)-YEAR(G1885))=1, ((MONTH(H1885)-MONTH(G1885))+1)+12, (IF((YEAR(H1885)-YEAR(G1885))=2, ((MONTH(H1885)-MONTH(G1885))+1)+24, (IF((YEAR(H1885)-YEAR(G1885))=3, ((MONTH(H1885)-MONTH(G1885))+1)+36, (MONTH(H1885)-MONTH(G1885))+1)))))</f>
        <v>6</v>
      </c>
      <c r="J1885" s="13">
        <f>F1885/I1885</f>
        <v>2250</v>
      </c>
      <c r="L1885" t="b">
        <f t="shared" si="132"/>
        <v>0</v>
      </c>
      <c r="M1885" s="14" t="b">
        <f t="shared" si="133"/>
        <v>0</v>
      </c>
      <c r="N1885" s="14" t="b">
        <f t="shared" si="134"/>
        <v>0</v>
      </c>
      <c r="O1885"/>
    </row>
    <row r="1886" spans="1:15" ht="15.75" x14ac:dyDescent="0.25">
      <c r="A1886" s="17" t="s">
        <v>102</v>
      </c>
      <c r="B1886" s="17" t="s">
        <v>333</v>
      </c>
      <c r="C1886" s="17" t="s">
        <v>22</v>
      </c>
      <c r="D1886" s="12">
        <v>43831</v>
      </c>
      <c r="E1886" s="12">
        <v>43846</v>
      </c>
      <c r="F1886" s="13">
        <v>13500</v>
      </c>
      <c r="G1886" s="12">
        <v>43831</v>
      </c>
      <c r="H1886" s="12">
        <v>44012</v>
      </c>
      <c r="I1886" s="17">
        <f>IF((YEAR(H1886)-YEAR(G1886))=1, ((MONTH(H1886)-MONTH(G1886))+1)+12, (IF((YEAR(H1886)-YEAR(G1886))=2, ((MONTH(H1886)-MONTH(G1886))+1)+24, (IF((YEAR(H1886)-YEAR(G1886))=3, ((MONTH(H1886)-MONTH(G1886))+1)+36, (MONTH(H1886)-MONTH(G1886))+1)))))</f>
        <v>6</v>
      </c>
      <c r="J1886" s="13">
        <f>F1886/I1886</f>
        <v>2250</v>
      </c>
      <c r="L1886" t="b">
        <f t="shared" si="132"/>
        <v>0</v>
      </c>
      <c r="M1886" s="14" t="b">
        <f t="shared" si="133"/>
        <v>1</v>
      </c>
      <c r="N1886" s="14" t="b">
        <f t="shared" si="134"/>
        <v>1</v>
      </c>
      <c r="O1886"/>
    </row>
    <row r="1887" spans="1:15" ht="15.75" hidden="1" x14ac:dyDescent="0.25">
      <c r="A1887" s="17" t="s">
        <v>103</v>
      </c>
      <c r="B1887" s="17" t="s">
        <v>333</v>
      </c>
      <c r="C1887" s="17" t="s">
        <v>22</v>
      </c>
      <c r="D1887" s="12">
        <v>42878</v>
      </c>
      <c r="E1887" s="12">
        <v>43100</v>
      </c>
      <c r="F1887" s="13">
        <v>10000</v>
      </c>
      <c r="G1887" s="12">
        <v>42887</v>
      </c>
      <c r="H1887" s="12">
        <v>42978</v>
      </c>
      <c r="I1887" s="17">
        <f>IF((YEAR(H1887)-YEAR(G1887))=1, ((MONTH(H1887)-MONTH(G1887))+1)+12, (IF((YEAR(H1887)-YEAR(G1887))=2, ((MONTH(H1887)-MONTH(G1887))+1)+24, (IF((YEAR(H1887)-YEAR(G1887))=3, ((MONTH(H1887)-MONTH(G1887))+1)+36, (MONTH(H1887)-MONTH(G1887))+1)))))</f>
        <v>3</v>
      </c>
      <c r="J1887" s="13">
        <f>F1887/I1887</f>
        <v>3333.3333333333335</v>
      </c>
      <c r="L1887" t="b">
        <f t="shared" si="132"/>
        <v>0</v>
      </c>
      <c r="M1887" s="14" t="b">
        <f t="shared" ref="M1887:M1939" si="135">EXACT(A1887,A1886)</f>
        <v>0</v>
      </c>
      <c r="N1887" s="14" t="b">
        <f t="shared" si="134"/>
        <v>1</v>
      </c>
      <c r="O1887"/>
    </row>
    <row r="1888" spans="1:15" ht="15.75" hidden="1" x14ac:dyDescent="0.25">
      <c r="A1888" s="17" t="s">
        <v>103</v>
      </c>
      <c r="B1888" s="17" t="s">
        <v>333</v>
      </c>
      <c r="C1888" s="17" t="s">
        <v>22</v>
      </c>
      <c r="D1888" s="12">
        <v>42975</v>
      </c>
      <c r="E1888" s="12">
        <v>43100</v>
      </c>
      <c r="F1888" s="13">
        <v>25000</v>
      </c>
      <c r="G1888" s="12">
        <v>42948</v>
      </c>
      <c r="H1888" s="12">
        <v>43312</v>
      </c>
      <c r="I1888" s="17">
        <f>IF((YEAR(H1888)-YEAR(G1888))=1, ((MONTH(H1888)-MONTH(G1888))+1)+12, (IF((YEAR(H1888)-YEAR(G1888))=2, ((MONTH(H1888)-MONTH(G1888))+1)+24, (IF((YEAR(H1888)-YEAR(G1888))=3, ((MONTH(H1888)-MONTH(G1888))+1)+36, (MONTH(H1888)-MONTH(G1888))+1)))))</f>
        <v>12</v>
      </c>
      <c r="J1888" s="13">
        <f>F1888/I1888</f>
        <v>2083.3333333333335</v>
      </c>
      <c r="L1888" t="b">
        <f t="shared" si="132"/>
        <v>0</v>
      </c>
      <c r="M1888" s="14" t="b">
        <f t="shared" si="135"/>
        <v>1</v>
      </c>
      <c r="N1888" s="14" t="b">
        <f t="shared" si="134"/>
        <v>1</v>
      </c>
      <c r="O1888"/>
    </row>
    <row r="1889" spans="1:15" ht="15.75" hidden="1" x14ac:dyDescent="0.25">
      <c r="A1889" s="17" t="s">
        <v>103</v>
      </c>
      <c r="B1889" s="17" t="s">
        <v>333</v>
      </c>
      <c r="C1889" s="17" t="s">
        <v>22</v>
      </c>
      <c r="D1889" s="12">
        <v>43313</v>
      </c>
      <c r="E1889" s="12">
        <v>43508</v>
      </c>
      <c r="F1889" s="13">
        <v>25000</v>
      </c>
      <c r="G1889" s="12">
        <v>43313</v>
      </c>
      <c r="H1889" s="12">
        <v>43677</v>
      </c>
      <c r="I1889" s="17">
        <f>IF((YEAR(H1889)-YEAR(G1889))=1, ((MONTH(H1889)-MONTH(G1889))+1)+12, (IF((YEAR(H1889)-YEAR(G1889))=2, ((MONTH(H1889)-MONTH(G1889))+1)+24, (IF((YEAR(H1889)-YEAR(G1889))=3, ((MONTH(H1889)-MONTH(G1889))+1)+36, (MONTH(H1889)-MONTH(G1889))+1)))))</f>
        <v>12</v>
      </c>
      <c r="J1889" s="13">
        <f>F1889/I1889</f>
        <v>2083.3333333333335</v>
      </c>
      <c r="L1889" t="b">
        <f t="shared" si="132"/>
        <v>0</v>
      </c>
      <c r="M1889" s="14" t="b">
        <f t="shared" si="135"/>
        <v>1</v>
      </c>
      <c r="N1889" s="14" t="b">
        <f t="shared" si="134"/>
        <v>1</v>
      </c>
      <c r="O1889"/>
    </row>
    <row r="1890" spans="1:15" ht="15.75" x14ac:dyDescent="0.25">
      <c r="A1890" s="17" t="s">
        <v>33</v>
      </c>
      <c r="B1890" s="17" t="s">
        <v>336</v>
      </c>
      <c r="C1890" s="17" t="s">
        <v>22</v>
      </c>
      <c r="D1890" s="12">
        <v>44196</v>
      </c>
      <c r="E1890" s="12">
        <v>44196</v>
      </c>
      <c r="F1890" s="13">
        <v>75000</v>
      </c>
      <c r="G1890" s="12">
        <v>44166</v>
      </c>
      <c r="H1890" s="12">
        <v>44196</v>
      </c>
      <c r="I1890" s="17">
        <f>IF((YEAR(H1890)-YEAR(G1890))=1, ((MONTH(H1890)-MONTH(G1890))+1)+12, (IF((YEAR(H1890)-YEAR(G1890))=2, ((MONTH(H1890)-MONTH(G1890))+1)+24, (IF((YEAR(H1890)-YEAR(G1890))=3, ((MONTH(H1890)-MONTH(G1890))+1)+36, (MONTH(H1890)-MONTH(G1890))+1)))))</f>
        <v>1</v>
      </c>
      <c r="J1890" s="13">
        <f>F1890/I1890</f>
        <v>75000</v>
      </c>
      <c r="L1890" t="b">
        <f t="shared" si="132"/>
        <v>0</v>
      </c>
      <c r="M1890" s="14" t="b">
        <f t="shared" si="135"/>
        <v>0</v>
      </c>
      <c r="N1890" s="14" t="b">
        <f t="shared" si="134"/>
        <v>0</v>
      </c>
      <c r="O1890"/>
    </row>
    <row r="1891" spans="1:15" ht="15.75" x14ac:dyDescent="0.25">
      <c r="A1891" s="17" t="s">
        <v>33</v>
      </c>
      <c r="B1891" s="17" t="s">
        <v>336</v>
      </c>
      <c r="C1891" s="17" t="s">
        <v>22</v>
      </c>
      <c r="D1891" s="12">
        <v>44197</v>
      </c>
      <c r="E1891" s="12">
        <v>44197</v>
      </c>
      <c r="F1891" s="13">
        <v>37500</v>
      </c>
      <c r="G1891" s="12">
        <v>44197</v>
      </c>
      <c r="H1891" s="12">
        <v>44286</v>
      </c>
      <c r="I1891" s="17">
        <f>IF((YEAR(H1891)-YEAR(G1891))=1, ((MONTH(H1891)-MONTH(G1891))+1)+12, (IF((YEAR(H1891)-YEAR(G1891))=2, ((MONTH(H1891)-MONTH(G1891))+1)+24, (IF((YEAR(H1891)-YEAR(G1891))=3, ((MONTH(H1891)-MONTH(G1891))+1)+36, (MONTH(H1891)-MONTH(G1891))+1)))))</f>
        <v>3</v>
      </c>
      <c r="J1891" s="13">
        <f>F1891/I1891</f>
        <v>12500</v>
      </c>
      <c r="L1891" t="b">
        <f t="shared" si="132"/>
        <v>0</v>
      </c>
      <c r="M1891" s="14" t="b">
        <f t="shared" si="135"/>
        <v>1</v>
      </c>
      <c r="N1891" s="14" t="b">
        <f t="shared" si="134"/>
        <v>1</v>
      </c>
      <c r="O1891"/>
    </row>
    <row r="1892" spans="1:15" ht="15.75" x14ac:dyDescent="0.25">
      <c r="A1892" s="17" t="s">
        <v>33</v>
      </c>
      <c r="B1892" s="17" t="s">
        <v>336</v>
      </c>
      <c r="C1892" s="17" t="s">
        <v>22</v>
      </c>
      <c r="D1892" s="12">
        <v>44287</v>
      </c>
      <c r="E1892" s="12"/>
      <c r="F1892" s="13">
        <v>37500</v>
      </c>
      <c r="G1892" s="12">
        <v>44287</v>
      </c>
      <c r="H1892" s="12">
        <v>44377</v>
      </c>
      <c r="I1892" s="17">
        <f>IF((YEAR(H1892)-YEAR(G1892))=1, ((MONTH(H1892)-MONTH(G1892))+1)+12, (IF((YEAR(H1892)-YEAR(G1892))=2, ((MONTH(H1892)-MONTH(G1892))+1)+24, (IF((YEAR(H1892)-YEAR(G1892))=3, ((MONTH(H1892)-MONTH(G1892))+1)+36, (MONTH(H1892)-MONTH(G1892))+1)))))</f>
        <v>3</v>
      </c>
      <c r="J1892" s="13">
        <f>F1892/I1892</f>
        <v>12500</v>
      </c>
      <c r="L1892" t="b">
        <f t="shared" si="132"/>
        <v>0</v>
      </c>
      <c r="M1892" s="14" t="b">
        <f t="shared" si="135"/>
        <v>1</v>
      </c>
      <c r="N1892" s="14" t="b">
        <f t="shared" si="134"/>
        <v>1</v>
      </c>
      <c r="O1892"/>
    </row>
    <row r="1893" spans="1:15" ht="15.75" hidden="1" x14ac:dyDescent="0.25">
      <c r="A1893" s="17" t="s">
        <v>104</v>
      </c>
      <c r="B1893" s="17" t="s">
        <v>332</v>
      </c>
      <c r="C1893" s="17" t="s">
        <v>22</v>
      </c>
      <c r="D1893" s="12">
        <v>43370</v>
      </c>
      <c r="E1893" s="12">
        <v>43448</v>
      </c>
      <c r="F1893" s="13">
        <v>210000</v>
      </c>
      <c r="G1893" s="12">
        <v>43344</v>
      </c>
      <c r="H1893" s="12">
        <v>43708</v>
      </c>
      <c r="I1893" s="17">
        <f>IF((YEAR(H1893)-YEAR(G1893))=1, ((MONTH(H1893)-MONTH(G1893))+1)+12, (IF((YEAR(H1893)-YEAR(G1893))=2, ((MONTH(H1893)-MONTH(G1893))+1)+24, (IF((YEAR(H1893)-YEAR(G1893))=3, ((MONTH(H1893)-MONTH(G1893))+1)+36, (MONTH(H1893)-MONTH(G1893))+1)))))</f>
        <v>12</v>
      </c>
      <c r="J1893" s="13">
        <f>F1893/I1893</f>
        <v>17500</v>
      </c>
      <c r="L1893" t="b">
        <f t="shared" si="132"/>
        <v>0</v>
      </c>
      <c r="M1893" s="14" t="b">
        <f t="shared" si="135"/>
        <v>0</v>
      </c>
      <c r="N1893" s="14" t="b">
        <f t="shared" si="134"/>
        <v>0</v>
      </c>
      <c r="O1893"/>
    </row>
    <row r="1894" spans="1:15" ht="15.75" x14ac:dyDescent="0.25">
      <c r="A1894" s="17" t="s">
        <v>104</v>
      </c>
      <c r="B1894" s="17" t="s">
        <v>332</v>
      </c>
      <c r="C1894" s="17" t="s">
        <v>22</v>
      </c>
      <c r="D1894" s="12">
        <v>43664</v>
      </c>
      <c r="E1894" s="12">
        <v>43753</v>
      </c>
      <c r="F1894" s="13">
        <v>210000</v>
      </c>
      <c r="G1894" s="12">
        <v>43709</v>
      </c>
      <c r="H1894" s="12">
        <v>44074</v>
      </c>
      <c r="I1894" s="17">
        <f>IF((YEAR(H1894)-YEAR(G1894))=1, ((MONTH(H1894)-MONTH(G1894))+1)+12, (IF((YEAR(H1894)-YEAR(G1894))=2, ((MONTH(H1894)-MONTH(G1894))+1)+24, (IF((YEAR(H1894)-YEAR(G1894))=3, ((MONTH(H1894)-MONTH(G1894))+1)+36, (MONTH(H1894)-MONTH(G1894))+1)))))</f>
        <v>12</v>
      </c>
      <c r="J1894" s="13">
        <f>F1894/I1894</f>
        <v>17500</v>
      </c>
      <c r="L1894" t="b">
        <f t="shared" si="132"/>
        <v>0</v>
      </c>
      <c r="M1894" s="14" t="b">
        <f t="shared" si="135"/>
        <v>1</v>
      </c>
      <c r="N1894" s="14" t="b">
        <f t="shared" si="134"/>
        <v>1</v>
      </c>
      <c r="O1894"/>
    </row>
    <row r="1895" spans="1:15" ht="15.75" x14ac:dyDescent="0.25">
      <c r="A1895" s="17" t="s">
        <v>104</v>
      </c>
      <c r="B1895" s="17" t="s">
        <v>332</v>
      </c>
      <c r="C1895" s="17" t="s">
        <v>22</v>
      </c>
      <c r="D1895" s="12">
        <v>44035</v>
      </c>
      <c r="E1895" s="12">
        <v>44054</v>
      </c>
      <c r="F1895" s="13">
        <v>210000</v>
      </c>
      <c r="G1895" s="12">
        <v>44075</v>
      </c>
      <c r="H1895" s="12">
        <v>44439</v>
      </c>
      <c r="I1895" s="17">
        <f>IF((YEAR(H1895)-YEAR(G1895))=1, ((MONTH(H1895)-MONTH(G1895))+1)+12, (IF((YEAR(H1895)-YEAR(G1895))=2, ((MONTH(H1895)-MONTH(G1895))+1)+24, (IF((YEAR(H1895)-YEAR(G1895))=3, ((MONTH(H1895)-MONTH(G1895))+1)+36, (MONTH(H1895)-MONTH(G1895))+1)))))</f>
        <v>12</v>
      </c>
      <c r="J1895" s="13">
        <f>F1895/I1895</f>
        <v>17500</v>
      </c>
      <c r="L1895" t="b">
        <f t="shared" si="132"/>
        <v>0</v>
      </c>
      <c r="M1895" s="14" t="b">
        <f t="shared" si="135"/>
        <v>1</v>
      </c>
      <c r="N1895" s="14" t="b">
        <f t="shared" si="134"/>
        <v>1</v>
      </c>
      <c r="O1895"/>
    </row>
    <row r="1896" spans="1:15" ht="15.75" hidden="1" x14ac:dyDescent="0.25">
      <c r="A1896" s="17" t="s">
        <v>105</v>
      </c>
      <c r="B1896" s="17" t="s">
        <v>334</v>
      </c>
      <c r="C1896" s="17" t="s">
        <v>22</v>
      </c>
      <c r="D1896" s="12">
        <v>42429</v>
      </c>
      <c r="E1896" s="12">
        <v>42735</v>
      </c>
      <c r="F1896" s="13">
        <v>16000</v>
      </c>
      <c r="G1896" s="12">
        <v>42401</v>
      </c>
      <c r="H1896" s="12">
        <v>42766</v>
      </c>
      <c r="I1896" s="17">
        <f>IF((YEAR(H1896)-YEAR(G1896))=1, ((MONTH(H1896)-MONTH(G1896))+1)+12, (IF((YEAR(H1896)-YEAR(G1896))=2, ((MONTH(H1896)-MONTH(G1896))+1)+24, (IF((YEAR(H1896)-YEAR(G1896))=3, ((MONTH(H1896)-MONTH(G1896))+1)+36, (MONTH(H1896)-MONTH(G1896))+1)))))</f>
        <v>12</v>
      </c>
      <c r="J1896" s="13">
        <f>F1896/I1896</f>
        <v>1333.3333333333333</v>
      </c>
      <c r="L1896" t="b">
        <f t="shared" si="132"/>
        <v>0</v>
      </c>
      <c r="M1896" s="14" t="b">
        <f t="shared" si="135"/>
        <v>0</v>
      </c>
      <c r="N1896" s="14" t="b">
        <f t="shared" si="134"/>
        <v>0</v>
      </c>
      <c r="O1896"/>
    </row>
    <row r="1897" spans="1:15" ht="15.75" hidden="1" x14ac:dyDescent="0.25">
      <c r="A1897" s="17" t="s">
        <v>105</v>
      </c>
      <c r="B1897" s="17" t="s">
        <v>334</v>
      </c>
      <c r="C1897" s="17" t="s">
        <v>22</v>
      </c>
      <c r="D1897" s="12">
        <v>42767</v>
      </c>
      <c r="E1897" s="12">
        <v>43100</v>
      </c>
      <c r="F1897" s="13">
        <v>20000</v>
      </c>
      <c r="G1897" s="12">
        <v>42767</v>
      </c>
      <c r="H1897" s="12">
        <v>43131</v>
      </c>
      <c r="I1897" s="17">
        <f>IF((YEAR(H1897)-YEAR(G1897))=1, ((MONTH(H1897)-MONTH(G1897))+1)+12, (IF((YEAR(H1897)-YEAR(G1897))=2, ((MONTH(H1897)-MONTH(G1897))+1)+24, (IF((YEAR(H1897)-YEAR(G1897))=3, ((MONTH(H1897)-MONTH(G1897))+1)+36, (MONTH(H1897)-MONTH(G1897))+1)))))</f>
        <v>12</v>
      </c>
      <c r="J1897" s="13">
        <f>F1897/I1897</f>
        <v>1666.6666666666667</v>
      </c>
      <c r="L1897" t="b">
        <f t="shared" si="132"/>
        <v>0</v>
      </c>
      <c r="M1897" s="14" t="b">
        <f t="shared" si="135"/>
        <v>1</v>
      </c>
      <c r="N1897" s="14" t="b">
        <f t="shared" si="134"/>
        <v>1</v>
      </c>
      <c r="O1897"/>
    </row>
    <row r="1898" spans="1:15" ht="15.75" hidden="1" x14ac:dyDescent="0.25">
      <c r="A1898" s="17" t="s">
        <v>105</v>
      </c>
      <c r="B1898" s="17" t="s">
        <v>334</v>
      </c>
      <c r="C1898" s="17" t="s">
        <v>22</v>
      </c>
      <c r="D1898" s="12">
        <v>43159</v>
      </c>
      <c r="E1898" s="12">
        <v>43200</v>
      </c>
      <c r="F1898" s="13">
        <v>20000</v>
      </c>
      <c r="G1898" s="12">
        <v>43132</v>
      </c>
      <c r="H1898" s="12">
        <v>43496</v>
      </c>
      <c r="I1898" s="17">
        <f>IF((YEAR(H1898)-YEAR(G1898))=1, ((MONTH(H1898)-MONTH(G1898))+1)+12, (IF((YEAR(H1898)-YEAR(G1898))=2, ((MONTH(H1898)-MONTH(G1898))+1)+24, (IF((YEAR(H1898)-YEAR(G1898))=3, ((MONTH(H1898)-MONTH(G1898))+1)+36, (MONTH(H1898)-MONTH(G1898))+1)))))</f>
        <v>12</v>
      </c>
      <c r="J1898" s="13">
        <f>F1898/I1898</f>
        <v>1666.6666666666667</v>
      </c>
      <c r="L1898" t="b">
        <f t="shared" si="132"/>
        <v>0</v>
      </c>
      <c r="M1898" s="14" t="b">
        <f t="shared" si="135"/>
        <v>1</v>
      </c>
      <c r="N1898" s="14" t="b">
        <f t="shared" si="134"/>
        <v>1</v>
      </c>
      <c r="O1898"/>
    </row>
    <row r="1899" spans="1:15" ht="15.75" hidden="1" x14ac:dyDescent="0.25">
      <c r="A1899" s="17" t="s">
        <v>105</v>
      </c>
      <c r="B1899" s="17" t="s">
        <v>334</v>
      </c>
      <c r="C1899" s="17" t="s">
        <v>22</v>
      </c>
      <c r="D1899" s="12">
        <v>43154</v>
      </c>
      <c r="E1899" s="12">
        <v>43161</v>
      </c>
      <c r="F1899" s="13">
        <v>1500</v>
      </c>
      <c r="G1899" s="12">
        <v>43160</v>
      </c>
      <c r="H1899" s="12">
        <v>43281</v>
      </c>
      <c r="I1899" s="17">
        <f>IF((YEAR(H1899)-YEAR(G1899))=1, ((MONTH(H1899)-MONTH(G1899))+1)+12, (IF((YEAR(H1899)-YEAR(G1899))=2, ((MONTH(H1899)-MONTH(G1899))+1)+24, (IF((YEAR(H1899)-YEAR(G1899))=3, ((MONTH(H1899)-MONTH(G1899))+1)+36, (MONTH(H1899)-MONTH(G1899))+1)))))</f>
        <v>4</v>
      </c>
      <c r="J1899" s="13">
        <f>F1899/I1899</f>
        <v>375</v>
      </c>
      <c r="L1899" t="b">
        <f t="shared" si="132"/>
        <v>0</v>
      </c>
      <c r="M1899" s="14" t="b">
        <f t="shared" si="135"/>
        <v>1</v>
      </c>
      <c r="N1899" s="14" t="b">
        <f t="shared" si="134"/>
        <v>1</v>
      </c>
      <c r="O1899"/>
    </row>
    <row r="1900" spans="1:15" ht="15.75" hidden="1" x14ac:dyDescent="0.25">
      <c r="A1900" s="17" t="s">
        <v>105</v>
      </c>
      <c r="B1900" s="17" t="s">
        <v>334</v>
      </c>
      <c r="C1900" s="17" t="s">
        <v>22</v>
      </c>
      <c r="D1900" s="12">
        <v>43403</v>
      </c>
      <c r="E1900" s="12">
        <v>43434</v>
      </c>
      <c r="F1900" s="13">
        <v>1500</v>
      </c>
      <c r="G1900" s="12">
        <v>43405</v>
      </c>
      <c r="H1900" s="12">
        <v>43434</v>
      </c>
      <c r="I1900" s="17">
        <f>IF((YEAR(H1900)-YEAR(G1900))=1, ((MONTH(H1900)-MONTH(G1900))+1)+12, (IF((YEAR(H1900)-YEAR(G1900))=2, ((MONTH(H1900)-MONTH(G1900))+1)+24, (IF((YEAR(H1900)-YEAR(G1900))=3, ((MONTH(H1900)-MONTH(G1900))+1)+36, (MONTH(H1900)-MONTH(G1900))+1)))))</f>
        <v>1</v>
      </c>
      <c r="J1900" s="13">
        <f>F1900/I1900</f>
        <v>1500</v>
      </c>
      <c r="L1900" t="b">
        <f t="shared" si="132"/>
        <v>0</v>
      </c>
      <c r="M1900" s="14" t="b">
        <f t="shared" si="135"/>
        <v>1</v>
      </c>
      <c r="N1900" s="14" t="b">
        <f t="shared" si="134"/>
        <v>1</v>
      </c>
      <c r="O1900"/>
    </row>
    <row r="1901" spans="1:15" ht="15.75" hidden="1" x14ac:dyDescent="0.25">
      <c r="A1901" s="17" t="s">
        <v>105</v>
      </c>
      <c r="B1901" s="17" t="s">
        <v>333</v>
      </c>
      <c r="C1901" s="17" t="s">
        <v>22</v>
      </c>
      <c r="D1901" s="12">
        <v>43440</v>
      </c>
      <c r="E1901" s="12">
        <v>43476</v>
      </c>
      <c r="F1901" s="13">
        <v>1500</v>
      </c>
      <c r="G1901" s="12">
        <v>43435</v>
      </c>
      <c r="H1901" s="12">
        <v>43496</v>
      </c>
      <c r="I1901" s="17">
        <f>IF((YEAR(H1901)-YEAR(G1901))=1, ((MONTH(H1901)-MONTH(G1901))+1)+12, (IF((YEAR(H1901)-YEAR(G1901))=2, ((MONTH(H1901)-MONTH(G1901))+1)+24, (IF((YEAR(H1901)-YEAR(G1901))=3, ((MONTH(H1901)-MONTH(G1901))+1)+36, (MONTH(H1901)-MONTH(G1901))+1)))))</f>
        <v>2</v>
      </c>
      <c r="J1901" s="13">
        <f>F1901/I1901</f>
        <v>750</v>
      </c>
      <c r="L1901" t="b">
        <f t="shared" si="132"/>
        <v>0</v>
      </c>
      <c r="M1901" s="14" t="b">
        <f t="shared" si="135"/>
        <v>1</v>
      </c>
      <c r="N1901" s="14" t="b">
        <f t="shared" si="134"/>
        <v>0</v>
      </c>
      <c r="O1901"/>
    </row>
    <row r="1902" spans="1:15" ht="15.75" x14ac:dyDescent="0.25">
      <c r="A1902" s="17" t="s">
        <v>105</v>
      </c>
      <c r="B1902" s="17" t="s">
        <v>334</v>
      </c>
      <c r="C1902" s="17" t="s">
        <v>22</v>
      </c>
      <c r="D1902" s="12">
        <v>43497</v>
      </c>
      <c r="E1902" s="12">
        <v>43537</v>
      </c>
      <c r="F1902" s="13">
        <v>20000</v>
      </c>
      <c r="G1902" s="12">
        <v>43497</v>
      </c>
      <c r="H1902" s="12">
        <v>43861</v>
      </c>
      <c r="I1902" s="17">
        <f>IF((YEAR(H1902)-YEAR(G1902))=1, ((MONTH(H1902)-MONTH(G1902))+1)+12, (IF((YEAR(H1902)-YEAR(G1902))=2, ((MONTH(H1902)-MONTH(G1902))+1)+24, (IF((YEAR(H1902)-YEAR(G1902))=3, ((MONTH(H1902)-MONTH(G1902))+1)+36, (MONTH(H1902)-MONTH(G1902))+1)))))</f>
        <v>12</v>
      </c>
      <c r="J1902" s="13">
        <f>F1902/I1902</f>
        <v>1666.6666666666667</v>
      </c>
      <c r="L1902" t="b">
        <f t="shared" si="132"/>
        <v>0</v>
      </c>
      <c r="M1902" s="14" t="b">
        <f t="shared" si="135"/>
        <v>1</v>
      </c>
      <c r="N1902" s="14" t="b">
        <f t="shared" si="134"/>
        <v>0</v>
      </c>
      <c r="O1902"/>
    </row>
    <row r="1903" spans="1:15" ht="15.75" x14ac:dyDescent="0.25">
      <c r="A1903" s="17" t="s">
        <v>105</v>
      </c>
      <c r="B1903" s="17" t="s">
        <v>334</v>
      </c>
      <c r="C1903" s="17" t="s">
        <v>22</v>
      </c>
      <c r="D1903" s="12">
        <v>43862</v>
      </c>
      <c r="E1903" s="12">
        <v>43889</v>
      </c>
      <c r="F1903" s="13">
        <v>20000</v>
      </c>
      <c r="G1903" s="12">
        <v>43862</v>
      </c>
      <c r="H1903" s="12">
        <v>44227</v>
      </c>
      <c r="I1903" s="17">
        <f>IF((YEAR(H1903)-YEAR(G1903))=1, ((MONTH(H1903)-MONTH(G1903))+1)+12, (IF((YEAR(H1903)-YEAR(G1903))=2, ((MONTH(H1903)-MONTH(G1903))+1)+24, (IF((YEAR(H1903)-YEAR(G1903))=3, ((MONTH(H1903)-MONTH(G1903))+1)+36, (MONTH(H1903)-MONTH(G1903))+1)))))</f>
        <v>12</v>
      </c>
      <c r="J1903" s="13">
        <f>F1903/I1903</f>
        <v>1666.6666666666667</v>
      </c>
      <c r="L1903" t="b">
        <f t="shared" si="132"/>
        <v>0</v>
      </c>
      <c r="M1903" s="14" t="b">
        <f t="shared" si="135"/>
        <v>1</v>
      </c>
      <c r="N1903" s="14" t="b">
        <f t="shared" si="134"/>
        <v>1</v>
      </c>
      <c r="O1903"/>
    </row>
    <row r="1904" spans="1:15" ht="15.75" x14ac:dyDescent="0.25">
      <c r="A1904" s="17" t="s">
        <v>105</v>
      </c>
      <c r="B1904" s="17" t="s">
        <v>334</v>
      </c>
      <c r="C1904" s="17" t="s">
        <v>22</v>
      </c>
      <c r="D1904" s="12">
        <v>44409</v>
      </c>
      <c r="E1904" s="12"/>
      <c r="F1904" s="13">
        <v>8000</v>
      </c>
      <c r="G1904" s="12">
        <v>44228</v>
      </c>
      <c r="H1904" s="12">
        <v>44592</v>
      </c>
      <c r="I1904" s="17">
        <f>IF((YEAR(H1904)-YEAR(G1904))=1, ((MONTH(H1904)-MONTH(G1904))+1)+12, (IF((YEAR(H1904)-YEAR(G1904))=2, ((MONTH(H1904)-MONTH(G1904))+1)+24, (IF((YEAR(H1904)-YEAR(G1904))=3, ((MONTH(H1904)-MONTH(G1904))+1)+36, (MONTH(H1904)-MONTH(G1904))+1)))))</f>
        <v>12</v>
      </c>
      <c r="J1904" s="13">
        <f>F1904/I1904</f>
        <v>666.66666666666663</v>
      </c>
      <c r="L1904" t="b">
        <f t="shared" si="132"/>
        <v>0</v>
      </c>
      <c r="M1904" s="14" t="b">
        <f t="shared" si="135"/>
        <v>1</v>
      </c>
      <c r="N1904" s="14" t="b">
        <f t="shared" si="134"/>
        <v>1</v>
      </c>
      <c r="O1904"/>
    </row>
    <row r="1905" spans="1:15" ht="15.75" x14ac:dyDescent="0.25">
      <c r="A1905" s="17" t="s">
        <v>105</v>
      </c>
      <c r="B1905" s="17" t="s">
        <v>333</v>
      </c>
      <c r="C1905" s="17" t="s">
        <v>22</v>
      </c>
      <c r="D1905" s="12">
        <v>44227</v>
      </c>
      <c r="E1905" s="12"/>
      <c r="F1905" s="13">
        <v>3750</v>
      </c>
      <c r="G1905" s="12">
        <v>43862</v>
      </c>
      <c r="H1905" s="12">
        <v>44227</v>
      </c>
      <c r="I1905" s="17">
        <f>IF((YEAR(H1905)-YEAR(G1905))=1, ((MONTH(H1905)-MONTH(G1905))+1)+12, (IF((YEAR(H1905)-YEAR(G1905))=2, ((MONTH(H1905)-MONTH(G1905))+1)+24, (MONTH(H1905)-MONTH(G1905))+1)))</f>
        <v>12</v>
      </c>
      <c r="J1905" s="13">
        <f>F1905/I1905</f>
        <v>312.5</v>
      </c>
      <c r="L1905" t="b">
        <f t="shared" si="132"/>
        <v>0</v>
      </c>
      <c r="M1905" s="14" t="b">
        <f t="shared" si="135"/>
        <v>1</v>
      </c>
      <c r="N1905" s="14" t="b">
        <f t="shared" si="134"/>
        <v>0</v>
      </c>
      <c r="O1905"/>
    </row>
    <row r="1906" spans="1:15" ht="15.75" x14ac:dyDescent="0.25">
      <c r="A1906" s="17" t="s">
        <v>105</v>
      </c>
      <c r="B1906" s="17" t="s">
        <v>333</v>
      </c>
      <c r="C1906" s="17" t="s">
        <v>22</v>
      </c>
      <c r="D1906" s="12">
        <v>44228</v>
      </c>
      <c r="E1906" s="12">
        <v>44260</v>
      </c>
      <c r="F1906" s="13">
        <v>8000</v>
      </c>
      <c r="G1906" s="12">
        <v>44228</v>
      </c>
      <c r="H1906" s="12">
        <v>44592</v>
      </c>
      <c r="I1906" s="17">
        <f>IF((YEAR(H1906)-YEAR(G1906))=1, ((MONTH(H1906)-MONTH(G1906))+1)+12, (IF((YEAR(H1906)-YEAR(G1906))=2, ((MONTH(H1906)-MONTH(G1906))+1)+24, (IF((YEAR(H1906)-YEAR(G1906))=3, ((MONTH(H1906)-MONTH(G1906))+1)+36, (MONTH(H1906)-MONTH(G1906))+1)))))</f>
        <v>12</v>
      </c>
      <c r="J1906" s="13">
        <f>F1906/I1906</f>
        <v>666.66666666666663</v>
      </c>
      <c r="L1906" t="b">
        <f t="shared" si="132"/>
        <v>0</v>
      </c>
      <c r="M1906" s="14" t="b">
        <f t="shared" si="135"/>
        <v>1</v>
      </c>
      <c r="N1906" s="14" t="b">
        <f t="shared" si="134"/>
        <v>1</v>
      </c>
      <c r="O1906"/>
    </row>
    <row r="1907" spans="1:15" ht="15.75" x14ac:dyDescent="0.25">
      <c r="A1907" s="17" t="s">
        <v>105</v>
      </c>
      <c r="B1907" s="17" t="s">
        <v>334</v>
      </c>
      <c r="C1907" s="17" t="s">
        <v>22</v>
      </c>
      <c r="D1907" s="12">
        <v>44259</v>
      </c>
      <c r="E1907" s="12"/>
      <c r="F1907" s="13">
        <v>3750</v>
      </c>
      <c r="G1907" s="12">
        <v>44256</v>
      </c>
      <c r="H1907" s="12">
        <v>44620</v>
      </c>
      <c r="I1907" s="17">
        <f>IF((YEAR(H1907)-YEAR(G1907))=1, ((MONTH(H1907)-MONTH(G1907))+1)+12, (IF((YEAR(H1907)-YEAR(G1907))=2, ((MONTH(H1907)-MONTH(G1907))+1)+24, (MONTH(H1907)-MONTH(G1907))+1)))</f>
        <v>12</v>
      </c>
      <c r="J1907" s="13">
        <f>F1907/I1907</f>
        <v>312.5</v>
      </c>
      <c r="L1907" t="b">
        <f t="shared" si="132"/>
        <v>0</v>
      </c>
      <c r="M1907" s="14" t="b">
        <f t="shared" si="135"/>
        <v>1</v>
      </c>
      <c r="N1907" s="14" t="b">
        <f t="shared" si="134"/>
        <v>0</v>
      </c>
      <c r="O1907"/>
    </row>
    <row r="1908" spans="1:15" ht="15.75" hidden="1" x14ac:dyDescent="0.25">
      <c r="A1908" s="17" t="s">
        <v>106</v>
      </c>
      <c r="B1908" s="17" t="s">
        <v>332</v>
      </c>
      <c r="C1908" s="17" t="s">
        <v>22</v>
      </c>
      <c r="D1908" s="12">
        <v>43447</v>
      </c>
      <c r="E1908" s="12">
        <v>43487</v>
      </c>
      <c r="F1908" s="13">
        <v>1300.6199999999999</v>
      </c>
      <c r="G1908" s="12">
        <v>43435</v>
      </c>
      <c r="H1908" s="12">
        <v>43496</v>
      </c>
      <c r="I1908" s="17">
        <f>IF((YEAR(H1908)-YEAR(G1908))=1, ((MONTH(H1908)-MONTH(G1908))+1)+12, (IF((YEAR(H1908)-YEAR(G1908))=2, ((MONTH(H1908)-MONTH(G1908))+1)+24, (IF((YEAR(H1908)-YEAR(G1908))=3, ((MONTH(H1908)-MONTH(G1908))+1)+36, (MONTH(H1908)-MONTH(G1908))+1)))))</f>
        <v>2</v>
      </c>
      <c r="J1908" s="13">
        <f>F1908/I1908</f>
        <v>650.30999999999995</v>
      </c>
      <c r="L1908" t="b">
        <f t="shared" si="132"/>
        <v>0</v>
      </c>
      <c r="M1908" s="14" t="b">
        <f t="shared" si="135"/>
        <v>0</v>
      </c>
      <c r="N1908" s="14" t="b">
        <f t="shared" si="134"/>
        <v>0</v>
      </c>
      <c r="O1908"/>
    </row>
    <row r="1909" spans="1:15" ht="15.75" x14ac:dyDescent="0.25">
      <c r="A1909" s="17" t="s">
        <v>106</v>
      </c>
      <c r="B1909" s="17" t="s">
        <v>332</v>
      </c>
      <c r="C1909" s="17" t="s">
        <v>22</v>
      </c>
      <c r="D1909" s="12">
        <v>43497</v>
      </c>
      <c r="E1909" s="12">
        <v>43529</v>
      </c>
      <c r="F1909" s="13">
        <v>1304.33</v>
      </c>
      <c r="G1909" s="12">
        <v>43497</v>
      </c>
      <c r="H1909" s="12">
        <v>43585</v>
      </c>
      <c r="I1909" s="17">
        <f>IF((YEAR(H1909)-YEAR(G1909))=1, ((MONTH(H1909)-MONTH(G1909))+1)+12, (IF((YEAR(H1909)-YEAR(G1909))=2, ((MONTH(H1909)-MONTH(G1909))+1)+24, (IF((YEAR(H1909)-YEAR(G1909))=3, ((MONTH(H1909)-MONTH(G1909))+1)+36, (MONTH(H1909)-MONTH(G1909))+1)))))</f>
        <v>3</v>
      </c>
      <c r="J1909" s="13">
        <f>F1909/I1909</f>
        <v>434.77666666666664</v>
      </c>
      <c r="L1909" t="b">
        <f t="shared" si="132"/>
        <v>0</v>
      </c>
      <c r="M1909" s="14" t="b">
        <f t="shared" si="135"/>
        <v>1</v>
      </c>
      <c r="N1909" s="14" t="b">
        <f t="shared" si="134"/>
        <v>1</v>
      </c>
      <c r="O1909"/>
    </row>
    <row r="1910" spans="1:15" ht="15.75" x14ac:dyDescent="0.25">
      <c r="A1910" s="17" t="s">
        <v>106</v>
      </c>
      <c r="B1910" s="17" t="s">
        <v>332</v>
      </c>
      <c r="C1910" s="17" t="s">
        <v>22</v>
      </c>
      <c r="D1910" s="12">
        <v>43586</v>
      </c>
      <c r="E1910" s="12">
        <v>43621</v>
      </c>
      <c r="F1910" s="13">
        <v>1268.9000000000001</v>
      </c>
      <c r="G1910" s="12">
        <v>43586</v>
      </c>
      <c r="H1910" s="12">
        <v>43677</v>
      </c>
      <c r="I1910" s="17">
        <f>IF((YEAR(H1910)-YEAR(G1910))=1, ((MONTH(H1910)-MONTH(G1910))+1)+12, (IF((YEAR(H1910)-YEAR(G1910))=2, ((MONTH(H1910)-MONTH(G1910))+1)+24, (IF((YEAR(H1910)-YEAR(G1910))=3, ((MONTH(H1910)-MONTH(G1910))+1)+36, (MONTH(H1910)-MONTH(G1910))+1)))))</f>
        <v>3</v>
      </c>
      <c r="J1910" s="13">
        <f>F1910/I1910</f>
        <v>422.9666666666667</v>
      </c>
      <c r="L1910" t="b">
        <f t="shared" si="132"/>
        <v>0</v>
      </c>
      <c r="M1910" s="14" t="b">
        <f t="shared" si="135"/>
        <v>1</v>
      </c>
      <c r="N1910" s="14" t="b">
        <f t="shared" si="134"/>
        <v>1</v>
      </c>
      <c r="O1910"/>
    </row>
    <row r="1911" spans="1:15" ht="15.75" x14ac:dyDescent="0.25">
      <c r="A1911" s="17" t="s">
        <v>106</v>
      </c>
      <c r="B1911" s="17" t="s">
        <v>332</v>
      </c>
      <c r="C1911" s="17" t="s">
        <v>22</v>
      </c>
      <c r="D1911" s="12">
        <v>43678</v>
      </c>
      <c r="E1911" s="12">
        <v>43712</v>
      </c>
      <c r="F1911" s="13">
        <v>1231.48</v>
      </c>
      <c r="G1911" s="12">
        <v>43678</v>
      </c>
      <c r="H1911" s="12">
        <v>43769</v>
      </c>
      <c r="I1911" s="17">
        <f>IF((YEAR(H1911)-YEAR(G1911))=1, ((MONTH(H1911)-MONTH(G1911))+1)+12, (IF((YEAR(H1911)-YEAR(G1911))=2, ((MONTH(H1911)-MONTH(G1911))+1)+24, (IF((YEAR(H1911)-YEAR(G1911))=3, ((MONTH(H1911)-MONTH(G1911))+1)+36, (MONTH(H1911)-MONTH(G1911))+1)))))</f>
        <v>3</v>
      </c>
      <c r="J1911" s="13">
        <f>F1911/I1911</f>
        <v>410.49333333333334</v>
      </c>
      <c r="L1911" t="b">
        <f t="shared" si="132"/>
        <v>0</v>
      </c>
      <c r="M1911" s="14" t="b">
        <f t="shared" si="135"/>
        <v>1</v>
      </c>
      <c r="N1911" s="14" t="b">
        <f t="shared" si="134"/>
        <v>1</v>
      </c>
      <c r="O1911"/>
    </row>
    <row r="1912" spans="1:15" ht="15.75" x14ac:dyDescent="0.25">
      <c r="A1912" s="17" t="s">
        <v>106</v>
      </c>
      <c r="B1912" s="17" t="s">
        <v>332</v>
      </c>
      <c r="C1912" s="17" t="s">
        <v>22</v>
      </c>
      <c r="D1912" s="12">
        <v>43775</v>
      </c>
      <c r="E1912" s="12">
        <v>43808</v>
      </c>
      <c r="F1912" s="13">
        <v>1539.36</v>
      </c>
      <c r="G1912" s="12">
        <v>43770</v>
      </c>
      <c r="H1912" s="12">
        <v>43861</v>
      </c>
      <c r="I1912" s="17">
        <f>IF((YEAR(H1912)-YEAR(G1912))=1, ((MONTH(H1912)-MONTH(G1912))+1)+12, (IF((YEAR(H1912)-YEAR(G1912))=2, ((MONTH(H1912)-MONTH(G1912))+1)+24, (IF((YEAR(H1912)-YEAR(G1912))=3, ((MONTH(H1912)-MONTH(G1912))+1)+36, (MONTH(H1912)-MONTH(G1912))+1)))))</f>
        <v>3</v>
      </c>
      <c r="J1912" s="13">
        <f>F1912/I1912</f>
        <v>513.12</v>
      </c>
      <c r="L1912" t="b">
        <f t="shared" si="132"/>
        <v>0</v>
      </c>
      <c r="M1912" s="14" t="b">
        <f t="shared" si="135"/>
        <v>1</v>
      </c>
      <c r="N1912" s="14" t="b">
        <f t="shared" si="134"/>
        <v>1</v>
      </c>
      <c r="O1912"/>
    </row>
    <row r="1913" spans="1:15" ht="15.75" x14ac:dyDescent="0.25">
      <c r="A1913" s="17" t="s">
        <v>106</v>
      </c>
      <c r="B1913" s="17" t="s">
        <v>332</v>
      </c>
      <c r="C1913" s="17" t="s">
        <v>22</v>
      </c>
      <c r="D1913" s="12">
        <v>43862</v>
      </c>
      <c r="E1913" s="12">
        <v>43920</v>
      </c>
      <c r="F1913" s="13">
        <v>1506.15</v>
      </c>
      <c r="G1913" s="12">
        <v>43862</v>
      </c>
      <c r="H1913" s="12">
        <v>43951</v>
      </c>
      <c r="I1913" s="17">
        <f>IF((YEAR(H1913)-YEAR(G1913))=1, ((MONTH(H1913)-MONTH(G1913))+1)+12, (IF((YEAR(H1913)-YEAR(G1913))=2, ((MONTH(H1913)-MONTH(G1913))+1)+24, (IF((YEAR(H1913)-YEAR(G1913))=3, ((MONTH(H1913)-MONTH(G1913))+1)+36, (MONTH(H1913)-MONTH(G1913))+1)))))</f>
        <v>3</v>
      </c>
      <c r="J1913" s="13">
        <f>F1913/I1913</f>
        <v>502.05</v>
      </c>
      <c r="L1913" t="b">
        <f t="shared" si="132"/>
        <v>0</v>
      </c>
      <c r="M1913" s="14" t="b">
        <f t="shared" si="135"/>
        <v>1</v>
      </c>
      <c r="N1913" s="14" t="b">
        <f t="shared" si="134"/>
        <v>1</v>
      </c>
      <c r="O1913"/>
    </row>
    <row r="1914" spans="1:15" ht="15.75" x14ac:dyDescent="0.25">
      <c r="A1914" s="17" t="s">
        <v>106</v>
      </c>
      <c r="B1914" s="17" t="s">
        <v>332</v>
      </c>
      <c r="C1914" s="17" t="s">
        <v>22</v>
      </c>
      <c r="D1914" s="12">
        <v>43952</v>
      </c>
      <c r="E1914" s="12">
        <v>44005</v>
      </c>
      <c r="F1914" s="13">
        <v>1451.25</v>
      </c>
      <c r="G1914" s="12">
        <v>43952</v>
      </c>
      <c r="H1914" s="12">
        <v>44043</v>
      </c>
      <c r="I1914" s="17">
        <f>IF((YEAR(H1914)-YEAR(G1914))=1, ((MONTH(H1914)-MONTH(G1914))+1)+12, (IF((YEAR(H1914)-YEAR(G1914))=2, ((MONTH(H1914)-MONTH(G1914))+1)+24, (IF((YEAR(H1914)-YEAR(G1914))=3, ((MONTH(H1914)-MONTH(G1914))+1)+36, (MONTH(H1914)-MONTH(G1914))+1)))))</f>
        <v>3</v>
      </c>
      <c r="J1914" s="13">
        <f>F1914/I1914</f>
        <v>483.75</v>
      </c>
      <c r="L1914" t="b">
        <f t="shared" si="132"/>
        <v>0</v>
      </c>
      <c r="M1914" s="14" t="b">
        <f t="shared" si="135"/>
        <v>1</v>
      </c>
      <c r="N1914" s="14" t="b">
        <f t="shared" si="134"/>
        <v>1</v>
      </c>
      <c r="O1914"/>
    </row>
    <row r="1915" spans="1:15" ht="15.75" x14ac:dyDescent="0.25">
      <c r="A1915" s="17" t="s">
        <v>106</v>
      </c>
      <c r="B1915" s="17" t="s">
        <v>332</v>
      </c>
      <c r="C1915" s="17" t="s">
        <v>22</v>
      </c>
      <c r="D1915" s="12">
        <v>44044</v>
      </c>
      <c r="E1915" s="12">
        <v>44138</v>
      </c>
      <c r="F1915" s="13">
        <v>1607.37</v>
      </c>
      <c r="G1915" s="12">
        <v>44044</v>
      </c>
      <c r="H1915" s="12">
        <v>44135</v>
      </c>
      <c r="I1915" s="17">
        <f>IF((YEAR(H1915)-YEAR(G1915))=1, ((MONTH(H1915)-MONTH(G1915))+1)+12, (IF((YEAR(H1915)-YEAR(G1915))=2, ((MONTH(H1915)-MONTH(G1915))+1)+24, (IF((YEAR(H1915)-YEAR(G1915))=3, ((MONTH(H1915)-MONTH(G1915))+1)+36, (MONTH(H1915)-MONTH(G1915))+1)))))</f>
        <v>3</v>
      </c>
      <c r="J1915" s="13">
        <f>F1915/I1915</f>
        <v>535.79</v>
      </c>
      <c r="L1915" t="b">
        <f t="shared" si="132"/>
        <v>0</v>
      </c>
      <c r="M1915" s="14" t="b">
        <f t="shared" si="135"/>
        <v>1</v>
      </c>
      <c r="N1915" s="14" t="b">
        <f t="shared" si="134"/>
        <v>1</v>
      </c>
      <c r="O1915"/>
    </row>
    <row r="1916" spans="1:15" ht="15.75" x14ac:dyDescent="0.25">
      <c r="A1916" s="17" t="s">
        <v>106</v>
      </c>
      <c r="B1916" s="17" t="s">
        <v>332</v>
      </c>
      <c r="C1916" s="17" t="s">
        <v>22</v>
      </c>
      <c r="D1916" s="12">
        <v>44227</v>
      </c>
      <c r="E1916" s="12"/>
      <c r="F1916" s="13">
        <v>1721.4</v>
      </c>
      <c r="G1916" s="12">
        <v>44197</v>
      </c>
      <c r="H1916" s="12">
        <v>44227</v>
      </c>
      <c r="I1916" s="17">
        <f>IF((YEAR(H1916)-YEAR(G1916))=1, ((MONTH(H1916)-MONTH(G1916))+1)+12, (IF((YEAR(H1916)-YEAR(G1916))=2, ((MONTH(H1916)-MONTH(G1916))+1)+24, (IF((YEAR(H1916)-YEAR(G1916))=3, ((MONTH(H1916)-MONTH(G1916))+1)+36, (MONTH(H1916)-MONTH(G1916))+1)))))</f>
        <v>1</v>
      </c>
      <c r="J1916" s="13">
        <f>F1916/I1916</f>
        <v>1721.4</v>
      </c>
      <c r="L1916" t="b">
        <f t="shared" si="132"/>
        <v>0</v>
      </c>
      <c r="M1916" s="14" t="b">
        <f t="shared" si="135"/>
        <v>1</v>
      </c>
      <c r="N1916" s="14" t="b">
        <f t="shared" si="134"/>
        <v>1</v>
      </c>
      <c r="O1916"/>
    </row>
    <row r="1917" spans="1:15" ht="15.75" x14ac:dyDescent="0.25">
      <c r="A1917" s="17" t="s">
        <v>106</v>
      </c>
      <c r="B1917" s="17" t="s">
        <v>332</v>
      </c>
      <c r="C1917" s="17" t="s">
        <v>22</v>
      </c>
      <c r="D1917" s="12">
        <v>44256</v>
      </c>
      <c r="E1917" s="12"/>
      <c r="F1917" s="13">
        <v>1746.09</v>
      </c>
      <c r="G1917" s="12">
        <v>44228</v>
      </c>
      <c r="H1917" s="12">
        <v>44316</v>
      </c>
      <c r="I1917" s="17">
        <f>IF((YEAR(H1917)-YEAR(G1917))=1, ((MONTH(H1917)-MONTH(G1917))+1)+12, (IF((YEAR(H1917)-YEAR(G1917))=2, ((MONTH(H1917)-MONTH(G1917))+1)+24, (IF((YEAR(H1917)-YEAR(G1917))=3, ((MONTH(H1917)-MONTH(G1917))+1)+36, (MONTH(H1917)-MONTH(G1917))+1)))))</f>
        <v>3</v>
      </c>
      <c r="J1917" s="13">
        <f>F1917/I1917</f>
        <v>582.03</v>
      </c>
      <c r="L1917" t="b">
        <f t="shared" si="132"/>
        <v>0</v>
      </c>
      <c r="M1917" s="14" t="b">
        <f t="shared" si="135"/>
        <v>1</v>
      </c>
      <c r="N1917" s="14" t="b">
        <f t="shared" si="134"/>
        <v>1</v>
      </c>
      <c r="O1917"/>
    </row>
    <row r="1918" spans="1:15" ht="15.75" x14ac:dyDescent="0.25">
      <c r="A1918" s="17" t="s">
        <v>106</v>
      </c>
      <c r="B1918" s="17" t="s">
        <v>332</v>
      </c>
      <c r="C1918" s="17" t="s">
        <v>22</v>
      </c>
      <c r="D1918" s="12">
        <v>44317</v>
      </c>
      <c r="E1918" s="12"/>
      <c r="F1918" s="13">
        <v>1721.4</v>
      </c>
      <c r="G1918" s="12">
        <v>44317</v>
      </c>
      <c r="H1918" s="12">
        <v>44408</v>
      </c>
      <c r="I1918" s="17">
        <f>IF((YEAR(H1918)-YEAR(G1918))=1, ((MONTH(H1918)-MONTH(G1918))+1)+12, (IF((YEAR(H1918)-YEAR(G1918))=2, ((MONTH(H1918)-MONTH(G1918))+1)+24, (IF((YEAR(H1918)-YEAR(G1918))=3, ((MONTH(H1918)-MONTH(G1918))+1)+36, (MONTH(H1918)-MONTH(G1918))+1)))))</f>
        <v>3</v>
      </c>
      <c r="J1918" s="13">
        <f>F1918/I1918</f>
        <v>573.80000000000007</v>
      </c>
      <c r="L1918" t="b">
        <f t="shared" si="132"/>
        <v>0</v>
      </c>
      <c r="M1918" s="14" t="b">
        <f t="shared" si="135"/>
        <v>1</v>
      </c>
      <c r="N1918" s="14" t="b">
        <f t="shared" si="134"/>
        <v>1</v>
      </c>
      <c r="O1918"/>
    </row>
    <row r="1919" spans="1:15" ht="15.75" x14ac:dyDescent="0.25">
      <c r="A1919" s="17" t="s">
        <v>106</v>
      </c>
      <c r="B1919" s="17" t="s">
        <v>332</v>
      </c>
      <c r="C1919" s="17" t="s">
        <v>22</v>
      </c>
      <c r="D1919" s="12">
        <v>44409</v>
      </c>
      <c r="E1919" s="12"/>
      <c r="F1919" s="13">
        <v>1721.4</v>
      </c>
      <c r="G1919" s="12">
        <v>44409</v>
      </c>
      <c r="H1919" s="12">
        <v>44500</v>
      </c>
      <c r="I1919" s="17">
        <f>IF((YEAR(H1919)-YEAR(G1919))=1, ((MONTH(H1919)-MONTH(G1919))+1)+12, (IF((YEAR(H1919)-YEAR(G1919))=2, ((MONTH(H1919)-MONTH(G1919))+1)+24, (IF((YEAR(H1919)-YEAR(G1919))=3, ((MONTH(H1919)-MONTH(G1919))+1)+36, (MONTH(H1919)-MONTH(G1919))+1)))))</f>
        <v>3</v>
      </c>
      <c r="J1919" s="13">
        <f>F1919/I1919</f>
        <v>573.80000000000007</v>
      </c>
      <c r="L1919" t="b">
        <f t="shared" si="132"/>
        <v>0</v>
      </c>
      <c r="M1919" s="14" t="b">
        <f t="shared" si="135"/>
        <v>1</v>
      </c>
      <c r="N1919" s="14" t="b">
        <f t="shared" si="134"/>
        <v>1</v>
      </c>
      <c r="O1919"/>
    </row>
    <row r="1920" spans="1:15" ht="15.75" hidden="1" x14ac:dyDescent="0.25">
      <c r="A1920" s="17" t="s">
        <v>107</v>
      </c>
      <c r="B1920" s="17" t="s">
        <v>335</v>
      </c>
      <c r="C1920" s="17" t="s">
        <v>22</v>
      </c>
      <c r="D1920" s="12">
        <v>42557</v>
      </c>
      <c r="E1920" s="12">
        <v>42735</v>
      </c>
      <c r="F1920" s="13">
        <v>57500</v>
      </c>
      <c r="G1920" s="12">
        <v>42522</v>
      </c>
      <c r="H1920" s="12">
        <v>43251</v>
      </c>
      <c r="I1920" s="17">
        <f>IF((YEAR(H1920)-YEAR(G1920))=1, ((MONTH(H1920)-MONTH(G1920))+1)+12, (IF((YEAR(H1920)-YEAR(G1920))=2, ((MONTH(H1920)-MONTH(G1920))+1)+24, (IF((YEAR(H1920)-YEAR(G1920))=3, ((MONTH(H1920)-MONTH(G1920))+1)+36, (MONTH(H1920)-MONTH(G1920))+1)))))</f>
        <v>24</v>
      </c>
      <c r="J1920" s="13">
        <f>F1920/I1920</f>
        <v>2395.8333333333335</v>
      </c>
      <c r="L1920" t="b">
        <f t="shared" si="132"/>
        <v>0</v>
      </c>
      <c r="M1920" s="14" t="b">
        <f t="shared" si="135"/>
        <v>0</v>
      </c>
      <c r="N1920" s="14" t="b">
        <f t="shared" si="134"/>
        <v>0</v>
      </c>
      <c r="O1920"/>
    </row>
    <row r="1921" spans="1:15" ht="15.75" hidden="1" x14ac:dyDescent="0.25">
      <c r="A1921" s="17" t="s">
        <v>107</v>
      </c>
      <c r="B1921" s="17" t="s">
        <v>335</v>
      </c>
      <c r="C1921" s="17" t="s">
        <v>22</v>
      </c>
      <c r="D1921" s="12">
        <v>42732</v>
      </c>
      <c r="E1921" s="12">
        <v>43100</v>
      </c>
      <c r="F1921" s="13">
        <v>5888</v>
      </c>
      <c r="G1921" s="12">
        <v>42705</v>
      </c>
      <c r="H1921" s="12">
        <v>42735</v>
      </c>
      <c r="I1921" s="17">
        <f>IF((YEAR(H1921)-YEAR(G1921))=1, ((MONTH(H1921)-MONTH(G1921))+1)+12, (IF((YEAR(H1921)-YEAR(G1921))=2, ((MONTH(H1921)-MONTH(G1921))+1)+24, (IF((YEAR(H1921)-YEAR(G1921))=3, ((MONTH(H1921)-MONTH(G1921))+1)+36, (MONTH(H1921)-MONTH(G1921))+1)))))</f>
        <v>1</v>
      </c>
      <c r="J1921" s="13">
        <f>F1921/I1921</f>
        <v>5888</v>
      </c>
      <c r="L1921" t="b">
        <f t="shared" si="132"/>
        <v>0</v>
      </c>
      <c r="M1921" s="14" t="b">
        <f t="shared" si="135"/>
        <v>1</v>
      </c>
      <c r="N1921" s="14" t="b">
        <f t="shared" si="134"/>
        <v>1</v>
      </c>
      <c r="O1921"/>
    </row>
    <row r="1922" spans="1:15" ht="15.75" hidden="1" x14ac:dyDescent="0.25">
      <c r="A1922" s="17" t="s">
        <v>107</v>
      </c>
      <c r="B1922" s="17" t="s">
        <v>335</v>
      </c>
      <c r="C1922" s="17" t="s">
        <v>22</v>
      </c>
      <c r="D1922" s="12">
        <v>42826</v>
      </c>
      <c r="E1922" s="12">
        <v>43465</v>
      </c>
      <c r="F1922" s="13">
        <v>6000</v>
      </c>
      <c r="G1922" s="12">
        <v>42736</v>
      </c>
      <c r="H1922" s="12">
        <v>42766</v>
      </c>
      <c r="I1922" s="17">
        <f>IF((YEAR(H1922)-YEAR(G1922))=1, ((MONTH(H1922)-MONTH(G1922))+1)+12, (IF((YEAR(H1922)-YEAR(G1922))=2, ((MONTH(H1922)-MONTH(G1922))+1)+24, (IF((YEAR(H1922)-YEAR(G1922))=3, ((MONTH(H1922)-MONTH(G1922))+1)+36, (MONTH(H1922)-MONTH(G1922))+1)))))</f>
        <v>1</v>
      </c>
      <c r="J1922" s="13">
        <f>F1922/I1922</f>
        <v>6000</v>
      </c>
      <c r="L1922" t="b">
        <f t="shared" si="132"/>
        <v>0</v>
      </c>
      <c r="M1922" s="14" t="b">
        <f t="shared" si="135"/>
        <v>1</v>
      </c>
      <c r="N1922" s="14" t="b">
        <f t="shared" si="134"/>
        <v>1</v>
      </c>
      <c r="O1922"/>
    </row>
    <row r="1923" spans="1:15" ht="15.75" hidden="1" x14ac:dyDescent="0.25">
      <c r="A1923" s="17" t="s">
        <v>107</v>
      </c>
      <c r="B1923" s="17" t="s">
        <v>335</v>
      </c>
      <c r="C1923" s="17" t="s">
        <v>22</v>
      </c>
      <c r="D1923" s="12">
        <v>43384</v>
      </c>
      <c r="E1923" s="12">
        <v>43431</v>
      </c>
      <c r="F1923" s="13">
        <v>32500</v>
      </c>
      <c r="G1923" s="12">
        <v>43252</v>
      </c>
      <c r="H1923" s="12">
        <v>43616</v>
      </c>
      <c r="I1923" s="17">
        <f>IF((YEAR(H1923)-YEAR(G1923))=1, ((MONTH(H1923)-MONTH(G1923))+1)+12, (IF((YEAR(H1923)-YEAR(G1923))=2, ((MONTH(H1923)-MONTH(G1923))+1)+24, (IF((YEAR(H1923)-YEAR(G1923))=3, ((MONTH(H1923)-MONTH(G1923))+1)+36, (MONTH(H1923)-MONTH(G1923))+1)))))</f>
        <v>12</v>
      </c>
      <c r="J1923" s="13">
        <f>F1923/I1923</f>
        <v>2708.3333333333335</v>
      </c>
      <c r="L1923" t="b">
        <f t="shared" ref="L1923:L1986" si="136">AND(A1923=A1922,B1923=B1922,G1923=G1922,H1923=H1922)</f>
        <v>0</v>
      </c>
      <c r="M1923" s="14" t="b">
        <f t="shared" si="135"/>
        <v>1</v>
      </c>
      <c r="N1923" s="14" t="b">
        <f t="shared" si="134"/>
        <v>1</v>
      </c>
      <c r="O1923"/>
    </row>
    <row r="1924" spans="1:15" ht="15.75" x14ac:dyDescent="0.25">
      <c r="A1924" s="17" t="s">
        <v>107</v>
      </c>
      <c r="B1924" s="17" t="s">
        <v>335</v>
      </c>
      <c r="C1924" s="17" t="s">
        <v>22</v>
      </c>
      <c r="D1924" s="12">
        <v>43693</v>
      </c>
      <c r="E1924" s="12">
        <v>43742</v>
      </c>
      <c r="F1924" s="13">
        <v>33000</v>
      </c>
      <c r="G1924" s="12">
        <v>43617</v>
      </c>
      <c r="H1924" s="12">
        <v>43982</v>
      </c>
      <c r="I1924" s="17">
        <f>IF((YEAR(H1924)-YEAR(G1924))=1, ((MONTH(H1924)-MONTH(G1924))+1)+12, (IF((YEAR(H1924)-YEAR(G1924))=2, ((MONTH(H1924)-MONTH(G1924))+1)+24, (IF((YEAR(H1924)-YEAR(G1924))=3, ((MONTH(H1924)-MONTH(G1924))+1)+36, (MONTH(H1924)-MONTH(G1924))+1)))))</f>
        <v>12</v>
      </c>
      <c r="J1924" s="13">
        <f>F1924/I1924</f>
        <v>2750</v>
      </c>
      <c r="L1924" t="b">
        <f t="shared" si="136"/>
        <v>0</v>
      </c>
      <c r="M1924" s="14" t="b">
        <f t="shared" si="135"/>
        <v>1</v>
      </c>
      <c r="N1924" s="14" t="b">
        <f t="shared" si="134"/>
        <v>1</v>
      </c>
      <c r="O1924"/>
    </row>
    <row r="1925" spans="1:15" ht="15.75" x14ac:dyDescent="0.25">
      <c r="A1925" s="17" t="s">
        <v>107</v>
      </c>
      <c r="B1925" s="17" t="s">
        <v>335</v>
      </c>
      <c r="C1925" s="17" t="s">
        <v>22</v>
      </c>
      <c r="D1925" s="12">
        <v>43983</v>
      </c>
      <c r="E1925" s="12">
        <v>44127</v>
      </c>
      <c r="F1925" s="13">
        <v>34320</v>
      </c>
      <c r="G1925" s="12">
        <v>43983</v>
      </c>
      <c r="H1925" s="12">
        <v>44347</v>
      </c>
      <c r="I1925" s="17">
        <f>IF((YEAR(H1925)-YEAR(G1925))=1, ((MONTH(H1925)-MONTH(G1925))+1)+12, (IF((YEAR(H1925)-YEAR(G1925))=2, ((MONTH(H1925)-MONTH(G1925))+1)+24, (IF((YEAR(H1925)-YEAR(G1925))=3, ((MONTH(H1925)-MONTH(G1925))+1)+36, (MONTH(H1925)-MONTH(G1925))+1)))))</f>
        <v>12</v>
      </c>
      <c r="J1925" s="13">
        <f>F1925/I1925</f>
        <v>2860</v>
      </c>
      <c r="L1925" t="b">
        <f t="shared" si="136"/>
        <v>0</v>
      </c>
      <c r="M1925" s="14" t="b">
        <f t="shared" si="135"/>
        <v>1</v>
      </c>
      <c r="N1925" s="14" t="b">
        <f t="shared" si="134"/>
        <v>1</v>
      </c>
      <c r="O1925"/>
    </row>
    <row r="1926" spans="1:15" ht="15.75" x14ac:dyDescent="0.25">
      <c r="A1926" s="17" t="s">
        <v>107</v>
      </c>
      <c r="B1926" s="17" t="s">
        <v>335</v>
      </c>
      <c r="C1926" s="17" t="s">
        <v>22</v>
      </c>
      <c r="D1926" s="12">
        <v>44348</v>
      </c>
      <c r="E1926" s="12"/>
      <c r="F1926" s="13">
        <v>35350</v>
      </c>
      <c r="G1926" s="12">
        <v>44348</v>
      </c>
      <c r="H1926" s="12">
        <v>44712</v>
      </c>
      <c r="I1926" s="17">
        <f>IF((YEAR(H1926)-YEAR(G1926))=1, ((MONTH(H1926)-MONTH(G1926))+1)+12, (IF((YEAR(H1926)-YEAR(G1926))=2, ((MONTH(H1926)-MONTH(G1926))+1)+24, (IF((YEAR(H1926)-YEAR(G1926))=3, ((MONTH(H1926)-MONTH(G1926))+1)+36, (MONTH(H1926)-MONTH(G1926))+1)))))</f>
        <v>12</v>
      </c>
      <c r="J1926" s="13">
        <f>F1926/I1926</f>
        <v>2945.8333333333335</v>
      </c>
      <c r="L1926" t="b">
        <f t="shared" si="136"/>
        <v>0</v>
      </c>
      <c r="M1926" s="14" t="b">
        <f t="shared" si="135"/>
        <v>1</v>
      </c>
      <c r="N1926" s="14" t="b">
        <f t="shared" si="134"/>
        <v>1</v>
      </c>
      <c r="O1926"/>
    </row>
    <row r="1927" spans="1:15" ht="15.75" x14ac:dyDescent="0.25">
      <c r="A1927" s="17" t="s">
        <v>107</v>
      </c>
      <c r="B1927" s="17" t="s">
        <v>335</v>
      </c>
      <c r="C1927" s="17" t="s">
        <v>22</v>
      </c>
      <c r="D1927" s="12">
        <v>44713</v>
      </c>
      <c r="E1927" s="12"/>
      <c r="F1927" s="13">
        <v>35350</v>
      </c>
      <c r="G1927" s="12">
        <v>44713</v>
      </c>
      <c r="H1927" s="12">
        <v>45077</v>
      </c>
      <c r="I1927" s="17">
        <f>IF((YEAR(H1927)-YEAR(G1927))=1, ((MONTH(H1927)-MONTH(G1927))+1)+12, (IF((YEAR(H1927)-YEAR(G1927))=2, ((MONTH(H1927)-MONTH(G1927))+1)+24, (IF((YEAR(H1927)-YEAR(G1927))=3, ((MONTH(H1927)-MONTH(G1927))+1)+36, (MONTH(H1927)-MONTH(G1927))+1)))))</f>
        <v>12</v>
      </c>
      <c r="J1927" s="13">
        <f>F1927/I1927</f>
        <v>2945.8333333333335</v>
      </c>
      <c r="L1927" t="b">
        <f t="shared" si="136"/>
        <v>0</v>
      </c>
      <c r="M1927" s="14" t="b">
        <f t="shared" si="135"/>
        <v>1</v>
      </c>
      <c r="N1927" s="14" t="b">
        <f t="shared" si="134"/>
        <v>1</v>
      </c>
      <c r="O1927"/>
    </row>
    <row r="1928" spans="1:15" ht="15.75" hidden="1" x14ac:dyDescent="0.25">
      <c r="A1928" s="17" t="s">
        <v>108</v>
      </c>
      <c r="B1928" s="17" t="s">
        <v>335</v>
      </c>
      <c r="C1928" s="17" t="s">
        <v>22</v>
      </c>
      <c r="D1928" s="12">
        <v>42539</v>
      </c>
      <c r="E1928" s="12">
        <v>42594</v>
      </c>
      <c r="F1928" s="13">
        <v>20000</v>
      </c>
      <c r="G1928" s="12">
        <v>42522</v>
      </c>
      <c r="H1928" s="12">
        <v>42886</v>
      </c>
      <c r="I1928" s="17">
        <f>IF((YEAR(H1928)-YEAR(G1928))=1, ((MONTH(H1928)-MONTH(G1928))+1)+12, (IF((YEAR(H1928)-YEAR(G1928))=2, ((MONTH(H1928)-MONTH(G1928))+1)+24, (IF((YEAR(H1928)-YEAR(G1928))=3, ((MONTH(H1928)-MONTH(G1928))+1)+36, (MONTH(H1928)-MONTH(G1928))+1)))))</f>
        <v>12</v>
      </c>
      <c r="J1928" s="13">
        <f>F1928/I1928</f>
        <v>1666.6666666666667</v>
      </c>
      <c r="L1928" t="b">
        <f t="shared" si="136"/>
        <v>0</v>
      </c>
      <c r="M1928" s="14" t="b">
        <f t="shared" si="135"/>
        <v>0</v>
      </c>
      <c r="N1928" s="14" t="b">
        <f t="shared" si="134"/>
        <v>1</v>
      </c>
      <c r="O1928"/>
    </row>
    <row r="1929" spans="1:15" ht="15.75" hidden="1" x14ac:dyDescent="0.25">
      <c r="A1929" s="17" t="s">
        <v>108</v>
      </c>
      <c r="B1929" s="17" t="s">
        <v>335</v>
      </c>
      <c r="C1929" s="17" t="s">
        <v>22</v>
      </c>
      <c r="D1929" s="12">
        <v>42917</v>
      </c>
      <c r="E1929" s="12">
        <v>42958</v>
      </c>
      <c r="F1929" s="13">
        <v>20000</v>
      </c>
      <c r="G1929" s="12">
        <v>42887</v>
      </c>
      <c r="H1929" s="12">
        <v>43251</v>
      </c>
      <c r="I1929" s="17">
        <f>IF((YEAR(H1929)-YEAR(G1929))=1, ((MONTH(H1929)-MONTH(G1929))+1)+12, (IF((YEAR(H1929)-YEAR(G1929))=2, ((MONTH(H1929)-MONTH(G1929))+1)+24, (IF((YEAR(H1929)-YEAR(G1929))=3, ((MONTH(H1929)-MONTH(G1929))+1)+36, (MONTH(H1929)-MONTH(G1929))+1)))))</f>
        <v>12</v>
      </c>
      <c r="J1929" s="13">
        <f>F1929/I1929</f>
        <v>1666.6666666666667</v>
      </c>
      <c r="L1929" t="b">
        <f t="shared" si="136"/>
        <v>0</v>
      </c>
      <c r="M1929" s="14" t="b">
        <f t="shared" si="135"/>
        <v>1</v>
      </c>
      <c r="N1929" s="14" t="b">
        <f t="shared" si="134"/>
        <v>1</v>
      </c>
      <c r="O1929"/>
    </row>
    <row r="1930" spans="1:15" ht="15.75" hidden="1" x14ac:dyDescent="0.25">
      <c r="A1930" s="17" t="s">
        <v>108</v>
      </c>
      <c r="B1930" s="17" t="s">
        <v>335</v>
      </c>
      <c r="C1930" s="17" t="s">
        <v>22</v>
      </c>
      <c r="D1930" s="12">
        <v>43313</v>
      </c>
      <c r="E1930" s="12">
        <v>43354</v>
      </c>
      <c r="F1930" s="13">
        <v>20000</v>
      </c>
      <c r="G1930" s="12">
        <v>43252</v>
      </c>
      <c r="H1930" s="12">
        <v>43616</v>
      </c>
      <c r="I1930" s="17">
        <f>IF((YEAR(H1930)-YEAR(G1930))=1, ((MONTH(H1930)-MONTH(G1930))+1)+12, (IF((YEAR(H1930)-YEAR(G1930))=2, ((MONTH(H1930)-MONTH(G1930))+1)+24, (IF((YEAR(H1930)-YEAR(G1930))=3, ((MONTH(H1930)-MONTH(G1930))+1)+36, (MONTH(H1930)-MONTH(G1930))+1)))))</f>
        <v>12</v>
      </c>
      <c r="J1930" s="13">
        <f>F1930/I1930</f>
        <v>1666.6666666666667</v>
      </c>
      <c r="L1930" t="b">
        <f t="shared" si="136"/>
        <v>0</v>
      </c>
      <c r="M1930" s="14" t="b">
        <f t="shared" si="135"/>
        <v>1</v>
      </c>
      <c r="N1930" s="14" t="b">
        <f t="shared" si="134"/>
        <v>1</v>
      </c>
      <c r="O1930"/>
    </row>
    <row r="1931" spans="1:15" ht="15.75" x14ac:dyDescent="0.25">
      <c r="A1931" s="17" t="s">
        <v>108</v>
      </c>
      <c r="B1931" s="17" t="s">
        <v>335</v>
      </c>
      <c r="C1931" s="17" t="s">
        <v>22</v>
      </c>
      <c r="D1931" s="12">
        <v>43633</v>
      </c>
      <c r="E1931" s="12">
        <v>43675</v>
      </c>
      <c r="F1931" s="13">
        <v>23500</v>
      </c>
      <c r="G1931" s="12">
        <v>43617</v>
      </c>
      <c r="H1931" s="12">
        <v>43982</v>
      </c>
      <c r="I1931" s="17">
        <f>IF((YEAR(H1931)-YEAR(G1931))=1, ((MONTH(H1931)-MONTH(G1931))+1)+12, (IF((YEAR(H1931)-YEAR(G1931))=2, ((MONTH(H1931)-MONTH(G1931))+1)+24, (IF((YEAR(H1931)-YEAR(G1931))=3, ((MONTH(H1931)-MONTH(G1931))+1)+36, (MONTH(H1931)-MONTH(G1931))+1)))))</f>
        <v>12</v>
      </c>
      <c r="J1931" s="13">
        <f>F1931/I1931</f>
        <v>1958.3333333333333</v>
      </c>
      <c r="L1931" t="b">
        <f t="shared" si="136"/>
        <v>0</v>
      </c>
      <c r="M1931" s="14" t="b">
        <f t="shared" si="135"/>
        <v>1</v>
      </c>
      <c r="N1931" s="14" t="b">
        <f t="shared" si="134"/>
        <v>1</v>
      </c>
      <c r="O1931"/>
    </row>
    <row r="1932" spans="1:15" ht="15.75" x14ac:dyDescent="0.25">
      <c r="A1932" s="17" t="s">
        <v>108</v>
      </c>
      <c r="B1932" s="17" t="s">
        <v>335</v>
      </c>
      <c r="C1932" s="17" t="s">
        <v>22</v>
      </c>
      <c r="D1932" s="12">
        <v>43997</v>
      </c>
      <c r="E1932" s="12">
        <v>44040</v>
      </c>
      <c r="F1932" s="13">
        <v>25850</v>
      </c>
      <c r="G1932" s="12">
        <v>43983</v>
      </c>
      <c r="H1932" s="12">
        <v>44347</v>
      </c>
      <c r="I1932" s="17">
        <f>IF((YEAR(H1932)-YEAR(G1932))=1, ((MONTH(H1932)-MONTH(G1932))+1)+12, (IF((YEAR(H1932)-YEAR(G1932))=2, ((MONTH(H1932)-MONTH(G1932))+1)+24, (IF((YEAR(H1932)-YEAR(G1932))=3, ((MONTH(H1932)-MONTH(G1932))+1)+36, (MONTH(H1932)-MONTH(G1932))+1)))))</f>
        <v>12</v>
      </c>
      <c r="J1932" s="13">
        <f>F1932/I1932</f>
        <v>2154.1666666666665</v>
      </c>
      <c r="L1932" t="b">
        <f t="shared" si="136"/>
        <v>0</v>
      </c>
      <c r="M1932" s="14" t="b">
        <f t="shared" si="135"/>
        <v>1</v>
      </c>
      <c r="N1932" s="14" t="b">
        <f t="shared" si="134"/>
        <v>1</v>
      </c>
      <c r="O1932"/>
    </row>
    <row r="1933" spans="1:15" ht="15.75" x14ac:dyDescent="0.25">
      <c r="A1933" s="17" t="s">
        <v>108</v>
      </c>
      <c r="B1933" s="17" t="s">
        <v>335</v>
      </c>
      <c r="C1933" s="17" t="s">
        <v>22</v>
      </c>
      <c r="D1933" s="12">
        <v>44362</v>
      </c>
      <c r="E1933" s="12"/>
      <c r="F1933" s="13">
        <v>27142</v>
      </c>
      <c r="G1933" s="12">
        <v>44348</v>
      </c>
      <c r="H1933" s="12">
        <v>44712</v>
      </c>
      <c r="I1933" s="17">
        <f>IF((YEAR(H1933)-YEAR(G1933))=1, ((MONTH(H1933)-MONTH(G1933))+1)+12, (IF((YEAR(H1933)-YEAR(G1933))=2, ((MONTH(H1933)-MONTH(G1933))+1)+24, (IF((YEAR(H1933)-YEAR(G1933))=3, ((MONTH(H1933)-MONTH(G1933))+1)+36, (MONTH(H1933)-MONTH(G1933))+1)))))</f>
        <v>12</v>
      </c>
      <c r="J1933" s="13">
        <f>F1933/I1933</f>
        <v>2261.8333333333335</v>
      </c>
      <c r="L1933" t="b">
        <f t="shared" si="136"/>
        <v>0</v>
      </c>
      <c r="M1933" s="14" t="b">
        <f t="shared" si="135"/>
        <v>1</v>
      </c>
      <c r="N1933" s="14" t="b">
        <f t="shared" si="134"/>
        <v>1</v>
      </c>
      <c r="O1933"/>
    </row>
    <row r="1934" spans="1:15" ht="15.75" hidden="1" x14ac:dyDescent="0.25">
      <c r="A1934" s="17" t="s">
        <v>109</v>
      </c>
      <c r="B1934" s="17" t="s">
        <v>335</v>
      </c>
      <c r="C1934" s="17" t="s">
        <v>22</v>
      </c>
      <c r="D1934" s="12">
        <v>42740</v>
      </c>
      <c r="E1934" s="12">
        <v>43100</v>
      </c>
      <c r="F1934" s="13">
        <v>45068.33</v>
      </c>
      <c r="G1934" s="12">
        <v>42705</v>
      </c>
      <c r="H1934" s="12">
        <v>42916</v>
      </c>
      <c r="I1934" s="17">
        <f>IF((YEAR(H1934)-YEAR(G1934))=1, ((MONTH(H1934)-MONTH(G1934))+1)+12, (IF((YEAR(H1934)-YEAR(G1934))=2, ((MONTH(H1934)-MONTH(G1934))+1)+24, (IF((YEAR(H1934)-YEAR(G1934))=3, ((MONTH(H1934)-MONTH(G1934))+1)+36, (MONTH(H1934)-MONTH(G1934))+1)))))</f>
        <v>7</v>
      </c>
      <c r="J1934" s="13">
        <f>F1934/I1934</f>
        <v>6438.3328571428574</v>
      </c>
      <c r="L1934" t="b">
        <f t="shared" si="136"/>
        <v>0</v>
      </c>
      <c r="M1934" s="14" t="b">
        <f t="shared" si="135"/>
        <v>0</v>
      </c>
      <c r="N1934" s="14" t="b">
        <f t="shared" si="134"/>
        <v>1</v>
      </c>
      <c r="O1934"/>
    </row>
    <row r="1935" spans="1:15" ht="15.75" hidden="1" x14ac:dyDescent="0.25">
      <c r="A1935" s="17" t="s">
        <v>109</v>
      </c>
      <c r="B1935" s="17" t="s">
        <v>335</v>
      </c>
      <c r="C1935" s="17" t="s">
        <v>22</v>
      </c>
      <c r="D1935" s="12">
        <v>42917</v>
      </c>
      <c r="E1935" s="12">
        <v>43465</v>
      </c>
      <c r="F1935" s="13">
        <v>81144</v>
      </c>
      <c r="G1935" s="12">
        <v>42917</v>
      </c>
      <c r="H1935" s="12">
        <v>43281</v>
      </c>
      <c r="I1935" s="17">
        <f>IF((YEAR(H1935)-YEAR(G1935))=1, ((MONTH(H1935)-MONTH(G1935))+1)+12, (IF((YEAR(H1935)-YEAR(G1935))=2, ((MONTH(H1935)-MONTH(G1935))+1)+24, (IF((YEAR(H1935)-YEAR(G1935))=3, ((MONTH(H1935)-MONTH(G1935))+1)+36, (MONTH(H1935)-MONTH(G1935))+1)))))</f>
        <v>12</v>
      </c>
      <c r="J1935" s="13">
        <f>F1935/I1935</f>
        <v>6762</v>
      </c>
      <c r="L1935" t="b">
        <f t="shared" si="136"/>
        <v>0</v>
      </c>
      <c r="M1935" s="14" t="b">
        <f t="shared" si="135"/>
        <v>1</v>
      </c>
      <c r="N1935" s="14" t="b">
        <f t="shared" si="134"/>
        <v>1</v>
      </c>
      <c r="O1935"/>
    </row>
    <row r="1936" spans="1:15" ht="15.75" hidden="1" x14ac:dyDescent="0.25">
      <c r="A1936" s="17" t="s">
        <v>109</v>
      </c>
      <c r="B1936" s="17" t="s">
        <v>335</v>
      </c>
      <c r="C1936" s="17" t="s">
        <v>22</v>
      </c>
      <c r="D1936" s="12">
        <v>43282</v>
      </c>
      <c r="E1936" s="12">
        <v>43354</v>
      </c>
      <c r="F1936" s="13">
        <v>45068</v>
      </c>
      <c r="G1936" s="12">
        <v>43282</v>
      </c>
      <c r="H1936" s="12">
        <v>43646</v>
      </c>
      <c r="I1936" s="17">
        <f>IF((YEAR(H1936)-YEAR(G1936))=1, ((MONTH(H1936)-MONTH(G1936))+1)+12, (IF((YEAR(H1936)-YEAR(G1936))=2, ((MONTH(H1936)-MONTH(G1936))+1)+24, (IF((YEAR(H1936)-YEAR(G1936))=3, ((MONTH(H1936)-MONTH(G1936))+1)+36, (MONTH(H1936)-MONTH(G1936))+1)))))</f>
        <v>12</v>
      </c>
      <c r="J1936" s="13">
        <f>F1936/I1936</f>
        <v>3755.6666666666665</v>
      </c>
      <c r="L1936" t="b">
        <f t="shared" si="136"/>
        <v>0</v>
      </c>
      <c r="M1936" s="14" t="b">
        <f t="shared" si="135"/>
        <v>1</v>
      </c>
      <c r="N1936" s="14" t="b">
        <f t="shared" si="134"/>
        <v>1</v>
      </c>
      <c r="O1936"/>
    </row>
    <row r="1937" spans="1:15" ht="15.75" x14ac:dyDescent="0.25">
      <c r="A1937" s="17" t="s">
        <v>109</v>
      </c>
      <c r="B1937" s="17" t="s">
        <v>335</v>
      </c>
      <c r="C1937" s="17" t="s">
        <v>22</v>
      </c>
      <c r="D1937" s="12">
        <v>43647</v>
      </c>
      <c r="E1937" s="12">
        <v>43685</v>
      </c>
      <c r="F1937" s="13">
        <v>45068</v>
      </c>
      <c r="G1937" s="12">
        <v>43647</v>
      </c>
      <c r="H1937" s="12">
        <v>44012</v>
      </c>
      <c r="I1937" s="17">
        <f>IF((YEAR(H1937)-YEAR(G1937))=1, ((MONTH(H1937)-MONTH(G1937))+1)+12, (IF((YEAR(H1937)-YEAR(G1937))=2, ((MONTH(H1937)-MONTH(G1937))+1)+24, (IF((YEAR(H1937)-YEAR(G1937))=3, ((MONTH(H1937)-MONTH(G1937))+1)+36, (MONTH(H1937)-MONTH(G1937))+1)))))</f>
        <v>12</v>
      </c>
      <c r="J1937" s="13">
        <f>F1937/I1937</f>
        <v>3755.6666666666665</v>
      </c>
      <c r="L1937" t="b">
        <f t="shared" si="136"/>
        <v>0</v>
      </c>
      <c r="M1937" s="14" t="b">
        <f t="shared" si="135"/>
        <v>1</v>
      </c>
      <c r="N1937" s="14" t="b">
        <f t="shared" si="134"/>
        <v>1</v>
      </c>
      <c r="O1937"/>
    </row>
    <row r="1938" spans="1:15" ht="15.75" x14ac:dyDescent="0.25">
      <c r="A1938" s="17" t="s">
        <v>109</v>
      </c>
      <c r="B1938" s="17" t="s">
        <v>335</v>
      </c>
      <c r="C1938" s="17" t="s">
        <v>22</v>
      </c>
      <c r="D1938" s="12">
        <v>43739</v>
      </c>
      <c r="E1938" s="12">
        <v>43781</v>
      </c>
      <c r="F1938" s="13">
        <v>6750</v>
      </c>
      <c r="G1938" s="12">
        <v>43739</v>
      </c>
      <c r="H1938" s="12">
        <v>44012</v>
      </c>
      <c r="I1938" s="17">
        <f>IF((YEAR(H1938)-YEAR(G1938))=1, ((MONTH(H1938)-MONTH(G1938))+1)+12, (IF((YEAR(H1938)-YEAR(G1938))=2, ((MONTH(H1938)-MONTH(G1938))+1)+24, (IF((YEAR(H1938)-YEAR(G1938))=3, ((MONTH(H1938)-MONTH(G1938))+1)+36, (MONTH(H1938)-MONTH(G1938))+1)))))</f>
        <v>9</v>
      </c>
      <c r="J1938" s="13">
        <f>F1938/I1938</f>
        <v>750</v>
      </c>
      <c r="L1938" t="b">
        <f t="shared" si="136"/>
        <v>0</v>
      </c>
      <c r="M1938" s="14" t="b">
        <f t="shared" si="135"/>
        <v>1</v>
      </c>
      <c r="N1938" s="14" t="b">
        <f t="shared" si="134"/>
        <v>1</v>
      </c>
      <c r="O1938"/>
    </row>
    <row r="1939" spans="1:15" ht="15.75" x14ac:dyDescent="0.25">
      <c r="A1939" s="17" t="s">
        <v>109</v>
      </c>
      <c r="B1939" s="17" t="s">
        <v>335</v>
      </c>
      <c r="C1939" s="17" t="s">
        <v>22</v>
      </c>
      <c r="D1939" s="12">
        <v>43809</v>
      </c>
      <c r="E1939" s="12">
        <v>43851</v>
      </c>
      <c r="F1939" s="13">
        <v>3500</v>
      </c>
      <c r="G1939" s="12">
        <v>43800</v>
      </c>
      <c r="H1939" s="12">
        <v>44012</v>
      </c>
      <c r="I1939" s="17">
        <f>IF((YEAR(H1939)-YEAR(G1939))=1, ((MONTH(H1939)-MONTH(G1939))+1)+12, (IF((YEAR(H1939)-YEAR(G1939))=2, ((MONTH(H1939)-MONTH(G1939))+1)+24, (IF((YEAR(H1939)-YEAR(G1939))=3, ((MONTH(H1939)-MONTH(G1939))+1)+36, (MONTH(H1939)-MONTH(G1939))+1)))))</f>
        <v>7</v>
      </c>
      <c r="J1939" s="13">
        <f>F1939/I1939</f>
        <v>500</v>
      </c>
      <c r="L1939" t="b">
        <f t="shared" si="136"/>
        <v>0</v>
      </c>
      <c r="M1939" s="14" t="b">
        <f t="shared" si="135"/>
        <v>1</v>
      </c>
      <c r="N1939" s="14" t="b">
        <f t="shared" si="134"/>
        <v>1</v>
      </c>
      <c r="O1939"/>
    </row>
    <row r="1940" spans="1:15" ht="15.75" x14ac:dyDescent="0.25">
      <c r="A1940" s="17" t="s">
        <v>109</v>
      </c>
      <c r="B1940" s="17" t="s">
        <v>335</v>
      </c>
      <c r="C1940" s="17" t="s">
        <v>22</v>
      </c>
      <c r="D1940" s="12">
        <v>44008</v>
      </c>
      <c r="E1940" s="12">
        <v>44049</v>
      </c>
      <c r="F1940" s="13">
        <v>51068</v>
      </c>
      <c r="G1940" s="12">
        <v>44013</v>
      </c>
      <c r="H1940" s="12">
        <v>44377</v>
      </c>
      <c r="I1940" s="17">
        <f>IF((YEAR(H1940)-YEAR(G1940))=1, ((MONTH(H1940)-MONTH(G1940))+1)+12, (IF((YEAR(H1940)-YEAR(G1940))=2, ((MONTH(H1940)-MONTH(G1940))+1)+24, (IF((YEAR(H1940)-YEAR(G1940))=3, ((MONTH(H1940)-MONTH(G1940))+1)+36, (MONTH(H1940)-MONTH(G1940))+1)))))</f>
        <v>12</v>
      </c>
      <c r="J1940" s="13">
        <f>F1940/I1940</f>
        <v>4255.666666666667</v>
      </c>
      <c r="L1940" t="b">
        <f t="shared" si="136"/>
        <v>0</v>
      </c>
      <c r="M1940" s="14" t="b">
        <f t="shared" ref="M1940" si="137">EXACT(A1940,A1939)</f>
        <v>1</v>
      </c>
      <c r="N1940" s="14" t="b">
        <f t="shared" ref="N1940:N1987" si="138">EXACT(B1940,B1939)</f>
        <v>1</v>
      </c>
      <c r="O1940"/>
    </row>
    <row r="1941" spans="1:15" ht="15.75" hidden="1" x14ac:dyDescent="0.25">
      <c r="A1941" s="17" t="s">
        <v>110</v>
      </c>
      <c r="B1941" s="17" t="s">
        <v>334</v>
      </c>
      <c r="C1941" s="17" t="s">
        <v>22</v>
      </c>
      <c r="D1941" s="12">
        <v>43283</v>
      </c>
      <c r="E1941" s="12">
        <v>43364</v>
      </c>
      <c r="F1941" s="13">
        <v>255.97</v>
      </c>
      <c r="G1941" s="12">
        <v>43282</v>
      </c>
      <c r="H1941" s="12">
        <v>43312</v>
      </c>
      <c r="I1941" s="17">
        <f>IF((YEAR(H1941)-YEAR(G1941))=1, ((MONTH(H1941)-MONTH(G1941))+1)+12, (IF((YEAR(H1941)-YEAR(G1941))=2, ((MONTH(H1941)-MONTH(G1941))+1)+24, (IF((YEAR(H1941)-YEAR(G1941))=3, ((MONTH(H1941)-MONTH(G1941))+1)+36, (MONTH(H1941)-MONTH(G1941))+1)))))</f>
        <v>1</v>
      </c>
      <c r="J1941" s="13">
        <f>F1941/I1941</f>
        <v>255.97</v>
      </c>
      <c r="L1941" t="b">
        <f t="shared" si="136"/>
        <v>0</v>
      </c>
      <c r="M1941" s="14" t="b">
        <f t="shared" ref="M1941:M1987" si="139">EXACT(A1941,A1940)</f>
        <v>0</v>
      </c>
      <c r="N1941" s="14" t="b">
        <f t="shared" si="138"/>
        <v>0</v>
      </c>
      <c r="O1941"/>
    </row>
    <row r="1942" spans="1:15" ht="15.75" hidden="1" x14ac:dyDescent="0.25">
      <c r="A1942" s="17" t="s">
        <v>111</v>
      </c>
      <c r="B1942" s="17" t="s">
        <v>336</v>
      </c>
      <c r="C1942" s="17" t="s">
        <v>22</v>
      </c>
      <c r="D1942" s="12">
        <v>43327</v>
      </c>
      <c r="E1942" s="12">
        <v>43357</v>
      </c>
      <c r="F1942" s="13">
        <v>2625</v>
      </c>
      <c r="G1942" s="12">
        <v>43282</v>
      </c>
      <c r="H1942" s="12">
        <v>43830</v>
      </c>
      <c r="I1942" s="17">
        <f>IF((YEAR(H1942)-YEAR(G1942))=1, ((MONTH(H1942)-MONTH(G1942))+1)+12, (IF((YEAR(H1942)-YEAR(G1942))=2, ((MONTH(H1942)-MONTH(G1942))+1)+24, (IF((YEAR(H1942)-YEAR(G1942))=3, ((MONTH(H1942)-MONTH(G1942))+1)+36, (MONTH(H1942)-MONTH(G1942))+1)))))</f>
        <v>18</v>
      </c>
      <c r="J1942" s="13">
        <f>F1942/I1942</f>
        <v>145.83333333333334</v>
      </c>
      <c r="L1942" t="b">
        <f t="shared" si="136"/>
        <v>0</v>
      </c>
      <c r="M1942" s="14" t="b">
        <f t="shared" si="139"/>
        <v>0</v>
      </c>
      <c r="N1942" s="14" t="b">
        <f t="shared" si="138"/>
        <v>0</v>
      </c>
      <c r="O1942"/>
    </row>
    <row r="1943" spans="1:15" ht="15.75" x14ac:dyDescent="0.25">
      <c r="A1943" s="17" t="s">
        <v>111</v>
      </c>
      <c r="B1943" s="17" t="s">
        <v>336</v>
      </c>
      <c r="C1943" s="17" t="s">
        <v>22</v>
      </c>
      <c r="D1943" s="12">
        <v>43831</v>
      </c>
      <c r="E1943" s="12">
        <v>43890</v>
      </c>
      <c r="F1943" s="13">
        <v>2500</v>
      </c>
      <c r="G1943" s="12">
        <v>43831</v>
      </c>
      <c r="H1943" s="12">
        <v>43861</v>
      </c>
      <c r="I1943" s="17">
        <f>IF((YEAR(H1943)-YEAR(G1943))=1, ((MONTH(H1943)-MONTH(G1943))+1)+12, (IF((YEAR(H1943)-YEAR(G1943))=2, ((MONTH(H1943)-MONTH(G1943))+1)+24, (IF((YEAR(H1943)-YEAR(G1943))=3, ((MONTH(H1943)-MONTH(G1943))+1)+36, (MONTH(H1943)-MONTH(G1943))+1)))))</f>
        <v>1</v>
      </c>
      <c r="J1943" s="13">
        <f>F1943/I1943</f>
        <v>2500</v>
      </c>
      <c r="L1943" t="b">
        <f t="shared" si="136"/>
        <v>0</v>
      </c>
      <c r="M1943" s="14" t="b">
        <f t="shared" ref="M1943" si="140">EXACT(A1943,A1942)</f>
        <v>1</v>
      </c>
      <c r="N1943" s="14" t="b">
        <f t="shared" ref="N1943" si="141">EXACT(B1943,B1942)</f>
        <v>1</v>
      </c>
      <c r="O1943"/>
    </row>
    <row r="1944" spans="1:15" ht="15.75" x14ac:dyDescent="0.25">
      <c r="A1944" s="17" t="s">
        <v>111</v>
      </c>
      <c r="B1944" s="17" t="s">
        <v>336</v>
      </c>
      <c r="C1944" s="17" t="s">
        <v>22</v>
      </c>
      <c r="D1944" s="12">
        <v>43862</v>
      </c>
      <c r="E1944" s="12">
        <v>43890</v>
      </c>
      <c r="F1944" s="13">
        <v>2500</v>
      </c>
      <c r="G1944" s="12">
        <v>43862</v>
      </c>
      <c r="H1944" s="12">
        <v>43890</v>
      </c>
      <c r="I1944" s="17">
        <f>IF((YEAR(H1944)-YEAR(G1944))=1, ((MONTH(H1944)-MONTH(G1944))+1)+12, (IF((YEAR(H1944)-YEAR(G1944))=2, ((MONTH(H1944)-MONTH(G1944))+1)+24, (IF((YEAR(H1944)-YEAR(G1944))=3, ((MONTH(H1944)-MONTH(G1944))+1)+36, (MONTH(H1944)-MONTH(G1944))+1)))))</f>
        <v>1</v>
      </c>
      <c r="J1944" s="13">
        <f>F1944/I1944</f>
        <v>2500</v>
      </c>
      <c r="L1944" t="b">
        <f t="shared" si="136"/>
        <v>0</v>
      </c>
      <c r="M1944" s="14" t="b">
        <f t="shared" si="139"/>
        <v>1</v>
      </c>
      <c r="N1944" s="14" t="b">
        <f t="shared" si="138"/>
        <v>1</v>
      </c>
      <c r="O1944"/>
    </row>
    <row r="1945" spans="1:15" ht="15.75" x14ac:dyDescent="0.25">
      <c r="A1945" s="17" t="s">
        <v>111</v>
      </c>
      <c r="B1945" s="17" t="s">
        <v>336</v>
      </c>
      <c r="C1945" s="17" t="s">
        <v>22</v>
      </c>
      <c r="D1945" s="12">
        <v>43891</v>
      </c>
      <c r="E1945" s="12">
        <v>43921</v>
      </c>
      <c r="F1945" s="13">
        <v>2500</v>
      </c>
      <c r="G1945" s="12">
        <v>43891</v>
      </c>
      <c r="H1945" s="12">
        <v>43921</v>
      </c>
      <c r="I1945" s="17">
        <f>IF((YEAR(H1945)-YEAR(G1945))=1, ((MONTH(H1945)-MONTH(G1945))+1)+12, (IF((YEAR(H1945)-YEAR(G1945))=2, ((MONTH(H1945)-MONTH(G1945))+1)+24, (IF((YEAR(H1945)-YEAR(G1945))=3, ((MONTH(H1945)-MONTH(G1945))+1)+36, (MONTH(H1945)-MONTH(G1945))+1)))))</f>
        <v>1</v>
      </c>
      <c r="J1945" s="13">
        <f>F1945/I1945</f>
        <v>2500</v>
      </c>
      <c r="L1945" t="b">
        <f t="shared" si="136"/>
        <v>0</v>
      </c>
      <c r="M1945" s="14" t="b">
        <f t="shared" si="139"/>
        <v>1</v>
      </c>
      <c r="N1945" s="14" t="b">
        <f t="shared" si="138"/>
        <v>1</v>
      </c>
      <c r="O1945"/>
    </row>
    <row r="1946" spans="1:15" ht="15.75" hidden="1" x14ac:dyDescent="0.25">
      <c r="A1946" s="17" t="s">
        <v>112</v>
      </c>
      <c r="B1946" s="17" t="s">
        <v>333</v>
      </c>
      <c r="C1946" s="17" t="s">
        <v>22</v>
      </c>
      <c r="D1946" s="12">
        <v>42794</v>
      </c>
      <c r="E1946" s="12">
        <v>43100</v>
      </c>
      <c r="F1946" s="13">
        <v>14275.75</v>
      </c>
      <c r="G1946" s="12">
        <v>42705</v>
      </c>
      <c r="H1946" s="12">
        <v>42794</v>
      </c>
      <c r="I1946" s="17">
        <f>IF((YEAR(H1946)-YEAR(G1946))=1, ((MONTH(H1946)-MONTH(G1946))+1)+12, (IF((YEAR(H1946)-YEAR(G1946))=2, ((MONTH(H1946)-MONTH(G1946))+1)+24, (IF((YEAR(H1946)-YEAR(G1946))=3, ((MONTH(H1946)-MONTH(G1946))+1)+36, (MONTH(H1946)-MONTH(G1946))+1)))))</f>
        <v>3</v>
      </c>
      <c r="J1946" s="13">
        <f>F1946/I1946</f>
        <v>4758.583333333333</v>
      </c>
      <c r="L1946" t="b">
        <f t="shared" si="136"/>
        <v>0</v>
      </c>
      <c r="M1946" s="14" t="b">
        <f t="shared" si="139"/>
        <v>0</v>
      </c>
      <c r="N1946" s="14" t="b">
        <f t="shared" si="138"/>
        <v>0</v>
      </c>
      <c r="O1946"/>
    </row>
    <row r="1947" spans="1:15" ht="15.75" hidden="1" x14ac:dyDescent="0.25">
      <c r="A1947" s="17" t="s">
        <v>112</v>
      </c>
      <c r="B1947" s="17" t="s">
        <v>333</v>
      </c>
      <c r="C1947" s="17" t="s">
        <v>22</v>
      </c>
      <c r="D1947" s="12">
        <v>42886</v>
      </c>
      <c r="E1947" s="12">
        <v>43100</v>
      </c>
      <c r="F1947" s="13">
        <v>41.75</v>
      </c>
      <c r="G1947" s="12">
        <v>42705</v>
      </c>
      <c r="H1947" s="12">
        <v>42794</v>
      </c>
      <c r="I1947" s="17">
        <f>IF((YEAR(H1947)-YEAR(G1947))=1, ((MONTH(H1947)-MONTH(G1947))+1)+12, (IF((YEAR(H1947)-YEAR(G1947))=2, ((MONTH(H1947)-MONTH(G1947))+1)+24, (IF((YEAR(H1947)-YEAR(G1947))=3, ((MONTH(H1947)-MONTH(G1947))+1)+36, (MONTH(H1947)-MONTH(G1947))+1)))))</f>
        <v>3</v>
      </c>
      <c r="J1947" s="13">
        <f>F1947/I1947</f>
        <v>13.916666666666666</v>
      </c>
      <c r="L1947" t="b">
        <f t="shared" si="136"/>
        <v>1</v>
      </c>
      <c r="M1947" s="14" t="b">
        <f t="shared" si="139"/>
        <v>1</v>
      </c>
      <c r="N1947" s="14" t="b">
        <f t="shared" si="138"/>
        <v>1</v>
      </c>
      <c r="O1947"/>
    </row>
    <row r="1948" spans="1:15" ht="15.75" hidden="1" x14ac:dyDescent="0.25">
      <c r="A1948" s="17" t="s">
        <v>112</v>
      </c>
      <c r="B1948" s="17" t="s">
        <v>333</v>
      </c>
      <c r="C1948" s="17" t="s">
        <v>22</v>
      </c>
      <c r="D1948" s="12">
        <v>42886</v>
      </c>
      <c r="E1948" s="12">
        <v>43100</v>
      </c>
      <c r="F1948" s="13">
        <v>14317.5</v>
      </c>
      <c r="G1948" s="12">
        <v>42795</v>
      </c>
      <c r="H1948" s="12">
        <v>42886</v>
      </c>
      <c r="I1948" s="17">
        <f>IF((YEAR(H1948)-YEAR(G1948))=1, ((MONTH(H1948)-MONTH(G1948))+1)+12, (IF((YEAR(H1948)-YEAR(G1948))=2, ((MONTH(H1948)-MONTH(G1948))+1)+24, (IF((YEAR(H1948)-YEAR(G1948))=3, ((MONTH(H1948)-MONTH(G1948))+1)+36, (MONTH(H1948)-MONTH(G1948))+1)))))</f>
        <v>3</v>
      </c>
      <c r="J1948" s="13">
        <f>F1948/I1948</f>
        <v>4772.5</v>
      </c>
      <c r="L1948" t="b">
        <f t="shared" si="136"/>
        <v>0</v>
      </c>
      <c r="M1948" s="14" t="b">
        <f t="shared" si="139"/>
        <v>1</v>
      </c>
      <c r="N1948" s="14" t="b">
        <f t="shared" si="138"/>
        <v>1</v>
      </c>
      <c r="O1948"/>
    </row>
    <row r="1949" spans="1:15" ht="15.75" hidden="1" x14ac:dyDescent="0.25">
      <c r="A1949" s="17" t="s">
        <v>112</v>
      </c>
      <c r="B1949" s="17" t="s">
        <v>333</v>
      </c>
      <c r="C1949" s="17" t="s">
        <v>22</v>
      </c>
      <c r="D1949" s="12">
        <v>42892</v>
      </c>
      <c r="E1949" s="12">
        <v>43100</v>
      </c>
      <c r="F1949" s="13">
        <v>35000</v>
      </c>
      <c r="G1949" s="12">
        <v>42887</v>
      </c>
      <c r="H1949" s="12">
        <v>43069</v>
      </c>
      <c r="I1949" s="17">
        <f>IF((YEAR(H1949)-YEAR(G1949))=1, ((MONTH(H1949)-MONTH(G1949))+1)+12, (IF((YEAR(H1949)-YEAR(G1949))=2, ((MONTH(H1949)-MONTH(G1949))+1)+24, (IF((YEAR(H1949)-YEAR(G1949))=3, ((MONTH(H1949)-MONTH(G1949))+1)+36, (MONTH(H1949)-MONTH(G1949))+1)))))</f>
        <v>6</v>
      </c>
      <c r="J1949" s="13">
        <f>F1949/I1949</f>
        <v>5833.333333333333</v>
      </c>
      <c r="L1949" t="b">
        <f t="shared" si="136"/>
        <v>0</v>
      </c>
      <c r="M1949" s="14" t="b">
        <f t="shared" si="139"/>
        <v>1</v>
      </c>
      <c r="N1949" s="14" t="b">
        <f t="shared" si="138"/>
        <v>1</v>
      </c>
      <c r="O1949"/>
    </row>
    <row r="1950" spans="1:15" ht="15.75" hidden="1" x14ac:dyDescent="0.25">
      <c r="A1950" s="17" t="s">
        <v>112</v>
      </c>
      <c r="B1950" s="17" t="s">
        <v>333</v>
      </c>
      <c r="C1950" s="17" t="s">
        <v>22</v>
      </c>
      <c r="D1950" s="12">
        <v>42978</v>
      </c>
      <c r="E1950" s="12">
        <v>43100</v>
      </c>
      <c r="F1950" s="13">
        <v>14317.5</v>
      </c>
      <c r="G1950" s="12">
        <v>42887</v>
      </c>
      <c r="H1950" s="12">
        <v>42978</v>
      </c>
      <c r="I1950" s="17">
        <f>IF((YEAR(H1950)-YEAR(G1950))=1, ((MONTH(H1950)-MONTH(G1950))+1)+12, (IF((YEAR(H1950)-YEAR(G1950))=2, ((MONTH(H1950)-MONTH(G1950))+1)+24, (IF((YEAR(H1950)-YEAR(G1950))=3, ((MONTH(H1950)-MONTH(G1950))+1)+36, (MONTH(H1950)-MONTH(G1950))+1)))))</f>
        <v>3</v>
      </c>
      <c r="J1950" s="13">
        <f>F1950/I1950</f>
        <v>4772.5</v>
      </c>
      <c r="L1950" t="b">
        <f t="shared" si="136"/>
        <v>0</v>
      </c>
      <c r="M1950" s="14" t="b">
        <f t="shared" si="139"/>
        <v>1</v>
      </c>
      <c r="N1950" s="14" t="b">
        <f t="shared" si="138"/>
        <v>1</v>
      </c>
      <c r="O1950"/>
    </row>
    <row r="1951" spans="1:15" ht="15.75" hidden="1" x14ac:dyDescent="0.25">
      <c r="A1951" s="17" t="s">
        <v>112</v>
      </c>
      <c r="B1951" s="17" t="s">
        <v>333</v>
      </c>
      <c r="C1951" s="17" t="s">
        <v>22</v>
      </c>
      <c r="D1951" s="12">
        <v>42961</v>
      </c>
      <c r="E1951" s="12">
        <v>43100</v>
      </c>
      <c r="F1951" s="13">
        <v>19895</v>
      </c>
      <c r="G1951" s="12">
        <v>42917</v>
      </c>
      <c r="H1951" s="12">
        <v>43039</v>
      </c>
      <c r="I1951" s="17">
        <f>IF((YEAR(H1951)-YEAR(G1951))=1, ((MONTH(H1951)-MONTH(G1951))+1)+12, (IF((YEAR(H1951)-YEAR(G1951))=2, ((MONTH(H1951)-MONTH(G1951))+1)+24, (IF((YEAR(H1951)-YEAR(G1951))=3, ((MONTH(H1951)-MONTH(G1951))+1)+36, (MONTH(H1951)-MONTH(G1951))+1)))))</f>
        <v>4</v>
      </c>
      <c r="J1951" s="13">
        <f>F1951/I1951</f>
        <v>4973.75</v>
      </c>
      <c r="L1951" t="b">
        <f t="shared" si="136"/>
        <v>0</v>
      </c>
      <c r="M1951" s="14" t="b">
        <f t="shared" si="139"/>
        <v>1</v>
      </c>
      <c r="N1951" s="14" t="b">
        <f t="shared" si="138"/>
        <v>1</v>
      </c>
      <c r="O1951"/>
    </row>
    <row r="1952" spans="1:15" ht="15.75" hidden="1" x14ac:dyDescent="0.25">
      <c r="A1952" s="17" t="s">
        <v>112</v>
      </c>
      <c r="B1952" s="17" t="s">
        <v>333</v>
      </c>
      <c r="C1952" s="17" t="s">
        <v>22</v>
      </c>
      <c r="D1952" s="12">
        <v>43069</v>
      </c>
      <c r="E1952" s="12">
        <v>43465</v>
      </c>
      <c r="F1952" s="13">
        <v>14317.5</v>
      </c>
      <c r="G1952" s="12">
        <v>42979</v>
      </c>
      <c r="H1952" s="12">
        <v>43069</v>
      </c>
      <c r="I1952" s="17">
        <f>IF((YEAR(H1952)-YEAR(G1952))=1, ((MONTH(H1952)-MONTH(G1952))+1)+12, (IF((YEAR(H1952)-YEAR(G1952))=2, ((MONTH(H1952)-MONTH(G1952))+1)+24, (IF((YEAR(H1952)-YEAR(G1952))=3, ((MONTH(H1952)-MONTH(G1952))+1)+36, (MONTH(H1952)-MONTH(G1952))+1)))))</f>
        <v>3</v>
      </c>
      <c r="J1952" s="13">
        <f>F1952/I1952</f>
        <v>4772.5</v>
      </c>
      <c r="L1952" t="b">
        <f t="shared" si="136"/>
        <v>0</v>
      </c>
      <c r="M1952" s="14" t="b">
        <f t="shared" si="139"/>
        <v>1</v>
      </c>
      <c r="N1952" s="14" t="b">
        <f t="shared" si="138"/>
        <v>1</v>
      </c>
      <c r="O1952"/>
    </row>
    <row r="1953" spans="1:15" ht="15.75" hidden="1" x14ac:dyDescent="0.25">
      <c r="A1953" s="17" t="s">
        <v>112</v>
      </c>
      <c r="B1953" s="17" t="s">
        <v>333</v>
      </c>
      <c r="C1953" s="17" t="s">
        <v>22</v>
      </c>
      <c r="D1953" s="12">
        <v>43108</v>
      </c>
      <c r="E1953" s="12">
        <v>43147</v>
      </c>
      <c r="F1953" s="13">
        <v>10100</v>
      </c>
      <c r="G1953" s="12">
        <v>43040</v>
      </c>
      <c r="H1953" s="12">
        <v>43100</v>
      </c>
      <c r="I1953" s="17">
        <f>IF((YEAR(H1953)-YEAR(G1953))=1, ((MONTH(H1953)-MONTH(G1953))+1)+12, (IF((YEAR(H1953)-YEAR(G1953))=2, ((MONTH(H1953)-MONTH(G1953))+1)+24, (IF((YEAR(H1953)-YEAR(G1953))=3, ((MONTH(H1953)-MONTH(G1953))+1)+36, (MONTH(H1953)-MONTH(G1953))+1)))))</f>
        <v>2</v>
      </c>
      <c r="J1953" s="13">
        <f>F1953/I1953</f>
        <v>5050</v>
      </c>
      <c r="L1953" t="b">
        <f t="shared" si="136"/>
        <v>0</v>
      </c>
      <c r="M1953" s="14" t="b">
        <f t="shared" si="139"/>
        <v>1</v>
      </c>
      <c r="N1953" s="14" t="b">
        <f t="shared" si="138"/>
        <v>1</v>
      </c>
      <c r="O1953"/>
    </row>
    <row r="1954" spans="1:15" ht="15.75" hidden="1" x14ac:dyDescent="0.25">
      <c r="A1954" s="17" t="s">
        <v>112</v>
      </c>
      <c r="B1954" s="17" t="s">
        <v>333</v>
      </c>
      <c r="C1954" s="17" t="s">
        <v>22</v>
      </c>
      <c r="D1954" s="12">
        <v>43159</v>
      </c>
      <c r="E1954" s="12">
        <v>43192</v>
      </c>
      <c r="F1954" s="13">
        <v>15033.5</v>
      </c>
      <c r="G1954" s="12">
        <v>43070</v>
      </c>
      <c r="H1954" s="12">
        <v>43159</v>
      </c>
      <c r="I1954" s="17">
        <f>IF((YEAR(H1954)-YEAR(G1954))=1, ((MONTH(H1954)-MONTH(G1954))+1)+12, (IF((YEAR(H1954)-YEAR(G1954))=2, ((MONTH(H1954)-MONTH(G1954))+1)+24, (IF((YEAR(H1954)-YEAR(G1954))=3, ((MONTH(H1954)-MONTH(G1954))+1)+36, (MONTH(H1954)-MONTH(G1954))+1)))))</f>
        <v>3</v>
      </c>
      <c r="J1954" s="13">
        <f>F1954/I1954</f>
        <v>5011.166666666667</v>
      </c>
      <c r="L1954" t="b">
        <f t="shared" si="136"/>
        <v>0</v>
      </c>
      <c r="M1954" s="14" t="b">
        <f t="shared" si="139"/>
        <v>1</v>
      </c>
      <c r="N1954" s="14" t="b">
        <f t="shared" si="138"/>
        <v>1</v>
      </c>
      <c r="O1954"/>
    </row>
    <row r="1955" spans="1:15" ht="15.75" hidden="1" x14ac:dyDescent="0.25">
      <c r="A1955" s="17" t="s">
        <v>112</v>
      </c>
      <c r="B1955" s="17" t="s">
        <v>333</v>
      </c>
      <c r="C1955" s="17" t="s">
        <v>22</v>
      </c>
      <c r="D1955" s="12">
        <v>43251</v>
      </c>
      <c r="E1955" s="12">
        <v>43283</v>
      </c>
      <c r="F1955" s="13">
        <v>15033.5</v>
      </c>
      <c r="G1955" s="12">
        <v>43160</v>
      </c>
      <c r="H1955" s="12">
        <v>43251</v>
      </c>
      <c r="I1955" s="17">
        <f>IF((YEAR(H1955)-YEAR(G1955))=1, ((MONTH(H1955)-MONTH(G1955))+1)+12, (IF((YEAR(H1955)-YEAR(G1955))=2, ((MONTH(H1955)-MONTH(G1955))+1)+24, (IF((YEAR(H1955)-YEAR(G1955))=3, ((MONTH(H1955)-MONTH(G1955))+1)+36, (MONTH(H1955)-MONTH(G1955))+1)))))</f>
        <v>3</v>
      </c>
      <c r="J1955" s="13">
        <f>F1955/I1955</f>
        <v>5011.166666666667</v>
      </c>
      <c r="L1955" t="b">
        <f t="shared" si="136"/>
        <v>0</v>
      </c>
      <c r="M1955" s="14" t="b">
        <f t="shared" si="139"/>
        <v>1</v>
      </c>
      <c r="N1955" s="14" t="b">
        <f t="shared" si="138"/>
        <v>1</v>
      </c>
      <c r="O1955"/>
    </row>
    <row r="1956" spans="1:15" ht="15.75" hidden="1" x14ac:dyDescent="0.25">
      <c r="A1956" s="17" t="s">
        <v>112</v>
      </c>
      <c r="B1956" s="17" t="s">
        <v>333</v>
      </c>
      <c r="C1956" s="17" t="s">
        <v>22</v>
      </c>
      <c r="D1956" s="12">
        <v>43343</v>
      </c>
      <c r="E1956" s="12">
        <v>43371</v>
      </c>
      <c r="F1956" s="13">
        <v>15033.5</v>
      </c>
      <c r="G1956" s="12">
        <v>43252</v>
      </c>
      <c r="H1956" s="12">
        <v>43343</v>
      </c>
      <c r="I1956" s="17">
        <f>IF((YEAR(H1956)-YEAR(G1956))=1, ((MONTH(H1956)-MONTH(G1956))+1)+12, (IF((YEAR(H1956)-YEAR(G1956))=2, ((MONTH(H1956)-MONTH(G1956))+1)+24, (IF((YEAR(H1956)-YEAR(G1956))=3, ((MONTH(H1956)-MONTH(G1956))+1)+36, (MONTH(H1956)-MONTH(G1956))+1)))))</f>
        <v>3</v>
      </c>
      <c r="J1956" s="13">
        <f>F1956/I1956</f>
        <v>5011.166666666667</v>
      </c>
      <c r="L1956" t="b">
        <f t="shared" si="136"/>
        <v>0</v>
      </c>
      <c r="M1956" s="14" t="b">
        <f t="shared" si="139"/>
        <v>1</v>
      </c>
      <c r="N1956" s="14" t="b">
        <f t="shared" si="138"/>
        <v>1</v>
      </c>
      <c r="O1956"/>
    </row>
    <row r="1957" spans="1:15" ht="15.75" hidden="1" x14ac:dyDescent="0.25">
      <c r="A1957" s="17" t="s">
        <v>112</v>
      </c>
      <c r="B1957" s="17" t="s">
        <v>333</v>
      </c>
      <c r="C1957" s="17" t="s">
        <v>22</v>
      </c>
      <c r="D1957" s="12">
        <v>43305</v>
      </c>
      <c r="E1957" s="12">
        <v>43347</v>
      </c>
      <c r="F1957" s="13">
        <v>30700</v>
      </c>
      <c r="G1957" s="12">
        <v>43313</v>
      </c>
      <c r="H1957" s="12">
        <v>43373</v>
      </c>
      <c r="I1957" s="17">
        <f>IF((YEAR(H1957)-YEAR(G1957))=1, ((MONTH(H1957)-MONTH(G1957))+1)+12, (IF((YEAR(H1957)-YEAR(G1957))=2, ((MONTH(H1957)-MONTH(G1957))+1)+24, (IF((YEAR(H1957)-YEAR(G1957))=3, ((MONTH(H1957)-MONTH(G1957))+1)+36, (MONTH(H1957)-MONTH(G1957))+1)))))</f>
        <v>2</v>
      </c>
      <c r="J1957" s="13">
        <f>F1957/I1957</f>
        <v>15350</v>
      </c>
      <c r="L1957" t="b">
        <f t="shared" si="136"/>
        <v>0</v>
      </c>
      <c r="M1957" s="14" t="b">
        <f t="shared" si="139"/>
        <v>1</v>
      </c>
      <c r="N1957" s="14" t="b">
        <f t="shared" si="138"/>
        <v>1</v>
      </c>
      <c r="O1957"/>
    </row>
    <row r="1958" spans="1:15" ht="15.75" hidden="1" x14ac:dyDescent="0.25">
      <c r="A1958" s="17" t="s">
        <v>112</v>
      </c>
      <c r="B1958" s="17" t="s">
        <v>333</v>
      </c>
      <c r="C1958" s="17" t="s">
        <v>22</v>
      </c>
      <c r="D1958" s="12">
        <v>43328</v>
      </c>
      <c r="E1958" s="12">
        <v>43360</v>
      </c>
      <c r="F1958" s="13">
        <v>37500</v>
      </c>
      <c r="G1958" s="12">
        <v>43313</v>
      </c>
      <c r="H1958" s="12">
        <v>43373</v>
      </c>
      <c r="I1958" s="17">
        <f>IF((YEAR(H1958)-YEAR(G1958))=1, ((MONTH(H1958)-MONTH(G1958))+1)+12, (IF((YEAR(H1958)-YEAR(G1958))=2, ((MONTH(H1958)-MONTH(G1958))+1)+24, (IF((YEAR(H1958)-YEAR(G1958))=3, ((MONTH(H1958)-MONTH(G1958))+1)+36, (MONTH(H1958)-MONTH(G1958))+1)))))</f>
        <v>2</v>
      </c>
      <c r="J1958" s="13">
        <f>F1958/I1958</f>
        <v>18750</v>
      </c>
      <c r="L1958" t="b">
        <f t="shared" si="136"/>
        <v>1</v>
      </c>
      <c r="M1958" s="14" t="b">
        <f t="shared" si="139"/>
        <v>1</v>
      </c>
      <c r="N1958" s="14" t="b">
        <f t="shared" si="138"/>
        <v>1</v>
      </c>
      <c r="O1958"/>
    </row>
    <row r="1959" spans="1:15" ht="15.75" hidden="1" x14ac:dyDescent="0.25">
      <c r="A1959" s="17" t="s">
        <v>112</v>
      </c>
      <c r="B1959" s="17" t="s">
        <v>333</v>
      </c>
      <c r="C1959" s="17" t="s">
        <v>22</v>
      </c>
      <c r="D1959" s="12">
        <v>43434</v>
      </c>
      <c r="E1959" s="12">
        <v>43462</v>
      </c>
      <c r="F1959" s="13">
        <v>15033.5</v>
      </c>
      <c r="G1959" s="12">
        <v>43344</v>
      </c>
      <c r="H1959" s="12">
        <v>43434</v>
      </c>
      <c r="I1959" s="17">
        <f>IF((YEAR(H1959)-YEAR(G1959))=1, ((MONTH(H1959)-MONTH(G1959))+1)+12, (IF((YEAR(H1959)-YEAR(G1959))=2, ((MONTH(H1959)-MONTH(G1959))+1)+24, (IF((YEAR(H1959)-YEAR(G1959))=3, ((MONTH(H1959)-MONTH(G1959))+1)+36, (MONTH(H1959)-MONTH(G1959))+1)))))</f>
        <v>3</v>
      </c>
      <c r="J1959" s="13">
        <f>F1959/I1959</f>
        <v>5011.166666666667</v>
      </c>
      <c r="L1959" t="b">
        <f t="shared" si="136"/>
        <v>0</v>
      </c>
      <c r="M1959" s="14" t="b">
        <f t="shared" si="139"/>
        <v>1</v>
      </c>
      <c r="N1959" s="14" t="b">
        <f t="shared" si="138"/>
        <v>1</v>
      </c>
      <c r="O1959"/>
    </row>
    <row r="1960" spans="1:15" ht="15.75" hidden="1" x14ac:dyDescent="0.25">
      <c r="A1960" s="17" t="s">
        <v>112</v>
      </c>
      <c r="B1960" s="17" t="s">
        <v>333</v>
      </c>
      <c r="C1960" s="17" t="s">
        <v>22</v>
      </c>
      <c r="D1960" s="12">
        <v>43343</v>
      </c>
      <c r="E1960" s="12">
        <v>43497</v>
      </c>
      <c r="F1960" s="13">
        <v>37500</v>
      </c>
      <c r="G1960" s="12">
        <v>43374</v>
      </c>
      <c r="H1960" s="12">
        <v>43404</v>
      </c>
      <c r="I1960" s="17">
        <f>IF((YEAR(H1960)-YEAR(G1960))=1, ((MONTH(H1960)-MONTH(G1960))+1)+12, (IF((YEAR(H1960)-YEAR(G1960))=2, ((MONTH(H1960)-MONTH(G1960))+1)+24, (IF((YEAR(H1960)-YEAR(G1960))=3, ((MONTH(H1960)-MONTH(G1960))+1)+36, (MONTH(H1960)-MONTH(G1960))+1)))))</f>
        <v>1</v>
      </c>
      <c r="J1960" s="13">
        <f>F1960/I1960</f>
        <v>37500</v>
      </c>
      <c r="L1960" t="b">
        <f t="shared" si="136"/>
        <v>0</v>
      </c>
      <c r="M1960" s="14" t="b">
        <f t="shared" si="139"/>
        <v>1</v>
      </c>
      <c r="N1960" s="14" t="b">
        <f t="shared" si="138"/>
        <v>1</v>
      </c>
      <c r="O1960"/>
    </row>
    <row r="1961" spans="1:15" ht="15.75" hidden="1" x14ac:dyDescent="0.25">
      <c r="A1961" s="17" t="s">
        <v>112</v>
      </c>
      <c r="B1961" s="17" t="s">
        <v>333</v>
      </c>
      <c r="C1961" s="17" t="s">
        <v>22</v>
      </c>
      <c r="D1961" s="12">
        <v>43439</v>
      </c>
      <c r="E1961" s="12">
        <v>43480</v>
      </c>
      <c r="F1961" s="13">
        <v>17962.75</v>
      </c>
      <c r="G1961" s="12">
        <v>43405</v>
      </c>
      <c r="H1961" s="12">
        <v>43496</v>
      </c>
      <c r="I1961" s="17">
        <f>IF((YEAR(H1961)-YEAR(G1961))=1, ((MONTH(H1961)-MONTH(G1961))+1)+12, (IF((YEAR(H1961)-YEAR(G1961))=2, ((MONTH(H1961)-MONTH(G1961))+1)+24, (IF((YEAR(H1961)-YEAR(G1961))=3, ((MONTH(H1961)-MONTH(G1961))+1)+36, (MONTH(H1961)-MONTH(G1961))+1)))))</f>
        <v>3</v>
      </c>
      <c r="J1961" s="13">
        <f>F1961/I1961</f>
        <v>5987.583333333333</v>
      </c>
      <c r="L1961" t="b">
        <f t="shared" si="136"/>
        <v>0</v>
      </c>
      <c r="M1961" s="14" t="b">
        <f t="shared" si="139"/>
        <v>1</v>
      </c>
      <c r="N1961" s="14" t="b">
        <f t="shared" si="138"/>
        <v>1</v>
      </c>
      <c r="O1961"/>
    </row>
    <row r="1962" spans="1:15" ht="15.75" x14ac:dyDescent="0.25">
      <c r="A1962" s="17" t="s">
        <v>112</v>
      </c>
      <c r="B1962" s="17" t="s">
        <v>333</v>
      </c>
      <c r="C1962" s="17" t="s">
        <v>22</v>
      </c>
      <c r="D1962" s="12">
        <v>43497</v>
      </c>
      <c r="E1962" s="12">
        <v>43525</v>
      </c>
      <c r="F1962" s="13">
        <v>17962.75</v>
      </c>
      <c r="G1962" s="12">
        <v>43497</v>
      </c>
      <c r="H1962" s="12">
        <v>43585</v>
      </c>
      <c r="I1962" s="17">
        <f>IF((YEAR(H1962)-YEAR(G1962))=1, ((MONTH(H1962)-MONTH(G1962))+1)+12, (IF((YEAR(H1962)-YEAR(G1962))=2, ((MONTH(H1962)-MONTH(G1962))+1)+24, (IF((YEAR(H1962)-YEAR(G1962))=3, ((MONTH(H1962)-MONTH(G1962))+1)+36, (MONTH(H1962)-MONTH(G1962))+1)))))</f>
        <v>3</v>
      </c>
      <c r="J1962" s="13">
        <f>F1962/I1962</f>
        <v>5987.583333333333</v>
      </c>
      <c r="L1962" t="b">
        <f t="shared" si="136"/>
        <v>0</v>
      </c>
      <c r="M1962" s="14" t="b">
        <f t="shared" si="139"/>
        <v>1</v>
      </c>
      <c r="N1962" s="14" t="b">
        <f t="shared" si="138"/>
        <v>1</v>
      </c>
      <c r="O1962"/>
    </row>
    <row r="1963" spans="1:15" ht="15.75" x14ac:dyDescent="0.25">
      <c r="A1963" s="17" t="s">
        <v>112</v>
      </c>
      <c r="B1963" s="17" t="s">
        <v>333</v>
      </c>
      <c r="C1963" s="17" t="s">
        <v>22</v>
      </c>
      <c r="D1963" s="12">
        <v>43586</v>
      </c>
      <c r="E1963" s="12">
        <v>43619</v>
      </c>
      <c r="F1963" s="13">
        <v>17962.75</v>
      </c>
      <c r="G1963" s="12">
        <v>43586</v>
      </c>
      <c r="H1963" s="12">
        <v>43677</v>
      </c>
      <c r="I1963" s="17">
        <f>IF((YEAR(H1963)-YEAR(G1963))=1, ((MONTH(H1963)-MONTH(G1963))+1)+12, (IF((YEAR(H1963)-YEAR(G1963))=2, ((MONTH(H1963)-MONTH(G1963))+1)+24, (IF((YEAR(H1963)-YEAR(G1963))=3, ((MONTH(H1963)-MONTH(G1963))+1)+36, (MONTH(H1963)-MONTH(G1963))+1)))))</f>
        <v>3</v>
      </c>
      <c r="J1963" s="13">
        <f>F1963/I1963</f>
        <v>5987.583333333333</v>
      </c>
      <c r="L1963" t="b">
        <f t="shared" si="136"/>
        <v>0</v>
      </c>
      <c r="M1963" s="14" t="b">
        <f t="shared" si="139"/>
        <v>1</v>
      </c>
      <c r="N1963" s="14" t="b">
        <f t="shared" si="138"/>
        <v>1</v>
      </c>
      <c r="O1963"/>
    </row>
    <row r="1964" spans="1:15" ht="15.75" x14ac:dyDescent="0.25">
      <c r="A1964" s="17" t="s">
        <v>112</v>
      </c>
      <c r="B1964" s="17" t="s">
        <v>333</v>
      </c>
      <c r="C1964" s="17" t="s">
        <v>22</v>
      </c>
      <c r="D1964" s="12">
        <v>43678</v>
      </c>
      <c r="E1964" s="12">
        <v>43712</v>
      </c>
      <c r="F1964" s="13">
        <v>17962.75</v>
      </c>
      <c r="G1964" s="12">
        <v>43678</v>
      </c>
      <c r="H1964" s="12">
        <v>43769</v>
      </c>
      <c r="I1964" s="17">
        <f>IF((YEAR(H1964)-YEAR(G1964))=1, ((MONTH(H1964)-MONTH(G1964))+1)+12, (IF((YEAR(H1964)-YEAR(G1964))=2, ((MONTH(H1964)-MONTH(G1964))+1)+24, (IF((YEAR(H1964)-YEAR(G1964))=3, ((MONTH(H1964)-MONTH(G1964))+1)+36, (MONTH(H1964)-MONTH(G1964))+1)))))</f>
        <v>3</v>
      </c>
      <c r="J1964" s="13">
        <f>F1964/I1964</f>
        <v>5987.583333333333</v>
      </c>
      <c r="L1964" t="b">
        <f t="shared" si="136"/>
        <v>0</v>
      </c>
      <c r="M1964" s="14" t="b">
        <f t="shared" si="139"/>
        <v>1</v>
      </c>
      <c r="N1964" s="14" t="b">
        <f t="shared" si="138"/>
        <v>1</v>
      </c>
      <c r="O1964"/>
    </row>
    <row r="1965" spans="1:15" ht="15.75" x14ac:dyDescent="0.25">
      <c r="A1965" s="17" t="s">
        <v>112</v>
      </c>
      <c r="B1965" s="17" t="s">
        <v>333</v>
      </c>
      <c r="C1965" s="17" t="s">
        <v>22</v>
      </c>
      <c r="D1965" s="12">
        <v>43770</v>
      </c>
      <c r="E1965" s="12">
        <v>43864</v>
      </c>
      <c r="F1965" s="13">
        <v>18750</v>
      </c>
      <c r="G1965" s="12">
        <v>43770</v>
      </c>
      <c r="H1965" s="12">
        <v>43861</v>
      </c>
      <c r="I1965" s="17">
        <f>IF((YEAR(H1965)-YEAR(G1965))=1, ((MONTH(H1965)-MONTH(G1965))+1)+12, (IF((YEAR(H1965)-YEAR(G1965))=2, ((MONTH(H1965)-MONTH(G1965))+1)+24, (IF((YEAR(H1965)-YEAR(G1965))=3, ((MONTH(H1965)-MONTH(G1965))+1)+36, (MONTH(H1965)-MONTH(G1965))+1)))))</f>
        <v>3</v>
      </c>
      <c r="J1965" s="13">
        <f>F1965/I1965</f>
        <v>6250</v>
      </c>
      <c r="L1965" t="b">
        <f t="shared" si="136"/>
        <v>0</v>
      </c>
      <c r="M1965" s="14" t="b">
        <f t="shared" si="139"/>
        <v>1</v>
      </c>
      <c r="N1965" s="14" t="b">
        <f t="shared" si="138"/>
        <v>1</v>
      </c>
      <c r="O1965"/>
    </row>
    <row r="1966" spans="1:15" ht="15.75" x14ac:dyDescent="0.25">
      <c r="A1966" s="17" t="s">
        <v>112</v>
      </c>
      <c r="B1966" s="17" t="s">
        <v>334</v>
      </c>
      <c r="C1966" s="17" t="s">
        <v>22</v>
      </c>
      <c r="D1966" s="12">
        <v>43770</v>
      </c>
      <c r="E1966" s="12">
        <v>43864</v>
      </c>
      <c r="F1966" s="13">
        <v>25000</v>
      </c>
      <c r="G1966" s="12">
        <v>43770</v>
      </c>
      <c r="H1966" s="12">
        <v>43861</v>
      </c>
      <c r="I1966" s="17">
        <f>IF((YEAR(H1966)-YEAR(G1966))=1, ((MONTH(H1966)-MONTH(G1966))+1)+12, (IF((YEAR(H1966)-YEAR(G1966))=2, ((MONTH(H1966)-MONTH(G1966))+1)+24, (IF((YEAR(H1966)-YEAR(G1966))=3, ((MONTH(H1966)-MONTH(G1966))+1)+36, (MONTH(H1966)-MONTH(G1966))+1)))))</f>
        <v>3</v>
      </c>
      <c r="J1966" s="13">
        <f>F1966/I1966</f>
        <v>8333.3333333333339</v>
      </c>
      <c r="L1966" t="b">
        <f t="shared" si="136"/>
        <v>0</v>
      </c>
      <c r="M1966" s="14" t="b">
        <f t="shared" si="139"/>
        <v>1</v>
      </c>
      <c r="N1966" s="14" t="b">
        <f t="shared" si="138"/>
        <v>0</v>
      </c>
      <c r="O1966"/>
    </row>
    <row r="1967" spans="1:15" ht="15.75" x14ac:dyDescent="0.25">
      <c r="A1967" s="17" t="s">
        <v>112</v>
      </c>
      <c r="B1967" s="17" t="s">
        <v>335</v>
      </c>
      <c r="C1967" s="17" t="s">
        <v>22</v>
      </c>
      <c r="D1967" s="12">
        <v>43831</v>
      </c>
      <c r="E1967" s="12">
        <v>43923</v>
      </c>
      <c r="F1967" s="13">
        <v>33625</v>
      </c>
      <c r="G1967" s="12">
        <v>43770</v>
      </c>
      <c r="H1967" s="12">
        <v>43861</v>
      </c>
      <c r="I1967" s="17">
        <f>IF((YEAR(H1967)-YEAR(G1967))=1, ((MONTH(H1967)-MONTH(G1967))+1)+12, (IF((YEAR(H1967)-YEAR(G1967))=2, ((MONTH(H1967)-MONTH(G1967))+1)+24, (IF((YEAR(H1967)-YEAR(G1967))=3, ((MONTH(H1967)-MONTH(G1967))+1)+36, (MONTH(H1967)-MONTH(G1967))+1)))))</f>
        <v>3</v>
      </c>
      <c r="J1967" s="13">
        <f>F1967/I1967</f>
        <v>11208.333333333334</v>
      </c>
      <c r="L1967" t="b">
        <f t="shared" si="136"/>
        <v>0</v>
      </c>
      <c r="M1967" s="14" t="b">
        <f t="shared" si="139"/>
        <v>1</v>
      </c>
      <c r="N1967" s="14" t="b">
        <f t="shared" si="138"/>
        <v>0</v>
      </c>
      <c r="O1967"/>
    </row>
    <row r="1968" spans="1:15" ht="15.75" x14ac:dyDescent="0.25">
      <c r="A1968" s="17" t="s">
        <v>112</v>
      </c>
      <c r="B1968" s="17" t="s">
        <v>333</v>
      </c>
      <c r="C1968" s="17" t="s">
        <v>22</v>
      </c>
      <c r="D1968" s="12">
        <v>43862</v>
      </c>
      <c r="E1968" s="12">
        <v>43955</v>
      </c>
      <c r="F1968" s="13">
        <v>18750</v>
      </c>
      <c r="G1968" s="12">
        <v>43862</v>
      </c>
      <c r="H1968" s="12">
        <v>43951</v>
      </c>
      <c r="I1968" s="17">
        <f>IF((YEAR(H1968)-YEAR(G1968))=1, ((MONTH(H1968)-MONTH(G1968))+1)+12, (IF((YEAR(H1968)-YEAR(G1968))=2, ((MONTH(H1968)-MONTH(G1968))+1)+24, (IF((YEAR(H1968)-YEAR(G1968))=3, ((MONTH(H1968)-MONTH(G1968))+1)+36, (MONTH(H1968)-MONTH(G1968))+1)))))</f>
        <v>3</v>
      </c>
      <c r="J1968" s="13">
        <f>F1968/I1968</f>
        <v>6250</v>
      </c>
      <c r="L1968" t="b">
        <f t="shared" si="136"/>
        <v>0</v>
      </c>
      <c r="M1968" s="14" t="b">
        <f t="shared" si="139"/>
        <v>1</v>
      </c>
      <c r="N1968" s="14" t="b">
        <f t="shared" si="138"/>
        <v>0</v>
      </c>
      <c r="O1968"/>
    </row>
    <row r="1969" spans="1:15" ht="15.75" x14ac:dyDescent="0.25">
      <c r="A1969" s="17" t="s">
        <v>112</v>
      </c>
      <c r="B1969" s="17" t="s">
        <v>334</v>
      </c>
      <c r="C1969" s="17" t="s">
        <v>22</v>
      </c>
      <c r="D1969" s="12">
        <v>43862</v>
      </c>
      <c r="E1969" s="12">
        <v>43955</v>
      </c>
      <c r="F1969" s="13">
        <v>25000</v>
      </c>
      <c r="G1969" s="12">
        <v>43862</v>
      </c>
      <c r="H1969" s="12">
        <v>43951</v>
      </c>
      <c r="I1969" s="17">
        <f>IF((YEAR(H1969)-YEAR(G1969))=1, ((MONTH(H1969)-MONTH(G1969))+1)+12, (IF((YEAR(H1969)-YEAR(G1969))=2, ((MONTH(H1969)-MONTH(G1969))+1)+24, (IF((YEAR(H1969)-YEAR(G1969))=3, ((MONTH(H1969)-MONTH(G1969))+1)+36, (MONTH(H1969)-MONTH(G1969))+1)))))</f>
        <v>3</v>
      </c>
      <c r="J1969" s="13">
        <f>F1969/I1969</f>
        <v>8333.3333333333339</v>
      </c>
      <c r="L1969" t="b">
        <f t="shared" si="136"/>
        <v>0</v>
      </c>
      <c r="M1969" s="14" t="b">
        <f t="shared" si="139"/>
        <v>1</v>
      </c>
      <c r="N1969" s="14" t="b">
        <f t="shared" si="138"/>
        <v>0</v>
      </c>
      <c r="O1969"/>
    </row>
    <row r="1970" spans="1:15" ht="15.75" x14ac:dyDescent="0.25">
      <c r="A1970" s="17" t="s">
        <v>112</v>
      </c>
      <c r="B1970" s="17" t="s">
        <v>335</v>
      </c>
      <c r="C1970" s="17" t="s">
        <v>22</v>
      </c>
      <c r="D1970" s="12">
        <v>43922</v>
      </c>
      <c r="E1970" s="12">
        <v>44014</v>
      </c>
      <c r="F1970" s="13">
        <v>33625</v>
      </c>
      <c r="G1970" s="12">
        <v>43862</v>
      </c>
      <c r="H1970" s="12">
        <v>43951</v>
      </c>
      <c r="I1970" s="17">
        <f>IF((YEAR(H1970)-YEAR(G1970))=1, ((MONTH(H1970)-MONTH(G1970))+1)+12, (IF((YEAR(H1970)-YEAR(G1970))=2, ((MONTH(H1970)-MONTH(G1970))+1)+24, (IF((YEAR(H1970)-YEAR(G1970))=3, ((MONTH(H1970)-MONTH(G1970))+1)+36, (MONTH(H1970)-MONTH(G1970))+1)))))</f>
        <v>3</v>
      </c>
      <c r="J1970" s="13">
        <f>F1970/I1970</f>
        <v>11208.333333333334</v>
      </c>
      <c r="L1970" t="b">
        <f t="shared" si="136"/>
        <v>0</v>
      </c>
      <c r="M1970" s="14" t="b">
        <f t="shared" si="139"/>
        <v>1</v>
      </c>
      <c r="N1970" s="14" t="b">
        <f t="shared" si="138"/>
        <v>0</v>
      </c>
      <c r="O1970"/>
    </row>
    <row r="1971" spans="1:15" ht="15.75" x14ac:dyDescent="0.25">
      <c r="A1971" s="17" t="s">
        <v>112</v>
      </c>
      <c r="B1971" s="17" t="s">
        <v>333</v>
      </c>
      <c r="C1971" s="17" t="s">
        <v>22</v>
      </c>
      <c r="D1971" s="12">
        <v>43952</v>
      </c>
      <c r="E1971" s="12">
        <v>44046</v>
      </c>
      <c r="F1971" s="13">
        <v>18750</v>
      </c>
      <c r="G1971" s="12">
        <v>43952</v>
      </c>
      <c r="H1971" s="12">
        <v>44043</v>
      </c>
      <c r="I1971" s="17">
        <f>IF((YEAR(H1971)-YEAR(G1971))=1, ((MONTH(H1971)-MONTH(G1971))+1)+12, (IF((YEAR(H1971)-YEAR(G1971))=2, ((MONTH(H1971)-MONTH(G1971))+1)+24, (IF((YEAR(H1971)-YEAR(G1971))=3, ((MONTH(H1971)-MONTH(G1971))+1)+36, (MONTH(H1971)-MONTH(G1971))+1)))))</f>
        <v>3</v>
      </c>
      <c r="J1971" s="13">
        <f>F1971/I1971</f>
        <v>6250</v>
      </c>
      <c r="L1971" t="b">
        <f t="shared" si="136"/>
        <v>0</v>
      </c>
      <c r="M1971" s="14" t="b">
        <f t="shared" si="139"/>
        <v>1</v>
      </c>
      <c r="N1971" s="14" t="b">
        <f t="shared" si="138"/>
        <v>0</v>
      </c>
      <c r="O1971"/>
    </row>
    <row r="1972" spans="1:15" ht="15.75" x14ac:dyDescent="0.25">
      <c r="A1972" s="17" t="s">
        <v>112</v>
      </c>
      <c r="B1972" s="17" t="s">
        <v>334</v>
      </c>
      <c r="C1972" s="17" t="s">
        <v>22</v>
      </c>
      <c r="D1972" s="12">
        <v>43952</v>
      </c>
      <c r="E1972" s="12">
        <v>44046</v>
      </c>
      <c r="F1972" s="13">
        <v>25000</v>
      </c>
      <c r="G1972" s="12">
        <v>43952</v>
      </c>
      <c r="H1972" s="12">
        <v>44043</v>
      </c>
      <c r="I1972" s="17">
        <f>IF((YEAR(H1972)-YEAR(G1972))=1, ((MONTH(H1972)-MONTH(G1972))+1)+12, (IF((YEAR(H1972)-YEAR(G1972))=2, ((MONTH(H1972)-MONTH(G1972))+1)+24, (IF((YEAR(H1972)-YEAR(G1972))=3, ((MONTH(H1972)-MONTH(G1972))+1)+36, (MONTH(H1972)-MONTH(G1972))+1)))))</f>
        <v>3</v>
      </c>
      <c r="J1972" s="13">
        <f>F1972/I1972</f>
        <v>8333.3333333333339</v>
      </c>
      <c r="L1972" t="b">
        <f t="shared" si="136"/>
        <v>0</v>
      </c>
      <c r="M1972" s="14" t="b">
        <f t="shared" si="139"/>
        <v>1</v>
      </c>
      <c r="N1972" s="14" t="b">
        <f t="shared" si="138"/>
        <v>0</v>
      </c>
      <c r="O1972"/>
    </row>
    <row r="1973" spans="1:15" ht="15.75" x14ac:dyDescent="0.25">
      <c r="A1973" s="17" t="s">
        <v>112</v>
      </c>
      <c r="B1973" s="17" t="s">
        <v>335</v>
      </c>
      <c r="C1973" s="17" t="s">
        <v>22</v>
      </c>
      <c r="D1973" s="12">
        <v>44013</v>
      </c>
      <c r="E1973" s="12">
        <v>44106</v>
      </c>
      <c r="F1973" s="13">
        <v>33625</v>
      </c>
      <c r="G1973" s="12">
        <v>43952</v>
      </c>
      <c r="H1973" s="12">
        <v>44043</v>
      </c>
      <c r="I1973" s="17">
        <f>IF((YEAR(H1973)-YEAR(G1973))=1, ((MONTH(H1973)-MONTH(G1973))+1)+12, (IF((YEAR(H1973)-YEAR(G1973))=2, ((MONTH(H1973)-MONTH(G1973))+1)+24, (IF((YEAR(H1973)-YEAR(G1973))=3, ((MONTH(H1973)-MONTH(G1973))+1)+36, (MONTH(H1973)-MONTH(G1973))+1)))))</f>
        <v>3</v>
      </c>
      <c r="J1973" s="13">
        <f>F1973/I1973</f>
        <v>11208.333333333334</v>
      </c>
      <c r="L1973" t="b">
        <f t="shared" si="136"/>
        <v>0</v>
      </c>
      <c r="M1973" s="14" t="b">
        <f t="shared" si="139"/>
        <v>1</v>
      </c>
      <c r="N1973" s="14" t="b">
        <f t="shared" si="138"/>
        <v>0</v>
      </c>
      <c r="O1973"/>
    </row>
    <row r="1974" spans="1:15" ht="15.75" x14ac:dyDescent="0.25">
      <c r="A1974" s="17" t="s">
        <v>112</v>
      </c>
      <c r="B1974" s="17" t="s">
        <v>333</v>
      </c>
      <c r="C1974" s="17" t="s">
        <v>22</v>
      </c>
      <c r="D1974" s="12">
        <v>44044</v>
      </c>
      <c r="E1974" s="12">
        <v>44138</v>
      </c>
      <c r="F1974" s="13">
        <v>18750</v>
      </c>
      <c r="G1974" s="12">
        <v>44044</v>
      </c>
      <c r="H1974" s="12">
        <v>44135</v>
      </c>
      <c r="I1974" s="17">
        <f>IF((YEAR(H1974)-YEAR(G1974))=1, ((MONTH(H1974)-MONTH(G1974))+1)+12, (IF((YEAR(H1974)-YEAR(G1974))=2, ((MONTH(H1974)-MONTH(G1974))+1)+24, (IF((YEAR(H1974)-YEAR(G1974))=3, ((MONTH(H1974)-MONTH(G1974))+1)+36, (MONTH(H1974)-MONTH(G1974))+1)))))</f>
        <v>3</v>
      </c>
      <c r="J1974" s="13">
        <f>F1974/I1974</f>
        <v>6250</v>
      </c>
      <c r="L1974" t="b">
        <f t="shared" si="136"/>
        <v>0</v>
      </c>
      <c r="M1974" s="14" t="b">
        <f t="shared" si="139"/>
        <v>1</v>
      </c>
      <c r="N1974" s="14" t="b">
        <f t="shared" si="138"/>
        <v>0</v>
      </c>
      <c r="O1974"/>
    </row>
    <row r="1975" spans="1:15" ht="15.75" x14ac:dyDescent="0.25">
      <c r="A1975" s="17" t="s">
        <v>112</v>
      </c>
      <c r="B1975" s="17" t="s">
        <v>334</v>
      </c>
      <c r="C1975" s="17" t="s">
        <v>22</v>
      </c>
      <c r="D1975" s="12">
        <v>44044</v>
      </c>
      <c r="E1975" s="12">
        <v>44138</v>
      </c>
      <c r="F1975" s="13">
        <v>25000</v>
      </c>
      <c r="G1975" s="12">
        <v>44044</v>
      </c>
      <c r="H1975" s="12">
        <v>44135</v>
      </c>
      <c r="I1975" s="17">
        <f>IF((YEAR(H1975)-YEAR(G1975))=1, ((MONTH(H1975)-MONTH(G1975))+1)+12, (IF((YEAR(H1975)-YEAR(G1975))=2, ((MONTH(H1975)-MONTH(G1975))+1)+24, (IF((YEAR(H1975)-YEAR(G1975))=3, ((MONTH(H1975)-MONTH(G1975))+1)+36, (MONTH(H1975)-MONTH(G1975))+1)))))</f>
        <v>3</v>
      </c>
      <c r="J1975" s="13">
        <f>F1975/I1975</f>
        <v>8333.3333333333339</v>
      </c>
      <c r="L1975" t="b">
        <f t="shared" si="136"/>
        <v>0</v>
      </c>
      <c r="M1975" s="14" t="b">
        <f t="shared" si="139"/>
        <v>1</v>
      </c>
      <c r="N1975" s="14" t="b">
        <f t="shared" si="138"/>
        <v>0</v>
      </c>
      <c r="O1975"/>
    </row>
    <row r="1976" spans="1:15" ht="15.75" x14ac:dyDescent="0.25">
      <c r="A1976" s="17" t="s">
        <v>112</v>
      </c>
      <c r="B1976" s="17" t="s">
        <v>335</v>
      </c>
      <c r="C1976" s="17" t="s">
        <v>22</v>
      </c>
      <c r="D1976" s="12">
        <v>44105</v>
      </c>
      <c r="E1976" s="12">
        <v>44201</v>
      </c>
      <c r="F1976" s="13">
        <v>33625</v>
      </c>
      <c r="G1976" s="12">
        <v>44044</v>
      </c>
      <c r="H1976" s="12">
        <v>44135</v>
      </c>
      <c r="I1976" s="17">
        <f>IF((YEAR(H1976)-YEAR(G1976))=1, ((MONTH(H1976)-MONTH(G1976))+1)+12, (IF((YEAR(H1976)-YEAR(G1976))=2, ((MONTH(H1976)-MONTH(G1976))+1)+24, (IF((YEAR(H1976)-YEAR(G1976))=3, ((MONTH(H1976)-MONTH(G1976))+1)+36, (MONTH(H1976)-MONTH(G1976))+1)))))</f>
        <v>3</v>
      </c>
      <c r="J1976" s="13">
        <f>F1976/I1976</f>
        <v>11208.333333333334</v>
      </c>
      <c r="L1976" t="b">
        <f t="shared" si="136"/>
        <v>0</v>
      </c>
      <c r="M1976" s="14" t="b">
        <f t="shared" si="139"/>
        <v>1</v>
      </c>
      <c r="N1976" s="14" t="b">
        <f t="shared" si="138"/>
        <v>0</v>
      </c>
      <c r="O1976"/>
    </row>
    <row r="1977" spans="1:15" ht="15.75" x14ac:dyDescent="0.25">
      <c r="A1977" s="17" t="s">
        <v>112</v>
      </c>
      <c r="B1977" s="17" t="s">
        <v>333</v>
      </c>
      <c r="C1977" s="17" t="s">
        <v>22</v>
      </c>
      <c r="D1977" s="12">
        <v>44165</v>
      </c>
      <c r="E1977" s="12">
        <v>44257</v>
      </c>
      <c r="F1977" s="13">
        <v>54000</v>
      </c>
      <c r="G1977" s="12">
        <v>44165</v>
      </c>
      <c r="H1977" s="12">
        <v>44227</v>
      </c>
      <c r="I1977" s="17">
        <f>IF((YEAR(H1977)-YEAR(G1977))=1, ((MONTH(H1977)-MONTH(G1977))+1)+12, (IF((YEAR(H1977)-YEAR(G1977))=2, ((MONTH(H1977)-MONTH(G1977))+1)+24, (IF((YEAR(H1977)-YEAR(G1977))=3, ((MONTH(H1977)-MONTH(G1977))+1)+36, (MONTH(H1977)-MONTH(G1977))+1)))))</f>
        <v>3</v>
      </c>
      <c r="J1977" s="13">
        <f>F1977/I1977</f>
        <v>18000</v>
      </c>
      <c r="L1977" t="b">
        <f t="shared" si="136"/>
        <v>0</v>
      </c>
      <c r="M1977" s="14" t="b">
        <f t="shared" si="139"/>
        <v>1</v>
      </c>
      <c r="N1977" s="14" t="b">
        <f t="shared" si="138"/>
        <v>0</v>
      </c>
      <c r="O1977"/>
    </row>
    <row r="1978" spans="1:15" ht="15.75" x14ac:dyDescent="0.25">
      <c r="A1978" s="17" t="s">
        <v>112</v>
      </c>
      <c r="B1978" s="17" t="s">
        <v>333</v>
      </c>
      <c r="C1978" s="17" t="s">
        <v>22</v>
      </c>
      <c r="D1978" s="12">
        <v>44228</v>
      </c>
      <c r="E1978" s="12"/>
      <c r="F1978" s="13">
        <v>54000</v>
      </c>
      <c r="G1978" s="12">
        <v>44228</v>
      </c>
      <c r="H1978" s="12">
        <v>44316</v>
      </c>
      <c r="I1978" s="17">
        <f>IF((YEAR(H1978)-YEAR(G1978))=1, ((MONTH(H1978)-MONTH(G1978))+1)+12, (IF((YEAR(H1978)-YEAR(G1978))=2, ((MONTH(H1978)-MONTH(G1978))+1)+24, (IF((YEAR(H1978)-YEAR(G1978))=3, ((MONTH(H1978)-MONTH(G1978))+1)+36, (MONTH(H1978)-MONTH(G1978))+1)))))</f>
        <v>3</v>
      </c>
      <c r="J1978" s="13">
        <f>F1978/I1978</f>
        <v>18000</v>
      </c>
      <c r="L1978" t="b">
        <f t="shared" si="136"/>
        <v>0</v>
      </c>
      <c r="M1978" s="14" t="b">
        <f t="shared" si="139"/>
        <v>1</v>
      </c>
      <c r="N1978" s="14" t="b">
        <f t="shared" si="138"/>
        <v>1</v>
      </c>
      <c r="O1978"/>
    </row>
    <row r="1979" spans="1:15" ht="15.75" x14ac:dyDescent="0.25">
      <c r="A1979" s="17" t="s">
        <v>112</v>
      </c>
      <c r="B1979" s="17" t="s">
        <v>333</v>
      </c>
      <c r="C1979" s="17" t="s">
        <v>22</v>
      </c>
      <c r="D1979" s="12">
        <v>44317</v>
      </c>
      <c r="E1979" s="12"/>
      <c r="F1979" s="13">
        <v>54000</v>
      </c>
      <c r="G1979" s="12">
        <v>44317</v>
      </c>
      <c r="H1979" s="12">
        <v>44408</v>
      </c>
      <c r="I1979" s="17">
        <f>IF((YEAR(H1979)-YEAR(G1979))=1, ((MONTH(H1979)-MONTH(G1979))+1)+12, (IF((YEAR(H1979)-YEAR(G1979))=2, ((MONTH(H1979)-MONTH(G1979))+1)+24, (IF((YEAR(H1979)-YEAR(G1979))=3, ((MONTH(H1979)-MONTH(G1979))+1)+36, (MONTH(H1979)-MONTH(G1979))+1)))))</f>
        <v>3</v>
      </c>
      <c r="J1979" s="13">
        <f>F1979/I1979</f>
        <v>18000</v>
      </c>
      <c r="L1979" t="b">
        <f t="shared" si="136"/>
        <v>0</v>
      </c>
      <c r="M1979" s="14" t="b">
        <f t="shared" si="139"/>
        <v>1</v>
      </c>
      <c r="N1979" s="14" t="b">
        <f t="shared" si="138"/>
        <v>1</v>
      </c>
      <c r="O1979"/>
    </row>
    <row r="1980" spans="1:15" ht="15.75" x14ac:dyDescent="0.25">
      <c r="A1980" s="17" t="s">
        <v>112</v>
      </c>
      <c r="B1980" s="17" t="s">
        <v>333</v>
      </c>
      <c r="C1980" s="17" t="s">
        <v>22</v>
      </c>
      <c r="D1980" s="12">
        <v>44409</v>
      </c>
      <c r="E1980" s="12"/>
      <c r="F1980" s="13">
        <v>54000</v>
      </c>
      <c r="G1980" s="12">
        <v>44409</v>
      </c>
      <c r="H1980" s="12">
        <v>44500</v>
      </c>
      <c r="I1980" s="17">
        <f>IF((YEAR(H1980)-YEAR(G1980))=1, ((MONTH(H1980)-MONTH(G1980))+1)+12, (IF((YEAR(H1980)-YEAR(G1980))=2, ((MONTH(H1980)-MONTH(G1980))+1)+24, (IF((YEAR(H1980)-YEAR(G1980))=3, ((MONTH(H1980)-MONTH(G1980))+1)+36, (MONTH(H1980)-MONTH(G1980))+1)))))</f>
        <v>3</v>
      </c>
      <c r="J1980" s="13">
        <f>F1980/I1980</f>
        <v>18000</v>
      </c>
      <c r="L1980" t="b">
        <f t="shared" si="136"/>
        <v>0</v>
      </c>
      <c r="M1980" s="14" t="b">
        <f t="shared" si="139"/>
        <v>1</v>
      </c>
      <c r="N1980" s="14" t="b">
        <f t="shared" si="138"/>
        <v>1</v>
      </c>
      <c r="O1980"/>
    </row>
    <row r="1981" spans="1:15" ht="15.75" hidden="1" x14ac:dyDescent="0.25">
      <c r="A1981" s="17" t="s">
        <v>113</v>
      </c>
      <c r="B1981" s="17" t="s">
        <v>334</v>
      </c>
      <c r="C1981" s="17" t="s">
        <v>22</v>
      </c>
      <c r="D1981" s="12">
        <v>43005</v>
      </c>
      <c r="E1981" s="12">
        <v>43100</v>
      </c>
      <c r="F1981" s="13">
        <v>28000</v>
      </c>
      <c r="G1981" s="12">
        <v>43009</v>
      </c>
      <c r="H1981" s="12">
        <v>43373</v>
      </c>
      <c r="I1981" s="17">
        <f>IF((YEAR(H1981)-YEAR(G1981))=1, ((MONTH(H1981)-MONTH(G1981))+1)+12, (IF((YEAR(H1981)-YEAR(G1981))=2, ((MONTH(H1981)-MONTH(G1981))+1)+24, (IF((YEAR(H1981)-YEAR(G1981))=3, ((MONTH(H1981)-MONTH(G1981))+1)+36, (MONTH(H1981)-MONTH(G1981))+1)))))</f>
        <v>12</v>
      </c>
      <c r="J1981" s="13">
        <f>F1981/I1981</f>
        <v>2333.3333333333335</v>
      </c>
      <c r="L1981" t="b">
        <f t="shared" si="136"/>
        <v>0</v>
      </c>
      <c r="M1981" s="14" t="b">
        <f t="shared" si="139"/>
        <v>0</v>
      </c>
      <c r="N1981" s="14" t="b">
        <f t="shared" si="138"/>
        <v>0</v>
      </c>
      <c r="O1981"/>
    </row>
    <row r="1982" spans="1:15" ht="15.75" hidden="1" x14ac:dyDescent="0.25">
      <c r="A1982" s="17" t="s">
        <v>113</v>
      </c>
      <c r="B1982" s="17" t="s">
        <v>334</v>
      </c>
      <c r="C1982" s="17" t="s">
        <v>22</v>
      </c>
      <c r="D1982" s="12">
        <v>43374</v>
      </c>
      <c r="E1982" s="12">
        <v>43405</v>
      </c>
      <c r="F1982" s="13">
        <v>28000</v>
      </c>
      <c r="G1982" s="12">
        <v>43374</v>
      </c>
      <c r="H1982" s="12">
        <v>43738</v>
      </c>
      <c r="I1982" s="17">
        <f>IF((YEAR(H1982)-YEAR(G1982))=1, ((MONTH(H1982)-MONTH(G1982))+1)+12, (IF((YEAR(H1982)-YEAR(G1982))=2, ((MONTH(H1982)-MONTH(G1982))+1)+24, (IF((YEAR(H1982)-YEAR(G1982))=3, ((MONTH(H1982)-MONTH(G1982))+1)+36, (MONTH(H1982)-MONTH(G1982))+1)))))</f>
        <v>12</v>
      </c>
      <c r="J1982" s="13">
        <f>F1982/I1982</f>
        <v>2333.3333333333335</v>
      </c>
      <c r="L1982" t="b">
        <f t="shared" si="136"/>
        <v>0</v>
      </c>
      <c r="M1982" s="14" t="b">
        <f t="shared" si="139"/>
        <v>1</v>
      </c>
      <c r="N1982" s="14" t="b">
        <f t="shared" si="138"/>
        <v>1</v>
      </c>
      <c r="O1982"/>
    </row>
    <row r="1983" spans="1:15" ht="15.75" hidden="1" x14ac:dyDescent="0.25">
      <c r="A1983" s="17" t="s">
        <v>34</v>
      </c>
      <c r="B1983" s="17" t="s">
        <v>336</v>
      </c>
      <c r="C1983" s="17" t="s">
        <v>22</v>
      </c>
      <c r="D1983" s="12">
        <v>42872</v>
      </c>
      <c r="E1983" s="12">
        <v>43100</v>
      </c>
      <c r="F1983" s="13">
        <v>22500</v>
      </c>
      <c r="G1983" s="12">
        <v>42736</v>
      </c>
      <c r="H1983" s="12">
        <v>43100</v>
      </c>
      <c r="I1983" s="17">
        <f>IF((YEAR(H1983)-YEAR(G1983))=1, ((MONTH(H1983)-MONTH(G1983))+1)+12, (IF((YEAR(H1983)-YEAR(G1983))=2, ((MONTH(H1983)-MONTH(G1983))+1)+24, (IF((YEAR(H1983)-YEAR(G1983))=3, ((MONTH(H1983)-MONTH(G1983))+1)+36, (MONTH(H1983)-MONTH(G1983))+1)))))</f>
        <v>12</v>
      </c>
      <c r="J1983" s="13">
        <f>F1983/I1983</f>
        <v>1875</v>
      </c>
      <c r="L1983" t="b">
        <f t="shared" si="136"/>
        <v>0</v>
      </c>
      <c r="M1983" s="14" t="b">
        <f t="shared" si="139"/>
        <v>0</v>
      </c>
      <c r="N1983" s="14" t="b">
        <f t="shared" si="138"/>
        <v>0</v>
      </c>
      <c r="O1983"/>
    </row>
    <row r="1984" spans="1:15" ht="15.75" hidden="1" x14ac:dyDescent="0.25">
      <c r="A1984" s="17" t="s">
        <v>34</v>
      </c>
      <c r="B1984" s="17" t="s">
        <v>336</v>
      </c>
      <c r="C1984" s="17" t="s">
        <v>22</v>
      </c>
      <c r="D1984" s="12">
        <v>42872</v>
      </c>
      <c r="E1984" s="12">
        <v>43100</v>
      </c>
      <c r="F1984" s="13">
        <v>22500</v>
      </c>
      <c r="G1984" s="12">
        <v>42736</v>
      </c>
      <c r="H1984" s="12">
        <v>43100</v>
      </c>
      <c r="I1984" s="17">
        <f>IF((YEAR(H1984)-YEAR(G1984))=1, ((MONTH(H1984)-MONTH(G1984))+1)+12, (IF((YEAR(H1984)-YEAR(G1984))=2, ((MONTH(H1984)-MONTH(G1984))+1)+24, (IF((YEAR(H1984)-YEAR(G1984))=3, ((MONTH(H1984)-MONTH(G1984))+1)+36, (MONTH(H1984)-MONTH(G1984))+1)))))</f>
        <v>12</v>
      </c>
      <c r="J1984" s="13">
        <f>F1984/I1984</f>
        <v>1875</v>
      </c>
      <c r="L1984" t="b">
        <f t="shared" si="136"/>
        <v>1</v>
      </c>
      <c r="M1984" s="14" t="b">
        <f t="shared" si="139"/>
        <v>1</v>
      </c>
      <c r="N1984" s="14" t="b">
        <f t="shared" si="138"/>
        <v>1</v>
      </c>
      <c r="O1984"/>
    </row>
    <row r="1985" spans="1:15" ht="15.75" hidden="1" x14ac:dyDescent="0.25">
      <c r="A1985" s="17" t="s">
        <v>34</v>
      </c>
      <c r="B1985" s="17" t="s">
        <v>336</v>
      </c>
      <c r="C1985" s="17" t="s">
        <v>22</v>
      </c>
      <c r="D1985" s="12">
        <v>42872</v>
      </c>
      <c r="E1985" s="12">
        <v>43100</v>
      </c>
      <c r="F1985" s="13">
        <v>22500</v>
      </c>
      <c r="G1985" s="12">
        <v>42736</v>
      </c>
      <c r="H1985" s="12">
        <v>43100</v>
      </c>
      <c r="I1985" s="17">
        <f>IF((YEAR(H1985)-YEAR(G1985))=1, ((MONTH(H1985)-MONTH(G1985))+1)+12, (IF((YEAR(H1985)-YEAR(G1985))=2, ((MONTH(H1985)-MONTH(G1985))+1)+24, (IF((YEAR(H1985)-YEAR(G1985))=3, ((MONTH(H1985)-MONTH(G1985))+1)+36, (MONTH(H1985)-MONTH(G1985))+1)))))</f>
        <v>12</v>
      </c>
      <c r="J1985" s="13">
        <f>F1985/I1985</f>
        <v>1875</v>
      </c>
      <c r="L1985" t="b">
        <f t="shared" si="136"/>
        <v>1</v>
      </c>
      <c r="M1985" s="14" t="b">
        <f t="shared" si="139"/>
        <v>1</v>
      </c>
      <c r="N1985" s="14" t="b">
        <f t="shared" si="138"/>
        <v>1</v>
      </c>
      <c r="O1985"/>
    </row>
    <row r="1986" spans="1:15" ht="15.75" hidden="1" x14ac:dyDescent="0.25">
      <c r="A1986" s="17" t="s">
        <v>34</v>
      </c>
      <c r="B1986" s="17" t="s">
        <v>336</v>
      </c>
      <c r="C1986" s="17" t="s">
        <v>22</v>
      </c>
      <c r="D1986" s="12">
        <v>43026</v>
      </c>
      <c r="E1986" s="12">
        <v>43100</v>
      </c>
      <c r="F1986" s="13">
        <v>24700</v>
      </c>
      <c r="G1986" s="12">
        <v>42736</v>
      </c>
      <c r="H1986" s="12">
        <v>43100</v>
      </c>
      <c r="I1986" s="17">
        <f>IF((YEAR(H1986)-YEAR(G1986))=1, ((MONTH(H1986)-MONTH(G1986))+1)+12, (IF((YEAR(H1986)-YEAR(G1986))=2, ((MONTH(H1986)-MONTH(G1986))+1)+24, (IF((YEAR(H1986)-YEAR(G1986))=3, ((MONTH(H1986)-MONTH(G1986))+1)+36, (MONTH(H1986)-MONTH(G1986))+1)))))</f>
        <v>12</v>
      </c>
      <c r="J1986" s="13">
        <f>F1986/I1986</f>
        <v>2058.3333333333335</v>
      </c>
      <c r="L1986" t="b">
        <f t="shared" si="136"/>
        <v>1</v>
      </c>
      <c r="M1986" s="14" t="b">
        <f t="shared" si="139"/>
        <v>1</v>
      </c>
      <c r="N1986" s="14" t="b">
        <f t="shared" si="138"/>
        <v>1</v>
      </c>
      <c r="O1986"/>
    </row>
    <row r="1987" spans="1:15" ht="15.75" hidden="1" x14ac:dyDescent="0.25">
      <c r="A1987" s="17" t="s">
        <v>34</v>
      </c>
      <c r="B1987" s="17" t="s">
        <v>336</v>
      </c>
      <c r="C1987" s="17" t="s">
        <v>22</v>
      </c>
      <c r="D1987" s="12">
        <v>42720</v>
      </c>
      <c r="E1987" s="12">
        <v>43100</v>
      </c>
      <c r="F1987" s="13">
        <v>14000</v>
      </c>
      <c r="G1987" s="12">
        <v>42736</v>
      </c>
      <c r="H1987" s="12">
        <v>43100</v>
      </c>
      <c r="I1987" s="17">
        <f>IF((YEAR(H1987)-YEAR(G1987))=1, ((MONTH(H1987)-MONTH(G1987))+1)+12, (IF((YEAR(H1987)-YEAR(G1987))=2, ((MONTH(H1987)-MONTH(G1987))+1)+24, (IF((YEAR(H1987)-YEAR(G1987))=3, ((MONTH(H1987)-MONTH(G1987))+1)+36, (MONTH(H1987)-MONTH(G1987))+1)))))</f>
        <v>12</v>
      </c>
      <c r="J1987" s="13">
        <f>F1987/I1987</f>
        <v>1166.6666666666667</v>
      </c>
      <c r="L1987" t="b">
        <f t="shared" ref="L1987:L2034" si="142">AND(A1987=A1986,B1987=B1986,G1987=G1986,H1987=H1986)</f>
        <v>1</v>
      </c>
      <c r="M1987" s="14" t="b">
        <f t="shared" si="139"/>
        <v>1</v>
      </c>
      <c r="N1987" s="14" t="b">
        <f t="shared" si="138"/>
        <v>1</v>
      </c>
      <c r="O1987"/>
    </row>
    <row r="1988" spans="1:15" ht="15.75" hidden="1" x14ac:dyDescent="0.25">
      <c r="A1988" s="17" t="s">
        <v>34</v>
      </c>
      <c r="B1988" s="17" t="s">
        <v>336</v>
      </c>
      <c r="C1988" s="17" t="s">
        <v>22</v>
      </c>
      <c r="D1988" s="12">
        <v>42720</v>
      </c>
      <c r="E1988" s="12">
        <v>43100</v>
      </c>
      <c r="F1988" s="13">
        <v>63600</v>
      </c>
      <c r="G1988" s="12">
        <v>42736</v>
      </c>
      <c r="H1988" s="12">
        <v>43100</v>
      </c>
      <c r="I1988" s="17">
        <f>IF((YEAR(H1988)-YEAR(G1988))=1, ((MONTH(H1988)-MONTH(G1988))+1)+12, (IF((YEAR(H1988)-YEAR(G1988))=2, ((MONTH(H1988)-MONTH(G1988))+1)+24, (IF((YEAR(H1988)-YEAR(G1988))=3, ((MONTH(H1988)-MONTH(G1988))+1)+36, (MONTH(H1988)-MONTH(G1988))+1)))))</f>
        <v>12</v>
      </c>
      <c r="J1988" s="13">
        <f>F1988/I1988</f>
        <v>5300</v>
      </c>
      <c r="L1988" t="b">
        <f t="shared" si="142"/>
        <v>1</v>
      </c>
      <c r="M1988" s="14" t="b">
        <f t="shared" ref="M1988:M2034" si="143">EXACT(A1988,A1987)</f>
        <v>1</v>
      </c>
      <c r="N1988" s="14" t="b">
        <f t="shared" ref="N1988:N2034" si="144">EXACT(B1988,B1987)</f>
        <v>1</v>
      </c>
      <c r="O1988"/>
    </row>
    <row r="1989" spans="1:15" ht="15.75" hidden="1" x14ac:dyDescent="0.25">
      <c r="A1989" s="17" t="s">
        <v>34</v>
      </c>
      <c r="B1989" s="17" t="s">
        <v>336</v>
      </c>
      <c r="C1989" s="17" t="s">
        <v>22</v>
      </c>
      <c r="D1989" s="12">
        <v>42736</v>
      </c>
      <c r="E1989" s="12">
        <v>43100</v>
      </c>
      <c r="F1989" s="13">
        <v>14000</v>
      </c>
      <c r="G1989" s="12">
        <v>42736</v>
      </c>
      <c r="H1989" s="12">
        <v>43100</v>
      </c>
      <c r="I1989" s="17">
        <f>IF((YEAR(H1989)-YEAR(G1989))=1, ((MONTH(H1989)-MONTH(G1989))+1)+12, (IF((YEAR(H1989)-YEAR(G1989))=2, ((MONTH(H1989)-MONTH(G1989))+1)+24, (IF((YEAR(H1989)-YEAR(G1989))=3, ((MONTH(H1989)-MONTH(G1989))+1)+36, (MONTH(H1989)-MONTH(G1989))+1)))))</f>
        <v>12</v>
      </c>
      <c r="J1989" s="13">
        <f>F1989/I1989</f>
        <v>1166.6666666666667</v>
      </c>
      <c r="L1989" t="b">
        <f t="shared" si="142"/>
        <v>1</v>
      </c>
      <c r="M1989" s="14" t="b">
        <f t="shared" si="143"/>
        <v>1</v>
      </c>
      <c r="N1989" s="14" t="b">
        <f t="shared" si="144"/>
        <v>1</v>
      </c>
      <c r="O1989"/>
    </row>
    <row r="1990" spans="1:15" ht="15.75" hidden="1" x14ac:dyDescent="0.25">
      <c r="A1990" s="17" t="s">
        <v>34</v>
      </c>
      <c r="B1990" s="17" t="s">
        <v>336</v>
      </c>
      <c r="C1990" s="17" t="s">
        <v>22</v>
      </c>
      <c r="D1990" s="12">
        <v>42746</v>
      </c>
      <c r="E1990" s="12">
        <v>43100</v>
      </c>
      <c r="F1990" s="13">
        <v>20200</v>
      </c>
      <c r="G1990" s="12">
        <v>42736</v>
      </c>
      <c r="H1990" s="12">
        <v>43100</v>
      </c>
      <c r="I1990" s="17">
        <f>IF((YEAR(H1990)-YEAR(G1990))=1, ((MONTH(H1990)-MONTH(G1990))+1)+12, (IF((YEAR(H1990)-YEAR(G1990))=2, ((MONTH(H1990)-MONTH(G1990))+1)+24, (IF((YEAR(H1990)-YEAR(G1990))=3, ((MONTH(H1990)-MONTH(G1990))+1)+36, (MONTH(H1990)-MONTH(G1990))+1)))))</f>
        <v>12</v>
      </c>
      <c r="J1990" s="13">
        <f>F1990/I1990</f>
        <v>1683.3333333333333</v>
      </c>
      <c r="L1990" t="b">
        <f t="shared" si="142"/>
        <v>1</v>
      </c>
      <c r="M1990" s="14" t="b">
        <f t="shared" si="143"/>
        <v>1</v>
      </c>
      <c r="N1990" s="14" t="b">
        <f t="shared" si="144"/>
        <v>1</v>
      </c>
      <c r="O1990"/>
    </row>
    <row r="1991" spans="1:15" ht="15.75" hidden="1" x14ac:dyDescent="0.25">
      <c r="A1991" s="17" t="s">
        <v>34</v>
      </c>
      <c r="B1991" s="17" t="s">
        <v>336</v>
      </c>
      <c r="C1991" s="17" t="s">
        <v>22</v>
      </c>
      <c r="D1991" s="12">
        <v>43343</v>
      </c>
      <c r="E1991" s="12">
        <v>43413</v>
      </c>
      <c r="F1991" s="13">
        <v>27000</v>
      </c>
      <c r="G1991" s="12">
        <v>43101</v>
      </c>
      <c r="H1991" s="12">
        <v>43465</v>
      </c>
      <c r="I1991" s="17">
        <f>IF((YEAR(H1991)-YEAR(G1991))=1, ((MONTH(H1991)-MONTH(G1991))+1)+12, (IF((YEAR(H1991)-YEAR(G1991))=2, ((MONTH(H1991)-MONTH(G1991))+1)+24, (IF((YEAR(H1991)-YEAR(G1991))=3, ((MONTH(H1991)-MONTH(G1991))+1)+36, (MONTH(H1991)-MONTH(G1991))+1)))))</f>
        <v>12</v>
      </c>
      <c r="J1991" s="13">
        <f>F1991/I1991</f>
        <v>2250</v>
      </c>
      <c r="L1991" t="b">
        <f t="shared" si="142"/>
        <v>0</v>
      </c>
      <c r="M1991" s="14" t="b">
        <f t="shared" si="143"/>
        <v>1</v>
      </c>
      <c r="N1991" s="14" t="b">
        <f t="shared" si="144"/>
        <v>1</v>
      </c>
      <c r="O1991"/>
    </row>
    <row r="1992" spans="1:15" ht="15.75" hidden="1" x14ac:dyDescent="0.25">
      <c r="A1992" s="17" t="s">
        <v>34</v>
      </c>
      <c r="B1992" s="17" t="s">
        <v>336</v>
      </c>
      <c r="C1992" s="17" t="s">
        <v>22</v>
      </c>
      <c r="D1992" s="12">
        <v>43343</v>
      </c>
      <c r="E1992" s="12">
        <v>43400</v>
      </c>
      <c r="F1992" s="13">
        <v>27000</v>
      </c>
      <c r="G1992" s="12">
        <v>43101</v>
      </c>
      <c r="H1992" s="12">
        <v>43465</v>
      </c>
      <c r="I1992" s="17">
        <f>IF((YEAR(H1992)-YEAR(G1992))=1, ((MONTH(H1992)-MONTH(G1992))+1)+12, (IF((YEAR(H1992)-YEAR(G1992))=2, ((MONTH(H1992)-MONTH(G1992))+1)+24, (IF((YEAR(H1992)-YEAR(G1992))=3, ((MONTH(H1992)-MONTH(G1992))+1)+36, (MONTH(H1992)-MONTH(G1992))+1)))))</f>
        <v>12</v>
      </c>
      <c r="J1992" s="13">
        <f>F1992/I1992</f>
        <v>2250</v>
      </c>
      <c r="L1992" t="b">
        <f t="shared" si="142"/>
        <v>1</v>
      </c>
      <c r="M1992" s="14" t="b">
        <f t="shared" si="143"/>
        <v>1</v>
      </c>
      <c r="N1992" s="14" t="b">
        <f t="shared" si="144"/>
        <v>1</v>
      </c>
      <c r="O1992"/>
    </row>
    <row r="1993" spans="1:15" ht="15.75" x14ac:dyDescent="0.25">
      <c r="A1993" s="17" t="s">
        <v>34</v>
      </c>
      <c r="B1993" s="17" t="s">
        <v>336</v>
      </c>
      <c r="C1993" s="17" t="s">
        <v>22</v>
      </c>
      <c r="D1993" s="12">
        <v>43815</v>
      </c>
      <c r="E1993" s="12">
        <v>43910</v>
      </c>
      <c r="F1993" s="13">
        <v>54000</v>
      </c>
      <c r="G1993" s="12">
        <v>43466</v>
      </c>
      <c r="H1993" s="12">
        <v>43738</v>
      </c>
      <c r="I1993" s="17">
        <f>IF((YEAR(H1993)-YEAR(G1993))=1, ((MONTH(H1993)-MONTH(G1993))+1)+12, (IF((YEAR(H1993)-YEAR(G1993))=2, ((MONTH(H1993)-MONTH(G1993))+1)+24, (IF((YEAR(H1993)-YEAR(G1993))=3, ((MONTH(H1993)-MONTH(G1993))+1)+36, (MONTH(H1993)-MONTH(G1993))+1)))))</f>
        <v>9</v>
      </c>
      <c r="J1993" s="13">
        <f>F1993/I1993</f>
        <v>6000</v>
      </c>
      <c r="L1993" t="b">
        <f t="shared" si="142"/>
        <v>0</v>
      </c>
      <c r="M1993" s="14" t="b">
        <f t="shared" si="143"/>
        <v>1</v>
      </c>
      <c r="N1993" s="14" t="b">
        <f t="shared" si="144"/>
        <v>1</v>
      </c>
      <c r="O1993"/>
    </row>
    <row r="1994" spans="1:15" ht="15.75" x14ac:dyDescent="0.25">
      <c r="A1994" s="17" t="s">
        <v>34</v>
      </c>
      <c r="B1994" s="17" t="s">
        <v>336</v>
      </c>
      <c r="C1994" s="17" t="s">
        <v>22</v>
      </c>
      <c r="D1994" s="12">
        <v>44221</v>
      </c>
      <c r="E1994" s="12">
        <v>44260</v>
      </c>
      <c r="F1994" s="13">
        <v>10500</v>
      </c>
      <c r="G1994" s="12">
        <v>44197</v>
      </c>
      <c r="H1994" s="12">
        <v>44561</v>
      </c>
      <c r="I1994" s="17">
        <f>IF((YEAR(H1994)-YEAR(G1994))=1, ((MONTH(H1994)-MONTH(G1994))+1)+12, (IF((YEAR(H1994)-YEAR(G1994))=2, ((MONTH(H1994)-MONTH(G1994))+1)+24, (MONTH(H1994)-MONTH(G1994))+1)))</f>
        <v>12</v>
      </c>
      <c r="J1994" s="13">
        <f>F1994/I1994</f>
        <v>875</v>
      </c>
      <c r="L1994" t="b">
        <f t="shared" si="142"/>
        <v>0</v>
      </c>
      <c r="M1994" s="14" t="b">
        <f t="shared" si="143"/>
        <v>1</v>
      </c>
      <c r="N1994" s="14" t="b">
        <f t="shared" si="144"/>
        <v>1</v>
      </c>
      <c r="O1994"/>
    </row>
    <row r="1995" spans="1:15" ht="15.75" hidden="1" x14ac:dyDescent="0.25">
      <c r="A1995" s="17" t="s">
        <v>114</v>
      </c>
      <c r="B1995" s="17" t="s">
        <v>334</v>
      </c>
      <c r="C1995" s="17" t="s">
        <v>22</v>
      </c>
      <c r="D1995" s="12">
        <v>43101</v>
      </c>
      <c r="E1995" s="12">
        <v>43136</v>
      </c>
      <c r="F1995" s="13">
        <v>500</v>
      </c>
      <c r="G1995" s="12">
        <v>43070</v>
      </c>
      <c r="H1995" s="12">
        <v>43190</v>
      </c>
      <c r="I1995" s="17">
        <f>IF((YEAR(H1995)-YEAR(G1995))=1, ((MONTH(H1995)-MONTH(G1995))+1)+12, (IF((YEAR(H1995)-YEAR(G1995))=2, ((MONTH(H1995)-MONTH(G1995))+1)+24, (IF((YEAR(H1995)-YEAR(G1995))=3, ((MONTH(H1995)-MONTH(G1995))+1)+36, (MONTH(H1995)-MONTH(G1995))+1)))))</f>
        <v>4</v>
      </c>
      <c r="J1995" s="13">
        <f>F1995/I1995</f>
        <v>125</v>
      </c>
      <c r="L1995" t="b">
        <f t="shared" si="142"/>
        <v>0</v>
      </c>
      <c r="M1995" s="14" t="b">
        <f t="shared" si="143"/>
        <v>0</v>
      </c>
      <c r="N1995" s="14" t="b">
        <f t="shared" si="144"/>
        <v>0</v>
      </c>
      <c r="O1995"/>
    </row>
    <row r="1996" spans="1:15" ht="15.75" hidden="1" x14ac:dyDescent="0.25">
      <c r="A1996" s="17" t="s">
        <v>114</v>
      </c>
      <c r="B1996" s="17" t="s">
        <v>334</v>
      </c>
      <c r="C1996" s="17" t="s">
        <v>22</v>
      </c>
      <c r="D1996" s="12">
        <v>43132</v>
      </c>
      <c r="E1996" s="12">
        <v>43172</v>
      </c>
      <c r="F1996" s="13">
        <v>500</v>
      </c>
      <c r="G1996" s="12">
        <v>43070</v>
      </c>
      <c r="H1996" s="12">
        <v>43190</v>
      </c>
      <c r="I1996" s="17">
        <f>IF((YEAR(H1996)-YEAR(G1996))=1, ((MONTH(H1996)-MONTH(G1996))+1)+12, (IF((YEAR(H1996)-YEAR(G1996))=2, ((MONTH(H1996)-MONTH(G1996))+1)+24, (IF((YEAR(H1996)-YEAR(G1996))=3, ((MONTH(H1996)-MONTH(G1996))+1)+36, (MONTH(H1996)-MONTH(G1996))+1)))))</f>
        <v>4</v>
      </c>
      <c r="J1996" s="13">
        <f>F1996/I1996</f>
        <v>125</v>
      </c>
      <c r="L1996" t="b">
        <f t="shared" si="142"/>
        <v>1</v>
      </c>
      <c r="M1996" s="14" t="b">
        <f t="shared" si="143"/>
        <v>1</v>
      </c>
      <c r="N1996" s="14" t="b">
        <f t="shared" si="144"/>
        <v>1</v>
      </c>
      <c r="O1996"/>
    </row>
    <row r="1997" spans="1:15" ht="15.75" hidden="1" x14ac:dyDescent="0.25">
      <c r="A1997" s="17" t="s">
        <v>114</v>
      </c>
      <c r="B1997" s="17" t="s">
        <v>334</v>
      </c>
      <c r="C1997" s="17" t="s">
        <v>22</v>
      </c>
      <c r="D1997" s="12">
        <v>43160</v>
      </c>
      <c r="E1997" s="12">
        <v>43196</v>
      </c>
      <c r="F1997" s="13">
        <v>500</v>
      </c>
      <c r="G1997" s="12">
        <v>43070</v>
      </c>
      <c r="H1997" s="12">
        <v>43190</v>
      </c>
      <c r="I1997" s="17">
        <f>IF((YEAR(H1997)-YEAR(G1997))=1, ((MONTH(H1997)-MONTH(G1997))+1)+12, (IF((YEAR(H1997)-YEAR(G1997))=2, ((MONTH(H1997)-MONTH(G1997))+1)+24, (IF((YEAR(H1997)-YEAR(G1997))=3, ((MONTH(H1997)-MONTH(G1997))+1)+36, (MONTH(H1997)-MONTH(G1997))+1)))))</f>
        <v>4</v>
      </c>
      <c r="J1997" s="13">
        <f>F1997/I1997</f>
        <v>125</v>
      </c>
      <c r="L1997" t="b">
        <f t="shared" si="142"/>
        <v>1</v>
      </c>
      <c r="M1997" s="14" t="b">
        <f t="shared" si="143"/>
        <v>1</v>
      </c>
      <c r="N1997" s="14" t="b">
        <f t="shared" si="144"/>
        <v>1</v>
      </c>
      <c r="O1997"/>
    </row>
    <row r="1998" spans="1:15" ht="15.75" hidden="1" x14ac:dyDescent="0.25">
      <c r="A1998" s="17" t="s">
        <v>115</v>
      </c>
      <c r="B1998" s="17" t="s">
        <v>336</v>
      </c>
      <c r="C1998" s="17" t="s">
        <v>22</v>
      </c>
      <c r="D1998" s="12">
        <v>42816</v>
      </c>
      <c r="E1998" s="12">
        <v>43830</v>
      </c>
      <c r="F1998" s="13">
        <v>6000</v>
      </c>
      <c r="G1998" s="12">
        <v>42675</v>
      </c>
      <c r="H1998" s="12">
        <v>42794</v>
      </c>
      <c r="I1998" s="17">
        <f>IF((YEAR(H1998)-YEAR(G1998))=1, ((MONTH(H1998)-MONTH(G1998))+1)+12, (IF((YEAR(H1998)-YEAR(G1998))=2, ((MONTH(H1998)-MONTH(G1998))+1)+24, (IF((YEAR(H1998)-YEAR(G1998))=3, ((MONTH(H1998)-MONTH(G1998))+1)+36, (MONTH(H1998)-MONTH(G1998))+1)))))</f>
        <v>4</v>
      </c>
      <c r="J1998" s="13">
        <f>F1998/I1998</f>
        <v>1500</v>
      </c>
      <c r="L1998" t="b">
        <f t="shared" si="142"/>
        <v>0</v>
      </c>
      <c r="M1998" s="14" t="b">
        <f t="shared" si="143"/>
        <v>0</v>
      </c>
      <c r="N1998" s="14" t="b">
        <f t="shared" si="144"/>
        <v>0</v>
      </c>
      <c r="O1998"/>
    </row>
    <row r="1999" spans="1:15" ht="15.75" hidden="1" x14ac:dyDescent="0.25">
      <c r="A1999" s="17" t="s">
        <v>115</v>
      </c>
      <c r="B1999" s="17" t="s">
        <v>336</v>
      </c>
      <c r="C1999" s="17" t="s">
        <v>22</v>
      </c>
      <c r="D1999" s="12">
        <v>42908</v>
      </c>
      <c r="E1999" s="12">
        <v>43830</v>
      </c>
      <c r="F1999" s="13">
        <v>6000</v>
      </c>
      <c r="G1999" s="12">
        <v>42795</v>
      </c>
      <c r="H1999" s="12">
        <v>42916</v>
      </c>
      <c r="I1999" s="17">
        <f>IF((YEAR(H1999)-YEAR(G1999))=1, ((MONTH(H1999)-MONTH(G1999))+1)+12, (IF((YEAR(H1999)-YEAR(G1999))=2, ((MONTH(H1999)-MONTH(G1999))+1)+24, (IF((YEAR(H1999)-YEAR(G1999))=3, ((MONTH(H1999)-MONTH(G1999))+1)+36, (MONTH(H1999)-MONTH(G1999))+1)))))</f>
        <v>4</v>
      </c>
      <c r="J1999" s="13">
        <f>F1999/I1999</f>
        <v>1500</v>
      </c>
      <c r="L1999" t="b">
        <f t="shared" si="142"/>
        <v>0</v>
      </c>
      <c r="M1999" s="14" t="b">
        <f t="shared" si="143"/>
        <v>1</v>
      </c>
      <c r="N1999" s="14" t="b">
        <f t="shared" si="144"/>
        <v>1</v>
      </c>
      <c r="O1999"/>
    </row>
    <row r="2000" spans="1:15" ht="15.75" hidden="1" x14ac:dyDescent="0.25">
      <c r="A2000" s="17" t="s">
        <v>115</v>
      </c>
      <c r="B2000" s="17" t="s">
        <v>336</v>
      </c>
      <c r="C2000" s="17" t="s">
        <v>22</v>
      </c>
      <c r="D2000" s="12">
        <v>43000</v>
      </c>
      <c r="E2000" s="12">
        <v>43830</v>
      </c>
      <c r="F2000" s="13">
        <v>6000</v>
      </c>
      <c r="G2000" s="12">
        <v>42917</v>
      </c>
      <c r="H2000" s="12">
        <v>43039</v>
      </c>
      <c r="I2000" s="17">
        <f>IF((YEAR(H2000)-YEAR(G2000))=1, ((MONTH(H2000)-MONTH(G2000))+1)+12, (IF((YEAR(H2000)-YEAR(G2000))=2, ((MONTH(H2000)-MONTH(G2000))+1)+24, (IF((YEAR(H2000)-YEAR(G2000))=3, ((MONTH(H2000)-MONTH(G2000))+1)+36, (MONTH(H2000)-MONTH(G2000))+1)))))</f>
        <v>4</v>
      </c>
      <c r="J2000" s="13">
        <f>F2000/I2000</f>
        <v>1500</v>
      </c>
      <c r="L2000" t="b">
        <f t="shared" si="142"/>
        <v>0</v>
      </c>
      <c r="M2000" s="14" t="b">
        <f t="shared" si="143"/>
        <v>1</v>
      </c>
      <c r="N2000" s="14" t="b">
        <f t="shared" si="144"/>
        <v>1</v>
      </c>
      <c r="O2000"/>
    </row>
    <row r="2001" spans="1:15" ht="15.75" hidden="1" x14ac:dyDescent="0.25">
      <c r="A2001" s="17" t="s">
        <v>115</v>
      </c>
      <c r="B2001" s="17" t="s">
        <v>336</v>
      </c>
      <c r="C2001" s="17" t="s">
        <v>22</v>
      </c>
      <c r="D2001" s="12">
        <v>43091</v>
      </c>
      <c r="E2001" s="12">
        <v>43830</v>
      </c>
      <c r="F2001" s="13">
        <v>6000</v>
      </c>
      <c r="G2001" s="12">
        <v>43040</v>
      </c>
      <c r="H2001" s="12">
        <v>43159</v>
      </c>
      <c r="I2001" s="17">
        <f>IF((YEAR(H2001)-YEAR(G2001))=1, ((MONTH(H2001)-MONTH(G2001))+1)+12, (IF((YEAR(H2001)-YEAR(G2001))=2, ((MONTH(H2001)-MONTH(G2001))+1)+24, (IF((YEAR(H2001)-YEAR(G2001))=3, ((MONTH(H2001)-MONTH(G2001))+1)+36, (MONTH(H2001)-MONTH(G2001))+1)))))</f>
        <v>4</v>
      </c>
      <c r="J2001" s="13">
        <f>F2001/I2001</f>
        <v>1500</v>
      </c>
      <c r="L2001" t="b">
        <f t="shared" si="142"/>
        <v>0</v>
      </c>
      <c r="M2001" s="14" t="b">
        <f t="shared" si="143"/>
        <v>1</v>
      </c>
      <c r="N2001" s="14" t="b">
        <f t="shared" si="144"/>
        <v>1</v>
      </c>
      <c r="O2001"/>
    </row>
    <row r="2002" spans="1:15" ht="15.75" hidden="1" x14ac:dyDescent="0.25">
      <c r="A2002" s="17" t="s">
        <v>116</v>
      </c>
      <c r="B2002" s="17" t="s">
        <v>332</v>
      </c>
      <c r="C2002" s="17" t="s">
        <v>22</v>
      </c>
      <c r="D2002" s="12">
        <v>43166</v>
      </c>
      <c r="E2002" s="12">
        <v>43224</v>
      </c>
      <c r="F2002" s="13">
        <v>9780</v>
      </c>
      <c r="G2002" s="12">
        <v>43160</v>
      </c>
      <c r="H2002" s="12">
        <v>43524</v>
      </c>
      <c r="I2002" s="17">
        <f>IF((YEAR(H2002)-YEAR(G2002))=1, ((MONTH(H2002)-MONTH(G2002))+1)+12, (IF((YEAR(H2002)-YEAR(G2002))=2, ((MONTH(H2002)-MONTH(G2002))+1)+24, (IF((YEAR(H2002)-YEAR(G2002))=3, ((MONTH(H2002)-MONTH(G2002))+1)+36, (MONTH(H2002)-MONTH(G2002))+1)))))</f>
        <v>12</v>
      </c>
      <c r="J2002" s="13">
        <f>F2002/I2002</f>
        <v>815</v>
      </c>
      <c r="L2002" t="b">
        <f t="shared" si="142"/>
        <v>0</v>
      </c>
      <c r="M2002" s="14" t="b">
        <f t="shared" si="143"/>
        <v>0</v>
      </c>
      <c r="N2002" s="14" t="b">
        <f t="shared" si="144"/>
        <v>0</v>
      </c>
      <c r="O2002"/>
    </row>
    <row r="2003" spans="1:15" ht="15.75" hidden="1" x14ac:dyDescent="0.25">
      <c r="A2003" s="17" t="s">
        <v>117</v>
      </c>
      <c r="B2003" s="17" t="s">
        <v>333</v>
      </c>
      <c r="C2003" s="17" t="s">
        <v>22</v>
      </c>
      <c r="D2003" s="12">
        <v>43068</v>
      </c>
      <c r="E2003" s="12">
        <v>43465</v>
      </c>
      <c r="F2003" s="13">
        <v>7500</v>
      </c>
      <c r="G2003" s="12">
        <v>43040</v>
      </c>
      <c r="H2003" s="12">
        <v>43159</v>
      </c>
      <c r="I2003" s="17">
        <f>IF((YEAR(H2003)-YEAR(G2003))=1, ((MONTH(H2003)-MONTH(G2003))+1)+12, (IF((YEAR(H2003)-YEAR(G2003))=2, ((MONTH(H2003)-MONTH(G2003))+1)+24, (IF((YEAR(H2003)-YEAR(G2003))=3, ((MONTH(H2003)-MONTH(G2003))+1)+36, (MONTH(H2003)-MONTH(G2003))+1)))))</f>
        <v>4</v>
      </c>
      <c r="J2003" s="13">
        <f>F2003/I2003</f>
        <v>1875</v>
      </c>
      <c r="L2003" t="b">
        <f t="shared" si="142"/>
        <v>0</v>
      </c>
      <c r="M2003" s="14" t="b">
        <f t="shared" si="143"/>
        <v>0</v>
      </c>
      <c r="N2003" s="14" t="b">
        <f t="shared" si="144"/>
        <v>0</v>
      </c>
      <c r="O2003"/>
    </row>
    <row r="2004" spans="1:15" ht="15.75" hidden="1" x14ac:dyDescent="0.25">
      <c r="A2004" s="17" t="s">
        <v>118</v>
      </c>
      <c r="B2004" s="17" t="s">
        <v>336</v>
      </c>
      <c r="C2004" s="17" t="s">
        <v>22</v>
      </c>
      <c r="D2004" s="12">
        <v>42766</v>
      </c>
      <c r="E2004" s="12">
        <v>43100</v>
      </c>
      <c r="F2004" s="13">
        <v>1292</v>
      </c>
      <c r="G2004" s="12">
        <v>42736</v>
      </c>
      <c r="H2004" s="12">
        <v>42766</v>
      </c>
      <c r="I2004" s="17">
        <f>IF((YEAR(H2004)-YEAR(G2004))=1, ((MONTH(H2004)-MONTH(G2004))+1)+12, (IF((YEAR(H2004)-YEAR(G2004))=2, ((MONTH(H2004)-MONTH(G2004))+1)+24, (IF((YEAR(H2004)-YEAR(G2004))=3, ((MONTH(H2004)-MONTH(G2004))+1)+36, (MONTH(H2004)-MONTH(G2004))+1)))))</f>
        <v>1</v>
      </c>
      <c r="J2004" s="13">
        <f>F2004/I2004</f>
        <v>1292</v>
      </c>
      <c r="L2004" t="b">
        <f t="shared" si="142"/>
        <v>0</v>
      </c>
      <c r="M2004" s="14" t="b">
        <f t="shared" si="143"/>
        <v>0</v>
      </c>
      <c r="N2004" s="14" t="b">
        <f t="shared" si="144"/>
        <v>0</v>
      </c>
      <c r="O2004"/>
    </row>
    <row r="2005" spans="1:15" ht="15.75" hidden="1" x14ac:dyDescent="0.25">
      <c r="A2005" s="17" t="s">
        <v>118</v>
      </c>
      <c r="B2005" s="17" t="s">
        <v>336</v>
      </c>
      <c r="C2005" s="17" t="s">
        <v>22</v>
      </c>
      <c r="D2005" s="12">
        <v>42794</v>
      </c>
      <c r="E2005" s="12">
        <v>43100</v>
      </c>
      <c r="F2005" s="13">
        <v>1292</v>
      </c>
      <c r="G2005" s="12">
        <v>42767</v>
      </c>
      <c r="H2005" s="12">
        <v>42794</v>
      </c>
      <c r="I2005" s="17">
        <f>IF((YEAR(H2005)-YEAR(G2005))=1, ((MONTH(H2005)-MONTH(G2005))+1)+12, (IF((YEAR(H2005)-YEAR(G2005))=2, ((MONTH(H2005)-MONTH(G2005))+1)+24, (IF((YEAR(H2005)-YEAR(G2005))=3, ((MONTH(H2005)-MONTH(G2005))+1)+36, (MONTH(H2005)-MONTH(G2005))+1)))))</f>
        <v>1</v>
      </c>
      <c r="J2005" s="13">
        <f>F2005/I2005</f>
        <v>1292</v>
      </c>
      <c r="L2005" t="b">
        <f t="shared" si="142"/>
        <v>0</v>
      </c>
      <c r="M2005" s="14" t="b">
        <f t="shared" si="143"/>
        <v>1</v>
      </c>
      <c r="N2005" s="14" t="b">
        <f t="shared" si="144"/>
        <v>1</v>
      </c>
      <c r="O2005"/>
    </row>
    <row r="2006" spans="1:15" ht="15.75" hidden="1" x14ac:dyDescent="0.25">
      <c r="A2006" s="17" t="s">
        <v>118</v>
      </c>
      <c r="B2006" s="17" t="s">
        <v>336</v>
      </c>
      <c r="C2006" s="17" t="s">
        <v>22</v>
      </c>
      <c r="D2006" s="12">
        <v>42825</v>
      </c>
      <c r="E2006" s="12">
        <v>43100</v>
      </c>
      <c r="F2006" s="13">
        <v>1292</v>
      </c>
      <c r="G2006" s="12">
        <v>42795</v>
      </c>
      <c r="H2006" s="12">
        <v>42825</v>
      </c>
      <c r="I2006" s="17">
        <f>IF((YEAR(H2006)-YEAR(G2006))=1, ((MONTH(H2006)-MONTH(G2006))+1)+12, (IF((YEAR(H2006)-YEAR(G2006))=2, ((MONTH(H2006)-MONTH(G2006))+1)+24, (IF((YEAR(H2006)-YEAR(G2006))=3, ((MONTH(H2006)-MONTH(G2006))+1)+36, (MONTH(H2006)-MONTH(G2006))+1)))))</f>
        <v>1</v>
      </c>
      <c r="J2006" s="13">
        <f>F2006/I2006</f>
        <v>1292</v>
      </c>
      <c r="L2006" t="b">
        <f t="shared" si="142"/>
        <v>0</v>
      </c>
      <c r="M2006" s="14" t="b">
        <f t="shared" si="143"/>
        <v>1</v>
      </c>
      <c r="N2006" s="14" t="b">
        <f t="shared" si="144"/>
        <v>1</v>
      </c>
      <c r="O2006"/>
    </row>
    <row r="2007" spans="1:15" ht="15.75" hidden="1" x14ac:dyDescent="0.25">
      <c r="A2007" s="17" t="s">
        <v>118</v>
      </c>
      <c r="B2007" s="17" t="s">
        <v>336</v>
      </c>
      <c r="C2007" s="17" t="s">
        <v>22</v>
      </c>
      <c r="D2007" s="12">
        <v>42855</v>
      </c>
      <c r="E2007" s="12">
        <v>43100</v>
      </c>
      <c r="F2007" s="13">
        <v>1292</v>
      </c>
      <c r="G2007" s="12">
        <v>42826</v>
      </c>
      <c r="H2007" s="12">
        <v>42855</v>
      </c>
      <c r="I2007" s="17">
        <f>IF((YEAR(H2007)-YEAR(G2007))=1, ((MONTH(H2007)-MONTH(G2007))+1)+12, (IF((YEAR(H2007)-YEAR(G2007))=2, ((MONTH(H2007)-MONTH(G2007))+1)+24, (IF((YEAR(H2007)-YEAR(G2007))=3, ((MONTH(H2007)-MONTH(G2007))+1)+36, (MONTH(H2007)-MONTH(G2007))+1)))))</f>
        <v>1</v>
      </c>
      <c r="J2007" s="13">
        <f>F2007/I2007</f>
        <v>1292</v>
      </c>
      <c r="L2007" t="b">
        <f t="shared" si="142"/>
        <v>0</v>
      </c>
      <c r="M2007" s="14" t="b">
        <f t="shared" si="143"/>
        <v>1</v>
      </c>
      <c r="N2007" s="14" t="b">
        <f t="shared" si="144"/>
        <v>1</v>
      </c>
      <c r="O2007"/>
    </row>
    <row r="2008" spans="1:15" ht="15.75" hidden="1" x14ac:dyDescent="0.25">
      <c r="A2008" s="17" t="s">
        <v>118</v>
      </c>
      <c r="B2008" s="17" t="s">
        <v>336</v>
      </c>
      <c r="C2008" s="17" t="s">
        <v>22</v>
      </c>
      <c r="D2008" s="12">
        <v>42886</v>
      </c>
      <c r="E2008" s="12">
        <v>43100</v>
      </c>
      <c r="F2008" s="13">
        <v>1292</v>
      </c>
      <c r="G2008" s="12">
        <v>42856</v>
      </c>
      <c r="H2008" s="12">
        <v>42886</v>
      </c>
      <c r="I2008" s="17">
        <f>IF((YEAR(H2008)-YEAR(G2008))=1, ((MONTH(H2008)-MONTH(G2008))+1)+12, (IF((YEAR(H2008)-YEAR(G2008))=2, ((MONTH(H2008)-MONTH(G2008))+1)+24, (IF((YEAR(H2008)-YEAR(G2008))=3, ((MONTH(H2008)-MONTH(G2008))+1)+36, (MONTH(H2008)-MONTH(G2008))+1)))))</f>
        <v>1</v>
      </c>
      <c r="J2008" s="13">
        <f>F2008/I2008</f>
        <v>1292</v>
      </c>
      <c r="L2008" t="b">
        <f t="shared" si="142"/>
        <v>0</v>
      </c>
      <c r="M2008" s="14" t="b">
        <f t="shared" si="143"/>
        <v>1</v>
      </c>
      <c r="N2008" s="14" t="b">
        <f t="shared" si="144"/>
        <v>1</v>
      </c>
      <c r="O2008"/>
    </row>
    <row r="2009" spans="1:15" ht="15.75" hidden="1" x14ac:dyDescent="0.25">
      <c r="A2009" s="17" t="s">
        <v>118</v>
      </c>
      <c r="B2009" s="17" t="s">
        <v>336</v>
      </c>
      <c r="C2009" s="17" t="s">
        <v>22</v>
      </c>
      <c r="D2009" s="12">
        <v>42916</v>
      </c>
      <c r="E2009" s="12">
        <v>43100</v>
      </c>
      <c r="F2009" s="13">
        <v>1292</v>
      </c>
      <c r="G2009" s="12">
        <v>42887</v>
      </c>
      <c r="H2009" s="12">
        <v>42916</v>
      </c>
      <c r="I2009" s="17">
        <f>IF((YEAR(H2009)-YEAR(G2009))=1, ((MONTH(H2009)-MONTH(G2009))+1)+12, (IF((YEAR(H2009)-YEAR(G2009))=2, ((MONTH(H2009)-MONTH(G2009))+1)+24, (IF((YEAR(H2009)-YEAR(G2009))=3, ((MONTH(H2009)-MONTH(G2009))+1)+36, (MONTH(H2009)-MONTH(G2009))+1)))))</f>
        <v>1</v>
      </c>
      <c r="J2009" s="13">
        <f>F2009/I2009</f>
        <v>1292</v>
      </c>
      <c r="L2009" t="b">
        <f t="shared" si="142"/>
        <v>0</v>
      </c>
      <c r="M2009" s="14" t="b">
        <f t="shared" si="143"/>
        <v>1</v>
      </c>
      <c r="N2009" s="14" t="b">
        <f t="shared" si="144"/>
        <v>1</v>
      </c>
      <c r="O2009"/>
    </row>
    <row r="2010" spans="1:15" ht="15.75" hidden="1" x14ac:dyDescent="0.25">
      <c r="A2010" s="17" t="s">
        <v>118</v>
      </c>
      <c r="B2010" s="17" t="s">
        <v>336</v>
      </c>
      <c r="C2010" s="17" t="s">
        <v>22</v>
      </c>
      <c r="D2010" s="12">
        <v>42947</v>
      </c>
      <c r="E2010" s="12">
        <v>43100</v>
      </c>
      <c r="F2010" s="13">
        <v>1292</v>
      </c>
      <c r="G2010" s="12">
        <v>42917</v>
      </c>
      <c r="H2010" s="12">
        <v>42947</v>
      </c>
      <c r="I2010" s="17">
        <f>IF((YEAR(H2010)-YEAR(G2010))=1, ((MONTH(H2010)-MONTH(G2010))+1)+12, (IF((YEAR(H2010)-YEAR(G2010))=2, ((MONTH(H2010)-MONTH(G2010))+1)+24, (IF((YEAR(H2010)-YEAR(G2010))=3, ((MONTH(H2010)-MONTH(G2010))+1)+36, (MONTH(H2010)-MONTH(G2010))+1)))))</f>
        <v>1</v>
      </c>
      <c r="J2010" s="13">
        <f>F2010/I2010</f>
        <v>1292</v>
      </c>
      <c r="L2010" t="b">
        <f t="shared" si="142"/>
        <v>0</v>
      </c>
      <c r="M2010" s="14" t="b">
        <f t="shared" si="143"/>
        <v>1</v>
      </c>
      <c r="N2010" s="14" t="b">
        <f t="shared" si="144"/>
        <v>1</v>
      </c>
      <c r="O2010"/>
    </row>
    <row r="2011" spans="1:15" ht="15.75" hidden="1" x14ac:dyDescent="0.25">
      <c r="A2011" s="17" t="s">
        <v>118</v>
      </c>
      <c r="B2011" s="17" t="s">
        <v>336</v>
      </c>
      <c r="C2011" s="17" t="s">
        <v>22</v>
      </c>
      <c r="D2011" s="12">
        <v>42978</v>
      </c>
      <c r="E2011" s="12">
        <v>43100</v>
      </c>
      <c r="F2011" s="13">
        <v>1292</v>
      </c>
      <c r="G2011" s="12">
        <v>42948</v>
      </c>
      <c r="H2011" s="12">
        <v>42978</v>
      </c>
      <c r="I2011" s="17">
        <f>IF((YEAR(H2011)-YEAR(G2011))=1, ((MONTH(H2011)-MONTH(G2011))+1)+12, (IF((YEAR(H2011)-YEAR(G2011))=2, ((MONTH(H2011)-MONTH(G2011))+1)+24, (IF((YEAR(H2011)-YEAR(G2011))=3, ((MONTH(H2011)-MONTH(G2011))+1)+36, (MONTH(H2011)-MONTH(G2011))+1)))))</f>
        <v>1</v>
      </c>
      <c r="J2011" s="13">
        <f>F2011/I2011</f>
        <v>1292</v>
      </c>
      <c r="L2011" t="b">
        <f t="shared" si="142"/>
        <v>0</v>
      </c>
      <c r="M2011" s="14" t="b">
        <f t="shared" si="143"/>
        <v>1</v>
      </c>
      <c r="N2011" s="14" t="b">
        <f t="shared" si="144"/>
        <v>1</v>
      </c>
      <c r="O2011"/>
    </row>
    <row r="2012" spans="1:15" ht="15.75" hidden="1" x14ac:dyDescent="0.25">
      <c r="A2012" s="17" t="s">
        <v>118</v>
      </c>
      <c r="B2012" s="17" t="s">
        <v>336</v>
      </c>
      <c r="C2012" s="17" t="s">
        <v>22</v>
      </c>
      <c r="D2012" s="12">
        <v>42989</v>
      </c>
      <c r="E2012" s="12">
        <v>43100</v>
      </c>
      <c r="F2012" s="13">
        <v>1292</v>
      </c>
      <c r="G2012" s="12">
        <v>42979</v>
      </c>
      <c r="H2012" s="12">
        <v>43008</v>
      </c>
      <c r="I2012" s="17">
        <f>IF((YEAR(H2012)-YEAR(G2012))=1, ((MONTH(H2012)-MONTH(G2012))+1)+12, (IF((YEAR(H2012)-YEAR(G2012))=2, ((MONTH(H2012)-MONTH(G2012))+1)+24, (IF((YEAR(H2012)-YEAR(G2012))=3, ((MONTH(H2012)-MONTH(G2012))+1)+36, (MONTH(H2012)-MONTH(G2012))+1)))))</f>
        <v>1</v>
      </c>
      <c r="J2012" s="13">
        <f>F2012/I2012</f>
        <v>1292</v>
      </c>
      <c r="L2012" t="b">
        <f t="shared" si="142"/>
        <v>0</v>
      </c>
      <c r="M2012" s="14" t="b">
        <f t="shared" si="143"/>
        <v>1</v>
      </c>
      <c r="N2012" s="14" t="b">
        <f t="shared" si="144"/>
        <v>1</v>
      </c>
      <c r="O2012"/>
    </row>
    <row r="2013" spans="1:15" ht="15.75" hidden="1" x14ac:dyDescent="0.25">
      <c r="A2013" s="17" t="s">
        <v>118</v>
      </c>
      <c r="B2013" s="17" t="s">
        <v>336</v>
      </c>
      <c r="C2013" s="17" t="s">
        <v>22</v>
      </c>
      <c r="D2013" s="12">
        <v>43009</v>
      </c>
      <c r="E2013" s="12">
        <v>43100</v>
      </c>
      <c r="F2013" s="13">
        <v>1356.25</v>
      </c>
      <c r="G2013" s="12">
        <v>43009</v>
      </c>
      <c r="H2013" s="12">
        <v>43039</v>
      </c>
      <c r="I2013" s="17">
        <f>IF((YEAR(H2013)-YEAR(G2013))=1, ((MONTH(H2013)-MONTH(G2013))+1)+12, (IF((YEAR(H2013)-YEAR(G2013))=2, ((MONTH(H2013)-MONTH(G2013))+1)+24, (IF((YEAR(H2013)-YEAR(G2013))=3, ((MONTH(H2013)-MONTH(G2013))+1)+36, (MONTH(H2013)-MONTH(G2013))+1)))))</f>
        <v>1</v>
      </c>
      <c r="J2013" s="13">
        <f>F2013/I2013</f>
        <v>1356.25</v>
      </c>
      <c r="L2013" t="b">
        <f t="shared" si="142"/>
        <v>0</v>
      </c>
      <c r="M2013" s="14" t="b">
        <f t="shared" si="143"/>
        <v>1</v>
      </c>
      <c r="N2013" s="14" t="b">
        <f t="shared" si="144"/>
        <v>1</v>
      </c>
      <c r="O2013"/>
    </row>
    <row r="2014" spans="1:15" ht="15.75" hidden="1" x14ac:dyDescent="0.25">
      <c r="A2014" s="17" t="s">
        <v>118</v>
      </c>
      <c r="B2014" s="17" t="s">
        <v>336</v>
      </c>
      <c r="C2014" s="17" t="s">
        <v>22</v>
      </c>
      <c r="D2014" s="12">
        <v>43040</v>
      </c>
      <c r="E2014" s="12">
        <v>43100</v>
      </c>
      <c r="F2014" s="13">
        <v>1356.25</v>
      </c>
      <c r="G2014" s="12">
        <v>43040</v>
      </c>
      <c r="H2014" s="12">
        <v>43069</v>
      </c>
      <c r="I2014" s="17">
        <f>IF((YEAR(H2014)-YEAR(G2014))=1, ((MONTH(H2014)-MONTH(G2014))+1)+12, (IF((YEAR(H2014)-YEAR(G2014))=2, ((MONTH(H2014)-MONTH(G2014))+1)+24, (IF((YEAR(H2014)-YEAR(G2014))=3, ((MONTH(H2014)-MONTH(G2014))+1)+36, (MONTH(H2014)-MONTH(G2014))+1)))))</f>
        <v>1</v>
      </c>
      <c r="J2014" s="13">
        <f>F2014/I2014</f>
        <v>1356.25</v>
      </c>
      <c r="L2014" t="b">
        <f t="shared" si="142"/>
        <v>0</v>
      </c>
      <c r="M2014" s="14" t="b">
        <f t="shared" si="143"/>
        <v>1</v>
      </c>
      <c r="N2014" s="14" t="b">
        <f t="shared" si="144"/>
        <v>1</v>
      </c>
      <c r="O2014"/>
    </row>
    <row r="2015" spans="1:15" ht="15.75" hidden="1" x14ac:dyDescent="0.25">
      <c r="A2015" s="17" t="s">
        <v>118</v>
      </c>
      <c r="B2015" s="17" t="s">
        <v>336</v>
      </c>
      <c r="C2015" s="17" t="s">
        <v>22</v>
      </c>
      <c r="D2015" s="12">
        <v>43070</v>
      </c>
      <c r="E2015" s="12">
        <v>43465</v>
      </c>
      <c r="F2015" s="13">
        <v>1356.25</v>
      </c>
      <c r="G2015" s="12">
        <v>43070</v>
      </c>
      <c r="H2015" s="12">
        <v>43100</v>
      </c>
      <c r="I2015" s="17">
        <f>IF((YEAR(H2015)-YEAR(G2015))=1, ((MONTH(H2015)-MONTH(G2015))+1)+12, (IF((YEAR(H2015)-YEAR(G2015))=2, ((MONTH(H2015)-MONTH(G2015))+1)+24, (IF((YEAR(H2015)-YEAR(G2015))=3, ((MONTH(H2015)-MONTH(G2015))+1)+36, (MONTH(H2015)-MONTH(G2015))+1)))))</f>
        <v>1</v>
      </c>
      <c r="J2015" s="13">
        <f>F2015/I2015</f>
        <v>1356.25</v>
      </c>
      <c r="L2015" t="b">
        <f t="shared" si="142"/>
        <v>0</v>
      </c>
      <c r="M2015" s="14" t="b">
        <f t="shared" si="143"/>
        <v>1</v>
      </c>
      <c r="N2015" s="14" t="b">
        <f t="shared" si="144"/>
        <v>1</v>
      </c>
      <c r="O2015"/>
    </row>
    <row r="2016" spans="1:15" ht="15.75" hidden="1" x14ac:dyDescent="0.25">
      <c r="A2016" s="17" t="s">
        <v>118</v>
      </c>
      <c r="B2016" s="17" t="s">
        <v>336</v>
      </c>
      <c r="C2016" s="17" t="s">
        <v>22</v>
      </c>
      <c r="D2016" s="12">
        <v>43101</v>
      </c>
      <c r="E2016" s="12">
        <v>43131</v>
      </c>
      <c r="F2016" s="13">
        <v>1356.25</v>
      </c>
      <c r="G2016" s="12">
        <v>43101</v>
      </c>
      <c r="H2016" s="12">
        <v>43131</v>
      </c>
      <c r="I2016" s="17">
        <f>IF((YEAR(H2016)-YEAR(G2016))=1, ((MONTH(H2016)-MONTH(G2016))+1)+12, (IF((YEAR(H2016)-YEAR(G2016))=2, ((MONTH(H2016)-MONTH(G2016))+1)+24, (IF((YEAR(H2016)-YEAR(G2016))=3, ((MONTH(H2016)-MONTH(G2016))+1)+36, (MONTH(H2016)-MONTH(G2016))+1)))))</f>
        <v>1</v>
      </c>
      <c r="J2016" s="13">
        <f>F2016/I2016</f>
        <v>1356.25</v>
      </c>
      <c r="L2016" t="b">
        <f t="shared" si="142"/>
        <v>0</v>
      </c>
      <c r="M2016" s="14" t="b">
        <f t="shared" si="143"/>
        <v>1</v>
      </c>
      <c r="N2016" s="14" t="b">
        <f t="shared" si="144"/>
        <v>1</v>
      </c>
      <c r="O2016"/>
    </row>
    <row r="2017" spans="1:15" ht="15.75" hidden="1" x14ac:dyDescent="0.25">
      <c r="A2017" s="17" t="s">
        <v>118</v>
      </c>
      <c r="B2017" s="17" t="s">
        <v>336</v>
      </c>
      <c r="C2017" s="17" t="s">
        <v>22</v>
      </c>
      <c r="D2017" s="12">
        <v>43132</v>
      </c>
      <c r="E2017" s="12">
        <v>43168</v>
      </c>
      <c r="F2017" s="13">
        <v>1356.25</v>
      </c>
      <c r="G2017" s="12">
        <v>43132</v>
      </c>
      <c r="H2017" s="12">
        <v>43159</v>
      </c>
      <c r="I2017" s="17">
        <f>IF((YEAR(H2017)-YEAR(G2017))=1, ((MONTH(H2017)-MONTH(G2017))+1)+12, (IF((YEAR(H2017)-YEAR(G2017))=2, ((MONTH(H2017)-MONTH(G2017))+1)+24, (IF((YEAR(H2017)-YEAR(G2017))=3, ((MONTH(H2017)-MONTH(G2017))+1)+36, (MONTH(H2017)-MONTH(G2017))+1)))))</f>
        <v>1</v>
      </c>
      <c r="J2017" s="13">
        <f>F2017/I2017</f>
        <v>1356.25</v>
      </c>
      <c r="L2017" t="b">
        <f t="shared" si="142"/>
        <v>0</v>
      </c>
      <c r="M2017" s="14" t="b">
        <f t="shared" si="143"/>
        <v>1</v>
      </c>
      <c r="N2017" s="14" t="b">
        <f t="shared" si="144"/>
        <v>1</v>
      </c>
      <c r="O2017"/>
    </row>
    <row r="2018" spans="1:15" ht="15.75" hidden="1" x14ac:dyDescent="0.25">
      <c r="A2018" s="17" t="s">
        <v>118</v>
      </c>
      <c r="B2018" s="17" t="s">
        <v>336</v>
      </c>
      <c r="C2018" s="17" t="s">
        <v>22</v>
      </c>
      <c r="D2018" s="12">
        <v>43160</v>
      </c>
      <c r="E2018" s="12">
        <v>43241</v>
      </c>
      <c r="F2018" s="13">
        <v>1356.25</v>
      </c>
      <c r="G2018" s="12">
        <v>43160</v>
      </c>
      <c r="H2018" s="12">
        <v>43190</v>
      </c>
      <c r="I2018" s="17">
        <f>IF((YEAR(H2018)-YEAR(G2018))=1, ((MONTH(H2018)-MONTH(G2018))+1)+12, (IF((YEAR(H2018)-YEAR(G2018))=2, ((MONTH(H2018)-MONTH(G2018))+1)+24, (IF((YEAR(H2018)-YEAR(G2018))=3, ((MONTH(H2018)-MONTH(G2018))+1)+36, (MONTH(H2018)-MONTH(G2018))+1)))))</f>
        <v>1</v>
      </c>
      <c r="J2018" s="13">
        <f>F2018/I2018</f>
        <v>1356.25</v>
      </c>
      <c r="L2018" t="b">
        <f t="shared" si="142"/>
        <v>0</v>
      </c>
      <c r="M2018" s="14" t="b">
        <f t="shared" si="143"/>
        <v>1</v>
      </c>
      <c r="N2018" s="14" t="b">
        <f t="shared" si="144"/>
        <v>1</v>
      </c>
      <c r="O2018"/>
    </row>
    <row r="2019" spans="1:15" ht="15.75" hidden="1" x14ac:dyDescent="0.25">
      <c r="A2019" s="17" t="s">
        <v>118</v>
      </c>
      <c r="B2019" s="17" t="s">
        <v>336</v>
      </c>
      <c r="C2019" s="17" t="s">
        <v>22</v>
      </c>
      <c r="D2019" s="12">
        <v>43191</v>
      </c>
      <c r="E2019" s="12">
        <v>43305</v>
      </c>
      <c r="F2019" s="13">
        <v>1356.25</v>
      </c>
      <c r="G2019" s="12">
        <v>43191</v>
      </c>
      <c r="H2019" s="12">
        <v>43220</v>
      </c>
      <c r="I2019" s="17">
        <f>IF((YEAR(H2019)-YEAR(G2019))=1, ((MONTH(H2019)-MONTH(G2019))+1)+12, (IF((YEAR(H2019)-YEAR(G2019))=2, ((MONTH(H2019)-MONTH(G2019))+1)+24, (IF((YEAR(H2019)-YEAR(G2019))=3, ((MONTH(H2019)-MONTH(G2019))+1)+36, (MONTH(H2019)-MONTH(G2019))+1)))))</f>
        <v>1</v>
      </c>
      <c r="J2019" s="13">
        <f>F2019/I2019</f>
        <v>1356.25</v>
      </c>
      <c r="L2019" t="b">
        <f t="shared" si="142"/>
        <v>0</v>
      </c>
      <c r="M2019" s="14" t="b">
        <f t="shared" si="143"/>
        <v>1</v>
      </c>
      <c r="N2019" s="14" t="b">
        <f t="shared" si="144"/>
        <v>1</v>
      </c>
      <c r="O2019"/>
    </row>
    <row r="2020" spans="1:15" ht="15.75" hidden="1" x14ac:dyDescent="0.25">
      <c r="A2020" s="17" t="s">
        <v>118</v>
      </c>
      <c r="B2020" s="17" t="s">
        <v>336</v>
      </c>
      <c r="C2020" s="17" t="s">
        <v>22</v>
      </c>
      <c r="D2020" s="12">
        <v>43221</v>
      </c>
      <c r="E2020" s="12">
        <v>43305</v>
      </c>
      <c r="F2020" s="13">
        <v>1356.25</v>
      </c>
      <c r="G2020" s="12">
        <v>43221</v>
      </c>
      <c r="H2020" s="12">
        <v>43251</v>
      </c>
      <c r="I2020" s="17">
        <f>IF((YEAR(H2020)-YEAR(G2020))=1, ((MONTH(H2020)-MONTH(G2020))+1)+12, (IF((YEAR(H2020)-YEAR(G2020))=2, ((MONTH(H2020)-MONTH(G2020))+1)+24, (IF((YEAR(H2020)-YEAR(G2020))=3, ((MONTH(H2020)-MONTH(G2020))+1)+36, (MONTH(H2020)-MONTH(G2020))+1)))))</f>
        <v>1</v>
      </c>
      <c r="J2020" s="13">
        <f>F2020/I2020</f>
        <v>1356.25</v>
      </c>
      <c r="L2020" t="b">
        <f t="shared" si="142"/>
        <v>0</v>
      </c>
      <c r="M2020" s="14" t="b">
        <f t="shared" si="143"/>
        <v>1</v>
      </c>
      <c r="N2020" s="14" t="b">
        <f t="shared" si="144"/>
        <v>1</v>
      </c>
      <c r="O2020"/>
    </row>
    <row r="2021" spans="1:15" ht="15.75" hidden="1" x14ac:dyDescent="0.25">
      <c r="A2021" s="17" t="s">
        <v>118</v>
      </c>
      <c r="B2021" s="17" t="s">
        <v>336</v>
      </c>
      <c r="C2021" s="17" t="s">
        <v>22</v>
      </c>
      <c r="D2021" s="12">
        <v>43252</v>
      </c>
      <c r="E2021" s="12">
        <v>43347</v>
      </c>
      <c r="F2021" s="13">
        <v>1356.25</v>
      </c>
      <c r="G2021" s="12">
        <v>43252</v>
      </c>
      <c r="H2021" s="12">
        <v>43281</v>
      </c>
      <c r="I2021" s="17">
        <f>IF((YEAR(H2021)-YEAR(G2021))=1, ((MONTH(H2021)-MONTH(G2021))+1)+12, (IF((YEAR(H2021)-YEAR(G2021))=2, ((MONTH(H2021)-MONTH(G2021))+1)+24, (IF((YEAR(H2021)-YEAR(G2021))=3, ((MONTH(H2021)-MONTH(G2021))+1)+36, (MONTH(H2021)-MONTH(G2021))+1)))))</f>
        <v>1</v>
      </c>
      <c r="J2021" s="13">
        <f>F2021/I2021</f>
        <v>1356.25</v>
      </c>
      <c r="L2021" t="b">
        <f t="shared" si="142"/>
        <v>0</v>
      </c>
      <c r="M2021" s="14" t="b">
        <f t="shared" si="143"/>
        <v>1</v>
      </c>
      <c r="N2021" s="14" t="b">
        <f t="shared" si="144"/>
        <v>1</v>
      </c>
      <c r="O2021"/>
    </row>
    <row r="2022" spans="1:15" ht="15.75" hidden="1" x14ac:dyDescent="0.25">
      <c r="A2022" s="17" t="s">
        <v>118</v>
      </c>
      <c r="B2022" s="17" t="s">
        <v>336</v>
      </c>
      <c r="C2022" s="17" t="s">
        <v>22</v>
      </c>
      <c r="D2022" s="12">
        <v>43282</v>
      </c>
      <c r="E2022" s="12">
        <v>43384</v>
      </c>
      <c r="F2022" s="13">
        <v>1356.25</v>
      </c>
      <c r="G2022" s="12">
        <v>43282</v>
      </c>
      <c r="H2022" s="12">
        <v>43312</v>
      </c>
      <c r="I2022" s="17">
        <f>IF((YEAR(H2022)-YEAR(G2022))=1, ((MONTH(H2022)-MONTH(G2022))+1)+12, (IF((YEAR(H2022)-YEAR(G2022))=2, ((MONTH(H2022)-MONTH(G2022))+1)+24, (IF((YEAR(H2022)-YEAR(G2022))=3, ((MONTH(H2022)-MONTH(G2022))+1)+36, (MONTH(H2022)-MONTH(G2022))+1)))))</f>
        <v>1</v>
      </c>
      <c r="J2022" s="13">
        <f>F2022/I2022</f>
        <v>1356.25</v>
      </c>
      <c r="L2022" t="b">
        <f t="shared" si="142"/>
        <v>0</v>
      </c>
      <c r="M2022" s="14" t="b">
        <f t="shared" si="143"/>
        <v>1</v>
      </c>
      <c r="N2022" s="14" t="b">
        <f t="shared" si="144"/>
        <v>1</v>
      </c>
      <c r="O2022"/>
    </row>
    <row r="2023" spans="1:15" ht="15.75" hidden="1" x14ac:dyDescent="0.25">
      <c r="A2023" s="17" t="s">
        <v>118</v>
      </c>
      <c r="B2023" s="17" t="s">
        <v>336</v>
      </c>
      <c r="C2023" s="17" t="s">
        <v>22</v>
      </c>
      <c r="D2023" s="12">
        <v>43313</v>
      </c>
      <c r="E2023" s="12">
        <v>43384</v>
      </c>
      <c r="F2023" s="13">
        <v>1356.25</v>
      </c>
      <c r="G2023" s="12">
        <v>43313</v>
      </c>
      <c r="H2023" s="12">
        <v>43343</v>
      </c>
      <c r="I2023" s="17">
        <f>IF((YEAR(H2023)-YEAR(G2023))=1, ((MONTH(H2023)-MONTH(G2023))+1)+12, (IF((YEAR(H2023)-YEAR(G2023))=2, ((MONTH(H2023)-MONTH(G2023))+1)+24, (IF((YEAR(H2023)-YEAR(G2023))=3, ((MONTH(H2023)-MONTH(G2023))+1)+36, (MONTH(H2023)-MONTH(G2023))+1)))))</f>
        <v>1</v>
      </c>
      <c r="J2023" s="13">
        <f>F2023/I2023</f>
        <v>1356.25</v>
      </c>
      <c r="L2023" t="b">
        <f t="shared" si="142"/>
        <v>0</v>
      </c>
      <c r="M2023" s="14" t="b">
        <f t="shared" si="143"/>
        <v>1</v>
      </c>
      <c r="N2023" s="14" t="b">
        <f t="shared" si="144"/>
        <v>1</v>
      </c>
      <c r="O2023"/>
    </row>
    <row r="2024" spans="1:15" ht="15.75" hidden="1" x14ac:dyDescent="0.25">
      <c r="A2024" s="17" t="s">
        <v>118</v>
      </c>
      <c r="B2024" s="17" t="s">
        <v>336</v>
      </c>
      <c r="C2024" s="17" t="s">
        <v>22</v>
      </c>
      <c r="D2024" s="12">
        <v>43344</v>
      </c>
      <c r="E2024" s="12">
        <v>43452</v>
      </c>
      <c r="F2024" s="13">
        <v>1356.25</v>
      </c>
      <c r="G2024" s="12">
        <v>43344</v>
      </c>
      <c r="H2024" s="12">
        <v>43373</v>
      </c>
      <c r="I2024" s="17">
        <f>IF((YEAR(H2024)-YEAR(G2024))=1, ((MONTH(H2024)-MONTH(G2024))+1)+12, (IF((YEAR(H2024)-YEAR(G2024))=2, ((MONTH(H2024)-MONTH(G2024))+1)+24, (IF((YEAR(H2024)-YEAR(G2024))=3, ((MONTH(H2024)-MONTH(G2024))+1)+36, (MONTH(H2024)-MONTH(G2024))+1)))))</f>
        <v>1</v>
      </c>
      <c r="J2024" s="13">
        <f>F2024/I2024</f>
        <v>1356.25</v>
      </c>
      <c r="L2024" t="b">
        <f t="shared" si="142"/>
        <v>0</v>
      </c>
      <c r="M2024" s="14" t="b">
        <f t="shared" si="143"/>
        <v>1</v>
      </c>
      <c r="N2024" s="14" t="b">
        <f t="shared" si="144"/>
        <v>1</v>
      </c>
      <c r="O2024"/>
    </row>
    <row r="2025" spans="1:15" ht="15.75" hidden="1" x14ac:dyDescent="0.25">
      <c r="A2025" s="17" t="s">
        <v>119</v>
      </c>
      <c r="B2025" s="17" t="s">
        <v>336</v>
      </c>
      <c r="C2025" s="17" t="s">
        <v>22</v>
      </c>
      <c r="D2025" s="12">
        <v>43090</v>
      </c>
      <c r="E2025" s="12">
        <v>43465</v>
      </c>
      <c r="F2025" s="13">
        <v>7000</v>
      </c>
      <c r="G2025" s="12">
        <v>43070</v>
      </c>
      <c r="H2025" s="12">
        <v>43159</v>
      </c>
      <c r="I2025" s="17">
        <f>IF((YEAR(H2025)-YEAR(G2025))=1, ((MONTH(H2025)-MONTH(G2025))+1)+12, (IF((YEAR(H2025)-YEAR(G2025))=2, ((MONTH(H2025)-MONTH(G2025))+1)+24, (IF((YEAR(H2025)-YEAR(G2025))=3, ((MONTH(H2025)-MONTH(G2025))+1)+36, (MONTH(H2025)-MONTH(G2025))+1)))))</f>
        <v>3</v>
      </c>
      <c r="J2025" s="13">
        <f>F2025/I2025</f>
        <v>2333.3333333333335</v>
      </c>
      <c r="L2025" t="b">
        <f t="shared" si="142"/>
        <v>0</v>
      </c>
      <c r="M2025" s="14" t="b">
        <f t="shared" si="143"/>
        <v>0</v>
      </c>
      <c r="N2025" s="14" t="b">
        <f t="shared" si="144"/>
        <v>1</v>
      </c>
      <c r="O2025"/>
    </row>
    <row r="2026" spans="1:15" ht="15.75" hidden="1" x14ac:dyDescent="0.25">
      <c r="A2026" s="17" t="s">
        <v>120</v>
      </c>
      <c r="B2026" s="17" t="s">
        <v>333</v>
      </c>
      <c r="C2026" s="17" t="s">
        <v>22</v>
      </c>
      <c r="D2026" s="12">
        <v>42933</v>
      </c>
      <c r="E2026" s="12">
        <v>43100</v>
      </c>
      <c r="F2026" s="13">
        <v>19605</v>
      </c>
      <c r="G2026" s="12">
        <v>42887</v>
      </c>
      <c r="H2026" s="12">
        <v>43251</v>
      </c>
      <c r="I2026" s="17">
        <f>IF((YEAR(H2026)-YEAR(G2026))=1, ((MONTH(H2026)-MONTH(G2026))+1)+12, (IF((YEAR(H2026)-YEAR(G2026))=2, ((MONTH(H2026)-MONTH(G2026))+1)+24, (IF((YEAR(H2026)-YEAR(G2026))=3, ((MONTH(H2026)-MONTH(G2026))+1)+36, (MONTH(H2026)-MONTH(G2026))+1)))))</f>
        <v>12</v>
      </c>
      <c r="J2026" s="13">
        <f>F2026/I2026</f>
        <v>1633.75</v>
      </c>
      <c r="L2026" t="b">
        <f t="shared" si="142"/>
        <v>0</v>
      </c>
      <c r="M2026" s="14" t="b">
        <f t="shared" si="143"/>
        <v>0</v>
      </c>
      <c r="N2026" s="14" t="b">
        <f t="shared" si="144"/>
        <v>0</v>
      </c>
      <c r="O2026"/>
    </row>
    <row r="2027" spans="1:15" ht="15.75" hidden="1" x14ac:dyDescent="0.25">
      <c r="A2027" s="17" t="s">
        <v>120</v>
      </c>
      <c r="B2027" s="17" t="s">
        <v>333</v>
      </c>
      <c r="C2027" s="17" t="s">
        <v>22</v>
      </c>
      <c r="D2027" s="12">
        <v>42933</v>
      </c>
      <c r="E2027" s="12">
        <v>43100</v>
      </c>
      <c r="F2027" s="13">
        <v>28100.5</v>
      </c>
      <c r="G2027" s="12">
        <v>42887</v>
      </c>
      <c r="H2027" s="12">
        <v>43251</v>
      </c>
      <c r="I2027" s="17">
        <f>IF((YEAR(H2027)-YEAR(G2027))=1, ((MONTH(H2027)-MONTH(G2027))+1)+12, (IF((YEAR(H2027)-YEAR(G2027))=2, ((MONTH(H2027)-MONTH(G2027))+1)+24, (IF((YEAR(H2027)-YEAR(G2027))=3, ((MONTH(H2027)-MONTH(G2027))+1)+36, (MONTH(H2027)-MONTH(G2027))+1)))))</f>
        <v>12</v>
      </c>
      <c r="J2027" s="13">
        <f>F2027/I2027</f>
        <v>2341.7083333333335</v>
      </c>
      <c r="L2027" t="b">
        <f t="shared" si="142"/>
        <v>1</v>
      </c>
      <c r="M2027" s="14" t="b">
        <f t="shared" si="143"/>
        <v>1</v>
      </c>
      <c r="N2027" s="14" t="b">
        <f t="shared" si="144"/>
        <v>1</v>
      </c>
      <c r="O2027"/>
    </row>
    <row r="2028" spans="1:15" ht="15.75" hidden="1" x14ac:dyDescent="0.25">
      <c r="A2028" s="17" t="s">
        <v>120</v>
      </c>
      <c r="B2028" s="17" t="s">
        <v>333</v>
      </c>
      <c r="C2028" s="17" t="s">
        <v>22</v>
      </c>
      <c r="D2028" s="12">
        <v>42969</v>
      </c>
      <c r="E2028" s="12">
        <v>43100</v>
      </c>
      <c r="F2028" s="13">
        <v>1284.06</v>
      </c>
      <c r="G2028" s="12">
        <v>42948</v>
      </c>
      <c r="H2028" s="12">
        <v>43220</v>
      </c>
      <c r="I2028" s="17">
        <f>IF((YEAR(H2028)-YEAR(G2028))=1, ((MONTH(H2028)-MONTH(G2028))+1)+12, (IF((YEAR(H2028)-YEAR(G2028))=2, ((MONTH(H2028)-MONTH(G2028))+1)+24, (IF((YEAR(H2028)-YEAR(G2028))=3, ((MONTH(H2028)-MONTH(G2028))+1)+36, (MONTH(H2028)-MONTH(G2028))+1)))))</f>
        <v>9</v>
      </c>
      <c r="J2028" s="13">
        <f>F2028/I2028</f>
        <v>142.67333333333332</v>
      </c>
      <c r="L2028" t="b">
        <f t="shared" si="142"/>
        <v>0</v>
      </c>
      <c r="M2028" s="14" t="b">
        <f t="shared" si="143"/>
        <v>1</v>
      </c>
      <c r="N2028" s="14" t="b">
        <f t="shared" si="144"/>
        <v>1</v>
      </c>
      <c r="O2028"/>
    </row>
    <row r="2029" spans="1:15" ht="15.75" hidden="1" x14ac:dyDescent="0.25">
      <c r="A2029" s="17" t="s">
        <v>120</v>
      </c>
      <c r="B2029" s="17" t="s">
        <v>333</v>
      </c>
      <c r="C2029" s="17" t="s">
        <v>22</v>
      </c>
      <c r="D2029" s="12">
        <v>42986</v>
      </c>
      <c r="E2029" s="12">
        <v>43100</v>
      </c>
      <c r="F2029" s="13">
        <v>660</v>
      </c>
      <c r="G2029" s="12">
        <v>42979</v>
      </c>
      <c r="H2029" s="12">
        <v>43251</v>
      </c>
      <c r="I2029" s="17">
        <f>IF((YEAR(H2029)-YEAR(G2029))=1, ((MONTH(H2029)-MONTH(G2029))+1)+12, (IF((YEAR(H2029)-YEAR(G2029))=2, ((MONTH(H2029)-MONTH(G2029))+1)+24, (IF((YEAR(H2029)-YEAR(G2029))=3, ((MONTH(H2029)-MONTH(G2029))+1)+36, (MONTH(H2029)-MONTH(G2029))+1)))))</f>
        <v>9</v>
      </c>
      <c r="J2029" s="13">
        <f>F2029/I2029</f>
        <v>73.333333333333329</v>
      </c>
      <c r="L2029" t="b">
        <f t="shared" si="142"/>
        <v>0</v>
      </c>
      <c r="M2029" s="14" t="b">
        <f t="shared" si="143"/>
        <v>1</v>
      </c>
      <c r="N2029" s="14" t="b">
        <f t="shared" si="144"/>
        <v>1</v>
      </c>
      <c r="O2029"/>
    </row>
    <row r="2030" spans="1:15" ht="15.75" hidden="1" x14ac:dyDescent="0.25">
      <c r="A2030" s="17" t="s">
        <v>121</v>
      </c>
      <c r="B2030" s="17" t="s">
        <v>333</v>
      </c>
      <c r="C2030" s="17" t="s">
        <v>22</v>
      </c>
      <c r="D2030" s="12">
        <v>42680</v>
      </c>
      <c r="E2030" s="12">
        <v>43100</v>
      </c>
      <c r="F2030" s="13">
        <v>89250</v>
      </c>
      <c r="G2030" s="12">
        <v>42675</v>
      </c>
      <c r="H2030" s="12">
        <v>42855</v>
      </c>
      <c r="I2030" s="17">
        <f>IF((YEAR(H2030)-YEAR(G2030))=1, ((MONTH(H2030)-MONTH(G2030))+1)+12, (IF((YEAR(H2030)-YEAR(G2030))=2, ((MONTH(H2030)-MONTH(G2030))+1)+24, (IF((YEAR(H2030)-YEAR(G2030))=3, ((MONTH(H2030)-MONTH(G2030))+1)+36, (MONTH(H2030)-MONTH(G2030))+1)))))</f>
        <v>6</v>
      </c>
      <c r="J2030" s="13">
        <f>F2030/I2030</f>
        <v>14875</v>
      </c>
      <c r="L2030" t="b">
        <f t="shared" si="142"/>
        <v>0</v>
      </c>
      <c r="M2030" s="14" t="b">
        <f t="shared" si="143"/>
        <v>0</v>
      </c>
      <c r="N2030" s="14" t="b">
        <f t="shared" si="144"/>
        <v>1</v>
      </c>
      <c r="O2030"/>
    </row>
    <row r="2031" spans="1:15" ht="15.75" x14ac:dyDescent="0.25">
      <c r="A2031" s="17" t="s">
        <v>122</v>
      </c>
      <c r="B2031" s="17" t="s">
        <v>332</v>
      </c>
      <c r="C2031" s="17" t="s">
        <v>22</v>
      </c>
      <c r="D2031" s="12">
        <v>43915</v>
      </c>
      <c r="E2031" s="12">
        <v>43937</v>
      </c>
      <c r="F2031" s="13">
        <v>6000</v>
      </c>
      <c r="G2031" s="12">
        <v>43891</v>
      </c>
      <c r="H2031" s="12">
        <v>44286</v>
      </c>
      <c r="I2031" s="17">
        <f>IF((YEAR(H2031)-YEAR(G2031))=1, ((MONTH(H2031)-MONTH(G2031))+1)+12, (IF((YEAR(H2031)-YEAR(G2031))=2, ((MONTH(H2031)-MONTH(G2031))+1)+24, (IF((YEAR(H2031)-YEAR(G2031))=3, ((MONTH(H2031)-MONTH(G2031))+1)+36, (MONTH(H2031)-MONTH(G2031))+1)))))</f>
        <v>13</v>
      </c>
      <c r="J2031" s="13">
        <f>F2031/I2031</f>
        <v>461.53846153846155</v>
      </c>
      <c r="L2031" t="b">
        <f t="shared" si="142"/>
        <v>0</v>
      </c>
      <c r="M2031" s="14" t="b">
        <f t="shared" si="143"/>
        <v>0</v>
      </c>
      <c r="N2031" s="14" t="b">
        <f t="shared" si="144"/>
        <v>0</v>
      </c>
      <c r="O2031"/>
    </row>
    <row r="2032" spans="1:15" ht="15.75" x14ac:dyDescent="0.25">
      <c r="A2032" s="17" t="s">
        <v>122</v>
      </c>
      <c r="B2032" s="17" t="s">
        <v>332</v>
      </c>
      <c r="C2032" s="17" t="s">
        <v>22</v>
      </c>
      <c r="D2032" s="12">
        <v>44286</v>
      </c>
      <c r="E2032" s="12"/>
      <c r="F2032" s="13">
        <v>6000</v>
      </c>
      <c r="G2032" s="12">
        <v>44287</v>
      </c>
      <c r="H2032" s="12">
        <v>44651</v>
      </c>
      <c r="I2032" s="17">
        <f>IF((YEAR(H2032)-YEAR(G2032))=1, ((MONTH(H2032)-MONTH(G2032))+1)+12, (IF((YEAR(H2032)-YEAR(G2032))=2, ((MONTH(H2032)-MONTH(G2032))+1)+24, (IF((YEAR(H2032)-YEAR(G2032))=3, ((MONTH(H2032)-MONTH(G2032))+1)+36, (MONTH(H2032)-MONTH(G2032))+1)))))</f>
        <v>12</v>
      </c>
      <c r="J2032" s="13">
        <f>F2032/I2032</f>
        <v>500</v>
      </c>
      <c r="L2032" t="b">
        <f t="shared" si="142"/>
        <v>0</v>
      </c>
      <c r="M2032" s="14" t="b">
        <f t="shared" si="143"/>
        <v>1</v>
      </c>
      <c r="N2032" s="14" t="b">
        <f t="shared" si="144"/>
        <v>1</v>
      </c>
      <c r="O2032"/>
    </row>
    <row r="2033" spans="1:15" ht="15.75" hidden="1" x14ac:dyDescent="0.25">
      <c r="A2033" s="17" t="s">
        <v>123</v>
      </c>
      <c r="B2033" s="17" t="s">
        <v>336</v>
      </c>
      <c r="C2033" s="17" t="s">
        <v>22</v>
      </c>
      <c r="D2033" s="12">
        <v>42736</v>
      </c>
      <c r="E2033" s="12">
        <v>43100</v>
      </c>
      <c r="F2033" s="13">
        <v>9900</v>
      </c>
      <c r="G2033" s="12">
        <v>42644</v>
      </c>
      <c r="H2033" s="12">
        <v>42735</v>
      </c>
      <c r="I2033" s="17">
        <f>IF((YEAR(H2033)-YEAR(G2033))=1, ((MONTH(H2033)-MONTH(G2033))+1)+12, (IF((YEAR(H2033)-YEAR(G2033))=2, ((MONTH(H2033)-MONTH(G2033))+1)+24, (IF((YEAR(H2033)-YEAR(G2033))=3, ((MONTH(H2033)-MONTH(G2033))+1)+36, (MONTH(H2033)-MONTH(G2033))+1)))))</f>
        <v>3</v>
      </c>
      <c r="J2033" s="13">
        <f>F2033/I2033</f>
        <v>3300</v>
      </c>
      <c r="L2033" t="b">
        <f t="shared" si="142"/>
        <v>0</v>
      </c>
      <c r="M2033" s="14" t="b">
        <f t="shared" si="143"/>
        <v>0</v>
      </c>
      <c r="N2033" s="14" t="b">
        <f t="shared" si="144"/>
        <v>0</v>
      </c>
      <c r="O2033"/>
    </row>
    <row r="2034" spans="1:15" ht="15.75" hidden="1" x14ac:dyDescent="0.25">
      <c r="A2034" s="17" t="s">
        <v>123</v>
      </c>
      <c r="B2034" s="17" t="s">
        <v>336</v>
      </c>
      <c r="C2034" s="17" t="s">
        <v>22</v>
      </c>
      <c r="D2034" s="12">
        <v>42826</v>
      </c>
      <c r="E2034" s="12">
        <v>43100</v>
      </c>
      <c r="F2034" s="13">
        <v>9900</v>
      </c>
      <c r="G2034" s="12">
        <v>42736</v>
      </c>
      <c r="H2034" s="12">
        <v>42825</v>
      </c>
      <c r="I2034" s="17">
        <f>IF((YEAR(H2034)-YEAR(G2034))=1, ((MONTH(H2034)-MONTH(G2034))+1)+12, (IF((YEAR(H2034)-YEAR(G2034))=2, ((MONTH(H2034)-MONTH(G2034))+1)+24, (IF((YEAR(H2034)-YEAR(G2034))=3, ((MONTH(H2034)-MONTH(G2034))+1)+36, (MONTH(H2034)-MONTH(G2034))+1)))))</f>
        <v>3</v>
      </c>
      <c r="J2034" s="13">
        <f>F2034/I2034</f>
        <v>3300</v>
      </c>
      <c r="L2034" t="b">
        <f t="shared" si="142"/>
        <v>0</v>
      </c>
      <c r="M2034" s="14" t="b">
        <f t="shared" si="143"/>
        <v>1</v>
      </c>
      <c r="N2034" s="14" t="b">
        <f t="shared" si="144"/>
        <v>1</v>
      </c>
      <c r="O2034"/>
    </row>
    <row r="2036" spans="1:15" ht="15" customHeight="1" x14ac:dyDescent="0.25">
      <c r="F2036" s="13"/>
      <c r="L2036" s="14">
        <f>COUNT(L3:L2034,TRUE)</f>
        <v>1</v>
      </c>
    </row>
  </sheetData>
  <autoFilter ref="A1:N2034" xr:uid="{D4743E87-021F-4B4C-BABC-3FE8096B71F6}">
    <filterColumn colId="6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</filters>
    </filterColumn>
  </autoFilter>
  <sortState xmlns:xlrd2="http://schemas.microsoft.com/office/spreadsheetml/2017/richdata2" ref="A2:J2034">
    <sortCondition ref="A2:A2034"/>
    <sortCondition ref="B2:B2034"/>
    <sortCondition ref="G2:G20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8D76-FBC0-496B-969B-9FBB801DBB68}">
  <sheetPr codeName="Sheet18">
    <outlinePr summaryBelow="0" summaryRight="0"/>
  </sheetPr>
  <dimension ref="A1:I139"/>
  <sheetViews>
    <sheetView topLeftCell="A103" zoomScaleNormal="100" workbookViewId="0">
      <selection activeCell="J115" sqref="J114:J115"/>
    </sheetView>
  </sheetViews>
  <sheetFormatPr defaultColWidth="14.42578125" defaultRowHeight="15" customHeight="1" x14ac:dyDescent="0.2"/>
  <cols>
    <col min="1" max="1" width="22.5703125" style="1" customWidth="1"/>
    <col min="2" max="2" width="22.140625" style="1" customWidth="1"/>
    <col min="3" max="4" width="12.28515625" style="1" customWidth="1"/>
    <col min="5" max="5" width="13.28515625" style="1" customWidth="1"/>
    <col min="6" max="6" width="12.28515625" style="1" customWidth="1"/>
    <col min="7" max="7" width="14.42578125" style="1"/>
    <col min="8" max="8" width="11.42578125" style="1" customWidth="1"/>
    <col min="9" max="9" width="6.28515625" style="1" customWidth="1"/>
    <col min="10" max="16384" width="14.42578125" style="1"/>
  </cols>
  <sheetData>
    <row r="1" spans="1:9" ht="15.75" customHeight="1" x14ac:dyDescent="0.2">
      <c r="A1" s="24" t="s">
        <v>25</v>
      </c>
      <c r="B1" s="27" t="s">
        <v>7</v>
      </c>
      <c r="C1" s="25" t="s">
        <v>3</v>
      </c>
      <c r="D1" s="25" t="s">
        <v>4</v>
      </c>
      <c r="E1" s="26" t="s">
        <v>5</v>
      </c>
      <c r="F1" s="26" t="s">
        <v>6</v>
      </c>
      <c r="G1" s="28" t="s">
        <v>9</v>
      </c>
      <c r="H1" s="27" t="s">
        <v>8</v>
      </c>
      <c r="I1" s="28" t="s">
        <v>10</v>
      </c>
    </row>
    <row r="2" spans="1:9" ht="15.75" customHeight="1" x14ac:dyDescent="0.2">
      <c r="A2" s="2" t="s">
        <v>317</v>
      </c>
      <c r="B2" s="5" t="s">
        <v>335</v>
      </c>
      <c r="C2" s="8">
        <v>44136</v>
      </c>
      <c r="D2" s="8">
        <v>44561</v>
      </c>
      <c r="E2" s="33">
        <v>20000</v>
      </c>
      <c r="F2" s="33">
        <f>E2/14</f>
        <v>1428.5714285714287</v>
      </c>
      <c r="G2" s="1" t="s">
        <v>0</v>
      </c>
      <c r="H2" s="5" t="s">
        <v>12</v>
      </c>
      <c r="I2" s="4"/>
    </row>
    <row r="3" spans="1:9" ht="15.75" customHeight="1" x14ac:dyDescent="0.2">
      <c r="A3" s="2" t="s">
        <v>28</v>
      </c>
      <c r="B3" s="5" t="s">
        <v>334</v>
      </c>
      <c r="C3" s="7">
        <v>44228</v>
      </c>
      <c r="D3" s="7">
        <v>44592</v>
      </c>
      <c r="E3" s="33">
        <v>30000</v>
      </c>
      <c r="F3" s="33">
        <f>E3/12</f>
        <v>2500</v>
      </c>
      <c r="G3" s="1" t="s">
        <v>2</v>
      </c>
      <c r="H3" s="5" t="s">
        <v>12</v>
      </c>
      <c r="I3" s="4"/>
    </row>
    <row r="4" spans="1:9" ht="15.75" customHeight="1" x14ac:dyDescent="0.2">
      <c r="A4" s="2" t="s">
        <v>32</v>
      </c>
      <c r="B4" s="5" t="s">
        <v>336</v>
      </c>
      <c r="C4" s="9">
        <v>44197</v>
      </c>
      <c r="D4" s="9">
        <v>44561</v>
      </c>
      <c r="E4" s="33">
        <v>150500</v>
      </c>
      <c r="F4" s="34">
        <f>E4/12</f>
        <v>12541.666666666666</v>
      </c>
      <c r="G4" s="1" t="s">
        <v>15</v>
      </c>
      <c r="H4" s="3" t="s">
        <v>13</v>
      </c>
      <c r="I4" s="4"/>
    </row>
    <row r="5" spans="1:9" ht="15.75" customHeight="1" x14ac:dyDescent="0.2">
      <c r="A5" s="2" t="s">
        <v>33</v>
      </c>
      <c r="B5" s="5" t="s">
        <v>336</v>
      </c>
      <c r="C5" s="6">
        <v>44013</v>
      </c>
      <c r="D5" s="6">
        <v>44377</v>
      </c>
      <c r="E5" s="33">
        <v>150000</v>
      </c>
      <c r="F5" s="37">
        <f>E5/12</f>
        <v>12500</v>
      </c>
      <c r="G5" s="1" t="s">
        <v>0</v>
      </c>
      <c r="H5" s="5" t="s">
        <v>12</v>
      </c>
      <c r="I5" s="10"/>
    </row>
    <row r="6" spans="1:9" ht="15.75" customHeight="1" x14ac:dyDescent="0.2">
      <c r="A6" s="2" t="s">
        <v>318</v>
      </c>
      <c r="B6" s="5" t="s">
        <v>333</v>
      </c>
      <c r="C6" s="9">
        <v>44221</v>
      </c>
      <c r="D6" s="9">
        <v>44585</v>
      </c>
      <c r="E6" s="33">
        <v>10500</v>
      </c>
      <c r="F6" s="34">
        <f>E6/12</f>
        <v>875</v>
      </c>
      <c r="G6" s="1" t="s">
        <v>15</v>
      </c>
      <c r="H6" s="3" t="s">
        <v>14</v>
      </c>
      <c r="I6" s="4"/>
    </row>
    <row r="7" spans="1:9" ht="15.75" customHeight="1" x14ac:dyDescent="0.2">
      <c r="A7" s="2" t="s">
        <v>37</v>
      </c>
      <c r="B7" s="5" t="s">
        <v>336</v>
      </c>
      <c r="C7" s="6">
        <v>44197</v>
      </c>
      <c r="D7" s="6">
        <v>44561</v>
      </c>
      <c r="E7" s="33">
        <v>130000</v>
      </c>
      <c r="F7" s="37">
        <f>E7/12</f>
        <v>10833.333333333334</v>
      </c>
      <c r="G7" s="1" t="s">
        <v>0</v>
      </c>
      <c r="H7" s="5" t="s">
        <v>14</v>
      </c>
      <c r="I7" s="10"/>
    </row>
    <row r="8" spans="1:9" ht="15.75" customHeight="1" x14ac:dyDescent="0.2">
      <c r="A8" s="2" t="s">
        <v>38</v>
      </c>
      <c r="B8" s="5" t="s">
        <v>336</v>
      </c>
      <c r="C8" s="6">
        <v>44151</v>
      </c>
      <c r="D8" s="6">
        <v>44592</v>
      </c>
      <c r="E8" s="33">
        <v>24800</v>
      </c>
      <c r="F8" s="37">
        <f>E8/15</f>
        <v>1653.3333333333333</v>
      </c>
      <c r="G8" s="1" t="s">
        <v>0</v>
      </c>
      <c r="H8" s="5" t="s">
        <v>12</v>
      </c>
      <c r="I8" s="10"/>
    </row>
    <row r="9" spans="1:9" ht="15.75" customHeight="1" x14ac:dyDescent="0.2">
      <c r="A9" s="2" t="s">
        <v>39</v>
      </c>
      <c r="B9" s="5" t="s">
        <v>334</v>
      </c>
      <c r="C9" s="7">
        <v>44264</v>
      </c>
      <c r="D9" s="7">
        <v>44533</v>
      </c>
      <c r="E9" s="33">
        <v>22500</v>
      </c>
      <c r="F9" s="36">
        <f>E9/9</f>
        <v>2500</v>
      </c>
      <c r="G9" s="1" t="s">
        <v>2</v>
      </c>
      <c r="H9" s="3" t="s">
        <v>12</v>
      </c>
      <c r="I9" s="4"/>
    </row>
    <row r="10" spans="1:9" ht="15.75" customHeight="1" x14ac:dyDescent="0.2">
      <c r="A10" s="2" t="s">
        <v>148</v>
      </c>
      <c r="B10" s="5" t="s">
        <v>333</v>
      </c>
      <c r="C10" s="8">
        <v>44317</v>
      </c>
      <c r="D10" s="8">
        <v>44681</v>
      </c>
      <c r="E10" s="33">
        <v>30000</v>
      </c>
      <c r="F10" s="33">
        <f>E10/12</f>
        <v>2500</v>
      </c>
      <c r="G10" s="1" t="s">
        <v>0</v>
      </c>
      <c r="H10" s="5" t="s">
        <v>14</v>
      </c>
      <c r="I10" s="4"/>
    </row>
    <row r="11" spans="1:9" ht="15.75" customHeight="1" x14ac:dyDescent="0.2">
      <c r="A11" s="2" t="s">
        <v>148</v>
      </c>
      <c r="B11" s="5" t="s">
        <v>333</v>
      </c>
      <c r="C11" s="8">
        <v>44317</v>
      </c>
      <c r="D11" s="8">
        <v>44681</v>
      </c>
      <c r="E11" s="33">
        <v>5000</v>
      </c>
      <c r="F11" s="33">
        <f>E11/12</f>
        <v>416.66666666666669</v>
      </c>
      <c r="G11" s="1" t="s">
        <v>0</v>
      </c>
      <c r="H11" s="5" t="s">
        <v>14</v>
      </c>
      <c r="I11" s="4"/>
    </row>
    <row r="12" spans="1:9" ht="15.75" customHeight="1" x14ac:dyDescent="0.2">
      <c r="A12" s="2" t="s">
        <v>46</v>
      </c>
      <c r="B12" s="5" t="s">
        <v>332</v>
      </c>
      <c r="C12" s="8">
        <v>44136</v>
      </c>
      <c r="D12" s="8">
        <v>44500</v>
      </c>
      <c r="E12" s="33">
        <v>8000</v>
      </c>
      <c r="F12" s="33">
        <f>E12/12</f>
        <v>666.66666666666663</v>
      </c>
      <c r="G12" s="1" t="s">
        <v>0</v>
      </c>
      <c r="H12" s="5" t="s">
        <v>14</v>
      </c>
      <c r="I12" s="4"/>
    </row>
    <row r="13" spans="1:9" ht="15.75" customHeight="1" x14ac:dyDescent="0.2">
      <c r="A13" s="2" t="s">
        <v>47</v>
      </c>
      <c r="B13" s="5" t="s">
        <v>335</v>
      </c>
      <c r="C13" s="8">
        <v>44317</v>
      </c>
      <c r="D13" s="8">
        <v>44681</v>
      </c>
      <c r="E13" s="33">
        <v>30000</v>
      </c>
      <c r="F13" s="33">
        <f>E13/12</f>
        <v>2500</v>
      </c>
      <c r="G13" s="1" t="s">
        <v>0</v>
      </c>
      <c r="H13" s="5" t="s">
        <v>14</v>
      </c>
      <c r="I13" s="10"/>
    </row>
    <row r="14" spans="1:9" ht="15.75" customHeight="1" x14ac:dyDescent="0.2">
      <c r="A14" s="2" t="s">
        <v>52</v>
      </c>
      <c r="B14" s="5" t="s">
        <v>332</v>
      </c>
      <c r="C14" s="8">
        <v>44531</v>
      </c>
      <c r="D14" s="8">
        <v>44895</v>
      </c>
      <c r="E14" s="33">
        <v>50000</v>
      </c>
      <c r="F14" s="33">
        <f>E14/44</f>
        <v>1136.3636363636363</v>
      </c>
      <c r="G14" s="1" t="s">
        <v>0</v>
      </c>
      <c r="H14" s="5" t="s">
        <v>14</v>
      </c>
      <c r="I14" s="10"/>
    </row>
    <row r="15" spans="1:9" ht="15.75" customHeight="1" x14ac:dyDescent="0.2">
      <c r="A15" s="2" t="s">
        <v>56</v>
      </c>
      <c r="B15" s="5" t="s">
        <v>334</v>
      </c>
      <c r="C15" s="8">
        <v>44256</v>
      </c>
      <c r="D15" s="9">
        <v>44620</v>
      </c>
      <c r="E15" s="33">
        <v>14000</v>
      </c>
      <c r="F15" s="33">
        <f>E15/12</f>
        <v>1166.6666666666667</v>
      </c>
      <c r="G15" s="1" t="s">
        <v>0</v>
      </c>
      <c r="H15" s="5" t="s">
        <v>12</v>
      </c>
      <c r="I15" s="4"/>
    </row>
    <row r="16" spans="1:9" ht="15.75" customHeight="1" x14ac:dyDescent="0.2">
      <c r="A16" s="2" t="s">
        <v>58</v>
      </c>
      <c r="B16" s="5" t="s">
        <v>335</v>
      </c>
      <c r="C16" s="9">
        <v>44197</v>
      </c>
      <c r="D16" s="9">
        <v>44561</v>
      </c>
      <c r="E16" s="34">
        <v>180000</v>
      </c>
      <c r="F16" s="34">
        <f>E16/12</f>
        <v>15000</v>
      </c>
      <c r="G16" s="1" t="s">
        <v>0</v>
      </c>
      <c r="H16" s="3" t="s">
        <v>14</v>
      </c>
      <c r="I16" s="10"/>
    </row>
    <row r="17" spans="1:9" ht="15.75" customHeight="1" x14ac:dyDescent="0.2">
      <c r="A17" s="2" t="s">
        <v>59</v>
      </c>
      <c r="B17" s="5" t="s">
        <v>333</v>
      </c>
      <c r="C17" s="9">
        <v>44254</v>
      </c>
      <c r="D17" s="9">
        <v>44342</v>
      </c>
      <c r="E17" s="34">
        <v>7500</v>
      </c>
      <c r="F17" s="34">
        <f>E17/3</f>
        <v>2500</v>
      </c>
      <c r="G17" s="1" t="s">
        <v>0</v>
      </c>
      <c r="H17" s="3" t="s">
        <v>14</v>
      </c>
      <c r="I17" s="4"/>
    </row>
    <row r="18" spans="1:9" ht="15.75" customHeight="1" x14ac:dyDescent="0.2">
      <c r="A18" s="2" t="s">
        <v>62</v>
      </c>
      <c r="B18" s="5" t="s">
        <v>336</v>
      </c>
      <c r="C18" s="9">
        <v>43922</v>
      </c>
      <c r="D18" s="9">
        <v>44012</v>
      </c>
      <c r="E18" s="34">
        <v>5000</v>
      </c>
      <c r="F18" s="34">
        <f>E18/3</f>
        <v>1666.6666666666667</v>
      </c>
      <c r="G18" s="1" t="s">
        <v>0</v>
      </c>
      <c r="H18" s="3" t="s">
        <v>14</v>
      </c>
      <c r="I18" s="4">
        <v>12</v>
      </c>
    </row>
    <row r="19" spans="1:9" ht="15.75" customHeight="1" x14ac:dyDescent="0.2">
      <c r="A19" s="2" t="s">
        <v>62</v>
      </c>
      <c r="B19" s="5" t="s">
        <v>336</v>
      </c>
      <c r="C19" s="9">
        <v>44287</v>
      </c>
      <c r="D19" s="9">
        <v>44484</v>
      </c>
      <c r="E19" s="34">
        <v>15000</v>
      </c>
      <c r="F19" s="34">
        <f>E19/6</f>
        <v>2500</v>
      </c>
      <c r="G19" s="1" t="s">
        <v>0</v>
      </c>
      <c r="H19" s="3" t="s">
        <v>14</v>
      </c>
      <c r="I19" s="4"/>
    </row>
    <row r="20" spans="1:9" ht="15.75" customHeight="1" x14ac:dyDescent="0.2">
      <c r="A20" s="2" t="s">
        <v>66</v>
      </c>
      <c r="B20" s="5" t="s">
        <v>332</v>
      </c>
      <c r="C20" s="8">
        <v>44652</v>
      </c>
      <c r="D20" s="8">
        <v>45016</v>
      </c>
      <c r="E20" s="33">
        <v>21000</v>
      </c>
      <c r="F20" s="33">
        <f t="shared" ref="F20:F44" si="0">E20/12</f>
        <v>1750</v>
      </c>
      <c r="G20" s="1" t="s">
        <v>0</v>
      </c>
      <c r="H20" s="5" t="s">
        <v>14</v>
      </c>
      <c r="I20" s="10"/>
    </row>
    <row r="21" spans="1:9" ht="15.75" customHeight="1" x14ac:dyDescent="0.2">
      <c r="A21" s="2" t="s">
        <v>68</v>
      </c>
      <c r="B21" s="5" t="s">
        <v>335</v>
      </c>
      <c r="C21" s="8">
        <v>44044</v>
      </c>
      <c r="D21" s="8">
        <v>44408</v>
      </c>
      <c r="E21" s="33">
        <v>31600</v>
      </c>
      <c r="F21" s="33">
        <f t="shared" si="0"/>
        <v>2633.3333333333335</v>
      </c>
      <c r="G21" s="1" t="s">
        <v>0</v>
      </c>
      <c r="H21" s="5" t="s">
        <v>14</v>
      </c>
      <c r="I21" s="4"/>
    </row>
    <row r="22" spans="1:9" ht="15.75" customHeight="1" x14ac:dyDescent="0.2">
      <c r="A22" s="2" t="s">
        <v>319</v>
      </c>
      <c r="B22" s="5" t="s">
        <v>334</v>
      </c>
      <c r="C22" s="9">
        <v>44013</v>
      </c>
      <c r="D22" s="9">
        <v>44377</v>
      </c>
      <c r="E22" s="34">
        <v>59000</v>
      </c>
      <c r="F22" s="34">
        <f t="shared" si="0"/>
        <v>4916.666666666667</v>
      </c>
      <c r="G22" s="1" t="s">
        <v>0</v>
      </c>
      <c r="H22" s="3" t="s">
        <v>14</v>
      </c>
      <c r="I22" s="10"/>
    </row>
    <row r="23" spans="1:9" ht="15.75" customHeight="1" x14ac:dyDescent="0.2">
      <c r="A23" s="2" t="s">
        <v>76</v>
      </c>
      <c r="B23" s="5" t="s">
        <v>335</v>
      </c>
      <c r="C23" s="9">
        <v>44671</v>
      </c>
      <c r="D23" s="9">
        <v>45033</v>
      </c>
      <c r="E23" s="34">
        <v>20000</v>
      </c>
      <c r="F23" s="34">
        <f t="shared" si="0"/>
        <v>1666.6666666666667</v>
      </c>
      <c r="G23" s="1" t="s">
        <v>0</v>
      </c>
      <c r="H23" s="3" t="s">
        <v>14</v>
      </c>
      <c r="I23" s="4"/>
    </row>
    <row r="24" spans="1:9" ht="15.75" customHeight="1" x14ac:dyDescent="0.2">
      <c r="A24" s="2" t="s">
        <v>76</v>
      </c>
      <c r="B24" s="5" t="s">
        <v>335</v>
      </c>
      <c r="C24" s="9">
        <v>44671</v>
      </c>
      <c r="D24" s="9">
        <v>45033</v>
      </c>
      <c r="E24" s="34">
        <v>10000</v>
      </c>
      <c r="F24" s="34">
        <f t="shared" si="0"/>
        <v>833.33333333333337</v>
      </c>
      <c r="G24" s="1" t="s">
        <v>0</v>
      </c>
      <c r="H24" s="3" t="s">
        <v>14</v>
      </c>
      <c r="I24" s="4"/>
    </row>
    <row r="25" spans="1:9" ht="15.75" customHeight="1" x14ac:dyDescent="0.2">
      <c r="A25" s="2" t="s">
        <v>76</v>
      </c>
      <c r="B25" s="5" t="s">
        <v>335</v>
      </c>
      <c r="C25" s="9">
        <v>44671</v>
      </c>
      <c r="D25" s="9">
        <v>45033</v>
      </c>
      <c r="E25" s="34">
        <v>3000</v>
      </c>
      <c r="F25" s="34">
        <f t="shared" si="0"/>
        <v>250</v>
      </c>
      <c r="G25" s="1" t="s">
        <v>0</v>
      </c>
      <c r="H25" s="3" t="s">
        <v>14</v>
      </c>
      <c r="I25" s="4"/>
    </row>
    <row r="26" spans="1:9" ht="15.75" customHeight="1" x14ac:dyDescent="0.2">
      <c r="A26" s="2" t="s">
        <v>82</v>
      </c>
      <c r="B26" s="5" t="s">
        <v>333</v>
      </c>
      <c r="C26" s="40">
        <v>44256</v>
      </c>
      <c r="D26" s="40">
        <v>44620</v>
      </c>
      <c r="E26" s="35">
        <v>30000</v>
      </c>
      <c r="F26" s="35">
        <f t="shared" si="0"/>
        <v>2500</v>
      </c>
      <c r="G26" s="1" t="s">
        <v>15</v>
      </c>
      <c r="H26" s="3" t="s">
        <v>14</v>
      </c>
      <c r="I26" s="4"/>
    </row>
    <row r="27" spans="1:9" ht="15.75" customHeight="1" x14ac:dyDescent="0.2">
      <c r="A27" s="2" t="s">
        <v>84</v>
      </c>
      <c r="B27" s="5" t="s">
        <v>333</v>
      </c>
      <c r="C27" s="40">
        <v>43910</v>
      </c>
      <c r="D27" s="40">
        <v>44286</v>
      </c>
      <c r="E27" s="35">
        <v>30000</v>
      </c>
      <c r="F27" s="35">
        <f t="shared" si="0"/>
        <v>2500</v>
      </c>
      <c r="G27" s="1" t="s">
        <v>0</v>
      </c>
      <c r="H27" s="3" t="s">
        <v>12</v>
      </c>
      <c r="I27" s="4"/>
    </row>
    <row r="28" spans="1:9" ht="15.75" customHeight="1" x14ac:dyDescent="0.2">
      <c r="A28" s="2" t="s">
        <v>86</v>
      </c>
      <c r="B28" s="5" t="s">
        <v>332</v>
      </c>
      <c r="C28" s="9">
        <v>44044</v>
      </c>
      <c r="D28" s="9">
        <v>44408</v>
      </c>
      <c r="E28" s="34">
        <v>60000</v>
      </c>
      <c r="F28" s="34">
        <f t="shared" si="0"/>
        <v>5000</v>
      </c>
      <c r="G28" s="1" t="s">
        <v>0</v>
      </c>
      <c r="H28" s="3" t="s">
        <v>14</v>
      </c>
      <c r="I28" s="4"/>
    </row>
    <row r="29" spans="1:9" ht="15.75" customHeight="1" x14ac:dyDescent="0.2">
      <c r="A29" s="2" t="s">
        <v>320</v>
      </c>
      <c r="B29" s="5" t="s">
        <v>332</v>
      </c>
      <c r="C29" s="9">
        <v>44105</v>
      </c>
      <c r="D29" s="9">
        <v>44469</v>
      </c>
      <c r="E29" s="34">
        <v>150000</v>
      </c>
      <c r="F29" s="34">
        <f t="shared" si="0"/>
        <v>12500</v>
      </c>
      <c r="G29" s="1" t="s">
        <v>2</v>
      </c>
      <c r="H29" s="5" t="s">
        <v>14</v>
      </c>
      <c r="I29" s="4"/>
    </row>
    <row r="30" spans="1:9" ht="15.75" customHeight="1" x14ac:dyDescent="0.2">
      <c r="A30" s="2" t="s">
        <v>87</v>
      </c>
      <c r="B30" s="5" t="s">
        <v>334</v>
      </c>
      <c r="C30" s="9">
        <v>44044</v>
      </c>
      <c r="D30" s="9">
        <v>44408</v>
      </c>
      <c r="E30" s="36">
        <v>62000</v>
      </c>
      <c r="F30" s="36">
        <f t="shared" si="0"/>
        <v>5166.666666666667</v>
      </c>
      <c r="G30" s="1" t="s">
        <v>0</v>
      </c>
      <c r="H30" s="5" t="s">
        <v>14</v>
      </c>
      <c r="I30" s="4"/>
    </row>
    <row r="31" spans="1:9" ht="15.75" customHeight="1" x14ac:dyDescent="0.2">
      <c r="A31" s="2" t="s">
        <v>321</v>
      </c>
      <c r="B31" s="5" t="s">
        <v>334</v>
      </c>
      <c r="C31" s="9">
        <v>44136</v>
      </c>
      <c r="D31" s="9">
        <v>44500</v>
      </c>
      <c r="E31" s="34">
        <v>65000</v>
      </c>
      <c r="F31" s="34">
        <f t="shared" si="0"/>
        <v>5416.666666666667</v>
      </c>
      <c r="G31" s="1" t="s">
        <v>0</v>
      </c>
      <c r="H31" s="3" t="s">
        <v>14</v>
      </c>
      <c r="I31" s="4"/>
    </row>
    <row r="32" spans="1:9" ht="15.75" customHeight="1" x14ac:dyDescent="0.2">
      <c r="A32" s="2" t="s">
        <v>89</v>
      </c>
      <c r="B32" s="5" t="s">
        <v>336</v>
      </c>
      <c r="C32" s="9">
        <v>44315</v>
      </c>
      <c r="D32" s="9">
        <v>44679</v>
      </c>
      <c r="E32" s="34">
        <v>20000</v>
      </c>
      <c r="F32" s="34">
        <f t="shared" si="0"/>
        <v>1666.6666666666667</v>
      </c>
      <c r="G32" s="1" t="s">
        <v>0</v>
      </c>
      <c r="H32" s="3" t="s">
        <v>14</v>
      </c>
      <c r="I32" s="4"/>
    </row>
    <row r="33" spans="1:9" ht="15.75" customHeight="1" x14ac:dyDescent="0.2">
      <c r="A33" s="2" t="s">
        <v>322</v>
      </c>
      <c r="B33" s="5" t="s">
        <v>335</v>
      </c>
      <c r="C33" s="8">
        <v>44005</v>
      </c>
      <c r="D33" s="8">
        <v>44371</v>
      </c>
      <c r="E33" s="33">
        <v>32000</v>
      </c>
      <c r="F33" s="33">
        <f t="shared" si="0"/>
        <v>2666.6666666666665</v>
      </c>
      <c r="G33" s="1" t="s">
        <v>0</v>
      </c>
      <c r="H33" s="5" t="s">
        <v>14</v>
      </c>
      <c r="I33" s="4"/>
    </row>
    <row r="34" spans="1:9" ht="15.75" customHeight="1" x14ac:dyDescent="0.2">
      <c r="A34" s="2" t="s">
        <v>96</v>
      </c>
      <c r="B34" s="5" t="s">
        <v>332</v>
      </c>
      <c r="C34" s="8">
        <v>43983</v>
      </c>
      <c r="D34" s="8">
        <v>44347</v>
      </c>
      <c r="E34" s="33">
        <v>14000</v>
      </c>
      <c r="F34" s="33">
        <f t="shared" si="0"/>
        <v>1166.6666666666667</v>
      </c>
      <c r="G34" s="1" t="s">
        <v>0</v>
      </c>
      <c r="H34" s="5" t="s">
        <v>14</v>
      </c>
      <c r="I34" s="4"/>
    </row>
    <row r="35" spans="1:9" ht="15.75" customHeight="1" x14ac:dyDescent="0.2">
      <c r="A35" s="2" t="s">
        <v>97</v>
      </c>
      <c r="B35" s="5" t="s">
        <v>332</v>
      </c>
      <c r="C35" s="8">
        <v>44249</v>
      </c>
      <c r="D35" s="8">
        <v>44613</v>
      </c>
      <c r="E35" s="33">
        <v>16000</v>
      </c>
      <c r="F35" s="33">
        <f t="shared" si="0"/>
        <v>1333.3333333333333</v>
      </c>
      <c r="G35" s="1" t="s">
        <v>0</v>
      </c>
      <c r="H35" s="5" t="s">
        <v>12</v>
      </c>
      <c r="I35" s="4"/>
    </row>
    <row r="36" spans="1:9" ht="15.75" customHeight="1" x14ac:dyDescent="0.2">
      <c r="A36" s="2" t="s">
        <v>98</v>
      </c>
      <c r="B36" s="5" t="s">
        <v>333</v>
      </c>
      <c r="C36" s="9">
        <v>43770</v>
      </c>
      <c r="D36" s="9">
        <v>44255</v>
      </c>
      <c r="E36" s="34">
        <f>262500-25000</f>
        <v>237500</v>
      </c>
      <c r="F36" s="34">
        <f t="shared" si="0"/>
        <v>19791.666666666668</v>
      </c>
      <c r="G36" s="1" t="s">
        <v>0</v>
      </c>
      <c r="H36" s="3" t="s">
        <v>14</v>
      </c>
      <c r="I36" s="4"/>
    </row>
    <row r="37" spans="1:9" ht="15.75" customHeight="1" x14ac:dyDescent="0.2">
      <c r="A37" s="2" t="s">
        <v>98</v>
      </c>
      <c r="B37" s="5" t="s">
        <v>333</v>
      </c>
      <c r="C37" s="9">
        <v>44197</v>
      </c>
      <c r="D37" s="9">
        <v>44561</v>
      </c>
      <c r="E37" s="34">
        <v>200000</v>
      </c>
      <c r="F37" s="34">
        <f t="shared" si="0"/>
        <v>16666.666666666668</v>
      </c>
      <c r="G37" s="1" t="s">
        <v>0</v>
      </c>
      <c r="H37" s="3" t="s">
        <v>13</v>
      </c>
      <c r="I37" s="4"/>
    </row>
    <row r="38" spans="1:9" ht="15.75" customHeight="1" x14ac:dyDescent="0.2">
      <c r="A38" s="2" t="s">
        <v>98</v>
      </c>
      <c r="B38" s="5" t="s">
        <v>333</v>
      </c>
      <c r="C38" s="9">
        <v>44562</v>
      </c>
      <c r="D38" s="9">
        <v>44926</v>
      </c>
      <c r="E38" s="34">
        <v>200000</v>
      </c>
      <c r="F38" s="34">
        <f t="shared" si="0"/>
        <v>16666.666666666668</v>
      </c>
      <c r="G38" s="1" t="s">
        <v>0</v>
      </c>
      <c r="H38" s="3" t="s">
        <v>13</v>
      </c>
      <c r="I38" s="4"/>
    </row>
    <row r="39" spans="1:9" ht="15.75" customHeight="1" x14ac:dyDescent="0.2">
      <c r="A39" s="2" t="s">
        <v>98</v>
      </c>
      <c r="B39" s="5" t="s">
        <v>333</v>
      </c>
      <c r="C39" s="9">
        <v>43922</v>
      </c>
      <c r="D39" s="9">
        <v>44286</v>
      </c>
      <c r="E39" s="34">
        <v>25000</v>
      </c>
      <c r="F39" s="34">
        <f t="shared" si="0"/>
        <v>2083.3333333333335</v>
      </c>
      <c r="G39" s="1" t="s">
        <v>0</v>
      </c>
      <c r="H39" s="3" t="s">
        <v>13</v>
      </c>
      <c r="I39" s="4"/>
    </row>
    <row r="40" spans="1:9" ht="15.75" customHeight="1" x14ac:dyDescent="0.2">
      <c r="A40" s="2" t="s">
        <v>98</v>
      </c>
      <c r="B40" s="5" t="s">
        <v>333</v>
      </c>
      <c r="C40" s="9">
        <v>43972</v>
      </c>
      <c r="D40" s="9">
        <v>44336</v>
      </c>
      <c r="E40" s="34">
        <v>130000</v>
      </c>
      <c r="F40" s="34">
        <f t="shared" si="0"/>
        <v>10833.333333333334</v>
      </c>
      <c r="G40" s="1" t="s">
        <v>0</v>
      </c>
      <c r="H40" s="3" t="s">
        <v>14</v>
      </c>
      <c r="I40" s="4"/>
    </row>
    <row r="41" spans="1:9" ht="15.75" customHeight="1" x14ac:dyDescent="0.2">
      <c r="A41" s="2" t="s">
        <v>98</v>
      </c>
      <c r="B41" s="5" t="s">
        <v>333</v>
      </c>
      <c r="C41" s="9">
        <v>44013</v>
      </c>
      <c r="D41" s="9">
        <v>44377</v>
      </c>
      <c r="E41" s="34">
        <v>38080</v>
      </c>
      <c r="F41" s="34">
        <f t="shared" si="0"/>
        <v>3173.3333333333335</v>
      </c>
      <c r="G41" s="1" t="s">
        <v>0</v>
      </c>
      <c r="H41" s="3" t="s">
        <v>13</v>
      </c>
      <c r="I41" s="4"/>
    </row>
    <row r="42" spans="1:9" ht="15.75" customHeight="1" x14ac:dyDescent="0.2">
      <c r="A42" s="2" t="s">
        <v>98</v>
      </c>
      <c r="B42" s="5" t="s">
        <v>333</v>
      </c>
      <c r="C42" s="9">
        <v>44053</v>
      </c>
      <c r="D42" s="9">
        <v>44417</v>
      </c>
      <c r="E42" s="34">
        <v>100000</v>
      </c>
      <c r="F42" s="34">
        <f t="shared" si="0"/>
        <v>8333.3333333333339</v>
      </c>
      <c r="G42" s="1" t="s">
        <v>0</v>
      </c>
      <c r="H42" s="3" t="s">
        <v>13</v>
      </c>
      <c r="I42" s="4"/>
    </row>
    <row r="43" spans="1:9" ht="15.75" customHeight="1" x14ac:dyDescent="0.2">
      <c r="A43" s="2" t="s">
        <v>98</v>
      </c>
      <c r="B43" s="5" t="s">
        <v>333</v>
      </c>
      <c r="C43" s="9">
        <v>44166</v>
      </c>
      <c r="D43" s="9">
        <v>44530</v>
      </c>
      <c r="E43" s="34">
        <v>120000</v>
      </c>
      <c r="F43" s="34">
        <f t="shared" si="0"/>
        <v>10000</v>
      </c>
      <c r="G43" s="1" t="s">
        <v>0</v>
      </c>
      <c r="H43" s="3" t="s">
        <v>13</v>
      </c>
      <c r="I43" s="4"/>
    </row>
    <row r="44" spans="1:9" ht="15.75" customHeight="1" x14ac:dyDescent="0.2">
      <c r="A44" s="2" t="s">
        <v>99</v>
      </c>
      <c r="B44" s="5" t="s">
        <v>334</v>
      </c>
      <c r="C44" s="9">
        <v>44211</v>
      </c>
      <c r="D44" s="9">
        <v>44575</v>
      </c>
      <c r="E44" s="34">
        <v>60000</v>
      </c>
      <c r="F44" s="34">
        <f t="shared" si="0"/>
        <v>5000</v>
      </c>
      <c r="G44" s="1" t="s">
        <v>0</v>
      </c>
      <c r="H44" s="3" t="s">
        <v>12</v>
      </c>
      <c r="I44" s="4"/>
    </row>
    <row r="45" spans="1:9" ht="15.75" customHeight="1" x14ac:dyDescent="0.2">
      <c r="A45" s="2" t="s">
        <v>101</v>
      </c>
      <c r="B45" s="5" t="s">
        <v>335</v>
      </c>
      <c r="C45" s="9">
        <v>44105</v>
      </c>
      <c r="D45" s="9">
        <v>44469</v>
      </c>
      <c r="E45" s="34">
        <v>30000</v>
      </c>
      <c r="F45" s="34">
        <f>35000/12</f>
        <v>2916.6666666666665</v>
      </c>
      <c r="G45" s="1" t="s">
        <v>2</v>
      </c>
      <c r="H45" s="3" t="s">
        <v>12</v>
      </c>
      <c r="I45" s="4"/>
    </row>
    <row r="46" spans="1:9" ht="15.75" customHeight="1" x14ac:dyDescent="0.2">
      <c r="A46" s="2" t="s">
        <v>104</v>
      </c>
      <c r="B46" s="5" t="s">
        <v>332</v>
      </c>
      <c r="C46" s="6">
        <v>44094</v>
      </c>
      <c r="D46" s="6">
        <v>44458</v>
      </c>
      <c r="E46" s="37">
        <v>210000</v>
      </c>
      <c r="F46" s="37">
        <f>E46/12</f>
        <v>17500</v>
      </c>
      <c r="G46" s="1" t="s">
        <v>0</v>
      </c>
      <c r="H46" s="5" t="s">
        <v>14</v>
      </c>
      <c r="I46" s="4"/>
    </row>
    <row r="47" spans="1:9" ht="15.75" customHeight="1" x14ac:dyDescent="0.2">
      <c r="A47" s="2" t="s">
        <v>105</v>
      </c>
      <c r="B47" s="5" t="s">
        <v>334</v>
      </c>
      <c r="C47" s="8">
        <v>44228</v>
      </c>
      <c r="D47" s="8">
        <v>44592</v>
      </c>
      <c r="E47" s="33">
        <v>20000</v>
      </c>
      <c r="F47" s="33">
        <f>E47/12</f>
        <v>1666.6666666666667</v>
      </c>
      <c r="G47" s="1" t="s">
        <v>0</v>
      </c>
      <c r="H47" s="5" t="s">
        <v>14</v>
      </c>
      <c r="I47" s="4"/>
    </row>
    <row r="48" spans="1:9" ht="15.75" customHeight="1" x14ac:dyDescent="0.2">
      <c r="A48" s="2" t="s">
        <v>105</v>
      </c>
      <c r="B48" s="5" t="s">
        <v>334</v>
      </c>
      <c r="C48" s="8">
        <v>44228</v>
      </c>
      <c r="D48" s="9">
        <v>44592</v>
      </c>
      <c r="E48" s="33">
        <v>4000</v>
      </c>
      <c r="F48" s="33">
        <f>E48/12</f>
        <v>333.33333333333331</v>
      </c>
      <c r="G48" s="1" t="s">
        <v>0</v>
      </c>
      <c r="H48" s="5" t="s">
        <v>13</v>
      </c>
      <c r="I48" s="4"/>
    </row>
    <row r="49" spans="1:9" ht="15.75" customHeight="1" x14ac:dyDescent="0.2">
      <c r="A49" s="2" t="s">
        <v>105</v>
      </c>
      <c r="B49" s="5" t="s">
        <v>334</v>
      </c>
      <c r="C49" s="8">
        <v>44256</v>
      </c>
      <c r="D49" s="9">
        <v>44620</v>
      </c>
      <c r="E49" s="33">
        <v>8000</v>
      </c>
      <c r="F49" s="33">
        <f>E49/12</f>
        <v>666.66666666666663</v>
      </c>
      <c r="G49" s="1" t="s">
        <v>0</v>
      </c>
      <c r="H49" s="5" t="s">
        <v>13</v>
      </c>
      <c r="I49" s="4"/>
    </row>
    <row r="50" spans="1:9" ht="15.75" customHeight="1" x14ac:dyDescent="0.2">
      <c r="A50" s="2" t="s">
        <v>108</v>
      </c>
      <c r="B50" s="5" t="s">
        <v>335</v>
      </c>
      <c r="C50" s="8">
        <v>44361</v>
      </c>
      <c r="D50" s="8">
        <v>44725</v>
      </c>
      <c r="E50" s="33">
        <v>30000</v>
      </c>
      <c r="F50" s="33">
        <f>E50/12</f>
        <v>2500</v>
      </c>
      <c r="G50" s="1" t="s">
        <v>0</v>
      </c>
      <c r="H50" s="5" t="s">
        <v>14</v>
      </c>
      <c r="I50" s="4"/>
    </row>
    <row r="51" spans="1:9" ht="15.75" customHeight="1" x14ac:dyDescent="0.2">
      <c r="A51" s="2" t="s">
        <v>107</v>
      </c>
      <c r="B51" s="5" t="s">
        <v>335</v>
      </c>
      <c r="C51" s="7">
        <v>44713</v>
      </c>
      <c r="D51" s="7">
        <v>45077</v>
      </c>
      <c r="E51" s="36">
        <v>40000</v>
      </c>
      <c r="F51" s="36">
        <f>105020/36</f>
        <v>2917.2222222222222</v>
      </c>
      <c r="G51" s="1" t="s">
        <v>0</v>
      </c>
      <c r="H51" s="3" t="s">
        <v>14</v>
      </c>
      <c r="I51" s="4"/>
    </row>
    <row r="52" spans="1:9" ht="15.75" customHeight="1" x14ac:dyDescent="0.2">
      <c r="A52" s="2" t="s">
        <v>109</v>
      </c>
      <c r="B52" s="5" t="s">
        <v>335</v>
      </c>
      <c r="C52" s="8">
        <v>44013</v>
      </c>
      <c r="D52" s="8">
        <v>44377</v>
      </c>
      <c r="E52" s="33">
        <v>50000</v>
      </c>
      <c r="F52" s="33">
        <f>E52/12</f>
        <v>4166.666666666667</v>
      </c>
      <c r="G52" s="1" t="s">
        <v>0</v>
      </c>
      <c r="H52" s="5" t="s">
        <v>14</v>
      </c>
      <c r="I52" s="4"/>
    </row>
    <row r="53" spans="1:9" ht="15.75" customHeight="1" x14ac:dyDescent="0.2">
      <c r="A53" s="2" t="s">
        <v>112</v>
      </c>
      <c r="B53" s="5" t="s">
        <v>333</v>
      </c>
      <c r="C53" s="8">
        <v>44138</v>
      </c>
      <c r="D53" s="8">
        <v>44500</v>
      </c>
      <c r="E53" s="33">
        <v>220000</v>
      </c>
      <c r="F53" s="33">
        <f>E53/12</f>
        <v>18333.333333333332</v>
      </c>
      <c r="G53" s="1" t="s">
        <v>0</v>
      </c>
      <c r="H53" s="5" t="s">
        <v>13</v>
      </c>
      <c r="I53" s="4"/>
    </row>
    <row r="54" spans="1:9" ht="15.75" customHeight="1" x14ac:dyDescent="0.2">
      <c r="A54" s="2" t="s">
        <v>122</v>
      </c>
      <c r="B54" s="5" t="s">
        <v>332</v>
      </c>
      <c r="C54" s="8">
        <v>44287</v>
      </c>
      <c r="D54" s="8">
        <v>44651</v>
      </c>
      <c r="E54" s="33">
        <v>10000</v>
      </c>
      <c r="F54" s="33">
        <f>E54/12</f>
        <v>833.33333333333337</v>
      </c>
      <c r="G54" s="1" t="s">
        <v>0</v>
      </c>
      <c r="H54" s="5" t="s">
        <v>14</v>
      </c>
      <c r="I54" s="4"/>
    </row>
    <row r="55" spans="1:9" ht="15.75" customHeight="1" x14ac:dyDescent="0.2">
      <c r="A55" s="2" t="s">
        <v>125</v>
      </c>
      <c r="B55" s="5" t="s">
        <v>332</v>
      </c>
      <c r="C55" s="41">
        <v>43891</v>
      </c>
      <c r="D55" s="41">
        <v>44377</v>
      </c>
      <c r="E55" s="38">
        <v>30000</v>
      </c>
      <c r="F55" s="38">
        <f>E55/16</f>
        <v>1875</v>
      </c>
      <c r="G55" s="1" t="s">
        <v>0</v>
      </c>
      <c r="H55" s="3" t="s">
        <v>12</v>
      </c>
      <c r="I55" s="4"/>
    </row>
    <row r="56" spans="1:9" ht="15.75" customHeight="1" x14ac:dyDescent="0.2">
      <c r="A56" s="2" t="s">
        <v>126</v>
      </c>
      <c r="B56" s="5" t="s">
        <v>333</v>
      </c>
      <c r="C56" s="40">
        <v>44013</v>
      </c>
      <c r="D56" s="40">
        <v>44377</v>
      </c>
      <c r="E56" s="35">
        <v>30000</v>
      </c>
      <c r="F56" s="35">
        <f>E56/12</f>
        <v>2500</v>
      </c>
      <c r="G56" s="1" t="s">
        <v>0</v>
      </c>
      <c r="H56" s="3" t="s">
        <v>14</v>
      </c>
      <c r="I56" s="4"/>
    </row>
    <row r="57" spans="1:9" ht="15.75" customHeight="1" x14ac:dyDescent="0.2">
      <c r="A57" s="2" t="s">
        <v>323</v>
      </c>
      <c r="B57" s="5" t="s">
        <v>335</v>
      </c>
      <c r="C57" s="8">
        <v>43983</v>
      </c>
      <c r="D57" s="8">
        <v>44347</v>
      </c>
      <c r="E57" s="33">
        <v>40000</v>
      </c>
      <c r="F57" s="34">
        <f>E57/12</f>
        <v>3333.3333333333335</v>
      </c>
      <c r="G57" s="1" t="s">
        <v>0</v>
      </c>
      <c r="H57" s="5" t="s">
        <v>14</v>
      </c>
      <c r="I57" s="4"/>
    </row>
    <row r="58" spans="1:9" ht="15.75" customHeight="1" x14ac:dyDescent="0.2">
      <c r="A58" s="2" t="s">
        <v>323</v>
      </c>
      <c r="B58" s="5" t="s">
        <v>335</v>
      </c>
      <c r="C58" s="8">
        <v>44197</v>
      </c>
      <c r="D58" s="9">
        <v>44592</v>
      </c>
      <c r="E58" s="33">
        <v>260000</v>
      </c>
      <c r="F58" s="34">
        <f>E58/13</f>
        <v>20000</v>
      </c>
      <c r="G58" s="1" t="s">
        <v>0</v>
      </c>
      <c r="H58" s="5" t="s">
        <v>13</v>
      </c>
      <c r="I58" s="4"/>
    </row>
    <row r="59" spans="1:9" ht="15.75" customHeight="1" x14ac:dyDescent="0.2">
      <c r="A59" s="2" t="s">
        <v>130</v>
      </c>
      <c r="B59" s="5" t="s">
        <v>332</v>
      </c>
      <c r="C59" s="7">
        <v>44105</v>
      </c>
      <c r="D59" s="7">
        <v>44469</v>
      </c>
      <c r="E59" s="36">
        <v>30000</v>
      </c>
      <c r="F59" s="36">
        <f t="shared" ref="F59:F68" si="1">E59/12</f>
        <v>2500</v>
      </c>
      <c r="G59" s="1" t="s">
        <v>2</v>
      </c>
      <c r="H59" s="3" t="s">
        <v>14</v>
      </c>
      <c r="I59" s="4"/>
    </row>
    <row r="60" spans="1:9" ht="15.75" customHeight="1" x14ac:dyDescent="0.2">
      <c r="A60" s="2" t="s">
        <v>131</v>
      </c>
      <c r="B60" s="5" t="s">
        <v>333</v>
      </c>
      <c r="C60" s="9">
        <v>44098</v>
      </c>
      <c r="D60" s="9">
        <v>44439</v>
      </c>
      <c r="E60" s="34">
        <v>10000</v>
      </c>
      <c r="F60" s="34">
        <f t="shared" si="1"/>
        <v>833.33333333333337</v>
      </c>
      <c r="G60" s="1" t="s">
        <v>0</v>
      </c>
      <c r="H60" s="3" t="s">
        <v>13</v>
      </c>
      <c r="I60" s="4"/>
    </row>
    <row r="61" spans="1:9" ht="15.75" customHeight="1" x14ac:dyDescent="0.2">
      <c r="A61" s="2" t="s">
        <v>131</v>
      </c>
      <c r="B61" s="5" t="s">
        <v>333</v>
      </c>
      <c r="C61" s="9">
        <v>44197</v>
      </c>
      <c r="D61" s="9">
        <v>44561</v>
      </c>
      <c r="E61" s="34">
        <v>80000</v>
      </c>
      <c r="F61" s="34">
        <f t="shared" si="1"/>
        <v>6666.666666666667</v>
      </c>
      <c r="G61" s="1" t="s">
        <v>0</v>
      </c>
      <c r="H61" s="3" t="s">
        <v>14</v>
      </c>
      <c r="I61" s="4"/>
    </row>
    <row r="62" spans="1:9" ht="15.75" customHeight="1" x14ac:dyDescent="0.2">
      <c r="A62" s="2" t="s">
        <v>131</v>
      </c>
      <c r="B62" s="5" t="s">
        <v>333</v>
      </c>
      <c r="C62" s="9">
        <v>44197</v>
      </c>
      <c r="D62" s="9">
        <v>44561</v>
      </c>
      <c r="E62" s="34">
        <v>70000</v>
      </c>
      <c r="F62" s="34">
        <f t="shared" si="1"/>
        <v>5833.333333333333</v>
      </c>
      <c r="G62" s="1" t="s">
        <v>0</v>
      </c>
      <c r="H62" s="3" t="s">
        <v>14</v>
      </c>
      <c r="I62" s="4"/>
    </row>
    <row r="63" spans="1:9" ht="15.75" customHeight="1" x14ac:dyDescent="0.2">
      <c r="A63" s="2" t="s">
        <v>134</v>
      </c>
      <c r="B63" s="5" t="s">
        <v>336</v>
      </c>
      <c r="C63" s="8">
        <v>44197</v>
      </c>
      <c r="D63" s="8">
        <v>44561</v>
      </c>
      <c r="E63" s="33">
        <v>80000</v>
      </c>
      <c r="F63" s="33">
        <f t="shared" si="1"/>
        <v>6666.666666666667</v>
      </c>
      <c r="G63" s="1" t="s">
        <v>0</v>
      </c>
      <c r="H63" s="5" t="s">
        <v>13</v>
      </c>
      <c r="I63" s="4"/>
    </row>
    <row r="64" spans="1:9" ht="15.75" customHeight="1" x14ac:dyDescent="0.2">
      <c r="A64" s="2" t="s">
        <v>134</v>
      </c>
      <c r="B64" s="5" t="s">
        <v>336</v>
      </c>
      <c r="C64" s="8">
        <v>44197</v>
      </c>
      <c r="D64" s="8">
        <v>44561</v>
      </c>
      <c r="E64" s="33">
        <v>20000</v>
      </c>
      <c r="F64" s="33">
        <f t="shared" si="1"/>
        <v>1666.6666666666667</v>
      </c>
      <c r="G64" s="1" t="s">
        <v>0</v>
      </c>
      <c r="H64" s="5" t="s">
        <v>13</v>
      </c>
      <c r="I64" s="4"/>
    </row>
    <row r="65" spans="1:9" ht="15.75" customHeight="1" x14ac:dyDescent="0.2">
      <c r="A65" s="2" t="s">
        <v>137</v>
      </c>
      <c r="B65" s="5" t="s">
        <v>336</v>
      </c>
      <c r="C65" s="9">
        <v>44013</v>
      </c>
      <c r="D65" s="9">
        <v>44377</v>
      </c>
      <c r="E65" s="34">
        <v>60000</v>
      </c>
      <c r="F65" s="34">
        <f t="shared" si="1"/>
        <v>5000</v>
      </c>
      <c r="G65" s="1" t="s">
        <v>0</v>
      </c>
      <c r="H65" s="3" t="s">
        <v>14</v>
      </c>
      <c r="I65" s="4"/>
    </row>
    <row r="66" spans="1:9" ht="15.75" customHeight="1" x14ac:dyDescent="0.2">
      <c r="A66" s="2" t="s">
        <v>140</v>
      </c>
      <c r="B66" s="5" t="s">
        <v>332</v>
      </c>
      <c r="C66" s="7">
        <v>43881</v>
      </c>
      <c r="D66" s="7">
        <v>44255</v>
      </c>
      <c r="E66" s="39">
        <v>5000</v>
      </c>
      <c r="F66" s="36">
        <f t="shared" si="1"/>
        <v>416.66666666666669</v>
      </c>
      <c r="G66" s="1" t="s">
        <v>0</v>
      </c>
      <c r="H66" s="3" t="s">
        <v>12</v>
      </c>
      <c r="I66" s="4">
        <v>12</v>
      </c>
    </row>
    <row r="67" spans="1:9" ht="15.75" customHeight="1" x14ac:dyDescent="0.2">
      <c r="A67" s="2" t="s">
        <v>141</v>
      </c>
      <c r="B67" s="5" t="s">
        <v>334</v>
      </c>
      <c r="C67" s="7">
        <v>44027</v>
      </c>
      <c r="D67" s="7">
        <v>44391</v>
      </c>
      <c r="E67" s="39">
        <v>50000</v>
      </c>
      <c r="F67" s="36">
        <f t="shared" si="1"/>
        <v>4166.666666666667</v>
      </c>
      <c r="G67" s="1" t="s">
        <v>0</v>
      </c>
      <c r="H67" s="3" t="s">
        <v>12</v>
      </c>
      <c r="I67" s="4"/>
    </row>
    <row r="68" spans="1:9" ht="15.75" customHeight="1" x14ac:dyDescent="0.2">
      <c r="A68" s="2" t="s">
        <v>150</v>
      </c>
      <c r="B68" s="5" t="s">
        <v>334</v>
      </c>
      <c r="C68" s="11">
        <v>44287</v>
      </c>
      <c r="D68" s="6">
        <v>44651</v>
      </c>
      <c r="E68" s="37">
        <v>20000</v>
      </c>
      <c r="F68" s="37">
        <f t="shared" si="1"/>
        <v>1666.6666666666667</v>
      </c>
      <c r="G68" s="1" t="s">
        <v>2</v>
      </c>
      <c r="H68" s="3" t="s">
        <v>14</v>
      </c>
      <c r="I68" s="10"/>
    </row>
    <row r="69" spans="1:9" ht="15.75" customHeight="1" x14ac:dyDescent="0.2">
      <c r="A69" s="2" t="s">
        <v>151</v>
      </c>
      <c r="B69" s="5" t="s">
        <v>336</v>
      </c>
      <c r="C69" s="8">
        <v>44075</v>
      </c>
      <c r="D69" s="8">
        <v>44439</v>
      </c>
      <c r="E69" s="33">
        <v>10000</v>
      </c>
      <c r="F69" s="33">
        <f>5000/12</f>
        <v>416.66666666666669</v>
      </c>
      <c r="G69" s="1" t="s">
        <v>0</v>
      </c>
      <c r="H69" s="5" t="s">
        <v>14</v>
      </c>
      <c r="I69" s="4"/>
    </row>
    <row r="70" spans="1:9" ht="15.75" customHeight="1" x14ac:dyDescent="0.2">
      <c r="A70" s="2" t="s">
        <v>155</v>
      </c>
      <c r="B70" s="5" t="s">
        <v>333</v>
      </c>
      <c r="C70" s="6">
        <v>44242</v>
      </c>
      <c r="D70" s="6">
        <v>44606</v>
      </c>
      <c r="E70" s="37">
        <v>20000</v>
      </c>
      <c r="F70" s="37">
        <f>E70/12</f>
        <v>1666.6666666666667</v>
      </c>
      <c r="G70" s="1" t="s">
        <v>0</v>
      </c>
      <c r="H70" s="3" t="s">
        <v>14</v>
      </c>
      <c r="I70" s="4"/>
    </row>
    <row r="71" spans="1:9" ht="15.75" customHeight="1" x14ac:dyDescent="0.2">
      <c r="A71" s="2" t="s">
        <v>157</v>
      </c>
      <c r="B71" s="5" t="s">
        <v>334</v>
      </c>
      <c r="C71" s="7">
        <v>43883</v>
      </c>
      <c r="D71" s="7">
        <v>43972</v>
      </c>
      <c r="E71" s="36">
        <v>10000</v>
      </c>
      <c r="F71" s="34">
        <f>E71/3</f>
        <v>3333.3333333333335</v>
      </c>
      <c r="G71" s="1" t="s">
        <v>0</v>
      </c>
      <c r="H71" s="3" t="s">
        <v>14</v>
      </c>
      <c r="I71" s="4">
        <v>12</v>
      </c>
    </row>
    <row r="72" spans="1:9" ht="15.75" customHeight="1" x14ac:dyDescent="0.2">
      <c r="A72" s="2" t="s">
        <v>158</v>
      </c>
      <c r="B72" s="5" t="s">
        <v>336</v>
      </c>
      <c r="C72" s="7">
        <v>44197</v>
      </c>
      <c r="D72" s="7">
        <v>44561</v>
      </c>
      <c r="E72" s="36">
        <v>20000</v>
      </c>
      <c r="F72" s="34">
        <f>E72/12</f>
        <v>1666.6666666666667</v>
      </c>
      <c r="G72" s="1" t="s">
        <v>0</v>
      </c>
      <c r="H72" s="3" t="s">
        <v>14</v>
      </c>
      <c r="I72" s="4"/>
    </row>
    <row r="73" spans="1:9" ht="15.75" customHeight="1" x14ac:dyDescent="0.2">
      <c r="A73" s="2" t="s">
        <v>162</v>
      </c>
      <c r="B73" s="5" t="s">
        <v>334</v>
      </c>
      <c r="C73" s="8">
        <v>43952</v>
      </c>
      <c r="D73" s="8">
        <v>44316</v>
      </c>
      <c r="E73" s="34">
        <v>30000</v>
      </c>
      <c r="F73" s="34">
        <f>E73/12</f>
        <v>2500</v>
      </c>
      <c r="G73" s="1" t="s">
        <v>0</v>
      </c>
      <c r="H73" s="5" t="s">
        <v>14</v>
      </c>
      <c r="I73" s="4"/>
    </row>
    <row r="74" spans="1:9" ht="15.75" customHeight="1" x14ac:dyDescent="0.2">
      <c r="A74" s="2" t="s">
        <v>162</v>
      </c>
      <c r="B74" s="5" t="s">
        <v>334</v>
      </c>
      <c r="C74" s="8">
        <v>44044</v>
      </c>
      <c r="D74" s="8">
        <v>44316</v>
      </c>
      <c r="E74" s="33">
        <v>3000</v>
      </c>
      <c r="F74" s="34">
        <f>E74/9</f>
        <v>333.33333333333331</v>
      </c>
      <c r="G74" s="1" t="s">
        <v>0</v>
      </c>
      <c r="H74" s="5"/>
      <c r="I74" s="4"/>
    </row>
    <row r="75" spans="1:9" ht="15.75" customHeight="1" x14ac:dyDescent="0.2">
      <c r="A75" s="2" t="s">
        <v>165</v>
      </c>
      <c r="B75" s="5" t="s">
        <v>332</v>
      </c>
      <c r="C75" s="6">
        <v>44013</v>
      </c>
      <c r="D75" s="6">
        <v>44377</v>
      </c>
      <c r="E75" s="37">
        <v>20000</v>
      </c>
      <c r="F75" s="37">
        <f>E75/12</f>
        <v>1666.6666666666667</v>
      </c>
      <c r="G75" s="1" t="s">
        <v>0</v>
      </c>
      <c r="H75" s="5" t="s">
        <v>14</v>
      </c>
      <c r="I75" s="4"/>
    </row>
    <row r="76" spans="1:9" ht="15.75" customHeight="1" x14ac:dyDescent="0.2">
      <c r="A76" s="2" t="s">
        <v>165</v>
      </c>
      <c r="B76" s="5" t="s">
        <v>332</v>
      </c>
      <c r="C76" s="6">
        <v>44136</v>
      </c>
      <c r="D76" s="6">
        <v>44500</v>
      </c>
      <c r="E76" s="37">
        <v>20000</v>
      </c>
      <c r="F76" s="37">
        <f>E76/12</f>
        <v>1666.6666666666667</v>
      </c>
      <c r="G76" s="1" t="s">
        <v>0</v>
      </c>
      <c r="H76" s="5" t="s">
        <v>14</v>
      </c>
      <c r="I76" s="4"/>
    </row>
    <row r="77" spans="1:9" ht="15.75" customHeight="1" x14ac:dyDescent="0.2">
      <c r="A77" s="2" t="s">
        <v>168</v>
      </c>
      <c r="B77" s="5" t="s">
        <v>332</v>
      </c>
      <c r="C77" s="8">
        <v>43983</v>
      </c>
      <c r="D77" s="8">
        <v>44347</v>
      </c>
      <c r="E77" s="33">
        <v>30000</v>
      </c>
      <c r="F77" s="33">
        <f>E77/12</f>
        <v>2500</v>
      </c>
      <c r="G77" s="1" t="s">
        <v>0</v>
      </c>
      <c r="H77" s="3" t="s">
        <v>14</v>
      </c>
      <c r="I77" s="4"/>
    </row>
    <row r="78" spans="1:9" ht="15.75" customHeight="1" x14ac:dyDescent="0.2">
      <c r="A78" s="2" t="s">
        <v>171</v>
      </c>
      <c r="B78" s="5" t="s">
        <v>335</v>
      </c>
      <c r="C78" s="40">
        <v>44501</v>
      </c>
      <c r="D78" s="40">
        <v>44865</v>
      </c>
      <c r="E78" s="35">
        <v>50000</v>
      </c>
      <c r="F78" s="35">
        <v>4301.083333333333</v>
      </c>
      <c r="G78" s="1" t="s">
        <v>0</v>
      </c>
      <c r="H78" s="3" t="s">
        <v>14</v>
      </c>
      <c r="I78" s="4"/>
    </row>
    <row r="79" spans="1:9" ht="15.75" customHeight="1" x14ac:dyDescent="0.2">
      <c r="A79" s="2" t="s">
        <v>172</v>
      </c>
      <c r="B79" s="5" t="s">
        <v>334</v>
      </c>
      <c r="C79" s="9">
        <v>44197</v>
      </c>
      <c r="D79" s="9">
        <v>44561</v>
      </c>
      <c r="E79" s="34">
        <v>30000</v>
      </c>
      <c r="F79" s="34">
        <f t="shared" ref="F79:F89" si="2">E79/12</f>
        <v>2500</v>
      </c>
      <c r="G79" s="1" t="s">
        <v>2</v>
      </c>
      <c r="H79" s="3" t="s">
        <v>13</v>
      </c>
      <c r="I79" s="4"/>
    </row>
    <row r="80" spans="1:9" ht="15.75" customHeight="1" x14ac:dyDescent="0.2">
      <c r="A80" s="2" t="s">
        <v>172</v>
      </c>
      <c r="B80" s="5" t="s">
        <v>334</v>
      </c>
      <c r="C80" s="40">
        <v>44197</v>
      </c>
      <c r="D80" s="40">
        <v>44561</v>
      </c>
      <c r="E80" s="35">
        <v>230000</v>
      </c>
      <c r="F80" s="35">
        <f t="shared" si="2"/>
        <v>19166.666666666668</v>
      </c>
      <c r="G80" s="1" t="s">
        <v>2</v>
      </c>
      <c r="H80" s="3" t="s">
        <v>14</v>
      </c>
      <c r="I80" s="4"/>
    </row>
    <row r="81" spans="1:9" ht="15.75" customHeight="1" x14ac:dyDescent="0.2">
      <c r="A81" s="2" t="s">
        <v>177</v>
      </c>
      <c r="B81" s="5" t="s">
        <v>335</v>
      </c>
      <c r="C81" s="8">
        <v>44288</v>
      </c>
      <c r="D81" s="8">
        <v>44652</v>
      </c>
      <c r="E81" s="33">
        <v>40000</v>
      </c>
      <c r="F81" s="33">
        <f t="shared" si="2"/>
        <v>3333.3333333333335</v>
      </c>
      <c r="G81" s="1" t="s">
        <v>0</v>
      </c>
      <c r="H81" s="3" t="s">
        <v>14</v>
      </c>
      <c r="I81" s="4"/>
    </row>
    <row r="82" spans="1:9" ht="15.75" customHeight="1" x14ac:dyDescent="0.2">
      <c r="A82" s="2" t="s">
        <v>178</v>
      </c>
      <c r="B82" s="5" t="s">
        <v>333</v>
      </c>
      <c r="C82" s="9">
        <v>44136</v>
      </c>
      <c r="D82" s="9">
        <v>44500</v>
      </c>
      <c r="E82" s="34">
        <v>50000</v>
      </c>
      <c r="F82" s="34">
        <f t="shared" si="2"/>
        <v>4166.666666666667</v>
      </c>
      <c r="G82" s="1" t="s">
        <v>0</v>
      </c>
      <c r="H82" s="3" t="s">
        <v>14</v>
      </c>
      <c r="I82" s="4"/>
    </row>
    <row r="83" spans="1:9" ht="15.75" customHeight="1" x14ac:dyDescent="0.2">
      <c r="A83" s="2" t="s">
        <v>182</v>
      </c>
      <c r="B83" s="5" t="s">
        <v>334</v>
      </c>
      <c r="C83" s="9">
        <v>44105</v>
      </c>
      <c r="D83" s="9">
        <v>44469</v>
      </c>
      <c r="E83" s="34">
        <v>60000</v>
      </c>
      <c r="F83" s="34">
        <f t="shared" si="2"/>
        <v>5000</v>
      </c>
      <c r="G83" s="1" t="s">
        <v>1</v>
      </c>
      <c r="H83" s="3" t="s">
        <v>14</v>
      </c>
      <c r="I83" s="4"/>
    </row>
    <row r="84" spans="1:9" ht="15.75" customHeight="1" x14ac:dyDescent="0.2">
      <c r="A84" s="2" t="s">
        <v>182</v>
      </c>
      <c r="B84" s="5" t="s">
        <v>334</v>
      </c>
      <c r="C84" s="9">
        <v>44256</v>
      </c>
      <c r="D84" s="9">
        <v>44620</v>
      </c>
      <c r="E84" s="34">
        <v>4000</v>
      </c>
      <c r="F84" s="34">
        <f t="shared" si="2"/>
        <v>333.33333333333331</v>
      </c>
      <c r="G84" s="1" t="s">
        <v>1</v>
      </c>
      <c r="H84" s="3" t="s">
        <v>14</v>
      </c>
      <c r="I84" s="4"/>
    </row>
    <row r="85" spans="1:9" ht="15.75" customHeight="1" x14ac:dyDescent="0.2">
      <c r="A85" s="2" t="s">
        <v>191</v>
      </c>
      <c r="B85" s="5" t="s">
        <v>332</v>
      </c>
      <c r="C85" s="8">
        <v>44044</v>
      </c>
      <c r="D85" s="8">
        <v>44408</v>
      </c>
      <c r="E85" s="33">
        <v>50000</v>
      </c>
      <c r="F85" s="33">
        <f t="shared" si="2"/>
        <v>4166.666666666667</v>
      </c>
      <c r="G85" s="1" t="s">
        <v>2</v>
      </c>
      <c r="H85" s="3" t="s">
        <v>14</v>
      </c>
      <c r="I85" s="4"/>
    </row>
    <row r="86" spans="1:9" ht="15.75" customHeight="1" x14ac:dyDescent="0.2">
      <c r="A86" s="2" t="s">
        <v>190</v>
      </c>
      <c r="B86" s="5" t="s">
        <v>334</v>
      </c>
      <c r="C86" s="7">
        <v>43932</v>
      </c>
      <c r="D86" s="7">
        <v>44296</v>
      </c>
      <c r="E86" s="34">
        <v>10000</v>
      </c>
      <c r="F86" s="34">
        <f t="shared" si="2"/>
        <v>833.33333333333337</v>
      </c>
      <c r="G86" s="1" t="s">
        <v>0</v>
      </c>
      <c r="H86" s="3" t="s">
        <v>14</v>
      </c>
    </row>
    <row r="87" spans="1:9" ht="15.75" customHeight="1" x14ac:dyDescent="0.2">
      <c r="A87" s="2" t="s">
        <v>190</v>
      </c>
      <c r="B87" s="5" t="s">
        <v>334</v>
      </c>
      <c r="C87" s="7">
        <v>43932</v>
      </c>
      <c r="D87" s="7">
        <v>44296</v>
      </c>
      <c r="E87" s="34">
        <v>5000</v>
      </c>
      <c r="F87" s="34">
        <f t="shared" si="2"/>
        <v>416.66666666666669</v>
      </c>
      <c r="G87" s="1" t="s">
        <v>0</v>
      </c>
      <c r="H87" s="3" t="s">
        <v>13</v>
      </c>
    </row>
    <row r="88" spans="1:9" ht="15.75" customHeight="1" x14ac:dyDescent="0.2">
      <c r="A88" s="2" t="s">
        <v>190</v>
      </c>
      <c r="B88" s="5" t="s">
        <v>334</v>
      </c>
      <c r="C88" s="7">
        <v>44297</v>
      </c>
      <c r="D88" s="7">
        <v>44661</v>
      </c>
      <c r="E88" s="34">
        <v>10000</v>
      </c>
      <c r="F88" s="34">
        <f t="shared" si="2"/>
        <v>833.33333333333337</v>
      </c>
      <c r="G88" s="1" t="s">
        <v>0</v>
      </c>
      <c r="H88" s="3" t="s">
        <v>13</v>
      </c>
    </row>
    <row r="89" spans="1:9" ht="15.75" customHeight="1" x14ac:dyDescent="0.2">
      <c r="A89" s="2" t="s">
        <v>199</v>
      </c>
      <c r="B89" s="5" t="s">
        <v>336</v>
      </c>
      <c r="C89" s="8">
        <v>43891</v>
      </c>
      <c r="D89" s="8">
        <v>44255</v>
      </c>
      <c r="E89" s="33">
        <v>60000</v>
      </c>
      <c r="F89" s="33">
        <f t="shared" si="2"/>
        <v>5000</v>
      </c>
      <c r="G89" s="1" t="s">
        <v>0</v>
      </c>
      <c r="H89" s="3" t="s">
        <v>14</v>
      </c>
      <c r="I89" s="4"/>
    </row>
    <row r="90" spans="1:9" ht="15.75" customHeight="1" x14ac:dyDescent="0.2">
      <c r="A90" s="2" t="s">
        <v>324</v>
      </c>
      <c r="B90" s="5" t="s">
        <v>334</v>
      </c>
      <c r="C90" s="8">
        <v>44013</v>
      </c>
      <c r="D90" s="8">
        <v>44469</v>
      </c>
      <c r="E90" s="33">
        <v>10000</v>
      </c>
      <c r="F90" s="33">
        <f>E90/15</f>
        <v>666.66666666666663</v>
      </c>
      <c r="G90" s="1" t="s">
        <v>0</v>
      </c>
      <c r="H90" s="3" t="s">
        <v>12</v>
      </c>
      <c r="I90" s="4"/>
    </row>
    <row r="91" spans="1:9" ht="15.75" customHeight="1" x14ac:dyDescent="0.2">
      <c r="A91" s="2" t="s">
        <v>202</v>
      </c>
      <c r="B91" s="5" t="s">
        <v>332</v>
      </c>
      <c r="C91" s="9">
        <v>44228</v>
      </c>
      <c r="D91" s="9">
        <v>44592</v>
      </c>
      <c r="E91" s="34">
        <v>10000</v>
      </c>
      <c r="F91" s="33">
        <f>E91/12</f>
        <v>833.33333333333337</v>
      </c>
      <c r="G91" s="1" t="s">
        <v>0</v>
      </c>
      <c r="H91" s="5" t="s">
        <v>14</v>
      </c>
      <c r="I91" s="4"/>
    </row>
    <row r="92" spans="1:9" ht="15.75" customHeight="1" x14ac:dyDescent="0.2">
      <c r="A92" s="2" t="s">
        <v>204</v>
      </c>
      <c r="B92" s="5" t="s">
        <v>335</v>
      </c>
      <c r="C92" s="9">
        <v>44013</v>
      </c>
      <c r="D92" s="9">
        <v>44377</v>
      </c>
      <c r="E92" s="34">
        <v>30000</v>
      </c>
      <c r="F92" s="34">
        <f>E92/12</f>
        <v>2500</v>
      </c>
      <c r="G92" s="1" t="s">
        <v>0</v>
      </c>
      <c r="H92" s="3" t="s">
        <v>14</v>
      </c>
      <c r="I92" s="4"/>
    </row>
    <row r="93" spans="1:9" ht="15.75" customHeight="1" x14ac:dyDescent="0.2">
      <c r="A93" s="2" t="s">
        <v>204</v>
      </c>
      <c r="B93" s="5" t="s">
        <v>335</v>
      </c>
      <c r="C93" s="9">
        <v>44013</v>
      </c>
      <c r="D93" s="9">
        <v>44377</v>
      </c>
      <c r="E93" s="34">
        <v>10000</v>
      </c>
      <c r="F93" s="34">
        <f>E93/12</f>
        <v>833.33333333333337</v>
      </c>
      <c r="G93" s="1" t="s">
        <v>0</v>
      </c>
      <c r="H93" s="3" t="s">
        <v>14</v>
      </c>
      <c r="I93" s="4"/>
    </row>
    <row r="94" spans="1:9" ht="15.75" customHeight="1" x14ac:dyDescent="0.2">
      <c r="A94" s="2" t="s">
        <v>205</v>
      </c>
      <c r="B94" s="5" t="s">
        <v>333</v>
      </c>
      <c r="C94" s="7">
        <v>44120</v>
      </c>
      <c r="D94" s="7">
        <v>44196</v>
      </c>
      <c r="E94" s="36">
        <v>10000</v>
      </c>
      <c r="F94" s="36">
        <f>E94/3</f>
        <v>3333.3333333333335</v>
      </c>
      <c r="G94" s="1" t="s">
        <v>0</v>
      </c>
      <c r="H94" s="3" t="s">
        <v>14</v>
      </c>
      <c r="I94" s="4">
        <v>12</v>
      </c>
    </row>
    <row r="95" spans="1:9" ht="15.75" customHeight="1" x14ac:dyDescent="0.2">
      <c r="A95" s="2" t="s">
        <v>211</v>
      </c>
      <c r="B95" s="5" t="s">
        <v>332</v>
      </c>
      <c r="C95" s="7">
        <v>44197</v>
      </c>
      <c r="D95" s="7">
        <v>44561</v>
      </c>
      <c r="E95" s="36">
        <v>10000</v>
      </c>
      <c r="F95" s="36">
        <f>E95/12</f>
        <v>833.33333333333337</v>
      </c>
      <c r="G95" s="1" t="s">
        <v>0</v>
      </c>
      <c r="H95" s="3" t="s">
        <v>14</v>
      </c>
      <c r="I95" s="4"/>
    </row>
    <row r="96" spans="1:9" ht="15.75" customHeight="1" x14ac:dyDescent="0.2">
      <c r="A96" s="2" t="s">
        <v>213</v>
      </c>
      <c r="B96" s="5" t="s">
        <v>334</v>
      </c>
      <c r="C96" s="9">
        <v>44197</v>
      </c>
      <c r="D96" s="9">
        <v>44561</v>
      </c>
      <c r="E96" s="34">
        <v>30000</v>
      </c>
      <c r="F96" s="34">
        <f>E96/12</f>
        <v>2500</v>
      </c>
      <c r="G96" s="1" t="s">
        <v>0</v>
      </c>
      <c r="H96" s="5" t="s">
        <v>12</v>
      </c>
      <c r="I96" s="4"/>
    </row>
    <row r="97" spans="1:9" ht="15.75" customHeight="1" x14ac:dyDescent="0.2">
      <c r="A97" s="2" t="s">
        <v>215</v>
      </c>
      <c r="B97" s="5" t="s">
        <v>336</v>
      </c>
      <c r="C97" s="6">
        <v>44181</v>
      </c>
      <c r="D97" s="7">
        <v>44545</v>
      </c>
      <c r="E97" s="37">
        <v>20000</v>
      </c>
      <c r="F97" s="37">
        <f>E97/12</f>
        <v>1666.6666666666667</v>
      </c>
      <c r="G97" s="1" t="s">
        <v>15</v>
      </c>
      <c r="H97" s="5" t="s">
        <v>14</v>
      </c>
      <c r="I97" s="4"/>
    </row>
    <row r="98" spans="1:9" ht="15.75" customHeight="1" x14ac:dyDescent="0.2">
      <c r="A98" s="2" t="s">
        <v>221</v>
      </c>
      <c r="B98" s="5" t="s">
        <v>332</v>
      </c>
      <c r="C98" s="9">
        <v>44203</v>
      </c>
      <c r="D98" s="9">
        <v>44561</v>
      </c>
      <c r="E98" s="34">
        <v>3000</v>
      </c>
      <c r="F98" s="34">
        <f>E98/12</f>
        <v>250</v>
      </c>
      <c r="G98" s="1" t="s">
        <v>15</v>
      </c>
      <c r="H98" s="3" t="s">
        <v>12</v>
      </c>
      <c r="I98" s="4"/>
    </row>
    <row r="99" spans="1:9" ht="15.75" customHeight="1" x14ac:dyDescent="0.2">
      <c r="A99" s="2" t="s">
        <v>325</v>
      </c>
      <c r="B99" s="5" t="s">
        <v>332</v>
      </c>
      <c r="C99" s="9">
        <v>45108</v>
      </c>
      <c r="D99" s="9">
        <v>45291</v>
      </c>
      <c r="E99" s="34">
        <v>30000</v>
      </c>
      <c r="F99" s="34">
        <f>E99/6</f>
        <v>5000</v>
      </c>
      <c r="G99" s="1" t="s">
        <v>0</v>
      </c>
      <c r="H99" s="3" t="s">
        <v>12</v>
      </c>
      <c r="I99" s="4"/>
    </row>
    <row r="100" spans="1:9" ht="15.75" customHeight="1" x14ac:dyDescent="0.2">
      <c r="A100" s="2" t="s">
        <v>326</v>
      </c>
      <c r="B100" s="5" t="s">
        <v>332</v>
      </c>
      <c r="C100" s="9">
        <v>43922</v>
      </c>
      <c r="D100" s="9">
        <v>44286</v>
      </c>
      <c r="E100" s="34">
        <v>4000</v>
      </c>
      <c r="F100" s="34">
        <f>E100/12</f>
        <v>333.33333333333331</v>
      </c>
      <c r="G100" s="1" t="s">
        <v>0</v>
      </c>
      <c r="H100" s="3" t="s">
        <v>14</v>
      </c>
      <c r="I100" s="4"/>
    </row>
    <row r="101" spans="1:9" ht="15.75" customHeight="1" x14ac:dyDescent="0.2">
      <c r="A101" s="2" t="s">
        <v>327</v>
      </c>
      <c r="B101" s="5" t="s">
        <v>334</v>
      </c>
      <c r="C101" s="9">
        <v>44246</v>
      </c>
      <c r="D101" s="9">
        <v>44610</v>
      </c>
      <c r="E101" s="34">
        <v>130000</v>
      </c>
      <c r="F101" s="34">
        <f>E101/12</f>
        <v>10833.333333333334</v>
      </c>
      <c r="G101" s="1" t="s">
        <v>0</v>
      </c>
      <c r="H101" s="3" t="s">
        <v>12</v>
      </c>
      <c r="I101" s="4"/>
    </row>
    <row r="102" spans="1:9" ht="15.75" customHeight="1" x14ac:dyDescent="0.2">
      <c r="A102" s="2" t="s">
        <v>328</v>
      </c>
      <c r="B102" s="5" t="s">
        <v>336</v>
      </c>
      <c r="C102" s="9">
        <v>44501</v>
      </c>
      <c r="D102" s="9">
        <v>44865</v>
      </c>
      <c r="E102" s="34">
        <v>150000</v>
      </c>
      <c r="F102" s="34">
        <f>E102/12</f>
        <v>12500</v>
      </c>
      <c r="G102" s="1" t="s">
        <v>2</v>
      </c>
      <c r="H102" s="3" t="s">
        <v>12</v>
      </c>
      <c r="I102" s="4"/>
    </row>
    <row r="103" spans="1:9" ht="15.75" customHeight="1" x14ac:dyDescent="0.2">
      <c r="A103" s="2" t="s">
        <v>236</v>
      </c>
      <c r="B103" s="5" t="s">
        <v>336</v>
      </c>
      <c r="C103" s="6">
        <v>44263</v>
      </c>
      <c r="D103" s="6">
        <v>44627</v>
      </c>
      <c r="E103" s="37">
        <v>40000</v>
      </c>
      <c r="F103" s="37">
        <f>E103/12</f>
        <v>3333.3333333333335</v>
      </c>
      <c r="G103" s="1" t="s">
        <v>0</v>
      </c>
      <c r="H103" s="5" t="s">
        <v>14</v>
      </c>
      <c r="I103" s="4"/>
    </row>
    <row r="104" spans="1:9" ht="15.75" customHeight="1" x14ac:dyDescent="0.2">
      <c r="A104" s="2" t="s">
        <v>239</v>
      </c>
      <c r="B104" s="5" t="s">
        <v>332</v>
      </c>
      <c r="C104" s="9">
        <v>44197</v>
      </c>
      <c r="D104" s="9">
        <v>44286</v>
      </c>
      <c r="E104" s="34">
        <v>20000</v>
      </c>
      <c r="F104" s="34">
        <f>E104/3</f>
        <v>6666.666666666667</v>
      </c>
      <c r="G104" s="1" t="s">
        <v>15</v>
      </c>
      <c r="H104" s="3" t="s">
        <v>12</v>
      </c>
      <c r="I104" s="4">
        <v>12</v>
      </c>
    </row>
    <row r="105" spans="1:9" ht="15.75" customHeight="1" x14ac:dyDescent="0.2">
      <c r="A105" s="2" t="s">
        <v>247</v>
      </c>
      <c r="B105" s="5" t="s">
        <v>336</v>
      </c>
      <c r="C105" s="40">
        <v>44197</v>
      </c>
      <c r="D105" s="9">
        <v>44561</v>
      </c>
      <c r="E105" s="35">
        <v>10000</v>
      </c>
      <c r="F105" s="35">
        <f t="shared" ref="F105:F114" si="3">E105/12</f>
        <v>833.33333333333337</v>
      </c>
      <c r="G105" s="1" t="s">
        <v>15</v>
      </c>
      <c r="H105" s="3" t="s">
        <v>12</v>
      </c>
      <c r="I105" s="4"/>
    </row>
    <row r="106" spans="1:9" ht="15.75" customHeight="1" x14ac:dyDescent="0.2">
      <c r="A106" s="2" t="s">
        <v>248</v>
      </c>
      <c r="B106" s="5" t="s">
        <v>334</v>
      </c>
      <c r="C106" s="9">
        <v>44249</v>
      </c>
      <c r="D106" s="9">
        <v>44613</v>
      </c>
      <c r="E106" s="33">
        <v>20000</v>
      </c>
      <c r="F106" s="33">
        <f t="shared" si="3"/>
        <v>1666.6666666666667</v>
      </c>
      <c r="G106" s="1" t="s">
        <v>0</v>
      </c>
      <c r="H106" s="5" t="s">
        <v>12</v>
      </c>
      <c r="I106" s="4"/>
    </row>
    <row r="107" spans="1:9" ht="15.75" customHeight="1" x14ac:dyDescent="0.2">
      <c r="A107" s="2" t="s">
        <v>187</v>
      </c>
      <c r="B107" s="5" t="s">
        <v>333</v>
      </c>
      <c r="C107" s="9">
        <v>43906</v>
      </c>
      <c r="D107" s="9">
        <v>44270</v>
      </c>
      <c r="E107" s="34">
        <v>50000</v>
      </c>
      <c r="F107" s="34">
        <f t="shared" si="3"/>
        <v>4166.666666666667</v>
      </c>
      <c r="G107" s="1" t="s">
        <v>0</v>
      </c>
      <c r="H107" s="3" t="s">
        <v>14</v>
      </c>
      <c r="I107" s="4"/>
    </row>
    <row r="108" spans="1:9" ht="15.75" customHeight="1" x14ac:dyDescent="0.2">
      <c r="A108" s="2" t="s">
        <v>187</v>
      </c>
      <c r="B108" s="5" t="s">
        <v>333</v>
      </c>
      <c r="C108" s="9">
        <v>43906</v>
      </c>
      <c r="D108" s="9">
        <v>44270</v>
      </c>
      <c r="E108" s="33">
        <v>20000</v>
      </c>
      <c r="F108" s="33">
        <f t="shared" si="3"/>
        <v>1666.6666666666667</v>
      </c>
      <c r="G108" s="1" t="s">
        <v>0</v>
      </c>
      <c r="H108" s="5" t="s">
        <v>14</v>
      </c>
      <c r="I108" s="4"/>
    </row>
    <row r="109" spans="1:9" ht="15.75" customHeight="1" x14ac:dyDescent="0.2">
      <c r="A109" s="2" t="s">
        <v>249</v>
      </c>
      <c r="B109" s="5" t="s">
        <v>336</v>
      </c>
      <c r="C109" s="40">
        <v>44197</v>
      </c>
      <c r="D109" s="8">
        <v>44561</v>
      </c>
      <c r="E109" s="35">
        <v>10000</v>
      </c>
      <c r="F109" s="35">
        <f t="shared" si="3"/>
        <v>833.33333333333337</v>
      </c>
      <c r="G109" s="1" t="s">
        <v>0</v>
      </c>
      <c r="H109" s="3" t="s">
        <v>14</v>
      </c>
      <c r="I109" s="4"/>
    </row>
    <row r="110" spans="1:9" ht="15.75" customHeight="1" x14ac:dyDescent="0.2">
      <c r="A110" s="2" t="s">
        <v>91</v>
      </c>
      <c r="B110" s="5" t="s">
        <v>335</v>
      </c>
      <c r="C110" s="9">
        <v>44260</v>
      </c>
      <c r="D110" s="9">
        <v>44624</v>
      </c>
      <c r="E110" s="34">
        <v>10000</v>
      </c>
      <c r="F110" s="34">
        <f t="shared" si="3"/>
        <v>833.33333333333337</v>
      </c>
      <c r="G110" s="1" t="s">
        <v>0</v>
      </c>
      <c r="H110" s="3" t="s">
        <v>13</v>
      </c>
      <c r="I110" s="4"/>
    </row>
    <row r="111" spans="1:9" ht="15.75" customHeight="1" x14ac:dyDescent="0.2">
      <c r="A111" s="2" t="s">
        <v>252</v>
      </c>
      <c r="B111" s="5" t="s">
        <v>332</v>
      </c>
      <c r="C111" s="8">
        <v>44018</v>
      </c>
      <c r="D111" s="9">
        <v>44382</v>
      </c>
      <c r="E111" s="33">
        <v>30000</v>
      </c>
      <c r="F111" s="33">
        <f t="shared" si="3"/>
        <v>2500</v>
      </c>
      <c r="G111" s="1" t="s">
        <v>0</v>
      </c>
      <c r="H111" s="3" t="s">
        <v>14</v>
      </c>
      <c r="I111" s="4"/>
    </row>
    <row r="112" spans="1:9" ht="15.75" customHeight="1" x14ac:dyDescent="0.2">
      <c r="A112" s="2" t="s">
        <v>261</v>
      </c>
      <c r="B112" s="5" t="s">
        <v>333</v>
      </c>
      <c r="C112" s="7">
        <v>44007</v>
      </c>
      <c r="D112" s="7">
        <v>44371</v>
      </c>
      <c r="E112" s="36">
        <v>60000</v>
      </c>
      <c r="F112" s="36">
        <f t="shared" si="3"/>
        <v>5000</v>
      </c>
      <c r="G112" s="1" t="s">
        <v>0</v>
      </c>
      <c r="H112" s="3" t="s">
        <v>14</v>
      </c>
      <c r="I112" s="4"/>
    </row>
    <row r="113" spans="1:9" ht="15.75" customHeight="1" x14ac:dyDescent="0.2">
      <c r="A113" s="2" t="s">
        <v>265</v>
      </c>
      <c r="B113" s="5" t="s">
        <v>335</v>
      </c>
      <c r="C113" s="6">
        <v>43986</v>
      </c>
      <c r="D113" s="6">
        <v>44350</v>
      </c>
      <c r="E113" s="37">
        <v>20000</v>
      </c>
      <c r="F113" s="36">
        <f t="shared" si="3"/>
        <v>1666.6666666666667</v>
      </c>
      <c r="G113" s="1" t="s">
        <v>0</v>
      </c>
      <c r="H113" s="3" t="s">
        <v>12</v>
      </c>
      <c r="I113" s="4"/>
    </row>
    <row r="114" spans="1:9" ht="15.75" customHeight="1" x14ac:dyDescent="0.2">
      <c r="A114" s="2" t="s">
        <v>266</v>
      </c>
      <c r="B114" s="5" t="s">
        <v>336</v>
      </c>
      <c r="C114" s="8">
        <v>44166</v>
      </c>
      <c r="D114" s="8">
        <v>44530</v>
      </c>
      <c r="E114" s="34">
        <v>20000</v>
      </c>
      <c r="F114" s="34">
        <f t="shared" si="3"/>
        <v>1666.6666666666667</v>
      </c>
      <c r="G114" s="1" t="s">
        <v>0</v>
      </c>
      <c r="H114" s="3" t="s">
        <v>14</v>
      </c>
      <c r="I114" s="4"/>
    </row>
    <row r="115" spans="1:9" ht="15.75" customHeight="1" x14ac:dyDescent="0.2">
      <c r="A115" s="2" t="s">
        <v>270</v>
      </c>
      <c r="B115" s="5" t="s">
        <v>334</v>
      </c>
      <c r="C115" s="7">
        <v>44301</v>
      </c>
      <c r="D115" s="7">
        <v>44484</v>
      </c>
      <c r="E115" s="36">
        <v>10000</v>
      </c>
      <c r="F115" s="36">
        <f>E115/6</f>
        <v>1666.6666666666667</v>
      </c>
      <c r="G115" s="1" t="s">
        <v>0</v>
      </c>
      <c r="H115" s="3" t="s">
        <v>14</v>
      </c>
      <c r="I115" s="4"/>
    </row>
    <row r="116" spans="1:9" ht="15.75" customHeight="1" x14ac:dyDescent="0.2">
      <c r="A116" s="2" t="s">
        <v>273</v>
      </c>
      <c r="B116" s="5" t="s">
        <v>336</v>
      </c>
      <c r="C116" s="9">
        <v>44181</v>
      </c>
      <c r="D116" s="9">
        <v>44545</v>
      </c>
      <c r="E116" s="34">
        <v>30000</v>
      </c>
      <c r="F116" s="34">
        <f>E116/12</f>
        <v>2500</v>
      </c>
      <c r="G116" s="1" t="s">
        <v>0</v>
      </c>
      <c r="H116" s="3" t="s">
        <v>14</v>
      </c>
      <c r="I116" s="4"/>
    </row>
    <row r="117" spans="1:9" ht="15.75" customHeight="1" x14ac:dyDescent="0.2">
      <c r="A117" s="2" t="s">
        <v>273</v>
      </c>
      <c r="B117" s="5" t="s">
        <v>336</v>
      </c>
      <c r="C117" s="8">
        <v>44181</v>
      </c>
      <c r="D117" s="8">
        <v>44545</v>
      </c>
      <c r="E117" s="33">
        <v>20000</v>
      </c>
      <c r="F117" s="34">
        <f>E117/12</f>
        <v>1666.6666666666667</v>
      </c>
      <c r="G117" s="1" t="s">
        <v>0</v>
      </c>
      <c r="H117" s="3" t="s">
        <v>14</v>
      </c>
      <c r="I117" s="4"/>
    </row>
    <row r="118" spans="1:9" ht="15.75" customHeight="1" x14ac:dyDescent="0.2">
      <c r="A118" s="2" t="s">
        <v>275</v>
      </c>
      <c r="B118" s="5" t="s">
        <v>335</v>
      </c>
      <c r="C118" s="7">
        <v>44112</v>
      </c>
      <c r="D118" s="7">
        <v>44476</v>
      </c>
      <c r="E118" s="36">
        <v>290000</v>
      </c>
      <c r="F118" s="36">
        <v>19500</v>
      </c>
      <c r="G118" s="1" t="s">
        <v>0</v>
      </c>
      <c r="H118" s="3" t="s">
        <v>13</v>
      </c>
      <c r="I118" s="4">
        <v>12</v>
      </c>
    </row>
    <row r="119" spans="1:9" ht="15.75" customHeight="1" x14ac:dyDescent="0.2">
      <c r="A119" s="2" t="s">
        <v>275</v>
      </c>
      <c r="B119" s="5" t="s">
        <v>335</v>
      </c>
      <c r="C119" s="7">
        <v>44301</v>
      </c>
      <c r="D119" s="7">
        <v>44484</v>
      </c>
      <c r="E119" s="36">
        <v>130000</v>
      </c>
      <c r="F119" s="36">
        <f>E119/6</f>
        <v>21666.666666666668</v>
      </c>
      <c r="G119" s="1" t="s">
        <v>0</v>
      </c>
      <c r="H119" s="3" t="s">
        <v>14</v>
      </c>
      <c r="I119" s="4"/>
    </row>
    <row r="120" spans="1:9" ht="15.75" customHeight="1" x14ac:dyDescent="0.2">
      <c r="A120" s="2" t="s">
        <v>268</v>
      </c>
      <c r="B120" s="5" t="s">
        <v>336</v>
      </c>
      <c r="C120" s="7">
        <v>44301</v>
      </c>
      <c r="D120" s="7">
        <v>44484</v>
      </c>
      <c r="E120" s="36">
        <v>5000</v>
      </c>
      <c r="F120" s="36">
        <f>E120/6</f>
        <v>833.33333333333337</v>
      </c>
      <c r="G120" s="1" t="s">
        <v>1</v>
      </c>
      <c r="H120" s="3" t="s">
        <v>13</v>
      </c>
      <c r="I120" s="4"/>
    </row>
    <row r="121" spans="1:9" ht="15.75" customHeight="1" x14ac:dyDescent="0.2">
      <c r="A121" s="2" t="s">
        <v>277</v>
      </c>
      <c r="B121" s="5" t="s">
        <v>335</v>
      </c>
      <c r="C121" s="9">
        <v>43966</v>
      </c>
      <c r="D121" s="9">
        <v>44330</v>
      </c>
      <c r="E121" s="34">
        <v>140000</v>
      </c>
      <c r="F121" s="34">
        <f t="shared" ref="F121:F125" si="4">E121/12</f>
        <v>11666.666666666666</v>
      </c>
      <c r="G121" s="1" t="s">
        <v>0</v>
      </c>
      <c r="H121" s="3" t="s">
        <v>14</v>
      </c>
      <c r="I121" s="4"/>
    </row>
    <row r="122" spans="1:9" ht="15.75" customHeight="1" x14ac:dyDescent="0.2">
      <c r="A122" s="2" t="s">
        <v>278</v>
      </c>
      <c r="B122" s="5" t="s">
        <v>332</v>
      </c>
      <c r="C122" s="9">
        <v>43983</v>
      </c>
      <c r="D122" s="9">
        <v>44347</v>
      </c>
      <c r="E122" s="34">
        <v>30000</v>
      </c>
      <c r="F122" s="34">
        <f t="shared" si="4"/>
        <v>2500</v>
      </c>
      <c r="G122" s="1" t="s">
        <v>0</v>
      </c>
      <c r="H122" s="3" t="s">
        <v>12</v>
      </c>
      <c r="I122" s="4"/>
    </row>
    <row r="123" spans="1:9" ht="15.75" customHeight="1" x14ac:dyDescent="0.2">
      <c r="A123" s="2" t="s">
        <v>279</v>
      </c>
      <c r="B123" s="5" t="s">
        <v>334</v>
      </c>
      <c r="C123" s="9">
        <v>44197</v>
      </c>
      <c r="D123" s="9">
        <v>44561</v>
      </c>
      <c r="E123" s="34">
        <v>80000</v>
      </c>
      <c r="F123" s="34">
        <f t="shared" si="4"/>
        <v>6666.666666666667</v>
      </c>
      <c r="G123" s="1" t="s">
        <v>0</v>
      </c>
      <c r="H123" s="3" t="s">
        <v>13</v>
      </c>
      <c r="I123" s="4"/>
    </row>
    <row r="124" spans="1:9" ht="15.75" customHeight="1" x14ac:dyDescent="0.2">
      <c r="A124" s="2" t="s">
        <v>329</v>
      </c>
      <c r="B124" s="5" t="s">
        <v>332</v>
      </c>
      <c r="C124" s="41">
        <v>44136</v>
      </c>
      <c r="D124" s="41">
        <v>44500</v>
      </c>
      <c r="E124" s="38">
        <v>10000</v>
      </c>
      <c r="F124" s="38">
        <f t="shared" si="4"/>
        <v>833.33333333333337</v>
      </c>
      <c r="G124" s="1" t="s">
        <v>2</v>
      </c>
      <c r="H124" s="5" t="s">
        <v>12</v>
      </c>
      <c r="I124" s="10"/>
    </row>
    <row r="125" spans="1:9" ht="15.75" customHeight="1" x14ac:dyDescent="0.2">
      <c r="A125" s="2" t="s">
        <v>285</v>
      </c>
      <c r="B125" s="5" t="s">
        <v>333</v>
      </c>
      <c r="C125" s="40">
        <v>44197</v>
      </c>
      <c r="D125" s="40">
        <v>44561</v>
      </c>
      <c r="E125" s="35">
        <v>230000</v>
      </c>
      <c r="F125" s="35">
        <f t="shared" si="4"/>
        <v>19166.666666666668</v>
      </c>
      <c r="G125" s="1" t="s">
        <v>0</v>
      </c>
      <c r="H125" s="5" t="s">
        <v>14</v>
      </c>
      <c r="I125" s="4"/>
    </row>
    <row r="126" spans="1:9" ht="15.75" customHeight="1" x14ac:dyDescent="0.2">
      <c r="A126" s="2" t="s">
        <v>286</v>
      </c>
      <c r="B126" s="5" t="s">
        <v>332</v>
      </c>
      <c r="C126" s="9">
        <v>43831</v>
      </c>
      <c r="D126" s="9">
        <v>44286</v>
      </c>
      <c r="E126" s="34">
        <v>20000</v>
      </c>
      <c r="F126" s="34">
        <f>E126/15</f>
        <v>1333.3333333333333</v>
      </c>
      <c r="G126" s="1" t="s">
        <v>2</v>
      </c>
      <c r="H126" s="3" t="s">
        <v>12</v>
      </c>
      <c r="I126" s="4"/>
    </row>
    <row r="127" spans="1:9" ht="15.75" customHeight="1" x14ac:dyDescent="0.2">
      <c r="A127" s="2" t="s">
        <v>288</v>
      </c>
      <c r="B127" s="5" t="s">
        <v>334</v>
      </c>
      <c r="C127" s="9">
        <v>44197</v>
      </c>
      <c r="D127" s="9">
        <v>44561</v>
      </c>
      <c r="E127" s="34">
        <v>20000</v>
      </c>
      <c r="F127" s="34">
        <f>E127/12</f>
        <v>1666.6666666666667</v>
      </c>
      <c r="G127" s="1" t="s">
        <v>0</v>
      </c>
      <c r="H127" s="3" t="s">
        <v>14</v>
      </c>
      <c r="I127" s="4"/>
    </row>
    <row r="128" spans="1:9" ht="15.75" customHeight="1" x14ac:dyDescent="0.2">
      <c r="A128" s="2" t="s">
        <v>290</v>
      </c>
      <c r="B128" s="5" t="s">
        <v>333</v>
      </c>
      <c r="C128" s="40">
        <v>44078</v>
      </c>
      <c r="D128" s="40">
        <v>44442</v>
      </c>
      <c r="E128" s="35">
        <v>10000</v>
      </c>
      <c r="F128" s="35">
        <f>E128/12</f>
        <v>833.33333333333337</v>
      </c>
      <c r="G128" s="1" t="s">
        <v>2</v>
      </c>
      <c r="H128" s="3" t="s">
        <v>14</v>
      </c>
      <c r="I128" s="4"/>
    </row>
    <row r="129" spans="1:9" ht="15.75" customHeight="1" x14ac:dyDescent="0.2">
      <c r="A129" s="2" t="s">
        <v>296</v>
      </c>
      <c r="B129" s="5" t="s">
        <v>335</v>
      </c>
      <c r="C129" s="8">
        <v>44652</v>
      </c>
      <c r="D129" s="8">
        <v>45016</v>
      </c>
      <c r="E129" s="33">
        <v>10000</v>
      </c>
      <c r="F129" s="33">
        <f>E129/12</f>
        <v>833.33333333333337</v>
      </c>
      <c r="G129" s="1" t="s">
        <v>0</v>
      </c>
      <c r="H129" s="5" t="s">
        <v>12</v>
      </c>
      <c r="I129" s="4"/>
    </row>
    <row r="130" spans="1:9" ht="15.75" customHeight="1" x14ac:dyDescent="0.2">
      <c r="A130" s="2" t="s">
        <v>297</v>
      </c>
      <c r="B130" s="5" t="s">
        <v>332</v>
      </c>
      <c r="C130" s="8">
        <v>43922</v>
      </c>
      <c r="D130" s="8">
        <v>44286</v>
      </c>
      <c r="E130" s="33">
        <v>10000</v>
      </c>
      <c r="F130" s="33">
        <f>E130/12</f>
        <v>833.33333333333337</v>
      </c>
      <c r="G130" s="1" t="s">
        <v>0</v>
      </c>
      <c r="H130" s="5" t="s">
        <v>14</v>
      </c>
      <c r="I130" s="4"/>
    </row>
    <row r="131" spans="1:9" ht="15.75" customHeight="1" x14ac:dyDescent="0.2">
      <c r="A131" s="2" t="s">
        <v>299</v>
      </c>
      <c r="B131" s="5" t="s">
        <v>336</v>
      </c>
      <c r="C131" s="9">
        <v>44268</v>
      </c>
      <c r="D131" s="9">
        <v>44635</v>
      </c>
      <c r="E131" s="34">
        <v>10000</v>
      </c>
      <c r="F131" s="34">
        <f>E131/12</f>
        <v>833.33333333333337</v>
      </c>
      <c r="G131" s="1" t="s">
        <v>0</v>
      </c>
      <c r="H131" s="3" t="s">
        <v>14</v>
      </c>
      <c r="I131" s="4"/>
    </row>
    <row r="132" spans="1:9" ht="15.75" customHeight="1" x14ac:dyDescent="0.2">
      <c r="A132" s="2" t="s">
        <v>305</v>
      </c>
      <c r="B132" s="5" t="s">
        <v>336</v>
      </c>
      <c r="C132" s="7">
        <v>44027</v>
      </c>
      <c r="D132" s="7">
        <v>44391</v>
      </c>
      <c r="E132" s="36">
        <v>10000</v>
      </c>
      <c r="F132" s="36">
        <f t="shared" ref="F132:F139" si="5">E132/12</f>
        <v>833.33333333333337</v>
      </c>
      <c r="G132" s="1" t="s">
        <v>0</v>
      </c>
      <c r="H132" s="3" t="s">
        <v>14</v>
      </c>
      <c r="I132" s="4"/>
    </row>
    <row r="133" spans="1:9" ht="15.75" customHeight="1" x14ac:dyDescent="0.2">
      <c r="A133" s="2" t="s">
        <v>306</v>
      </c>
      <c r="B133" s="5" t="s">
        <v>332</v>
      </c>
      <c r="C133" s="6">
        <v>44197</v>
      </c>
      <c r="D133" s="6">
        <v>44561</v>
      </c>
      <c r="E133" s="37">
        <v>10000</v>
      </c>
      <c r="F133" s="37">
        <f t="shared" si="5"/>
        <v>833.33333333333337</v>
      </c>
      <c r="G133" s="1" t="s">
        <v>0</v>
      </c>
      <c r="H133" s="3" t="s">
        <v>14</v>
      </c>
      <c r="I133" s="4"/>
    </row>
    <row r="134" spans="1:9" ht="15.75" customHeight="1" x14ac:dyDescent="0.2">
      <c r="A134" s="2" t="s">
        <v>330</v>
      </c>
      <c r="B134" s="5" t="s">
        <v>335</v>
      </c>
      <c r="C134" s="8">
        <v>44256</v>
      </c>
      <c r="D134" s="8">
        <v>44620</v>
      </c>
      <c r="E134" s="33">
        <v>160000</v>
      </c>
      <c r="F134" s="33">
        <f t="shared" si="5"/>
        <v>13333.333333333334</v>
      </c>
      <c r="G134" s="1" t="s">
        <v>0</v>
      </c>
      <c r="H134" s="3" t="s">
        <v>14</v>
      </c>
      <c r="I134" s="4"/>
    </row>
    <row r="135" spans="1:9" ht="15.75" customHeight="1" x14ac:dyDescent="0.2">
      <c r="A135" s="2" t="s">
        <v>331</v>
      </c>
      <c r="B135" s="5" t="s">
        <v>335</v>
      </c>
      <c r="C135" s="9">
        <v>44197</v>
      </c>
      <c r="D135" s="9">
        <v>44561</v>
      </c>
      <c r="E135" s="34">
        <v>10000</v>
      </c>
      <c r="F135" s="34">
        <f t="shared" si="5"/>
        <v>833.33333333333337</v>
      </c>
      <c r="G135" s="1" t="s">
        <v>0</v>
      </c>
      <c r="H135" s="3" t="s">
        <v>14</v>
      </c>
      <c r="I135" s="4"/>
    </row>
    <row r="136" spans="1:9" ht="15.75" customHeight="1" x14ac:dyDescent="0.2">
      <c r="A136" s="2" t="s">
        <v>289</v>
      </c>
      <c r="B136" s="5" t="s">
        <v>332</v>
      </c>
      <c r="C136" s="9">
        <v>44494</v>
      </c>
      <c r="D136" s="9">
        <v>44858</v>
      </c>
      <c r="E136" s="34">
        <v>20000</v>
      </c>
      <c r="F136" s="34">
        <f t="shared" si="5"/>
        <v>1666.6666666666667</v>
      </c>
      <c r="G136" s="1" t="s">
        <v>0</v>
      </c>
      <c r="H136" s="3" t="s">
        <v>14</v>
      </c>
      <c r="I136" s="4"/>
    </row>
    <row r="137" spans="1:9" ht="15.75" customHeight="1" x14ac:dyDescent="0.2">
      <c r="A137" s="2" t="s">
        <v>309</v>
      </c>
      <c r="B137" s="5" t="s">
        <v>333</v>
      </c>
      <c r="C137" s="9">
        <v>44197</v>
      </c>
      <c r="D137" s="9">
        <v>44561</v>
      </c>
      <c r="E137" s="34">
        <v>30000</v>
      </c>
      <c r="F137" s="34">
        <f t="shared" si="5"/>
        <v>2500</v>
      </c>
      <c r="G137" s="1" t="s">
        <v>0</v>
      </c>
      <c r="H137" s="3" t="s">
        <v>14</v>
      </c>
    </row>
    <row r="138" spans="1:9" ht="15.75" customHeight="1" x14ac:dyDescent="0.2">
      <c r="A138" s="2" t="s">
        <v>309</v>
      </c>
      <c r="B138" s="5" t="s">
        <v>333</v>
      </c>
      <c r="C138" s="8">
        <v>44197</v>
      </c>
      <c r="D138" s="8">
        <v>44561</v>
      </c>
      <c r="E138" s="33">
        <v>40000</v>
      </c>
      <c r="F138" s="33">
        <f t="shared" si="5"/>
        <v>3333.3333333333335</v>
      </c>
      <c r="G138" s="1" t="s">
        <v>0</v>
      </c>
      <c r="H138" s="5" t="s">
        <v>14</v>
      </c>
    </row>
    <row r="139" spans="1:9" ht="15.75" customHeight="1" x14ac:dyDescent="0.2">
      <c r="A139" s="2" t="s">
        <v>310</v>
      </c>
      <c r="B139" s="5" t="s">
        <v>332</v>
      </c>
      <c r="C139" s="6">
        <v>43983</v>
      </c>
      <c r="D139" s="6">
        <v>44347</v>
      </c>
      <c r="E139" s="33">
        <v>60000</v>
      </c>
      <c r="F139" s="33">
        <f t="shared" si="5"/>
        <v>5000</v>
      </c>
      <c r="G139" s="1" t="s">
        <v>0</v>
      </c>
      <c r="H139" s="3" t="s">
        <v>14</v>
      </c>
      <c r="I139" s="4"/>
    </row>
  </sheetData>
  <autoFilter ref="C1:I139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079C-F0B1-4635-A5DD-B90B9DA6B91A}">
  <sheetPr codeName="Sheet1"/>
  <dimension ref="A1:J77"/>
  <sheetViews>
    <sheetView workbookViewId="0">
      <selection activeCell="B75" sqref="B75"/>
    </sheetView>
  </sheetViews>
  <sheetFormatPr defaultRowHeight="15" x14ac:dyDescent="0.25"/>
  <cols>
    <col min="5" max="5" width="12.140625" customWidth="1"/>
  </cols>
  <sheetData>
    <row r="1" spans="1:10" ht="26.25" x14ac:dyDescent="0.25">
      <c r="A1" s="20" t="s">
        <v>23</v>
      </c>
      <c r="B1" s="20" t="s">
        <v>24</v>
      </c>
      <c r="C1" s="20" t="s">
        <v>12</v>
      </c>
      <c r="D1" s="20" t="s">
        <v>13</v>
      </c>
      <c r="E1" s="20" t="s">
        <v>337</v>
      </c>
      <c r="F1" s="32" t="s">
        <v>312</v>
      </c>
      <c r="G1" s="32" t="s">
        <v>313</v>
      </c>
      <c r="H1" s="32" t="s">
        <v>314</v>
      </c>
      <c r="I1" s="32" t="s">
        <v>315</v>
      </c>
      <c r="J1" s="32" t="s">
        <v>316</v>
      </c>
    </row>
    <row r="2" spans="1:10" x14ac:dyDescent="0.25">
      <c r="A2" s="21">
        <v>0</v>
      </c>
      <c r="B2" s="22">
        <v>44228</v>
      </c>
      <c r="C2" s="42">
        <v>81900</v>
      </c>
      <c r="D2" s="42">
        <v>81900</v>
      </c>
      <c r="E2" s="23">
        <f>SUM(C2:D2)</f>
        <v>163800</v>
      </c>
      <c r="F2" s="31">
        <v>0.3</v>
      </c>
      <c r="G2" s="30">
        <v>0.2</v>
      </c>
      <c r="H2" s="30">
        <v>0.25</v>
      </c>
      <c r="I2" s="30">
        <v>0.15</v>
      </c>
      <c r="J2" s="30">
        <v>0.1</v>
      </c>
    </row>
    <row r="3" spans="1:10" x14ac:dyDescent="0.25">
      <c r="A3" s="21">
        <f t="shared" ref="A3:A66" si="0">A2+1</f>
        <v>1</v>
      </c>
      <c r="B3" s="22">
        <f>DATE(YEAR(B2),MONTH(B2)+1,1)</f>
        <v>44256</v>
      </c>
      <c r="C3" s="42">
        <v>117000</v>
      </c>
      <c r="D3" s="42">
        <v>93600</v>
      </c>
      <c r="E3" s="23">
        <f t="shared" ref="E3:E66" si="1">SUM(C3:D3)</f>
        <v>210600</v>
      </c>
      <c r="F3" s="31">
        <v>0.3</v>
      </c>
      <c r="G3" s="30">
        <v>0.2</v>
      </c>
      <c r="H3" s="30">
        <v>0.25</v>
      </c>
      <c r="I3" s="30">
        <v>0.15</v>
      </c>
      <c r="J3" s="30">
        <v>0.1</v>
      </c>
    </row>
    <row r="4" spans="1:10" x14ac:dyDescent="0.25">
      <c r="A4" s="21">
        <f t="shared" si="0"/>
        <v>2</v>
      </c>
      <c r="B4" s="22">
        <f t="shared" ref="B4:B24" si="2">DATE(YEAR(B3),MONTH(B3)+1,1)</f>
        <v>44287</v>
      </c>
      <c r="C4" s="42">
        <v>117000</v>
      </c>
      <c r="D4" s="42">
        <v>93600</v>
      </c>
      <c r="E4" s="23">
        <f t="shared" si="1"/>
        <v>210600</v>
      </c>
      <c r="F4" s="31">
        <v>0.3</v>
      </c>
      <c r="G4" s="30">
        <v>0.2</v>
      </c>
      <c r="H4" s="30">
        <v>0.25</v>
      </c>
      <c r="I4" s="30">
        <v>0.15</v>
      </c>
      <c r="J4" s="30">
        <v>0.1</v>
      </c>
    </row>
    <row r="5" spans="1:10" x14ac:dyDescent="0.25">
      <c r="A5" s="21">
        <f t="shared" si="0"/>
        <v>3</v>
      </c>
      <c r="B5" s="22">
        <f t="shared" si="2"/>
        <v>44317</v>
      </c>
      <c r="C5" s="42">
        <v>117000</v>
      </c>
      <c r="D5" s="42">
        <v>93600</v>
      </c>
      <c r="E5" s="23">
        <f t="shared" si="1"/>
        <v>210600</v>
      </c>
      <c r="F5" s="31">
        <v>0.3</v>
      </c>
      <c r="G5" s="30">
        <v>0.2</v>
      </c>
      <c r="H5" s="30">
        <v>0.25</v>
      </c>
      <c r="I5" s="30">
        <v>0.15</v>
      </c>
      <c r="J5" s="30">
        <v>0.1</v>
      </c>
    </row>
    <row r="6" spans="1:10" x14ac:dyDescent="0.25">
      <c r="A6" s="21">
        <f t="shared" si="0"/>
        <v>4</v>
      </c>
      <c r="B6" s="22">
        <f t="shared" si="2"/>
        <v>44348</v>
      </c>
      <c r="C6" s="42">
        <v>117000</v>
      </c>
      <c r="D6" s="42">
        <v>93600</v>
      </c>
      <c r="E6" s="23">
        <f t="shared" si="1"/>
        <v>210600</v>
      </c>
      <c r="F6" s="31">
        <v>0.3</v>
      </c>
      <c r="G6" s="30">
        <v>0.2</v>
      </c>
      <c r="H6" s="30">
        <v>0.25</v>
      </c>
      <c r="I6" s="30">
        <v>0.15</v>
      </c>
      <c r="J6" s="30">
        <v>0.1</v>
      </c>
    </row>
    <row r="7" spans="1:10" x14ac:dyDescent="0.25">
      <c r="A7" s="21">
        <f t="shared" si="0"/>
        <v>5</v>
      </c>
      <c r="B7" s="22">
        <f t="shared" si="2"/>
        <v>44378</v>
      </c>
      <c r="C7" s="42">
        <v>102375</v>
      </c>
      <c r="D7" s="42">
        <v>81900</v>
      </c>
      <c r="E7" s="23">
        <f t="shared" si="1"/>
        <v>184275</v>
      </c>
      <c r="F7" s="31">
        <v>0.3</v>
      </c>
      <c r="G7" s="30">
        <v>0.2</v>
      </c>
      <c r="H7" s="30">
        <v>0.25</v>
      </c>
      <c r="I7" s="30">
        <v>0.15</v>
      </c>
      <c r="J7" s="30">
        <v>0.1</v>
      </c>
    </row>
    <row r="8" spans="1:10" x14ac:dyDescent="0.25">
      <c r="A8" s="21">
        <f t="shared" si="0"/>
        <v>6</v>
      </c>
      <c r="B8" s="22">
        <f t="shared" si="2"/>
        <v>44409</v>
      </c>
      <c r="C8" s="42">
        <v>93600</v>
      </c>
      <c r="D8" s="42">
        <v>93600</v>
      </c>
      <c r="E8" s="23">
        <f t="shared" si="1"/>
        <v>187200</v>
      </c>
      <c r="F8" s="31">
        <v>0.3</v>
      </c>
      <c r="G8" s="30">
        <v>0.2</v>
      </c>
      <c r="H8" s="30">
        <v>0.25</v>
      </c>
      <c r="I8" s="30">
        <v>0.15</v>
      </c>
      <c r="J8" s="30">
        <v>0.1</v>
      </c>
    </row>
    <row r="9" spans="1:10" x14ac:dyDescent="0.25">
      <c r="A9" s="21">
        <f t="shared" si="0"/>
        <v>7</v>
      </c>
      <c r="B9" s="22">
        <f t="shared" si="2"/>
        <v>44440</v>
      </c>
      <c r="C9" s="42">
        <v>93600</v>
      </c>
      <c r="D9" s="42">
        <v>124799.99999999997</v>
      </c>
      <c r="E9" s="23">
        <f t="shared" si="1"/>
        <v>218399.99999999997</v>
      </c>
      <c r="F9" s="31">
        <v>0.3</v>
      </c>
      <c r="G9" s="30">
        <v>0.2</v>
      </c>
      <c r="H9" s="30">
        <v>0.25</v>
      </c>
      <c r="I9" s="30">
        <v>0.15</v>
      </c>
      <c r="J9" s="30">
        <v>0.1</v>
      </c>
    </row>
    <row r="10" spans="1:10" x14ac:dyDescent="0.25">
      <c r="A10" s="21">
        <f t="shared" si="0"/>
        <v>8</v>
      </c>
      <c r="B10" s="22">
        <f t="shared" si="2"/>
        <v>44470</v>
      </c>
      <c r="C10" s="42">
        <v>210599.99999999997</v>
      </c>
      <c r="D10" s="42">
        <v>140399.99999999997</v>
      </c>
      <c r="E10" s="23">
        <f t="shared" si="1"/>
        <v>350999.99999999994</v>
      </c>
      <c r="F10" s="31">
        <v>0.3</v>
      </c>
      <c r="G10" s="30">
        <v>0.2</v>
      </c>
      <c r="H10" s="30">
        <v>0.25</v>
      </c>
      <c r="I10" s="30">
        <v>0.15</v>
      </c>
      <c r="J10" s="30">
        <v>0.1</v>
      </c>
    </row>
    <row r="11" spans="1:10" x14ac:dyDescent="0.25">
      <c r="A11" s="21">
        <f t="shared" si="0"/>
        <v>9</v>
      </c>
      <c r="B11" s="22">
        <f t="shared" si="2"/>
        <v>44501</v>
      </c>
      <c r="C11" s="42">
        <v>234000</v>
      </c>
      <c r="D11" s="42">
        <v>155999.99999999997</v>
      </c>
      <c r="E11" s="23">
        <f t="shared" si="1"/>
        <v>390000</v>
      </c>
      <c r="F11" s="31">
        <v>0.3</v>
      </c>
      <c r="G11" s="30">
        <v>0.2</v>
      </c>
      <c r="H11" s="30">
        <v>0.25</v>
      </c>
      <c r="I11" s="30">
        <v>0.15</v>
      </c>
      <c r="J11" s="30">
        <v>0.1</v>
      </c>
    </row>
    <row r="12" spans="1:10" x14ac:dyDescent="0.25">
      <c r="A12" s="21">
        <f t="shared" si="0"/>
        <v>10</v>
      </c>
      <c r="B12" s="22">
        <f t="shared" si="2"/>
        <v>44531</v>
      </c>
      <c r="C12" s="42">
        <v>351000.00000000006</v>
      </c>
      <c r="D12" s="42">
        <v>187200</v>
      </c>
      <c r="E12" s="23">
        <f t="shared" si="1"/>
        <v>538200</v>
      </c>
      <c r="F12" s="31">
        <v>0.3</v>
      </c>
      <c r="G12" s="30">
        <v>0.2</v>
      </c>
      <c r="H12" s="30">
        <v>0.25</v>
      </c>
      <c r="I12" s="30">
        <v>0.15</v>
      </c>
      <c r="J12" s="30">
        <v>0.1</v>
      </c>
    </row>
    <row r="13" spans="1:10" x14ac:dyDescent="0.25">
      <c r="A13" s="21">
        <f t="shared" si="0"/>
        <v>11</v>
      </c>
      <c r="B13" s="22">
        <f t="shared" si="2"/>
        <v>44562</v>
      </c>
      <c r="C13" s="42">
        <v>204750.00000000003</v>
      </c>
      <c r="D13" s="42">
        <v>109199.99999999999</v>
      </c>
      <c r="E13" s="23">
        <f t="shared" si="1"/>
        <v>313950</v>
      </c>
      <c r="F13" s="31">
        <v>0.3</v>
      </c>
      <c r="G13" s="30">
        <v>0.2</v>
      </c>
      <c r="H13" s="30">
        <v>0.25</v>
      </c>
      <c r="I13" s="30">
        <v>0.15</v>
      </c>
      <c r="J13" s="30">
        <v>0.1</v>
      </c>
    </row>
    <row r="14" spans="1:10" x14ac:dyDescent="0.25">
      <c r="A14" s="21">
        <f t="shared" si="0"/>
        <v>12</v>
      </c>
      <c r="B14" s="22">
        <f t="shared" si="2"/>
        <v>44593</v>
      </c>
      <c r="C14" s="42">
        <v>204750.00000000003</v>
      </c>
      <c r="D14" s="42">
        <v>109199.99999999999</v>
      </c>
      <c r="E14" s="23">
        <f t="shared" si="1"/>
        <v>313950</v>
      </c>
      <c r="F14" s="31">
        <v>0.3</v>
      </c>
      <c r="G14" s="30">
        <v>0.2</v>
      </c>
      <c r="H14" s="30">
        <v>0.25</v>
      </c>
      <c r="I14" s="30">
        <v>0.15</v>
      </c>
      <c r="J14" s="30">
        <v>0.1</v>
      </c>
    </row>
    <row r="15" spans="1:10" x14ac:dyDescent="0.25">
      <c r="A15" s="21">
        <f t="shared" si="0"/>
        <v>13</v>
      </c>
      <c r="B15" s="22">
        <f t="shared" si="2"/>
        <v>44621</v>
      </c>
      <c r="C15" s="42">
        <v>234000.00000000003</v>
      </c>
      <c r="D15" s="42">
        <v>124799.99999999997</v>
      </c>
      <c r="E15" s="23">
        <f t="shared" si="1"/>
        <v>358800</v>
      </c>
      <c r="F15" s="31">
        <v>0.3</v>
      </c>
      <c r="G15" s="30">
        <v>0.2</v>
      </c>
      <c r="H15" s="30">
        <v>0.25</v>
      </c>
      <c r="I15" s="30">
        <v>0.15</v>
      </c>
      <c r="J15" s="30">
        <v>0.1</v>
      </c>
    </row>
    <row r="16" spans="1:10" x14ac:dyDescent="0.25">
      <c r="A16" s="21">
        <f t="shared" si="0"/>
        <v>14</v>
      </c>
      <c r="B16" s="22">
        <f t="shared" si="2"/>
        <v>44652</v>
      </c>
      <c r="C16" s="42">
        <v>234000.00000000003</v>
      </c>
      <c r="D16" s="42">
        <v>124799.99999999997</v>
      </c>
      <c r="E16" s="23">
        <f t="shared" si="1"/>
        <v>358800</v>
      </c>
      <c r="F16" s="31">
        <v>0.3</v>
      </c>
      <c r="G16" s="30">
        <v>0.2</v>
      </c>
      <c r="H16" s="30">
        <v>0.25</v>
      </c>
      <c r="I16" s="30">
        <v>0.15</v>
      </c>
      <c r="J16" s="30">
        <v>0.1</v>
      </c>
    </row>
    <row r="17" spans="1:10" x14ac:dyDescent="0.25">
      <c r="A17" s="21">
        <f t="shared" si="0"/>
        <v>15</v>
      </c>
      <c r="B17" s="22">
        <f t="shared" si="2"/>
        <v>44682</v>
      </c>
      <c r="C17" s="42">
        <v>234000.00000000003</v>
      </c>
      <c r="D17" s="42">
        <v>124799.99999999997</v>
      </c>
      <c r="E17" s="23">
        <f t="shared" si="1"/>
        <v>358800</v>
      </c>
      <c r="F17" s="31">
        <v>0.3</v>
      </c>
      <c r="G17" s="30">
        <v>0.2</v>
      </c>
      <c r="H17" s="30">
        <v>0.25</v>
      </c>
      <c r="I17" s="30">
        <v>0.15</v>
      </c>
      <c r="J17" s="30">
        <v>0.1</v>
      </c>
    </row>
    <row r="18" spans="1:10" x14ac:dyDescent="0.25">
      <c r="A18" s="21">
        <f t="shared" si="0"/>
        <v>16</v>
      </c>
      <c r="B18" s="22">
        <f t="shared" si="2"/>
        <v>44713</v>
      </c>
      <c r="C18" s="42">
        <v>234000.00000000003</v>
      </c>
      <c r="D18" s="42">
        <v>155999.99999999997</v>
      </c>
      <c r="E18" s="23">
        <f t="shared" si="1"/>
        <v>390000</v>
      </c>
      <c r="F18" s="31">
        <v>0.3</v>
      </c>
      <c r="G18" s="30">
        <v>0.2</v>
      </c>
      <c r="H18" s="30">
        <v>0.25</v>
      </c>
      <c r="I18" s="30">
        <v>0.15</v>
      </c>
      <c r="J18" s="30">
        <v>0.1</v>
      </c>
    </row>
    <row r="19" spans="1:10" x14ac:dyDescent="0.25">
      <c r="A19" s="21">
        <f t="shared" si="0"/>
        <v>17</v>
      </c>
      <c r="B19" s="22">
        <f t="shared" si="2"/>
        <v>44743</v>
      </c>
      <c r="C19" s="42">
        <v>175500.00000000003</v>
      </c>
      <c r="D19" s="42">
        <v>116999.99999999999</v>
      </c>
      <c r="E19" s="23">
        <f t="shared" si="1"/>
        <v>292500</v>
      </c>
      <c r="F19" s="31">
        <v>0.3</v>
      </c>
      <c r="G19" s="30">
        <v>0.2</v>
      </c>
      <c r="H19" s="30">
        <v>0.25</v>
      </c>
      <c r="I19" s="30">
        <v>0.15</v>
      </c>
      <c r="J19" s="30">
        <v>0.1</v>
      </c>
    </row>
    <row r="20" spans="1:10" x14ac:dyDescent="0.25">
      <c r="A20" s="21">
        <f t="shared" si="0"/>
        <v>18</v>
      </c>
      <c r="B20" s="22">
        <f t="shared" si="2"/>
        <v>44774</v>
      </c>
      <c r="C20" s="42">
        <v>204750.00000000003</v>
      </c>
      <c r="D20" s="42">
        <v>136499.99999999997</v>
      </c>
      <c r="E20" s="23">
        <f t="shared" si="1"/>
        <v>341250</v>
      </c>
      <c r="F20" s="31">
        <v>0.3</v>
      </c>
      <c r="G20" s="30">
        <v>0.2</v>
      </c>
      <c r="H20" s="30">
        <v>0.25</v>
      </c>
      <c r="I20" s="30">
        <v>0.15</v>
      </c>
      <c r="J20" s="30">
        <v>0.1</v>
      </c>
    </row>
    <row r="21" spans="1:10" x14ac:dyDescent="0.25">
      <c r="A21" s="21">
        <f t="shared" si="0"/>
        <v>19</v>
      </c>
      <c r="B21" s="22">
        <f t="shared" si="2"/>
        <v>44805</v>
      </c>
      <c r="C21" s="42">
        <v>257400</v>
      </c>
      <c r="D21" s="42">
        <v>187200</v>
      </c>
      <c r="E21" s="23">
        <f t="shared" si="1"/>
        <v>444600</v>
      </c>
      <c r="F21" s="31">
        <v>0.3</v>
      </c>
      <c r="G21" s="30">
        <v>0.2</v>
      </c>
      <c r="H21" s="30">
        <v>0.25</v>
      </c>
      <c r="I21" s="30">
        <v>0.15</v>
      </c>
      <c r="J21" s="30">
        <v>0.1</v>
      </c>
    </row>
    <row r="22" spans="1:10" x14ac:dyDescent="0.25">
      <c r="A22" s="21">
        <f t="shared" si="0"/>
        <v>20</v>
      </c>
      <c r="B22" s="22">
        <f t="shared" si="2"/>
        <v>44835</v>
      </c>
      <c r="C22" s="42">
        <v>280800</v>
      </c>
      <c r="D22" s="42">
        <v>187200</v>
      </c>
      <c r="E22" s="23">
        <f t="shared" si="1"/>
        <v>468000</v>
      </c>
      <c r="F22" s="31">
        <v>0.3</v>
      </c>
      <c r="G22" s="30">
        <v>0.2</v>
      </c>
      <c r="H22" s="30">
        <v>0.25</v>
      </c>
      <c r="I22" s="30">
        <v>0.15</v>
      </c>
      <c r="J22" s="30">
        <v>0.1</v>
      </c>
    </row>
    <row r="23" spans="1:10" x14ac:dyDescent="0.25">
      <c r="A23" s="21">
        <f t="shared" si="0"/>
        <v>21</v>
      </c>
      <c r="B23" s="22">
        <f t="shared" si="2"/>
        <v>44866</v>
      </c>
      <c r="C23" s="42">
        <v>351000</v>
      </c>
      <c r="D23" s="42">
        <v>234000</v>
      </c>
      <c r="E23" s="23">
        <f t="shared" si="1"/>
        <v>585000</v>
      </c>
      <c r="F23" s="31">
        <v>0.3</v>
      </c>
      <c r="G23" s="30">
        <v>0.2</v>
      </c>
      <c r="H23" s="30">
        <v>0.25</v>
      </c>
      <c r="I23" s="30">
        <v>0.15</v>
      </c>
      <c r="J23" s="30">
        <v>0.1</v>
      </c>
    </row>
    <row r="24" spans="1:10" x14ac:dyDescent="0.25">
      <c r="A24" s="21">
        <f t="shared" si="0"/>
        <v>22</v>
      </c>
      <c r="B24" s="22">
        <f t="shared" si="2"/>
        <v>44896</v>
      </c>
      <c r="C24" s="42">
        <v>526499.99999999988</v>
      </c>
      <c r="D24" s="42">
        <v>409500</v>
      </c>
      <c r="E24" s="23">
        <f t="shared" si="1"/>
        <v>935999.99999999988</v>
      </c>
      <c r="F24" s="31">
        <v>0.3</v>
      </c>
      <c r="G24" s="30">
        <v>0.2</v>
      </c>
      <c r="H24" s="30">
        <v>0.25</v>
      </c>
      <c r="I24" s="30">
        <v>0.15</v>
      </c>
      <c r="J24" s="30">
        <v>0.1</v>
      </c>
    </row>
    <row r="25" spans="1:10" x14ac:dyDescent="0.25">
      <c r="A25" s="21">
        <f t="shared" si="0"/>
        <v>23</v>
      </c>
      <c r="B25" s="22">
        <f t="shared" ref="B25:B72" si="3">DATE(YEAR(B24),MONTH(B24)+1,1)</f>
        <v>44927</v>
      </c>
      <c r="C25" s="42">
        <v>526499.99999999988</v>
      </c>
      <c r="D25" s="42">
        <v>409500</v>
      </c>
      <c r="E25" s="23">
        <f t="shared" si="1"/>
        <v>935999.99999999988</v>
      </c>
      <c r="F25" s="31">
        <v>0.3</v>
      </c>
      <c r="G25" s="30">
        <v>0.2</v>
      </c>
      <c r="H25" s="30">
        <v>0.25</v>
      </c>
      <c r="I25" s="30">
        <v>0.15</v>
      </c>
      <c r="J25" s="30">
        <v>0.1</v>
      </c>
    </row>
    <row r="26" spans="1:10" x14ac:dyDescent="0.25">
      <c r="A26" s="21">
        <f t="shared" si="0"/>
        <v>24</v>
      </c>
      <c r="B26" s="22">
        <f t="shared" si="3"/>
        <v>44958</v>
      </c>
      <c r="C26" s="42">
        <v>526499.99999999988</v>
      </c>
      <c r="D26" s="42">
        <v>409500</v>
      </c>
      <c r="E26" s="23">
        <f t="shared" si="1"/>
        <v>935999.99999999988</v>
      </c>
      <c r="F26" s="31">
        <v>0.3</v>
      </c>
      <c r="G26" s="30">
        <v>0.2</v>
      </c>
      <c r="H26" s="30">
        <v>0.25</v>
      </c>
      <c r="I26" s="30">
        <v>0.15</v>
      </c>
      <c r="J26" s="30">
        <v>0.1</v>
      </c>
    </row>
    <row r="27" spans="1:10" x14ac:dyDescent="0.25">
      <c r="A27" s="21">
        <f t="shared" si="0"/>
        <v>25</v>
      </c>
      <c r="B27" s="22">
        <f t="shared" si="3"/>
        <v>44986</v>
      </c>
      <c r="C27" s="42">
        <v>526499.99999999988</v>
      </c>
      <c r="D27" s="42">
        <v>409500</v>
      </c>
      <c r="E27" s="23">
        <f t="shared" si="1"/>
        <v>935999.99999999988</v>
      </c>
      <c r="F27" s="31">
        <v>0.3</v>
      </c>
      <c r="G27" s="30">
        <v>0.2</v>
      </c>
      <c r="H27" s="30">
        <v>0.25</v>
      </c>
      <c r="I27" s="30">
        <v>0.15</v>
      </c>
      <c r="J27" s="30">
        <v>0.1</v>
      </c>
    </row>
    <row r="28" spans="1:10" x14ac:dyDescent="0.25">
      <c r="A28" s="21">
        <f t="shared" si="0"/>
        <v>26</v>
      </c>
      <c r="B28" s="22">
        <f t="shared" si="3"/>
        <v>45017</v>
      </c>
      <c r="C28" s="42">
        <v>526499.99999999988</v>
      </c>
      <c r="D28" s="42">
        <v>409500</v>
      </c>
      <c r="E28" s="23">
        <f t="shared" si="1"/>
        <v>935999.99999999988</v>
      </c>
      <c r="F28" s="31">
        <v>0.3</v>
      </c>
      <c r="G28" s="30">
        <v>0.2</v>
      </c>
      <c r="H28" s="30">
        <v>0.25</v>
      </c>
      <c r="I28" s="30">
        <v>0.15</v>
      </c>
      <c r="J28" s="30">
        <v>0.1</v>
      </c>
    </row>
    <row r="29" spans="1:10" x14ac:dyDescent="0.25">
      <c r="A29" s="21">
        <f t="shared" si="0"/>
        <v>27</v>
      </c>
      <c r="B29" s="22">
        <f t="shared" si="3"/>
        <v>45047</v>
      </c>
      <c r="C29" s="42">
        <v>526499.99999999988</v>
      </c>
      <c r="D29" s="42">
        <v>409500</v>
      </c>
      <c r="E29" s="23">
        <f t="shared" si="1"/>
        <v>935999.99999999988</v>
      </c>
      <c r="F29" s="31">
        <v>0.3</v>
      </c>
      <c r="G29" s="30">
        <v>0.2</v>
      </c>
      <c r="H29" s="30">
        <v>0.25</v>
      </c>
      <c r="I29" s="30">
        <v>0.15</v>
      </c>
      <c r="J29" s="30">
        <v>0.1</v>
      </c>
    </row>
    <row r="30" spans="1:10" x14ac:dyDescent="0.25">
      <c r="A30" s="21">
        <f t="shared" si="0"/>
        <v>28</v>
      </c>
      <c r="B30" s="22">
        <f t="shared" si="3"/>
        <v>45078</v>
      </c>
      <c r="C30" s="42">
        <v>526499.99999999988</v>
      </c>
      <c r="D30" s="42">
        <v>409500</v>
      </c>
      <c r="E30" s="23">
        <f t="shared" si="1"/>
        <v>935999.99999999988</v>
      </c>
      <c r="F30" s="31">
        <v>0.3</v>
      </c>
      <c r="G30" s="30">
        <v>0.2</v>
      </c>
      <c r="H30" s="30">
        <v>0.25</v>
      </c>
      <c r="I30" s="30">
        <v>0.15</v>
      </c>
      <c r="J30" s="30">
        <v>0.1</v>
      </c>
    </row>
    <row r="31" spans="1:10" x14ac:dyDescent="0.25">
      <c r="A31" s="21">
        <f t="shared" si="0"/>
        <v>29</v>
      </c>
      <c r="B31" s="22">
        <f t="shared" si="3"/>
        <v>45108</v>
      </c>
      <c r="C31" s="42">
        <v>526499.99999999988</v>
      </c>
      <c r="D31" s="42">
        <v>409500</v>
      </c>
      <c r="E31" s="23">
        <f t="shared" si="1"/>
        <v>935999.99999999988</v>
      </c>
      <c r="F31" s="31">
        <v>0.3</v>
      </c>
      <c r="G31" s="30">
        <v>0.2</v>
      </c>
      <c r="H31" s="30">
        <v>0.25</v>
      </c>
      <c r="I31" s="30">
        <v>0.15</v>
      </c>
      <c r="J31" s="30">
        <v>0.1</v>
      </c>
    </row>
    <row r="32" spans="1:10" x14ac:dyDescent="0.25">
      <c r="A32" s="21">
        <f t="shared" si="0"/>
        <v>30</v>
      </c>
      <c r="B32" s="22">
        <f t="shared" si="3"/>
        <v>45139</v>
      </c>
      <c r="C32" s="42">
        <v>526499.99999999988</v>
      </c>
      <c r="D32" s="42">
        <v>409500</v>
      </c>
      <c r="E32" s="23">
        <f t="shared" si="1"/>
        <v>935999.99999999988</v>
      </c>
      <c r="F32" s="31">
        <v>0.3</v>
      </c>
      <c r="G32" s="30">
        <v>0.2</v>
      </c>
      <c r="H32" s="30">
        <v>0.25</v>
      </c>
      <c r="I32" s="30">
        <v>0.15</v>
      </c>
      <c r="J32" s="30">
        <v>0.1</v>
      </c>
    </row>
    <row r="33" spans="1:10" x14ac:dyDescent="0.25">
      <c r="A33" s="21">
        <f t="shared" si="0"/>
        <v>31</v>
      </c>
      <c r="B33" s="22">
        <f t="shared" si="3"/>
        <v>45170</v>
      </c>
      <c r="C33" s="42">
        <v>526499.99999999988</v>
      </c>
      <c r="D33" s="42">
        <v>409500</v>
      </c>
      <c r="E33" s="23">
        <f t="shared" si="1"/>
        <v>935999.99999999988</v>
      </c>
      <c r="F33" s="31">
        <v>0.3</v>
      </c>
      <c r="G33" s="30">
        <v>0.2</v>
      </c>
      <c r="H33" s="30">
        <v>0.25</v>
      </c>
      <c r="I33" s="30">
        <v>0.15</v>
      </c>
      <c r="J33" s="30">
        <v>0.1</v>
      </c>
    </row>
    <row r="34" spans="1:10" x14ac:dyDescent="0.25">
      <c r="A34" s="21">
        <f t="shared" si="0"/>
        <v>32</v>
      </c>
      <c r="B34" s="22">
        <f t="shared" si="3"/>
        <v>45200</v>
      </c>
      <c r="C34" s="42">
        <v>526499.99999999988</v>
      </c>
      <c r="D34" s="42">
        <v>409500</v>
      </c>
      <c r="E34" s="23">
        <f t="shared" si="1"/>
        <v>935999.99999999988</v>
      </c>
      <c r="F34" s="31">
        <v>0.3</v>
      </c>
      <c r="G34" s="30">
        <v>0.2</v>
      </c>
      <c r="H34" s="30">
        <v>0.25</v>
      </c>
      <c r="I34" s="30">
        <v>0.15</v>
      </c>
      <c r="J34" s="30">
        <v>0.1</v>
      </c>
    </row>
    <row r="35" spans="1:10" x14ac:dyDescent="0.25">
      <c r="A35" s="21">
        <f t="shared" si="0"/>
        <v>33</v>
      </c>
      <c r="B35" s="22">
        <f t="shared" si="3"/>
        <v>45231</v>
      </c>
      <c r="C35" s="42">
        <v>526499.99999999988</v>
      </c>
      <c r="D35" s="42">
        <v>409500</v>
      </c>
      <c r="E35" s="23">
        <f t="shared" si="1"/>
        <v>935999.99999999988</v>
      </c>
      <c r="F35" s="31">
        <v>0.3</v>
      </c>
      <c r="G35" s="30">
        <v>0.2</v>
      </c>
      <c r="H35" s="30">
        <v>0.25</v>
      </c>
      <c r="I35" s="30">
        <v>0.15</v>
      </c>
      <c r="J35" s="30">
        <v>0.1</v>
      </c>
    </row>
    <row r="36" spans="1:10" x14ac:dyDescent="0.25">
      <c r="A36" s="21">
        <f t="shared" si="0"/>
        <v>34</v>
      </c>
      <c r="B36" s="22">
        <f t="shared" si="3"/>
        <v>45261</v>
      </c>
      <c r="C36" s="42">
        <v>526499.99999999988</v>
      </c>
      <c r="D36" s="42">
        <v>409500</v>
      </c>
      <c r="E36" s="23">
        <f t="shared" si="1"/>
        <v>935999.99999999988</v>
      </c>
      <c r="F36" s="31">
        <v>0.3</v>
      </c>
      <c r="G36" s="30">
        <v>0.2</v>
      </c>
      <c r="H36" s="30">
        <v>0.25</v>
      </c>
      <c r="I36" s="30">
        <v>0.15</v>
      </c>
      <c r="J36" s="30">
        <v>0.1</v>
      </c>
    </row>
    <row r="37" spans="1:10" x14ac:dyDescent="0.25">
      <c r="A37" s="21">
        <f t="shared" si="0"/>
        <v>35</v>
      </c>
      <c r="B37" s="22">
        <f t="shared" si="3"/>
        <v>45292</v>
      </c>
      <c r="C37" s="42">
        <v>526499.99999999988</v>
      </c>
      <c r="D37" s="42">
        <v>409500</v>
      </c>
      <c r="E37" s="23">
        <f t="shared" si="1"/>
        <v>935999.99999999988</v>
      </c>
      <c r="F37" s="31">
        <v>0.3</v>
      </c>
      <c r="G37" s="30">
        <v>0.2</v>
      </c>
      <c r="H37" s="30">
        <v>0.25</v>
      </c>
      <c r="I37" s="30">
        <v>0.15</v>
      </c>
      <c r="J37" s="30">
        <v>0.1</v>
      </c>
    </row>
    <row r="38" spans="1:10" x14ac:dyDescent="0.25">
      <c r="A38" s="21">
        <f t="shared" si="0"/>
        <v>36</v>
      </c>
      <c r="B38" s="22">
        <f t="shared" si="3"/>
        <v>45323</v>
      </c>
      <c r="C38" s="42">
        <v>526499.99999999988</v>
      </c>
      <c r="D38" s="42">
        <v>409500</v>
      </c>
      <c r="E38" s="23">
        <f t="shared" si="1"/>
        <v>935999.99999999988</v>
      </c>
      <c r="F38" s="31">
        <v>0.3</v>
      </c>
      <c r="G38" s="30">
        <v>0.2</v>
      </c>
      <c r="H38" s="30">
        <v>0.25</v>
      </c>
      <c r="I38" s="30">
        <v>0.15</v>
      </c>
      <c r="J38" s="30">
        <v>0.1</v>
      </c>
    </row>
    <row r="39" spans="1:10" x14ac:dyDescent="0.25">
      <c r="A39" s="21">
        <f t="shared" si="0"/>
        <v>37</v>
      </c>
      <c r="B39" s="22">
        <f t="shared" si="3"/>
        <v>45352</v>
      </c>
      <c r="C39" s="42">
        <v>526499.99999999988</v>
      </c>
      <c r="D39" s="42">
        <v>409500</v>
      </c>
      <c r="E39" s="23">
        <f t="shared" si="1"/>
        <v>935999.99999999988</v>
      </c>
      <c r="F39" s="31">
        <v>0.3</v>
      </c>
      <c r="G39" s="30">
        <v>0.2</v>
      </c>
      <c r="H39" s="30">
        <v>0.25</v>
      </c>
      <c r="I39" s="30">
        <v>0.15</v>
      </c>
      <c r="J39" s="30">
        <v>0.1</v>
      </c>
    </row>
    <row r="40" spans="1:10" x14ac:dyDescent="0.25">
      <c r="A40" s="21">
        <f t="shared" si="0"/>
        <v>38</v>
      </c>
      <c r="B40" s="22">
        <f t="shared" si="3"/>
        <v>45383</v>
      </c>
      <c r="C40" s="42">
        <v>526499.99999999988</v>
      </c>
      <c r="D40" s="42">
        <v>409500</v>
      </c>
      <c r="E40" s="23">
        <f t="shared" si="1"/>
        <v>935999.99999999988</v>
      </c>
      <c r="F40" s="31">
        <v>0.3</v>
      </c>
      <c r="G40" s="30">
        <v>0.2</v>
      </c>
      <c r="H40" s="30">
        <v>0.25</v>
      </c>
      <c r="I40" s="30">
        <v>0.15</v>
      </c>
      <c r="J40" s="30">
        <v>0.1</v>
      </c>
    </row>
    <row r="41" spans="1:10" x14ac:dyDescent="0.25">
      <c r="A41" s="21">
        <f t="shared" si="0"/>
        <v>39</v>
      </c>
      <c r="B41" s="22">
        <f t="shared" si="3"/>
        <v>45413</v>
      </c>
      <c r="C41" s="42">
        <v>526499.99999999988</v>
      </c>
      <c r="D41" s="42">
        <v>409500</v>
      </c>
      <c r="E41" s="23">
        <f t="shared" si="1"/>
        <v>935999.99999999988</v>
      </c>
      <c r="F41" s="31">
        <v>0.3</v>
      </c>
      <c r="G41" s="30">
        <v>0.2</v>
      </c>
      <c r="H41" s="30">
        <v>0.25</v>
      </c>
      <c r="I41" s="30">
        <v>0.15</v>
      </c>
      <c r="J41" s="30">
        <v>0.1</v>
      </c>
    </row>
    <row r="42" spans="1:10" x14ac:dyDescent="0.25">
      <c r="A42" s="21">
        <f t="shared" si="0"/>
        <v>40</v>
      </c>
      <c r="B42" s="22">
        <f t="shared" si="3"/>
        <v>45444</v>
      </c>
      <c r="C42" s="42">
        <v>526499.99999999988</v>
      </c>
      <c r="D42" s="42">
        <v>409500</v>
      </c>
      <c r="E42" s="23">
        <f t="shared" si="1"/>
        <v>935999.99999999988</v>
      </c>
      <c r="F42" s="31">
        <v>0.3</v>
      </c>
      <c r="G42" s="30">
        <v>0.2</v>
      </c>
      <c r="H42" s="30">
        <v>0.25</v>
      </c>
      <c r="I42" s="30">
        <v>0.15</v>
      </c>
      <c r="J42" s="30">
        <v>0.1</v>
      </c>
    </row>
    <row r="43" spans="1:10" x14ac:dyDescent="0.25">
      <c r="A43" s="21">
        <f t="shared" si="0"/>
        <v>41</v>
      </c>
      <c r="B43" s="22">
        <f t="shared" si="3"/>
        <v>45474</v>
      </c>
      <c r="C43" s="42">
        <v>526499.99999999988</v>
      </c>
      <c r="D43" s="42">
        <v>409500</v>
      </c>
      <c r="E43" s="23">
        <f t="shared" si="1"/>
        <v>935999.99999999988</v>
      </c>
      <c r="F43" s="31">
        <v>0.3</v>
      </c>
      <c r="G43" s="30">
        <v>0.2</v>
      </c>
      <c r="H43" s="30">
        <v>0.25</v>
      </c>
      <c r="I43" s="30">
        <v>0.15</v>
      </c>
      <c r="J43" s="30">
        <v>0.1</v>
      </c>
    </row>
    <row r="44" spans="1:10" x14ac:dyDescent="0.25">
      <c r="A44" s="21">
        <f t="shared" si="0"/>
        <v>42</v>
      </c>
      <c r="B44" s="22">
        <f t="shared" si="3"/>
        <v>45505</v>
      </c>
      <c r="C44" s="42">
        <v>526499.99999999988</v>
      </c>
      <c r="D44" s="42">
        <v>409500</v>
      </c>
      <c r="E44" s="23">
        <f t="shared" si="1"/>
        <v>935999.99999999988</v>
      </c>
      <c r="F44" s="31">
        <v>0.3</v>
      </c>
      <c r="G44" s="30">
        <v>0.2</v>
      </c>
      <c r="H44" s="30">
        <v>0.25</v>
      </c>
      <c r="I44" s="30">
        <v>0.15</v>
      </c>
      <c r="J44" s="30">
        <v>0.1</v>
      </c>
    </row>
    <row r="45" spans="1:10" x14ac:dyDescent="0.25">
      <c r="A45" s="21">
        <f t="shared" si="0"/>
        <v>43</v>
      </c>
      <c r="B45" s="22">
        <f t="shared" si="3"/>
        <v>45536</v>
      </c>
      <c r="C45" s="42">
        <v>526499.99999999988</v>
      </c>
      <c r="D45" s="42">
        <v>409500</v>
      </c>
      <c r="E45" s="23">
        <f t="shared" si="1"/>
        <v>935999.99999999988</v>
      </c>
      <c r="F45" s="31">
        <v>0.3</v>
      </c>
      <c r="G45" s="30">
        <v>0.2</v>
      </c>
      <c r="H45" s="30">
        <v>0.25</v>
      </c>
      <c r="I45" s="30">
        <v>0.15</v>
      </c>
      <c r="J45" s="30">
        <v>0.1</v>
      </c>
    </row>
    <row r="46" spans="1:10" x14ac:dyDescent="0.25">
      <c r="A46" s="21">
        <f t="shared" si="0"/>
        <v>44</v>
      </c>
      <c r="B46" s="22">
        <f t="shared" si="3"/>
        <v>45566</v>
      </c>
      <c r="C46" s="42">
        <v>526499.99999999988</v>
      </c>
      <c r="D46" s="42">
        <v>409500</v>
      </c>
      <c r="E46" s="23">
        <f t="shared" si="1"/>
        <v>935999.99999999988</v>
      </c>
      <c r="F46" s="31">
        <v>0.3</v>
      </c>
      <c r="G46" s="30">
        <v>0.2</v>
      </c>
      <c r="H46" s="30">
        <v>0.25</v>
      </c>
      <c r="I46" s="30">
        <v>0.15</v>
      </c>
      <c r="J46" s="30">
        <v>0.1</v>
      </c>
    </row>
    <row r="47" spans="1:10" x14ac:dyDescent="0.25">
      <c r="A47" s="21">
        <f t="shared" si="0"/>
        <v>45</v>
      </c>
      <c r="B47" s="22">
        <f t="shared" si="3"/>
        <v>45597</v>
      </c>
      <c r="C47" s="42">
        <v>526499.99999999988</v>
      </c>
      <c r="D47" s="42">
        <v>409500</v>
      </c>
      <c r="E47" s="23">
        <f t="shared" si="1"/>
        <v>935999.99999999988</v>
      </c>
      <c r="F47" s="31">
        <v>0.3</v>
      </c>
      <c r="G47" s="30">
        <v>0.2</v>
      </c>
      <c r="H47" s="30">
        <v>0.25</v>
      </c>
      <c r="I47" s="30">
        <v>0.15</v>
      </c>
      <c r="J47" s="30">
        <v>0.1</v>
      </c>
    </row>
    <row r="48" spans="1:10" x14ac:dyDescent="0.25">
      <c r="A48" s="21">
        <f t="shared" si="0"/>
        <v>46</v>
      </c>
      <c r="B48" s="22">
        <f t="shared" si="3"/>
        <v>45627</v>
      </c>
      <c r="C48" s="42">
        <v>526499.99999999988</v>
      </c>
      <c r="D48" s="42">
        <v>409500</v>
      </c>
      <c r="E48" s="23">
        <f t="shared" si="1"/>
        <v>935999.99999999988</v>
      </c>
      <c r="F48" s="31">
        <v>0.3</v>
      </c>
      <c r="G48" s="30">
        <v>0.2</v>
      </c>
      <c r="H48" s="30">
        <v>0.25</v>
      </c>
      <c r="I48" s="30">
        <v>0.15</v>
      </c>
      <c r="J48" s="30">
        <v>0.1</v>
      </c>
    </row>
    <row r="49" spans="1:10" x14ac:dyDescent="0.25">
      <c r="A49" s="21">
        <f t="shared" si="0"/>
        <v>47</v>
      </c>
      <c r="B49" s="22">
        <f t="shared" si="3"/>
        <v>45658</v>
      </c>
      <c r="C49" s="42">
        <v>526499.99999999988</v>
      </c>
      <c r="D49" s="42">
        <v>409500</v>
      </c>
      <c r="E49" s="23">
        <f t="shared" si="1"/>
        <v>935999.99999999988</v>
      </c>
      <c r="F49" s="31">
        <v>0.3</v>
      </c>
      <c r="G49" s="30">
        <v>0.2</v>
      </c>
      <c r="H49" s="30">
        <v>0.25</v>
      </c>
      <c r="I49" s="30">
        <v>0.15</v>
      </c>
      <c r="J49" s="30">
        <v>0.1</v>
      </c>
    </row>
    <row r="50" spans="1:10" x14ac:dyDescent="0.25">
      <c r="A50" s="21">
        <f t="shared" si="0"/>
        <v>48</v>
      </c>
      <c r="B50" s="22">
        <f t="shared" si="3"/>
        <v>45689</v>
      </c>
      <c r="C50" s="42">
        <v>526499.99999999988</v>
      </c>
      <c r="D50" s="42">
        <v>409500</v>
      </c>
      <c r="E50" s="23">
        <f t="shared" si="1"/>
        <v>935999.99999999988</v>
      </c>
      <c r="F50" s="31">
        <v>0.3</v>
      </c>
      <c r="G50" s="30">
        <v>0.2</v>
      </c>
      <c r="H50" s="30">
        <v>0.25</v>
      </c>
      <c r="I50" s="30">
        <v>0.15</v>
      </c>
      <c r="J50" s="30">
        <v>0.1</v>
      </c>
    </row>
    <row r="51" spans="1:10" x14ac:dyDescent="0.25">
      <c r="A51" s="21">
        <f t="shared" si="0"/>
        <v>49</v>
      </c>
      <c r="B51" s="22">
        <f t="shared" si="3"/>
        <v>45717</v>
      </c>
      <c r="C51" s="42">
        <v>526499.99999999988</v>
      </c>
      <c r="D51" s="42">
        <v>409500</v>
      </c>
      <c r="E51" s="23">
        <f t="shared" si="1"/>
        <v>935999.99999999988</v>
      </c>
      <c r="F51" s="31">
        <v>0.3</v>
      </c>
      <c r="G51" s="30">
        <v>0.2</v>
      </c>
      <c r="H51" s="30">
        <v>0.25</v>
      </c>
      <c r="I51" s="30">
        <v>0.15</v>
      </c>
      <c r="J51" s="30">
        <v>0.1</v>
      </c>
    </row>
    <row r="52" spans="1:10" x14ac:dyDescent="0.25">
      <c r="A52" s="21">
        <f t="shared" si="0"/>
        <v>50</v>
      </c>
      <c r="B52" s="22">
        <f t="shared" si="3"/>
        <v>45748</v>
      </c>
      <c r="C52" s="42">
        <v>526499.99999999988</v>
      </c>
      <c r="D52" s="42">
        <v>409500</v>
      </c>
      <c r="E52" s="23">
        <f t="shared" si="1"/>
        <v>935999.99999999988</v>
      </c>
      <c r="F52" s="31">
        <v>0.3</v>
      </c>
      <c r="G52" s="30">
        <v>0.2</v>
      </c>
      <c r="H52" s="30">
        <v>0.25</v>
      </c>
      <c r="I52" s="30">
        <v>0.15</v>
      </c>
      <c r="J52" s="30">
        <v>0.1</v>
      </c>
    </row>
    <row r="53" spans="1:10" x14ac:dyDescent="0.25">
      <c r="A53" s="21">
        <f t="shared" si="0"/>
        <v>51</v>
      </c>
      <c r="B53" s="22">
        <f t="shared" si="3"/>
        <v>45778</v>
      </c>
      <c r="C53" s="42">
        <v>526499.99999999988</v>
      </c>
      <c r="D53" s="42">
        <v>409500</v>
      </c>
      <c r="E53" s="23">
        <f t="shared" si="1"/>
        <v>935999.99999999988</v>
      </c>
      <c r="F53" s="31">
        <v>0.3</v>
      </c>
      <c r="G53" s="30">
        <v>0.2</v>
      </c>
      <c r="H53" s="30">
        <v>0.25</v>
      </c>
      <c r="I53" s="30">
        <v>0.15</v>
      </c>
      <c r="J53" s="30">
        <v>0.1</v>
      </c>
    </row>
    <row r="54" spans="1:10" x14ac:dyDescent="0.25">
      <c r="A54" s="21">
        <f t="shared" si="0"/>
        <v>52</v>
      </c>
      <c r="B54" s="22">
        <f t="shared" si="3"/>
        <v>45809</v>
      </c>
      <c r="C54" s="42">
        <v>526499.99999999988</v>
      </c>
      <c r="D54" s="42">
        <v>409500</v>
      </c>
      <c r="E54" s="23">
        <f t="shared" si="1"/>
        <v>935999.99999999988</v>
      </c>
      <c r="F54" s="31">
        <v>0.3</v>
      </c>
      <c r="G54" s="30">
        <v>0.2</v>
      </c>
      <c r="H54" s="30">
        <v>0.25</v>
      </c>
      <c r="I54" s="30">
        <v>0.15</v>
      </c>
      <c r="J54" s="30">
        <v>0.1</v>
      </c>
    </row>
    <row r="55" spans="1:10" x14ac:dyDescent="0.25">
      <c r="A55" s="21">
        <f t="shared" si="0"/>
        <v>53</v>
      </c>
      <c r="B55" s="22">
        <f t="shared" si="3"/>
        <v>45839</v>
      </c>
      <c r="C55" s="42">
        <v>526499.99999999988</v>
      </c>
      <c r="D55" s="42">
        <v>409500</v>
      </c>
      <c r="E55" s="23">
        <f t="shared" si="1"/>
        <v>935999.99999999988</v>
      </c>
      <c r="F55" s="31">
        <v>0.3</v>
      </c>
      <c r="G55" s="30">
        <v>0.2</v>
      </c>
      <c r="H55" s="30">
        <v>0.25</v>
      </c>
      <c r="I55" s="30">
        <v>0.15</v>
      </c>
      <c r="J55" s="30">
        <v>0.1</v>
      </c>
    </row>
    <row r="56" spans="1:10" x14ac:dyDescent="0.25">
      <c r="A56" s="21">
        <f t="shared" si="0"/>
        <v>54</v>
      </c>
      <c r="B56" s="22">
        <f t="shared" si="3"/>
        <v>45870</v>
      </c>
      <c r="C56" s="42">
        <v>526499.99999999988</v>
      </c>
      <c r="D56" s="42">
        <v>409500</v>
      </c>
      <c r="E56" s="23">
        <f t="shared" si="1"/>
        <v>935999.99999999988</v>
      </c>
      <c r="F56" s="31">
        <v>0.3</v>
      </c>
      <c r="G56" s="30">
        <v>0.2</v>
      </c>
      <c r="H56" s="30">
        <v>0.25</v>
      </c>
      <c r="I56" s="30">
        <v>0.15</v>
      </c>
      <c r="J56" s="30">
        <v>0.1</v>
      </c>
    </row>
    <row r="57" spans="1:10" x14ac:dyDescent="0.25">
      <c r="A57" s="21">
        <f t="shared" si="0"/>
        <v>55</v>
      </c>
      <c r="B57" s="22">
        <f t="shared" si="3"/>
        <v>45901</v>
      </c>
      <c r="C57" s="42">
        <v>526499.99999999988</v>
      </c>
      <c r="D57" s="42">
        <v>409500</v>
      </c>
      <c r="E57" s="23">
        <f t="shared" si="1"/>
        <v>935999.99999999988</v>
      </c>
      <c r="F57" s="31">
        <v>0.3</v>
      </c>
      <c r="G57" s="30">
        <v>0.2</v>
      </c>
      <c r="H57" s="30">
        <v>0.25</v>
      </c>
      <c r="I57" s="30">
        <v>0.15</v>
      </c>
      <c r="J57" s="30">
        <v>0.1</v>
      </c>
    </row>
    <row r="58" spans="1:10" x14ac:dyDescent="0.25">
      <c r="A58" s="21">
        <f t="shared" si="0"/>
        <v>56</v>
      </c>
      <c r="B58" s="22">
        <f t="shared" si="3"/>
        <v>45931</v>
      </c>
      <c r="C58" s="42">
        <v>526499.99999999988</v>
      </c>
      <c r="D58" s="42">
        <v>409500</v>
      </c>
      <c r="E58" s="23">
        <f t="shared" si="1"/>
        <v>935999.99999999988</v>
      </c>
      <c r="F58" s="31">
        <v>0.3</v>
      </c>
      <c r="G58" s="30">
        <v>0.2</v>
      </c>
      <c r="H58" s="30">
        <v>0.25</v>
      </c>
      <c r="I58" s="30">
        <v>0.15</v>
      </c>
      <c r="J58" s="30">
        <v>0.1</v>
      </c>
    </row>
    <row r="59" spans="1:10" x14ac:dyDescent="0.25">
      <c r="A59" s="21">
        <f t="shared" si="0"/>
        <v>57</v>
      </c>
      <c r="B59" s="22">
        <f t="shared" si="3"/>
        <v>45962</v>
      </c>
      <c r="C59" s="42">
        <v>526499.99999999988</v>
      </c>
      <c r="D59" s="42">
        <v>409500</v>
      </c>
      <c r="E59" s="23">
        <f t="shared" si="1"/>
        <v>935999.99999999988</v>
      </c>
      <c r="F59" s="31">
        <v>0.3</v>
      </c>
      <c r="G59" s="30">
        <v>0.2</v>
      </c>
      <c r="H59" s="30">
        <v>0.25</v>
      </c>
      <c r="I59" s="30">
        <v>0.15</v>
      </c>
      <c r="J59" s="30">
        <v>0.1</v>
      </c>
    </row>
    <row r="60" spans="1:10" x14ac:dyDescent="0.25">
      <c r="A60" s="21">
        <f t="shared" si="0"/>
        <v>58</v>
      </c>
      <c r="B60" s="22">
        <f t="shared" si="3"/>
        <v>45992</v>
      </c>
      <c r="C60" s="42">
        <v>526499.99999999988</v>
      </c>
      <c r="D60" s="42">
        <v>409500</v>
      </c>
      <c r="E60" s="23">
        <f t="shared" si="1"/>
        <v>935999.99999999988</v>
      </c>
      <c r="F60" s="31">
        <v>0.3</v>
      </c>
      <c r="G60" s="30">
        <v>0.2</v>
      </c>
      <c r="H60" s="30">
        <v>0.25</v>
      </c>
      <c r="I60" s="30">
        <v>0.15</v>
      </c>
      <c r="J60" s="30">
        <v>0.1</v>
      </c>
    </row>
    <row r="61" spans="1:10" x14ac:dyDescent="0.25">
      <c r="A61" s="21">
        <f t="shared" si="0"/>
        <v>59</v>
      </c>
      <c r="B61" s="22">
        <f t="shared" si="3"/>
        <v>46023</v>
      </c>
      <c r="C61" s="42">
        <v>526499.99999999988</v>
      </c>
      <c r="D61" s="42">
        <v>409500</v>
      </c>
      <c r="E61" s="23">
        <f t="shared" si="1"/>
        <v>935999.99999999988</v>
      </c>
      <c r="F61" s="31">
        <v>0.3</v>
      </c>
      <c r="G61" s="30">
        <v>0.2</v>
      </c>
      <c r="H61" s="30">
        <v>0.25</v>
      </c>
      <c r="I61" s="30">
        <v>0.15</v>
      </c>
      <c r="J61" s="30">
        <v>0.1</v>
      </c>
    </row>
    <row r="62" spans="1:10" x14ac:dyDescent="0.25">
      <c r="A62" s="21">
        <f t="shared" si="0"/>
        <v>60</v>
      </c>
      <c r="B62" s="22">
        <f t="shared" si="3"/>
        <v>46054</v>
      </c>
      <c r="C62" s="42">
        <v>526499.99999999988</v>
      </c>
      <c r="D62" s="42">
        <v>409500</v>
      </c>
      <c r="E62" s="23">
        <f t="shared" si="1"/>
        <v>935999.99999999988</v>
      </c>
      <c r="F62" s="31">
        <v>0.3</v>
      </c>
      <c r="G62" s="30">
        <v>0.2</v>
      </c>
      <c r="H62" s="30">
        <v>0.25</v>
      </c>
      <c r="I62" s="30">
        <v>0.15</v>
      </c>
      <c r="J62" s="30">
        <v>0.1</v>
      </c>
    </row>
    <row r="63" spans="1:10" x14ac:dyDescent="0.25">
      <c r="A63" s="21">
        <f t="shared" si="0"/>
        <v>61</v>
      </c>
      <c r="B63" s="22">
        <f t="shared" si="3"/>
        <v>46082</v>
      </c>
      <c r="C63" s="42">
        <v>526499.99999999988</v>
      </c>
      <c r="D63" s="42">
        <v>409500</v>
      </c>
      <c r="E63" s="23">
        <f t="shared" si="1"/>
        <v>935999.99999999988</v>
      </c>
      <c r="F63" s="31">
        <v>0.3</v>
      </c>
      <c r="G63" s="30">
        <v>0.2</v>
      </c>
      <c r="H63" s="30">
        <v>0.25</v>
      </c>
      <c r="I63" s="30">
        <v>0.15</v>
      </c>
      <c r="J63" s="30">
        <v>0.1</v>
      </c>
    </row>
    <row r="64" spans="1:10" x14ac:dyDescent="0.25">
      <c r="A64" s="21">
        <f t="shared" si="0"/>
        <v>62</v>
      </c>
      <c r="B64" s="22">
        <f t="shared" si="3"/>
        <v>46113</v>
      </c>
      <c r="C64" s="42">
        <v>526499.99999999988</v>
      </c>
      <c r="D64" s="42">
        <v>409500</v>
      </c>
      <c r="E64" s="23">
        <f t="shared" si="1"/>
        <v>935999.99999999988</v>
      </c>
      <c r="F64" s="31">
        <v>0.3</v>
      </c>
      <c r="G64" s="30">
        <v>0.2</v>
      </c>
      <c r="H64" s="30">
        <v>0.25</v>
      </c>
      <c r="I64" s="30">
        <v>0.15</v>
      </c>
      <c r="J64" s="30">
        <v>0.1</v>
      </c>
    </row>
    <row r="65" spans="1:10" x14ac:dyDescent="0.25">
      <c r="A65" s="21">
        <f t="shared" si="0"/>
        <v>63</v>
      </c>
      <c r="B65" s="22">
        <f t="shared" si="3"/>
        <v>46143</v>
      </c>
      <c r="C65" s="42">
        <v>526499.99999999988</v>
      </c>
      <c r="D65" s="42">
        <v>409500</v>
      </c>
      <c r="E65" s="23">
        <f t="shared" si="1"/>
        <v>935999.99999999988</v>
      </c>
      <c r="F65" s="31">
        <v>0.3</v>
      </c>
      <c r="G65" s="30">
        <v>0.2</v>
      </c>
      <c r="H65" s="30">
        <v>0.25</v>
      </c>
      <c r="I65" s="30">
        <v>0.15</v>
      </c>
      <c r="J65" s="30">
        <v>0.1</v>
      </c>
    </row>
    <row r="66" spans="1:10" x14ac:dyDescent="0.25">
      <c r="A66" s="21">
        <f t="shared" si="0"/>
        <v>64</v>
      </c>
      <c r="B66" s="22">
        <f t="shared" si="3"/>
        <v>46174</v>
      </c>
      <c r="C66" s="42">
        <v>526499.99999999988</v>
      </c>
      <c r="D66" s="42">
        <v>409500</v>
      </c>
      <c r="E66" s="23">
        <f t="shared" si="1"/>
        <v>935999.99999999988</v>
      </c>
      <c r="F66" s="31">
        <v>0.3</v>
      </c>
      <c r="G66" s="30">
        <v>0.2</v>
      </c>
      <c r="H66" s="30">
        <v>0.25</v>
      </c>
      <c r="I66" s="30">
        <v>0.15</v>
      </c>
      <c r="J66" s="30">
        <v>0.1</v>
      </c>
    </row>
    <row r="67" spans="1:10" x14ac:dyDescent="0.25">
      <c r="A67" s="21">
        <f t="shared" ref="A67:A72" si="4">A66+1</f>
        <v>65</v>
      </c>
      <c r="B67" s="22">
        <f t="shared" si="3"/>
        <v>46204</v>
      </c>
      <c r="C67" s="42">
        <v>526499.99999999988</v>
      </c>
      <c r="D67" s="42">
        <v>409500</v>
      </c>
      <c r="E67" s="23">
        <f t="shared" ref="E67:E72" si="5">SUM(C67:D67)</f>
        <v>935999.99999999988</v>
      </c>
      <c r="F67" s="31">
        <v>0.3</v>
      </c>
      <c r="G67" s="30">
        <v>0.2</v>
      </c>
      <c r="H67" s="30">
        <v>0.25</v>
      </c>
      <c r="I67" s="30">
        <v>0.15</v>
      </c>
      <c r="J67" s="30">
        <v>0.1</v>
      </c>
    </row>
    <row r="68" spans="1:10" x14ac:dyDescent="0.25">
      <c r="A68" s="21">
        <f t="shared" si="4"/>
        <v>66</v>
      </c>
      <c r="B68" s="22">
        <f t="shared" si="3"/>
        <v>46235</v>
      </c>
      <c r="C68" s="42">
        <v>526499.99999999988</v>
      </c>
      <c r="D68" s="42">
        <v>409500</v>
      </c>
      <c r="E68" s="23">
        <f t="shared" si="5"/>
        <v>935999.99999999988</v>
      </c>
      <c r="F68" s="31">
        <v>0.3</v>
      </c>
      <c r="G68" s="30">
        <v>0.2</v>
      </c>
      <c r="H68" s="30">
        <v>0.25</v>
      </c>
      <c r="I68" s="30">
        <v>0.15</v>
      </c>
      <c r="J68" s="30">
        <v>0.1</v>
      </c>
    </row>
    <row r="69" spans="1:10" x14ac:dyDescent="0.25">
      <c r="A69" s="21">
        <f t="shared" si="4"/>
        <v>67</v>
      </c>
      <c r="B69" s="22">
        <f t="shared" si="3"/>
        <v>46266</v>
      </c>
      <c r="C69" s="42">
        <v>526499.99999999988</v>
      </c>
      <c r="D69" s="42">
        <v>409500</v>
      </c>
      <c r="E69" s="23">
        <f t="shared" si="5"/>
        <v>935999.99999999988</v>
      </c>
      <c r="F69" s="31">
        <v>0.3</v>
      </c>
      <c r="G69" s="30">
        <v>0.2</v>
      </c>
      <c r="H69" s="30">
        <v>0.25</v>
      </c>
      <c r="I69" s="30">
        <v>0.15</v>
      </c>
      <c r="J69" s="30">
        <v>0.1</v>
      </c>
    </row>
    <row r="70" spans="1:10" x14ac:dyDescent="0.25">
      <c r="A70" s="21">
        <f t="shared" si="4"/>
        <v>68</v>
      </c>
      <c r="B70" s="22">
        <f t="shared" si="3"/>
        <v>46296</v>
      </c>
      <c r="C70" s="42">
        <v>526499.99999999988</v>
      </c>
      <c r="D70" s="42">
        <v>409500</v>
      </c>
      <c r="E70" s="23">
        <f t="shared" si="5"/>
        <v>935999.99999999988</v>
      </c>
      <c r="F70" s="31">
        <v>0.3</v>
      </c>
      <c r="G70" s="30">
        <v>0.2</v>
      </c>
      <c r="H70" s="30">
        <v>0.25</v>
      </c>
      <c r="I70" s="30">
        <v>0.15</v>
      </c>
      <c r="J70" s="30">
        <v>0.1</v>
      </c>
    </row>
    <row r="71" spans="1:10" x14ac:dyDescent="0.25">
      <c r="A71" s="21">
        <f t="shared" si="4"/>
        <v>69</v>
      </c>
      <c r="B71" s="22">
        <f t="shared" si="3"/>
        <v>46327</v>
      </c>
      <c r="C71" s="42">
        <v>526499.99999999988</v>
      </c>
      <c r="D71" s="42">
        <v>409500</v>
      </c>
      <c r="E71" s="23">
        <f t="shared" si="5"/>
        <v>935999.99999999988</v>
      </c>
      <c r="F71" s="31">
        <v>0.3</v>
      </c>
      <c r="G71" s="30">
        <v>0.2</v>
      </c>
      <c r="H71" s="30">
        <v>0.25</v>
      </c>
      <c r="I71" s="30">
        <v>0.15</v>
      </c>
      <c r="J71" s="30">
        <v>0.1</v>
      </c>
    </row>
    <row r="72" spans="1:10" x14ac:dyDescent="0.25">
      <c r="A72" s="21">
        <f t="shared" si="4"/>
        <v>70</v>
      </c>
      <c r="B72" s="22">
        <f t="shared" si="3"/>
        <v>46357</v>
      </c>
      <c r="C72" s="42">
        <v>526499.99999999988</v>
      </c>
      <c r="D72" s="42">
        <v>409500</v>
      </c>
      <c r="E72" s="23">
        <f t="shared" si="5"/>
        <v>935999.99999999988</v>
      </c>
      <c r="F72" s="31">
        <v>0.3</v>
      </c>
      <c r="G72" s="30">
        <v>0.2</v>
      </c>
      <c r="H72" s="30">
        <v>0.25</v>
      </c>
      <c r="I72" s="30">
        <v>0.15</v>
      </c>
      <c r="J72" s="30">
        <v>0.1</v>
      </c>
    </row>
    <row r="73" spans="1:10" x14ac:dyDescent="0.25">
      <c r="A73" s="21"/>
      <c r="B73" s="22"/>
    </row>
    <row r="74" spans="1:10" x14ac:dyDescent="0.25">
      <c r="A74" s="21"/>
      <c r="B74" s="22"/>
    </row>
    <row r="75" spans="1:10" x14ac:dyDescent="0.25">
      <c r="A75" s="21"/>
      <c r="B75" s="22"/>
    </row>
    <row r="76" spans="1:10" x14ac:dyDescent="0.25">
      <c r="A76" s="21"/>
      <c r="B76" s="22"/>
    </row>
    <row r="77" spans="1:10" x14ac:dyDescent="0.25">
      <c r="A77" s="21"/>
      <c r="B7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Contracts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2022-02-17T22:11:46Z</dcterms:created>
  <dcterms:modified xsi:type="dcterms:W3CDTF">2023-11-02T03:39:15Z</dcterms:modified>
</cp:coreProperties>
</file>