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083/Work/climate_change_&amp;_futures/Projects/Adaptation_Handbook_Pacific/Welch/Projections/GBR_projections/"/>
    </mc:Choice>
  </mc:AlternateContent>
  <xr:revisionPtr revIDLastSave="0" documentId="13_ncr:1_{75C07A01-6FFB-054B-93C0-E4AB939397E2}" xr6:coauthVersionLast="47" xr6:coauthVersionMax="47" xr10:uidLastSave="{00000000-0000-0000-0000-000000000000}"/>
  <bookViews>
    <workbookView xWindow="1120" yWindow="500" windowWidth="34960" windowHeight="21100" activeTab="4" xr2:uid="{00000000-000D-0000-FFFF-FFFF00000000}"/>
  </bookViews>
  <sheets>
    <sheet name="mean_coral_cover_all_climate_sc" sheetId="1" r:id="rId1"/>
    <sheet name="FishBiomass_Calculations" sheetId="2" r:id="rId2"/>
    <sheet name="vsFISHMIP All TimeSteps" sheetId="3" r:id="rId3"/>
    <sheet name="vsFISHMIP_Annual_tonnes" sheetId="6" r:id="rId4"/>
    <sheet name="vsFISHMIP_Annual_kg_ha" sheetId="7" r:id="rId5"/>
    <sheet name="Workin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84" i="7" l="1"/>
  <c r="BN84" i="7"/>
  <c r="BO83" i="7"/>
  <c r="BN83" i="7"/>
  <c r="BO82" i="7"/>
  <c r="BN82" i="7"/>
  <c r="BO81" i="7"/>
  <c r="BN81" i="7"/>
  <c r="BJ84" i="7"/>
  <c r="BJ83" i="7"/>
  <c r="BJ82" i="7"/>
  <c r="BJ81" i="7"/>
  <c r="BI84" i="7"/>
  <c r="BI83" i="7"/>
  <c r="BI82" i="7"/>
  <c r="BI81" i="7"/>
  <c r="BN4" i="7"/>
  <c r="BO4" i="7"/>
  <c r="BN5" i="7"/>
  <c r="BO5" i="7"/>
  <c r="BN6" i="7"/>
  <c r="BO6" i="7"/>
  <c r="BN7" i="7"/>
  <c r="BO7" i="7"/>
  <c r="BN8" i="7"/>
  <c r="BO8" i="7"/>
  <c r="BN9" i="7"/>
  <c r="BO9" i="7"/>
  <c r="BN10" i="7"/>
  <c r="BO10" i="7"/>
  <c r="BN11" i="7"/>
  <c r="BO11" i="7"/>
  <c r="BN12" i="7"/>
  <c r="BO12" i="7"/>
  <c r="BN13" i="7"/>
  <c r="BO13" i="7"/>
  <c r="BN14" i="7"/>
  <c r="BO14" i="7"/>
  <c r="BN15" i="7"/>
  <c r="BO15" i="7"/>
  <c r="BN16" i="7"/>
  <c r="BO16" i="7"/>
  <c r="BN17" i="7"/>
  <c r="BO17" i="7"/>
  <c r="BN18" i="7"/>
  <c r="BO18" i="7"/>
  <c r="BN19" i="7"/>
  <c r="BO19" i="7"/>
  <c r="BN20" i="7"/>
  <c r="BO20" i="7"/>
  <c r="BN21" i="7"/>
  <c r="BO21" i="7"/>
  <c r="BN22" i="7"/>
  <c r="BO22" i="7"/>
  <c r="BN23" i="7"/>
  <c r="BO23" i="7"/>
  <c r="BN24" i="7"/>
  <c r="BO24" i="7"/>
  <c r="BN25" i="7"/>
  <c r="BO25" i="7"/>
  <c r="BN26" i="7"/>
  <c r="BO26" i="7"/>
  <c r="BN27" i="7"/>
  <c r="BO27" i="7"/>
  <c r="BN28" i="7"/>
  <c r="BO28" i="7"/>
  <c r="BN29" i="7"/>
  <c r="BO29" i="7"/>
  <c r="BN30" i="7"/>
  <c r="BO30" i="7"/>
  <c r="BN31" i="7"/>
  <c r="BO31" i="7"/>
  <c r="BN32" i="7"/>
  <c r="BO32" i="7"/>
  <c r="BN33" i="7"/>
  <c r="BO33" i="7"/>
  <c r="BN34" i="7"/>
  <c r="BO34" i="7"/>
  <c r="BN35" i="7"/>
  <c r="BO35" i="7"/>
  <c r="BN36" i="7"/>
  <c r="BO36" i="7"/>
  <c r="BN37" i="7"/>
  <c r="BO37" i="7"/>
  <c r="BN38" i="7"/>
  <c r="BO38" i="7"/>
  <c r="BN39" i="7"/>
  <c r="BO39" i="7"/>
  <c r="BN40" i="7"/>
  <c r="BO40" i="7"/>
  <c r="BN41" i="7"/>
  <c r="BO41" i="7"/>
  <c r="BN42" i="7"/>
  <c r="BO42" i="7"/>
  <c r="BN43" i="7"/>
  <c r="BO43" i="7"/>
  <c r="BN44" i="7"/>
  <c r="BO44" i="7"/>
  <c r="BN45" i="7"/>
  <c r="BO45" i="7"/>
  <c r="BN46" i="7"/>
  <c r="BO46" i="7"/>
  <c r="BN47" i="7"/>
  <c r="BO47" i="7"/>
  <c r="BN48" i="7"/>
  <c r="BO48" i="7"/>
  <c r="BN49" i="7"/>
  <c r="BO49" i="7"/>
  <c r="BN50" i="7"/>
  <c r="BO50" i="7"/>
  <c r="BN51" i="7"/>
  <c r="BO51" i="7"/>
  <c r="BN52" i="7"/>
  <c r="BO52" i="7"/>
  <c r="BN53" i="7"/>
  <c r="BO53" i="7"/>
  <c r="BN54" i="7"/>
  <c r="BO54" i="7"/>
  <c r="BN55" i="7"/>
  <c r="BO55" i="7"/>
  <c r="BN56" i="7"/>
  <c r="BO56" i="7"/>
  <c r="BN57" i="7"/>
  <c r="BO57" i="7"/>
  <c r="BN58" i="7"/>
  <c r="BO58" i="7"/>
  <c r="BN59" i="7"/>
  <c r="BO59" i="7"/>
  <c r="BN60" i="7"/>
  <c r="BO60" i="7"/>
  <c r="BN61" i="7"/>
  <c r="BO61" i="7"/>
  <c r="BN62" i="7"/>
  <c r="BO62" i="7"/>
  <c r="BN63" i="7"/>
  <c r="BO63" i="7"/>
  <c r="BN64" i="7"/>
  <c r="BO64" i="7"/>
  <c r="BN65" i="7"/>
  <c r="BO65" i="7"/>
  <c r="BN66" i="7"/>
  <c r="BO66" i="7"/>
  <c r="BN67" i="7"/>
  <c r="BO67" i="7"/>
  <c r="BN68" i="7"/>
  <c r="BO68" i="7"/>
  <c r="BN69" i="7"/>
  <c r="BO69" i="7"/>
  <c r="BN70" i="7"/>
  <c r="BO70" i="7"/>
  <c r="BN71" i="7"/>
  <c r="BO71" i="7"/>
  <c r="BN72" i="7"/>
  <c r="BO72" i="7"/>
  <c r="BN73" i="7"/>
  <c r="BO73" i="7"/>
  <c r="BN74" i="7"/>
  <c r="BO74" i="7"/>
  <c r="BN75" i="7"/>
  <c r="BO75" i="7"/>
  <c r="BN76" i="7"/>
  <c r="BO76" i="7"/>
  <c r="BN77" i="7"/>
  <c r="BO77" i="7"/>
  <c r="BN78" i="7"/>
  <c r="BO78" i="7"/>
  <c r="BN79" i="7"/>
  <c r="BO79" i="7"/>
  <c r="BO3" i="7"/>
  <c r="BN3" i="7"/>
  <c r="BI4" i="7"/>
  <c r="BJ4" i="7"/>
  <c r="BI5" i="7"/>
  <c r="BJ5" i="7"/>
  <c r="BI6" i="7"/>
  <c r="BJ6" i="7"/>
  <c r="BI7" i="7"/>
  <c r="BJ7" i="7"/>
  <c r="BI8" i="7"/>
  <c r="BJ8" i="7"/>
  <c r="BI9" i="7"/>
  <c r="BJ9" i="7"/>
  <c r="BI10" i="7"/>
  <c r="BJ10" i="7"/>
  <c r="BI11" i="7"/>
  <c r="BJ11" i="7"/>
  <c r="BI12" i="7"/>
  <c r="BJ12" i="7"/>
  <c r="BI13" i="7"/>
  <c r="BJ13" i="7"/>
  <c r="BI14" i="7"/>
  <c r="BJ14" i="7"/>
  <c r="BI15" i="7"/>
  <c r="BJ15" i="7"/>
  <c r="BI16" i="7"/>
  <c r="BJ16" i="7"/>
  <c r="BI17" i="7"/>
  <c r="BJ17" i="7"/>
  <c r="BI18" i="7"/>
  <c r="BJ18" i="7"/>
  <c r="BI19" i="7"/>
  <c r="BJ19" i="7"/>
  <c r="BI20" i="7"/>
  <c r="BJ20" i="7"/>
  <c r="BI21" i="7"/>
  <c r="BJ21" i="7"/>
  <c r="BI22" i="7"/>
  <c r="BJ22" i="7"/>
  <c r="BI23" i="7"/>
  <c r="BJ23" i="7"/>
  <c r="BI24" i="7"/>
  <c r="BJ24" i="7"/>
  <c r="BI25" i="7"/>
  <c r="BJ25" i="7"/>
  <c r="BI26" i="7"/>
  <c r="BJ26" i="7"/>
  <c r="BI27" i="7"/>
  <c r="BJ27" i="7"/>
  <c r="BI28" i="7"/>
  <c r="BJ28" i="7"/>
  <c r="BI29" i="7"/>
  <c r="BJ29" i="7"/>
  <c r="BI30" i="7"/>
  <c r="BJ30" i="7"/>
  <c r="BI31" i="7"/>
  <c r="BJ31" i="7"/>
  <c r="BI32" i="7"/>
  <c r="BJ32" i="7"/>
  <c r="BI33" i="7"/>
  <c r="BJ33" i="7"/>
  <c r="BI34" i="7"/>
  <c r="BJ34" i="7"/>
  <c r="BI35" i="7"/>
  <c r="BJ35" i="7"/>
  <c r="BI36" i="7"/>
  <c r="BJ36" i="7"/>
  <c r="BI37" i="7"/>
  <c r="BJ37" i="7"/>
  <c r="BI38" i="7"/>
  <c r="BJ38" i="7"/>
  <c r="BI39" i="7"/>
  <c r="BJ39" i="7"/>
  <c r="BI40" i="7"/>
  <c r="BJ40" i="7"/>
  <c r="BI41" i="7"/>
  <c r="BJ41" i="7"/>
  <c r="BI42" i="7"/>
  <c r="BJ42" i="7"/>
  <c r="BI43" i="7"/>
  <c r="BJ43" i="7"/>
  <c r="BI44" i="7"/>
  <c r="BJ44" i="7"/>
  <c r="BI45" i="7"/>
  <c r="BJ45" i="7"/>
  <c r="BI46" i="7"/>
  <c r="BJ46" i="7"/>
  <c r="BI47" i="7"/>
  <c r="BJ47" i="7"/>
  <c r="BI48" i="7"/>
  <c r="BJ48" i="7"/>
  <c r="BI49" i="7"/>
  <c r="BJ49" i="7"/>
  <c r="BI50" i="7"/>
  <c r="BJ50" i="7"/>
  <c r="BI51" i="7"/>
  <c r="BJ51" i="7"/>
  <c r="BI52" i="7"/>
  <c r="BJ52" i="7"/>
  <c r="BI53" i="7"/>
  <c r="BJ53" i="7"/>
  <c r="BI54" i="7"/>
  <c r="BJ54" i="7"/>
  <c r="BI55" i="7"/>
  <c r="BJ55" i="7"/>
  <c r="BI56" i="7"/>
  <c r="BJ56" i="7"/>
  <c r="BI57" i="7"/>
  <c r="BJ57" i="7"/>
  <c r="BI58" i="7"/>
  <c r="BJ58" i="7"/>
  <c r="BI59" i="7"/>
  <c r="BJ59" i="7"/>
  <c r="BI60" i="7"/>
  <c r="BJ60" i="7"/>
  <c r="BI61" i="7"/>
  <c r="BJ61" i="7"/>
  <c r="BI62" i="7"/>
  <c r="BJ62" i="7"/>
  <c r="BI63" i="7"/>
  <c r="BJ63" i="7"/>
  <c r="BI64" i="7"/>
  <c r="BJ64" i="7"/>
  <c r="BI65" i="7"/>
  <c r="BJ65" i="7"/>
  <c r="BI66" i="7"/>
  <c r="BJ66" i="7"/>
  <c r="BI67" i="7"/>
  <c r="BJ67" i="7"/>
  <c r="BI68" i="7"/>
  <c r="BJ68" i="7"/>
  <c r="BI69" i="7"/>
  <c r="BJ69" i="7"/>
  <c r="BI70" i="7"/>
  <c r="BJ70" i="7"/>
  <c r="BI71" i="7"/>
  <c r="BJ71" i="7"/>
  <c r="BI72" i="7"/>
  <c r="BJ72" i="7"/>
  <c r="BI73" i="7"/>
  <c r="BJ73" i="7"/>
  <c r="BI74" i="7"/>
  <c r="BJ74" i="7"/>
  <c r="BI75" i="7"/>
  <c r="BJ75" i="7"/>
  <c r="BI76" i="7"/>
  <c r="BJ76" i="7"/>
  <c r="BI77" i="7"/>
  <c r="BJ77" i="7"/>
  <c r="BI78" i="7"/>
  <c r="BJ78" i="7"/>
  <c r="BI79" i="7"/>
  <c r="BJ79" i="7"/>
  <c r="BJ3" i="7"/>
  <c r="BI3" i="7"/>
  <c r="BE84" i="7"/>
  <c r="BD84" i="7"/>
  <c r="BC84" i="7"/>
  <c r="BB84" i="7"/>
  <c r="BE83" i="7"/>
  <c r="BD83" i="7"/>
  <c r="BC83" i="7"/>
  <c r="BB83" i="7"/>
  <c r="BE82" i="7"/>
  <c r="BD82" i="7"/>
  <c r="BC82" i="7"/>
  <c r="BB82" i="7"/>
  <c r="BE81" i="7"/>
  <c r="BD81" i="7"/>
  <c r="BC81" i="7"/>
  <c r="BB81" i="7"/>
  <c r="AA81" i="7"/>
  <c r="AB81" i="7"/>
  <c r="AC81" i="7"/>
  <c r="AA82" i="7"/>
  <c r="AB82" i="7"/>
  <c r="AC82" i="7"/>
  <c r="AA83" i="7"/>
  <c r="AB83" i="7"/>
  <c r="AC83" i="7"/>
  <c r="AA84" i="7"/>
  <c r="AB84" i="7"/>
  <c r="AC84" i="7"/>
  <c r="Z84" i="7"/>
  <c r="Z83" i="7"/>
  <c r="Z82" i="7"/>
  <c r="Z81" i="7"/>
  <c r="BB4" i="7"/>
  <c r="BC4" i="7"/>
  <c r="BD4" i="7"/>
  <c r="BE4" i="7"/>
  <c r="BB5" i="7"/>
  <c r="BC5" i="7"/>
  <c r="BD5" i="7"/>
  <c r="BE5" i="7"/>
  <c r="BB6" i="7"/>
  <c r="BC6" i="7"/>
  <c r="BD6" i="7"/>
  <c r="BE6" i="7"/>
  <c r="BB7" i="7"/>
  <c r="BC7" i="7"/>
  <c r="BD7" i="7"/>
  <c r="BE7" i="7"/>
  <c r="BB8" i="7"/>
  <c r="BC8" i="7"/>
  <c r="BD8" i="7"/>
  <c r="BE8" i="7"/>
  <c r="BB9" i="7"/>
  <c r="BC9" i="7"/>
  <c r="BD9" i="7"/>
  <c r="BE9" i="7"/>
  <c r="BB10" i="7"/>
  <c r="BC10" i="7"/>
  <c r="BD10" i="7"/>
  <c r="BE10" i="7"/>
  <c r="BB11" i="7"/>
  <c r="BC11" i="7"/>
  <c r="BD11" i="7"/>
  <c r="BE11" i="7"/>
  <c r="BB12" i="7"/>
  <c r="BC12" i="7"/>
  <c r="BD12" i="7"/>
  <c r="BE12" i="7"/>
  <c r="BB13" i="7"/>
  <c r="BC13" i="7"/>
  <c r="BD13" i="7"/>
  <c r="BE13" i="7"/>
  <c r="BB14" i="7"/>
  <c r="BC14" i="7"/>
  <c r="BD14" i="7"/>
  <c r="BE14" i="7"/>
  <c r="BB15" i="7"/>
  <c r="BC15" i="7"/>
  <c r="BD15" i="7"/>
  <c r="BE15" i="7"/>
  <c r="BB16" i="7"/>
  <c r="BC16" i="7"/>
  <c r="BD16" i="7"/>
  <c r="BE16" i="7"/>
  <c r="BB17" i="7"/>
  <c r="BC17" i="7"/>
  <c r="BD17" i="7"/>
  <c r="BE17" i="7"/>
  <c r="BB18" i="7"/>
  <c r="BC18" i="7"/>
  <c r="BD18" i="7"/>
  <c r="BE18" i="7"/>
  <c r="BB19" i="7"/>
  <c r="BC19" i="7"/>
  <c r="BD19" i="7"/>
  <c r="BE19" i="7"/>
  <c r="BB20" i="7"/>
  <c r="BC20" i="7"/>
  <c r="BD20" i="7"/>
  <c r="BE20" i="7"/>
  <c r="BB21" i="7"/>
  <c r="BC21" i="7"/>
  <c r="BD21" i="7"/>
  <c r="BE21" i="7"/>
  <c r="BB22" i="7"/>
  <c r="BC22" i="7"/>
  <c r="BD22" i="7"/>
  <c r="BE22" i="7"/>
  <c r="BB23" i="7"/>
  <c r="BC23" i="7"/>
  <c r="BD23" i="7"/>
  <c r="BE23" i="7"/>
  <c r="BB24" i="7"/>
  <c r="BC24" i="7"/>
  <c r="BD24" i="7"/>
  <c r="BE24" i="7"/>
  <c r="BB25" i="7"/>
  <c r="BC25" i="7"/>
  <c r="BD25" i="7"/>
  <c r="BE25" i="7"/>
  <c r="BB26" i="7"/>
  <c r="BC26" i="7"/>
  <c r="BD26" i="7"/>
  <c r="BE26" i="7"/>
  <c r="BB27" i="7"/>
  <c r="BC27" i="7"/>
  <c r="BD27" i="7"/>
  <c r="BE27" i="7"/>
  <c r="BB28" i="7"/>
  <c r="BC28" i="7"/>
  <c r="BD28" i="7"/>
  <c r="BE28" i="7"/>
  <c r="BB29" i="7"/>
  <c r="BC29" i="7"/>
  <c r="BD29" i="7"/>
  <c r="BE29" i="7"/>
  <c r="BB30" i="7"/>
  <c r="BC30" i="7"/>
  <c r="BD30" i="7"/>
  <c r="BE30" i="7"/>
  <c r="BB31" i="7"/>
  <c r="BC31" i="7"/>
  <c r="BD31" i="7"/>
  <c r="BE31" i="7"/>
  <c r="BB32" i="7"/>
  <c r="BC32" i="7"/>
  <c r="BD32" i="7"/>
  <c r="BE32" i="7"/>
  <c r="BB33" i="7"/>
  <c r="BC33" i="7"/>
  <c r="BD33" i="7"/>
  <c r="BE33" i="7"/>
  <c r="BB34" i="7"/>
  <c r="BC34" i="7"/>
  <c r="BD34" i="7"/>
  <c r="BE34" i="7"/>
  <c r="BB35" i="7"/>
  <c r="BC35" i="7"/>
  <c r="BD35" i="7"/>
  <c r="BE35" i="7"/>
  <c r="BB36" i="7"/>
  <c r="BC36" i="7"/>
  <c r="BD36" i="7"/>
  <c r="BE36" i="7"/>
  <c r="BB37" i="7"/>
  <c r="BC37" i="7"/>
  <c r="BD37" i="7"/>
  <c r="BE37" i="7"/>
  <c r="BB38" i="7"/>
  <c r="BC38" i="7"/>
  <c r="BD38" i="7"/>
  <c r="BE38" i="7"/>
  <c r="BB39" i="7"/>
  <c r="BC39" i="7"/>
  <c r="BD39" i="7"/>
  <c r="BE39" i="7"/>
  <c r="BB40" i="7"/>
  <c r="BC40" i="7"/>
  <c r="BD40" i="7"/>
  <c r="BE40" i="7"/>
  <c r="BB41" i="7"/>
  <c r="BC41" i="7"/>
  <c r="BD41" i="7"/>
  <c r="BE41" i="7"/>
  <c r="BB42" i="7"/>
  <c r="BC42" i="7"/>
  <c r="BD42" i="7"/>
  <c r="BE42" i="7"/>
  <c r="BB43" i="7"/>
  <c r="BC43" i="7"/>
  <c r="BD43" i="7"/>
  <c r="BE43" i="7"/>
  <c r="BB44" i="7"/>
  <c r="BC44" i="7"/>
  <c r="BD44" i="7"/>
  <c r="BE44" i="7"/>
  <c r="BB45" i="7"/>
  <c r="BC45" i="7"/>
  <c r="BD45" i="7"/>
  <c r="BE45" i="7"/>
  <c r="BB46" i="7"/>
  <c r="BC46" i="7"/>
  <c r="BD46" i="7"/>
  <c r="BE46" i="7"/>
  <c r="BB47" i="7"/>
  <c r="BC47" i="7"/>
  <c r="BD47" i="7"/>
  <c r="BE47" i="7"/>
  <c r="BB48" i="7"/>
  <c r="BC48" i="7"/>
  <c r="BD48" i="7"/>
  <c r="BE48" i="7"/>
  <c r="BB49" i="7"/>
  <c r="BC49" i="7"/>
  <c r="BD49" i="7"/>
  <c r="BE49" i="7"/>
  <c r="BB50" i="7"/>
  <c r="BC50" i="7"/>
  <c r="BD50" i="7"/>
  <c r="BE50" i="7"/>
  <c r="BB51" i="7"/>
  <c r="BC51" i="7"/>
  <c r="BD51" i="7"/>
  <c r="BE51" i="7"/>
  <c r="BB52" i="7"/>
  <c r="BC52" i="7"/>
  <c r="BD52" i="7"/>
  <c r="BE52" i="7"/>
  <c r="BB53" i="7"/>
  <c r="BC53" i="7"/>
  <c r="BD53" i="7"/>
  <c r="BE53" i="7"/>
  <c r="BB54" i="7"/>
  <c r="BC54" i="7"/>
  <c r="BD54" i="7"/>
  <c r="BE54" i="7"/>
  <c r="BB55" i="7"/>
  <c r="BC55" i="7"/>
  <c r="BD55" i="7"/>
  <c r="BE55" i="7"/>
  <c r="BB56" i="7"/>
  <c r="BC56" i="7"/>
  <c r="BD56" i="7"/>
  <c r="BE56" i="7"/>
  <c r="BB57" i="7"/>
  <c r="BC57" i="7"/>
  <c r="BD57" i="7"/>
  <c r="BE57" i="7"/>
  <c r="BB58" i="7"/>
  <c r="BC58" i="7"/>
  <c r="BD58" i="7"/>
  <c r="BE58" i="7"/>
  <c r="BB59" i="7"/>
  <c r="BC59" i="7"/>
  <c r="BD59" i="7"/>
  <c r="BE59" i="7"/>
  <c r="BB60" i="7"/>
  <c r="BC60" i="7"/>
  <c r="BD60" i="7"/>
  <c r="BE60" i="7"/>
  <c r="BB61" i="7"/>
  <c r="BC61" i="7"/>
  <c r="BD61" i="7"/>
  <c r="BE61" i="7"/>
  <c r="BB62" i="7"/>
  <c r="BC62" i="7"/>
  <c r="BD62" i="7"/>
  <c r="BE62" i="7"/>
  <c r="BB63" i="7"/>
  <c r="BC63" i="7"/>
  <c r="BD63" i="7"/>
  <c r="BE63" i="7"/>
  <c r="BB64" i="7"/>
  <c r="BC64" i="7"/>
  <c r="BD64" i="7"/>
  <c r="BE64" i="7"/>
  <c r="BB65" i="7"/>
  <c r="BC65" i="7"/>
  <c r="BD65" i="7"/>
  <c r="BE65" i="7"/>
  <c r="BB66" i="7"/>
  <c r="BC66" i="7"/>
  <c r="BD66" i="7"/>
  <c r="BE66" i="7"/>
  <c r="BB67" i="7"/>
  <c r="BC67" i="7"/>
  <c r="BD67" i="7"/>
  <c r="BE67" i="7"/>
  <c r="BB68" i="7"/>
  <c r="BC68" i="7"/>
  <c r="BD68" i="7"/>
  <c r="BE68" i="7"/>
  <c r="BB69" i="7"/>
  <c r="BC69" i="7"/>
  <c r="BD69" i="7"/>
  <c r="BE69" i="7"/>
  <c r="BB70" i="7"/>
  <c r="BC70" i="7"/>
  <c r="BD70" i="7"/>
  <c r="BE70" i="7"/>
  <c r="BB71" i="7"/>
  <c r="BC71" i="7"/>
  <c r="BD71" i="7"/>
  <c r="BE71" i="7"/>
  <c r="BB72" i="7"/>
  <c r="BC72" i="7"/>
  <c r="BD72" i="7"/>
  <c r="BE72" i="7"/>
  <c r="BB73" i="7"/>
  <c r="BC73" i="7"/>
  <c r="BD73" i="7"/>
  <c r="BE73" i="7"/>
  <c r="BB74" i="7"/>
  <c r="BC74" i="7"/>
  <c r="BD74" i="7"/>
  <c r="BE74" i="7"/>
  <c r="BB75" i="7"/>
  <c r="BC75" i="7"/>
  <c r="BD75" i="7"/>
  <c r="BE75" i="7"/>
  <c r="BB76" i="7"/>
  <c r="BC76" i="7"/>
  <c r="BD76" i="7"/>
  <c r="BE76" i="7"/>
  <c r="BB77" i="7"/>
  <c r="BC77" i="7"/>
  <c r="BD77" i="7"/>
  <c r="BE77" i="7"/>
  <c r="BB78" i="7"/>
  <c r="BC78" i="7"/>
  <c r="BD78" i="7"/>
  <c r="BE78" i="7"/>
  <c r="BB79" i="7"/>
  <c r="BC79" i="7"/>
  <c r="BD79" i="7"/>
  <c r="BE79" i="7"/>
  <c r="BE3" i="7"/>
  <c r="BD3" i="7"/>
  <c r="BC3" i="7"/>
  <c r="BB3" i="7"/>
  <c r="AX4" i="7"/>
  <c r="AY4" i="7"/>
  <c r="AZ4" i="7"/>
  <c r="BA4" i="7"/>
  <c r="AX5" i="7"/>
  <c r="AY5" i="7"/>
  <c r="AZ5" i="7"/>
  <c r="BA5" i="7"/>
  <c r="AX6" i="7"/>
  <c r="AY6" i="7"/>
  <c r="AZ6" i="7"/>
  <c r="BA6" i="7"/>
  <c r="AX7" i="7"/>
  <c r="AY7" i="7"/>
  <c r="AZ7" i="7"/>
  <c r="BA7" i="7"/>
  <c r="AX8" i="7"/>
  <c r="AY8" i="7"/>
  <c r="AZ8" i="7"/>
  <c r="BA8" i="7"/>
  <c r="AX9" i="7"/>
  <c r="AY9" i="7"/>
  <c r="AZ9" i="7"/>
  <c r="BA9" i="7"/>
  <c r="AX10" i="7"/>
  <c r="AY10" i="7"/>
  <c r="AZ10" i="7"/>
  <c r="BA10" i="7"/>
  <c r="AX11" i="7"/>
  <c r="AY11" i="7"/>
  <c r="AZ11" i="7"/>
  <c r="BA11" i="7"/>
  <c r="AX12" i="7"/>
  <c r="AY12" i="7"/>
  <c r="AZ12" i="7"/>
  <c r="BA12" i="7"/>
  <c r="AX13" i="7"/>
  <c r="AY13" i="7"/>
  <c r="AZ13" i="7"/>
  <c r="BA13" i="7"/>
  <c r="AX14" i="7"/>
  <c r="AY14" i="7"/>
  <c r="AZ14" i="7"/>
  <c r="BA14" i="7"/>
  <c r="AX15" i="7"/>
  <c r="AY15" i="7"/>
  <c r="AZ15" i="7"/>
  <c r="BA15" i="7"/>
  <c r="AX16" i="7"/>
  <c r="AY16" i="7"/>
  <c r="AZ16" i="7"/>
  <c r="BA16" i="7"/>
  <c r="AX17" i="7"/>
  <c r="AY17" i="7"/>
  <c r="AZ17" i="7"/>
  <c r="BA17" i="7"/>
  <c r="AX18" i="7"/>
  <c r="AY18" i="7"/>
  <c r="AZ18" i="7"/>
  <c r="BA18" i="7"/>
  <c r="AX19" i="7"/>
  <c r="AY19" i="7"/>
  <c r="AZ19" i="7"/>
  <c r="BA19" i="7"/>
  <c r="AX20" i="7"/>
  <c r="AY20" i="7"/>
  <c r="AZ20" i="7"/>
  <c r="BA20" i="7"/>
  <c r="AX21" i="7"/>
  <c r="AY21" i="7"/>
  <c r="AZ21" i="7"/>
  <c r="BA21" i="7"/>
  <c r="AX22" i="7"/>
  <c r="AY22" i="7"/>
  <c r="AZ22" i="7"/>
  <c r="BA22" i="7"/>
  <c r="AX23" i="7"/>
  <c r="AY23" i="7"/>
  <c r="AZ23" i="7"/>
  <c r="BA23" i="7"/>
  <c r="AX24" i="7"/>
  <c r="AY24" i="7"/>
  <c r="AZ24" i="7"/>
  <c r="BA24" i="7"/>
  <c r="AX25" i="7"/>
  <c r="AY25" i="7"/>
  <c r="AZ25" i="7"/>
  <c r="BA25" i="7"/>
  <c r="AX26" i="7"/>
  <c r="AY26" i="7"/>
  <c r="AZ26" i="7"/>
  <c r="BA26" i="7"/>
  <c r="AX27" i="7"/>
  <c r="AY27" i="7"/>
  <c r="AZ27" i="7"/>
  <c r="BA27" i="7"/>
  <c r="AX28" i="7"/>
  <c r="AY28" i="7"/>
  <c r="AZ28" i="7"/>
  <c r="BA28" i="7"/>
  <c r="AX29" i="7"/>
  <c r="AY29" i="7"/>
  <c r="AZ29" i="7"/>
  <c r="BA29" i="7"/>
  <c r="AX30" i="7"/>
  <c r="AY30" i="7"/>
  <c r="AZ30" i="7"/>
  <c r="BA30" i="7"/>
  <c r="AX31" i="7"/>
  <c r="AY31" i="7"/>
  <c r="AZ31" i="7"/>
  <c r="BA31" i="7"/>
  <c r="AX32" i="7"/>
  <c r="AY32" i="7"/>
  <c r="AZ32" i="7"/>
  <c r="BA32" i="7"/>
  <c r="AX33" i="7"/>
  <c r="AY33" i="7"/>
  <c r="AZ33" i="7"/>
  <c r="BA33" i="7"/>
  <c r="AX34" i="7"/>
  <c r="AY34" i="7"/>
  <c r="AZ34" i="7"/>
  <c r="BA34" i="7"/>
  <c r="AX35" i="7"/>
  <c r="AY35" i="7"/>
  <c r="AZ35" i="7"/>
  <c r="BA35" i="7"/>
  <c r="AX36" i="7"/>
  <c r="AY36" i="7"/>
  <c r="AZ36" i="7"/>
  <c r="BA36" i="7"/>
  <c r="AX37" i="7"/>
  <c r="AY37" i="7"/>
  <c r="AZ37" i="7"/>
  <c r="BA37" i="7"/>
  <c r="AX38" i="7"/>
  <c r="AY38" i="7"/>
  <c r="AZ38" i="7"/>
  <c r="BA38" i="7"/>
  <c r="AX39" i="7"/>
  <c r="AY39" i="7"/>
  <c r="AZ39" i="7"/>
  <c r="BA39" i="7"/>
  <c r="AX40" i="7"/>
  <c r="AY40" i="7"/>
  <c r="AZ40" i="7"/>
  <c r="BA40" i="7"/>
  <c r="AX41" i="7"/>
  <c r="AY41" i="7"/>
  <c r="AZ41" i="7"/>
  <c r="BA41" i="7"/>
  <c r="AX42" i="7"/>
  <c r="AY42" i="7"/>
  <c r="AZ42" i="7"/>
  <c r="BA42" i="7"/>
  <c r="AX43" i="7"/>
  <c r="AY43" i="7"/>
  <c r="AZ43" i="7"/>
  <c r="BA43" i="7"/>
  <c r="AX44" i="7"/>
  <c r="AY44" i="7"/>
  <c r="AZ44" i="7"/>
  <c r="BA44" i="7"/>
  <c r="AX45" i="7"/>
  <c r="AY45" i="7"/>
  <c r="AZ45" i="7"/>
  <c r="BA45" i="7"/>
  <c r="AX46" i="7"/>
  <c r="AY46" i="7"/>
  <c r="AZ46" i="7"/>
  <c r="BA46" i="7"/>
  <c r="AX47" i="7"/>
  <c r="AY47" i="7"/>
  <c r="AZ47" i="7"/>
  <c r="BA47" i="7"/>
  <c r="AX48" i="7"/>
  <c r="AY48" i="7"/>
  <c r="AZ48" i="7"/>
  <c r="BA48" i="7"/>
  <c r="AX49" i="7"/>
  <c r="AY49" i="7"/>
  <c r="AZ49" i="7"/>
  <c r="BA49" i="7"/>
  <c r="AX50" i="7"/>
  <c r="AY50" i="7"/>
  <c r="AZ50" i="7"/>
  <c r="BA50" i="7"/>
  <c r="AX51" i="7"/>
  <c r="AY51" i="7"/>
  <c r="AZ51" i="7"/>
  <c r="BA51" i="7"/>
  <c r="AX52" i="7"/>
  <c r="AY52" i="7"/>
  <c r="AZ52" i="7"/>
  <c r="BA52" i="7"/>
  <c r="AX53" i="7"/>
  <c r="AY53" i="7"/>
  <c r="AZ53" i="7"/>
  <c r="BA53" i="7"/>
  <c r="AX54" i="7"/>
  <c r="AY54" i="7"/>
  <c r="AZ54" i="7"/>
  <c r="BA54" i="7"/>
  <c r="AX55" i="7"/>
  <c r="AY55" i="7"/>
  <c r="AZ55" i="7"/>
  <c r="BA55" i="7"/>
  <c r="AX56" i="7"/>
  <c r="AY56" i="7"/>
  <c r="AZ56" i="7"/>
  <c r="BA56" i="7"/>
  <c r="AX57" i="7"/>
  <c r="AY57" i="7"/>
  <c r="AZ57" i="7"/>
  <c r="BA57" i="7"/>
  <c r="AX58" i="7"/>
  <c r="AY58" i="7"/>
  <c r="AZ58" i="7"/>
  <c r="BA58" i="7"/>
  <c r="AX59" i="7"/>
  <c r="AY59" i="7"/>
  <c r="AZ59" i="7"/>
  <c r="BA59" i="7"/>
  <c r="AX60" i="7"/>
  <c r="AY60" i="7"/>
  <c r="AZ60" i="7"/>
  <c r="BA60" i="7"/>
  <c r="AX61" i="7"/>
  <c r="AY61" i="7"/>
  <c r="AZ61" i="7"/>
  <c r="BA61" i="7"/>
  <c r="AX62" i="7"/>
  <c r="AY62" i="7"/>
  <c r="AZ62" i="7"/>
  <c r="BA62" i="7"/>
  <c r="AX63" i="7"/>
  <c r="AY63" i="7"/>
  <c r="AZ63" i="7"/>
  <c r="BA63" i="7"/>
  <c r="AX64" i="7"/>
  <c r="AY64" i="7"/>
  <c r="AZ64" i="7"/>
  <c r="BA64" i="7"/>
  <c r="AX65" i="7"/>
  <c r="AY65" i="7"/>
  <c r="AZ65" i="7"/>
  <c r="BA65" i="7"/>
  <c r="AX66" i="7"/>
  <c r="AY66" i="7"/>
  <c r="AZ66" i="7"/>
  <c r="BA66" i="7"/>
  <c r="AX67" i="7"/>
  <c r="AY67" i="7"/>
  <c r="AZ67" i="7"/>
  <c r="BA67" i="7"/>
  <c r="AX68" i="7"/>
  <c r="AY68" i="7"/>
  <c r="AZ68" i="7"/>
  <c r="BA68" i="7"/>
  <c r="AX69" i="7"/>
  <c r="AY69" i="7"/>
  <c r="AZ69" i="7"/>
  <c r="BA69" i="7"/>
  <c r="AX70" i="7"/>
  <c r="AY70" i="7"/>
  <c r="AZ70" i="7"/>
  <c r="BA70" i="7"/>
  <c r="AX71" i="7"/>
  <c r="AY71" i="7"/>
  <c r="AZ71" i="7"/>
  <c r="BA71" i="7"/>
  <c r="AX72" i="7"/>
  <c r="AY72" i="7"/>
  <c r="AZ72" i="7"/>
  <c r="BA72" i="7"/>
  <c r="AX73" i="7"/>
  <c r="AY73" i="7"/>
  <c r="AZ73" i="7"/>
  <c r="BA73" i="7"/>
  <c r="AX74" i="7"/>
  <c r="AY74" i="7"/>
  <c r="AZ74" i="7"/>
  <c r="BA74" i="7"/>
  <c r="AX75" i="7"/>
  <c r="AY75" i="7"/>
  <c r="AZ75" i="7"/>
  <c r="BA75" i="7"/>
  <c r="AX76" i="7"/>
  <c r="AY76" i="7"/>
  <c r="AZ76" i="7"/>
  <c r="BA76" i="7"/>
  <c r="AX77" i="7"/>
  <c r="AY77" i="7"/>
  <c r="AZ77" i="7"/>
  <c r="BA77" i="7"/>
  <c r="AX78" i="7"/>
  <c r="AY78" i="7"/>
  <c r="AZ78" i="7"/>
  <c r="BA78" i="7"/>
  <c r="AX79" i="7"/>
  <c r="AY79" i="7"/>
  <c r="AZ79" i="7"/>
  <c r="BA79" i="7"/>
  <c r="AY3" i="7"/>
  <c r="AZ3" i="7"/>
  <c r="BA3" i="7"/>
  <c r="AX3" i="7"/>
  <c r="V4" i="7"/>
  <c r="W4" i="7"/>
  <c r="X4" i="7"/>
  <c r="Y4" i="7"/>
  <c r="V5" i="7"/>
  <c r="W5" i="7"/>
  <c r="X5" i="7"/>
  <c r="Y5" i="7"/>
  <c r="V6" i="7"/>
  <c r="W6" i="7"/>
  <c r="X6" i="7"/>
  <c r="Y6" i="7"/>
  <c r="V7" i="7"/>
  <c r="W7" i="7"/>
  <c r="X7" i="7"/>
  <c r="Y7" i="7"/>
  <c r="V8" i="7"/>
  <c r="W8" i="7"/>
  <c r="X8" i="7"/>
  <c r="Y8" i="7"/>
  <c r="V9" i="7"/>
  <c r="W9" i="7"/>
  <c r="X9" i="7"/>
  <c r="Y9" i="7"/>
  <c r="V10" i="7"/>
  <c r="W10" i="7"/>
  <c r="X10" i="7"/>
  <c r="Y10" i="7"/>
  <c r="V11" i="7"/>
  <c r="W11" i="7"/>
  <c r="X11" i="7"/>
  <c r="Y11" i="7"/>
  <c r="V12" i="7"/>
  <c r="W12" i="7"/>
  <c r="X12" i="7"/>
  <c r="Y12" i="7"/>
  <c r="V13" i="7"/>
  <c r="W13" i="7"/>
  <c r="X13" i="7"/>
  <c r="Y13" i="7"/>
  <c r="V14" i="7"/>
  <c r="W14" i="7"/>
  <c r="X14" i="7"/>
  <c r="Y14" i="7"/>
  <c r="V15" i="7"/>
  <c r="W15" i="7"/>
  <c r="X15" i="7"/>
  <c r="Y15" i="7"/>
  <c r="V16" i="7"/>
  <c r="W16" i="7"/>
  <c r="X16" i="7"/>
  <c r="Y16" i="7"/>
  <c r="V17" i="7"/>
  <c r="W17" i="7"/>
  <c r="X17" i="7"/>
  <c r="Y17" i="7"/>
  <c r="V18" i="7"/>
  <c r="W18" i="7"/>
  <c r="X18" i="7"/>
  <c r="Y18" i="7"/>
  <c r="V19" i="7"/>
  <c r="W19" i="7"/>
  <c r="X19" i="7"/>
  <c r="Y19" i="7"/>
  <c r="V20" i="7"/>
  <c r="W20" i="7"/>
  <c r="X20" i="7"/>
  <c r="Y20" i="7"/>
  <c r="V21" i="7"/>
  <c r="W21" i="7"/>
  <c r="X21" i="7"/>
  <c r="Y21" i="7"/>
  <c r="V22" i="7"/>
  <c r="W22" i="7"/>
  <c r="X22" i="7"/>
  <c r="Y22" i="7"/>
  <c r="V23" i="7"/>
  <c r="W23" i="7"/>
  <c r="X23" i="7"/>
  <c r="Y23" i="7"/>
  <c r="V24" i="7"/>
  <c r="W24" i="7"/>
  <c r="X24" i="7"/>
  <c r="Y24" i="7"/>
  <c r="V25" i="7"/>
  <c r="W25" i="7"/>
  <c r="X25" i="7"/>
  <c r="Y25" i="7"/>
  <c r="V26" i="7"/>
  <c r="W26" i="7"/>
  <c r="X26" i="7"/>
  <c r="Y26" i="7"/>
  <c r="V27" i="7"/>
  <c r="W27" i="7"/>
  <c r="X27" i="7"/>
  <c r="Y27" i="7"/>
  <c r="V28" i="7"/>
  <c r="W28" i="7"/>
  <c r="X28" i="7"/>
  <c r="Y28" i="7"/>
  <c r="V29" i="7"/>
  <c r="W29" i="7"/>
  <c r="X29" i="7"/>
  <c r="Y29" i="7"/>
  <c r="V30" i="7"/>
  <c r="W30" i="7"/>
  <c r="X30" i="7"/>
  <c r="Y30" i="7"/>
  <c r="V31" i="7"/>
  <c r="W31" i="7"/>
  <c r="X31" i="7"/>
  <c r="Y31" i="7"/>
  <c r="V32" i="7"/>
  <c r="W32" i="7"/>
  <c r="X32" i="7"/>
  <c r="Y32" i="7"/>
  <c r="V33" i="7"/>
  <c r="W33" i="7"/>
  <c r="X33" i="7"/>
  <c r="Y33" i="7"/>
  <c r="V34" i="7"/>
  <c r="W34" i="7"/>
  <c r="X34" i="7"/>
  <c r="Y34" i="7"/>
  <c r="V35" i="7"/>
  <c r="W35" i="7"/>
  <c r="X35" i="7"/>
  <c r="Y35" i="7"/>
  <c r="V36" i="7"/>
  <c r="W36" i="7"/>
  <c r="X36" i="7"/>
  <c r="Y36" i="7"/>
  <c r="V37" i="7"/>
  <c r="W37" i="7"/>
  <c r="X37" i="7"/>
  <c r="Y37" i="7"/>
  <c r="V38" i="7"/>
  <c r="W38" i="7"/>
  <c r="X38" i="7"/>
  <c r="Y38" i="7"/>
  <c r="V39" i="7"/>
  <c r="W39" i="7"/>
  <c r="X39" i="7"/>
  <c r="Y39" i="7"/>
  <c r="V40" i="7"/>
  <c r="W40" i="7"/>
  <c r="X40" i="7"/>
  <c r="Y40" i="7"/>
  <c r="V41" i="7"/>
  <c r="W41" i="7"/>
  <c r="X41" i="7"/>
  <c r="Y41" i="7"/>
  <c r="V42" i="7"/>
  <c r="W42" i="7"/>
  <c r="X42" i="7"/>
  <c r="Y42" i="7"/>
  <c r="V43" i="7"/>
  <c r="W43" i="7"/>
  <c r="X43" i="7"/>
  <c r="Y43" i="7"/>
  <c r="V44" i="7"/>
  <c r="W44" i="7"/>
  <c r="X44" i="7"/>
  <c r="Y44" i="7"/>
  <c r="V45" i="7"/>
  <c r="W45" i="7"/>
  <c r="X45" i="7"/>
  <c r="Y45" i="7"/>
  <c r="V46" i="7"/>
  <c r="W46" i="7"/>
  <c r="X46" i="7"/>
  <c r="Y46" i="7"/>
  <c r="V47" i="7"/>
  <c r="W47" i="7"/>
  <c r="X47" i="7"/>
  <c r="Y47" i="7"/>
  <c r="V48" i="7"/>
  <c r="W48" i="7"/>
  <c r="X48" i="7"/>
  <c r="Y48" i="7"/>
  <c r="V49" i="7"/>
  <c r="W49" i="7"/>
  <c r="X49" i="7"/>
  <c r="Y49" i="7"/>
  <c r="V50" i="7"/>
  <c r="W50" i="7"/>
  <c r="X50" i="7"/>
  <c r="Y50" i="7"/>
  <c r="V51" i="7"/>
  <c r="W51" i="7"/>
  <c r="X51" i="7"/>
  <c r="Y51" i="7"/>
  <c r="V52" i="7"/>
  <c r="W52" i="7"/>
  <c r="X52" i="7"/>
  <c r="Y52" i="7"/>
  <c r="V53" i="7"/>
  <c r="W53" i="7"/>
  <c r="X53" i="7"/>
  <c r="Y53" i="7"/>
  <c r="V54" i="7"/>
  <c r="W54" i="7"/>
  <c r="X54" i="7"/>
  <c r="Y54" i="7"/>
  <c r="V55" i="7"/>
  <c r="W55" i="7"/>
  <c r="X55" i="7"/>
  <c r="Y55" i="7"/>
  <c r="V56" i="7"/>
  <c r="W56" i="7"/>
  <c r="X56" i="7"/>
  <c r="Y56" i="7"/>
  <c r="V57" i="7"/>
  <c r="W57" i="7"/>
  <c r="X57" i="7"/>
  <c r="Y57" i="7"/>
  <c r="V58" i="7"/>
  <c r="W58" i="7"/>
  <c r="X58" i="7"/>
  <c r="Y58" i="7"/>
  <c r="V59" i="7"/>
  <c r="W59" i="7"/>
  <c r="X59" i="7"/>
  <c r="Y59" i="7"/>
  <c r="V60" i="7"/>
  <c r="W60" i="7"/>
  <c r="X60" i="7"/>
  <c r="Y60" i="7"/>
  <c r="V61" i="7"/>
  <c r="W61" i="7"/>
  <c r="X61" i="7"/>
  <c r="Y61" i="7"/>
  <c r="V62" i="7"/>
  <c r="W62" i="7"/>
  <c r="X62" i="7"/>
  <c r="Y62" i="7"/>
  <c r="V63" i="7"/>
  <c r="W63" i="7"/>
  <c r="X63" i="7"/>
  <c r="Y63" i="7"/>
  <c r="V64" i="7"/>
  <c r="W64" i="7"/>
  <c r="X64" i="7"/>
  <c r="Y64" i="7"/>
  <c r="V65" i="7"/>
  <c r="W65" i="7"/>
  <c r="X65" i="7"/>
  <c r="Y65" i="7"/>
  <c r="V66" i="7"/>
  <c r="W66" i="7"/>
  <c r="X66" i="7"/>
  <c r="Y66" i="7"/>
  <c r="V67" i="7"/>
  <c r="W67" i="7"/>
  <c r="X67" i="7"/>
  <c r="Y67" i="7"/>
  <c r="V68" i="7"/>
  <c r="W68" i="7"/>
  <c r="X68" i="7"/>
  <c r="Y68" i="7"/>
  <c r="V69" i="7"/>
  <c r="W69" i="7"/>
  <c r="X69" i="7"/>
  <c r="Y69" i="7"/>
  <c r="V70" i="7"/>
  <c r="W70" i="7"/>
  <c r="X70" i="7"/>
  <c r="Y70" i="7"/>
  <c r="V71" i="7"/>
  <c r="W71" i="7"/>
  <c r="X71" i="7"/>
  <c r="Y71" i="7"/>
  <c r="V72" i="7"/>
  <c r="W72" i="7"/>
  <c r="X72" i="7"/>
  <c r="Y72" i="7"/>
  <c r="V73" i="7"/>
  <c r="W73" i="7"/>
  <c r="X73" i="7"/>
  <c r="Y73" i="7"/>
  <c r="V74" i="7"/>
  <c r="W74" i="7"/>
  <c r="X74" i="7"/>
  <c r="Y74" i="7"/>
  <c r="V75" i="7"/>
  <c r="W75" i="7"/>
  <c r="X75" i="7"/>
  <c r="Y75" i="7"/>
  <c r="V76" i="7"/>
  <c r="W76" i="7"/>
  <c r="X76" i="7"/>
  <c r="Y76" i="7"/>
  <c r="V77" i="7"/>
  <c r="W77" i="7"/>
  <c r="X77" i="7"/>
  <c r="Y77" i="7"/>
  <c r="V78" i="7"/>
  <c r="W78" i="7"/>
  <c r="X78" i="7"/>
  <c r="Y78" i="7"/>
  <c r="V79" i="7"/>
  <c r="W79" i="7"/>
  <c r="X79" i="7"/>
  <c r="Y79" i="7"/>
  <c r="W3" i="7"/>
  <c r="X3" i="7"/>
  <c r="Y3" i="7"/>
  <c r="V3" i="7"/>
  <c r="AO3" i="7"/>
  <c r="AP3" i="7"/>
  <c r="AQ3" i="7"/>
  <c r="AR3" i="7"/>
  <c r="AS3" i="7"/>
  <c r="AT3" i="7"/>
  <c r="AO4" i="7"/>
  <c r="AP4" i="7"/>
  <c r="AQ4" i="7"/>
  <c r="AR4" i="7"/>
  <c r="AS4" i="7"/>
  <c r="AT4" i="7"/>
  <c r="AO5" i="7"/>
  <c r="AP5" i="7"/>
  <c r="AQ5" i="7"/>
  <c r="AR5" i="7"/>
  <c r="AS5" i="7"/>
  <c r="AT5" i="7"/>
  <c r="AO6" i="7"/>
  <c r="AP6" i="7"/>
  <c r="AQ6" i="7"/>
  <c r="AR6" i="7"/>
  <c r="AS6" i="7"/>
  <c r="AT6" i="7"/>
  <c r="AO7" i="7"/>
  <c r="AP7" i="7"/>
  <c r="AQ7" i="7"/>
  <c r="AR7" i="7"/>
  <c r="AS7" i="7"/>
  <c r="AT7" i="7"/>
  <c r="AO8" i="7"/>
  <c r="AP8" i="7"/>
  <c r="AQ8" i="7"/>
  <c r="AR8" i="7"/>
  <c r="AS8" i="7"/>
  <c r="AT8" i="7"/>
  <c r="AO9" i="7"/>
  <c r="AP9" i="7"/>
  <c r="AQ9" i="7"/>
  <c r="AR9" i="7"/>
  <c r="AS9" i="7"/>
  <c r="AT9" i="7"/>
  <c r="AO10" i="7"/>
  <c r="AP10" i="7"/>
  <c r="AQ10" i="7"/>
  <c r="AR10" i="7"/>
  <c r="AS10" i="7"/>
  <c r="AT10" i="7"/>
  <c r="AO11" i="7"/>
  <c r="AP11" i="7"/>
  <c r="AQ11" i="7"/>
  <c r="AR11" i="7"/>
  <c r="AS11" i="7"/>
  <c r="AT11" i="7"/>
  <c r="AO12" i="7"/>
  <c r="AP12" i="7"/>
  <c r="AQ12" i="7"/>
  <c r="AR12" i="7"/>
  <c r="AS12" i="7"/>
  <c r="AT12" i="7"/>
  <c r="AO13" i="7"/>
  <c r="AP13" i="7"/>
  <c r="AQ13" i="7"/>
  <c r="AR13" i="7"/>
  <c r="AS13" i="7"/>
  <c r="AT13" i="7"/>
  <c r="AO14" i="7"/>
  <c r="AP14" i="7"/>
  <c r="AQ14" i="7"/>
  <c r="AR14" i="7"/>
  <c r="AS14" i="7"/>
  <c r="AT14" i="7"/>
  <c r="AO15" i="7"/>
  <c r="AP15" i="7"/>
  <c r="AQ15" i="7"/>
  <c r="AR15" i="7"/>
  <c r="AS15" i="7"/>
  <c r="AT15" i="7"/>
  <c r="AO16" i="7"/>
  <c r="AP16" i="7"/>
  <c r="AQ16" i="7"/>
  <c r="AR16" i="7"/>
  <c r="AS16" i="7"/>
  <c r="AT16" i="7"/>
  <c r="AO17" i="7"/>
  <c r="AP17" i="7"/>
  <c r="AQ17" i="7"/>
  <c r="AR17" i="7"/>
  <c r="AS17" i="7"/>
  <c r="AT17" i="7"/>
  <c r="AO18" i="7"/>
  <c r="AP18" i="7"/>
  <c r="AQ18" i="7"/>
  <c r="AR18" i="7"/>
  <c r="AS18" i="7"/>
  <c r="AT18" i="7"/>
  <c r="AO19" i="7"/>
  <c r="AP19" i="7"/>
  <c r="AQ19" i="7"/>
  <c r="AR19" i="7"/>
  <c r="AS19" i="7"/>
  <c r="AT19" i="7"/>
  <c r="AO20" i="7"/>
  <c r="AP20" i="7"/>
  <c r="AQ20" i="7"/>
  <c r="AR20" i="7"/>
  <c r="AS20" i="7"/>
  <c r="AT20" i="7"/>
  <c r="AO21" i="7"/>
  <c r="AP21" i="7"/>
  <c r="AQ21" i="7"/>
  <c r="AR21" i="7"/>
  <c r="AS21" i="7"/>
  <c r="AT21" i="7"/>
  <c r="AO22" i="7"/>
  <c r="AP22" i="7"/>
  <c r="AQ22" i="7"/>
  <c r="AR22" i="7"/>
  <c r="AS22" i="7"/>
  <c r="AT22" i="7"/>
  <c r="AO23" i="7"/>
  <c r="AP23" i="7"/>
  <c r="AQ23" i="7"/>
  <c r="AR23" i="7"/>
  <c r="AS23" i="7"/>
  <c r="AT23" i="7"/>
  <c r="AO24" i="7"/>
  <c r="AP24" i="7"/>
  <c r="AQ24" i="7"/>
  <c r="AR24" i="7"/>
  <c r="AS24" i="7"/>
  <c r="AT24" i="7"/>
  <c r="AO25" i="7"/>
  <c r="AP25" i="7"/>
  <c r="AQ25" i="7"/>
  <c r="AR25" i="7"/>
  <c r="AS25" i="7"/>
  <c r="AT25" i="7"/>
  <c r="AO26" i="7"/>
  <c r="AP26" i="7"/>
  <c r="AQ26" i="7"/>
  <c r="AR26" i="7"/>
  <c r="AS26" i="7"/>
  <c r="AT26" i="7"/>
  <c r="AO27" i="7"/>
  <c r="AP27" i="7"/>
  <c r="AQ27" i="7"/>
  <c r="AR27" i="7"/>
  <c r="AS27" i="7"/>
  <c r="AT27" i="7"/>
  <c r="AO28" i="7"/>
  <c r="AP28" i="7"/>
  <c r="AQ28" i="7"/>
  <c r="AR28" i="7"/>
  <c r="AS28" i="7"/>
  <c r="AT28" i="7"/>
  <c r="AO29" i="7"/>
  <c r="AP29" i="7"/>
  <c r="AQ29" i="7"/>
  <c r="AR29" i="7"/>
  <c r="AS29" i="7"/>
  <c r="AT29" i="7"/>
  <c r="AO30" i="7"/>
  <c r="AP30" i="7"/>
  <c r="AQ30" i="7"/>
  <c r="AR30" i="7"/>
  <c r="AS30" i="7"/>
  <c r="AT30" i="7"/>
  <c r="AO31" i="7"/>
  <c r="AP31" i="7"/>
  <c r="AQ31" i="7"/>
  <c r="AR31" i="7"/>
  <c r="AS31" i="7"/>
  <c r="AT31" i="7"/>
  <c r="AO32" i="7"/>
  <c r="AP32" i="7"/>
  <c r="AQ32" i="7"/>
  <c r="AR32" i="7"/>
  <c r="AS32" i="7"/>
  <c r="AT32" i="7"/>
  <c r="AO33" i="7"/>
  <c r="AP33" i="7"/>
  <c r="AQ33" i="7"/>
  <c r="AR33" i="7"/>
  <c r="AS33" i="7"/>
  <c r="AT33" i="7"/>
  <c r="AO34" i="7"/>
  <c r="AP34" i="7"/>
  <c r="AQ34" i="7"/>
  <c r="AR34" i="7"/>
  <c r="AS34" i="7"/>
  <c r="AT34" i="7"/>
  <c r="AO35" i="7"/>
  <c r="AP35" i="7"/>
  <c r="AQ35" i="7"/>
  <c r="AR35" i="7"/>
  <c r="AS35" i="7"/>
  <c r="AT35" i="7"/>
  <c r="AO36" i="7"/>
  <c r="AP36" i="7"/>
  <c r="AQ36" i="7"/>
  <c r="AR36" i="7"/>
  <c r="AS36" i="7"/>
  <c r="AT36" i="7"/>
  <c r="AO37" i="7"/>
  <c r="AP37" i="7"/>
  <c r="AQ37" i="7"/>
  <c r="AR37" i="7"/>
  <c r="AS37" i="7"/>
  <c r="AT37" i="7"/>
  <c r="AO38" i="7"/>
  <c r="AP38" i="7"/>
  <c r="AQ38" i="7"/>
  <c r="AR38" i="7"/>
  <c r="AS38" i="7"/>
  <c r="AT38" i="7"/>
  <c r="AO39" i="7"/>
  <c r="AP39" i="7"/>
  <c r="AQ39" i="7"/>
  <c r="AR39" i="7"/>
  <c r="AS39" i="7"/>
  <c r="AT39" i="7"/>
  <c r="AO40" i="7"/>
  <c r="AP40" i="7"/>
  <c r="AQ40" i="7"/>
  <c r="AR40" i="7"/>
  <c r="AS40" i="7"/>
  <c r="AT40" i="7"/>
  <c r="AO41" i="7"/>
  <c r="AP41" i="7"/>
  <c r="AQ41" i="7"/>
  <c r="AR41" i="7"/>
  <c r="AS41" i="7"/>
  <c r="AT41" i="7"/>
  <c r="AO42" i="7"/>
  <c r="AP42" i="7"/>
  <c r="AQ42" i="7"/>
  <c r="AR42" i="7"/>
  <c r="AS42" i="7"/>
  <c r="AT42" i="7"/>
  <c r="AO43" i="7"/>
  <c r="AP43" i="7"/>
  <c r="AQ43" i="7"/>
  <c r="AR43" i="7"/>
  <c r="AS43" i="7"/>
  <c r="AT43" i="7"/>
  <c r="AO44" i="7"/>
  <c r="AP44" i="7"/>
  <c r="AQ44" i="7"/>
  <c r="AR44" i="7"/>
  <c r="AS44" i="7"/>
  <c r="AT44" i="7"/>
  <c r="AO45" i="7"/>
  <c r="AP45" i="7"/>
  <c r="AQ45" i="7"/>
  <c r="AR45" i="7"/>
  <c r="AS45" i="7"/>
  <c r="AT45" i="7"/>
  <c r="AO46" i="7"/>
  <c r="AP46" i="7"/>
  <c r="AQ46" i="7"/>
  <c r="AR46" i="7"/>
  <c r="AS46" i="7"/>
  <c r="AT46" i="7"/>
  <c r="AO47" i="7"/>
  <c r="AP47" i="7"/>
  <c r="AQ47" i="7"/>
  <c r="AR47" i="7"/>
  <c r="AS47" i="7"/>
  <c r="AT47" i="7"/>
  <c r="AO48" i="7"/>
  <c r="AP48" i="7"/>
  <c r="AQ48" i="7"/>
  <c r="AR48" i="7"/>
  <c r="AS48" i="7"/>
  <c r="AT48" i="7"/>
  <c r="AO49" i="7"/>
  <c r="AP49" i="7"/>
  <c r="AQ49" i="7"/>
  <c r="AR49" i="7"/>
  <c r="AS49" i="7"/>
  <c r="AT49" i="7"/>
  <c r="AO50" i="7"/>
  <c r="AP50" i="7"/>
  <c r="AQ50" i="7"/>
  <c r="AR50" i="7"/>
  <c r="AS50" i="7"/>
  <c r="AT50" i="7"/>
  <c r="AO51" i="7"/>
  <c r="AP51" i="7"/>
  <c r="AQ51" i="7"/>
  <c r="AR51" i="7"/>
  <c r="AS51" i="7"/>
  <c r="AT51" i="7"/>
  <c r="AO52" i="7"/>
  <c r="AP52" i="7"/>
  <c r="AQ52" i="7"/>
  <c r="AR52" i="7"/>
  <c r="AS52" i="7"/>
  <c r="AT52" i="7"/>
  <c r="AO53" i="7"/>
  <c r="AP53" i="7"/>
  <c r="AQ53" i="7"/>
  <c r="AR53" i="7"/>
  <c r="AS53" i="7"/>
  <c r="AT53" i="7"/>
  <c r="AO54" i="7"/>
  <c r="AP54" i="7"/>
  <c r="AQ54" i="7"/>
  <c r="AR54" i="7"/>
  <c r="AS54" i="7"/>
  <c r="AT54" i="7"/>
  <c r="AO55" i="7"/>
  <c r="AP55" i="7"/>
  <c r="AQ55" i="7"/>
  <c r="AR55" i="7"/>
  <c r="AS55" i="7"/>
  <c r="AT55" i="7"/>
  <c r="AO56" i="7"/>
  <c r="AP56" i="7"/>
  <c r="AQ56" i="7"/>
  <c r="AR56" i="7"/>
  <c r="AS56" i="7"/>
  <c r="AT56" i="7"/>
  <c r="AO57" i="7"/>
  <c r="AP57" i="7"/>
  <c r="AQ57" i="7"/>
  <c r="AR57" i="7"/>
  <c r="AS57" i="7"/>
  <c r="AT57" i="7"/>
  <c r="AO58" i="7"/>
  <c r="AP58" i="7"/>
  <c r="AQ58" i="7"/>
  <c r="AR58" i="7"/>
  <c r="AS58" i="7"/>
  <c r="AT58" i="7"/>
  <c r="AO59" i="7"/>
  <c r="AP59" i="7"/>
  <c r="AQ59" i="7"/>
  <c r="AR59" i="7"/>
  <c r="AS59" i="7"/>
  <c r="AT59" i="7"/>
  <c r="AO60" i="7"/>
  <c r="AP60" i="7"/>
  <c r="AQ60" i="7"/>
  <c r="AR60" i="7"/>
  <c r="AS60" i="7"/>
  <c r="AT60" i="7"/>
  <c r="AO61" i="7"/>
  <c r="AP61" i="7"/>
  <c r="AQ61" i="7"/>
  <c r="AR61" i="7"/>
  <c r="AS61" i="7"/>
  <c r="AT61" i="7"/>
  <c r="AO62" i="7"/>
  <c r="AP62" i="7"/>
  <c r="AQ62" i="7"/>
  <c r="AR62" i="7"/>
  <c r="AS62" i="7"/>
  <c r="AT62" i="7"/>
  <c r="AO63" i="7"/>
  <c r="AP63" i="7"/>
  <c r="AQ63" i="7"/>
  <c r="AR63" i="7"/>
  <c r="AS63" i="7"/>
  <c r="AT63" i="7"/>
  <c r="AO64" i="7"/>
  <c r="AP64" i="7"/>
  <c r="AQ64" i="7"/>
  <c r="AR64" i="7"/>
  <c r="AS64" i="7"/>
  <c r="AT64" i="7"/>
  <c r="AO65" i="7"/>
  <c r="AP65" i="7"/>
  <c r="AQ65" i="7"/>
  <c r="AR65" i="7"/>
  <c r="AS65" i="7"/>
  <c r="AT65" i="7"/>
  <c r="AO66" i="7"/>
  <c r="AP66" i="7"/>
  <c r="AQ66" i="7"/>
  <c r="AR66" i="7"/>
  <c r="AS66" i="7"/>
  <c r="AT66" i="7"/>
  <c r="AO67" i="7"/>
  <c r="AP67" i="7"/>
  <c r="AQ67" i="7"/>
  <c r="AR67" i="7"/>
  <c r="AS67" i="7"/>
  <c r="AT67" i="7"/>
  <c r="AO68" i="7"/>
  <c r="AP68" i="7"/>
  <c r="AQ68" i="7"/>
  <c r="AR68" i="7"/>
  <c r="AS68" i="7"/>
  <c r="AT68" i="7"/>
  <c r="AO69" i="7"/>
  <c r="AP69" i="7"/>
  <c r="AQ69" i="7"/>
  <c r="AR69" i="7"/>
  <c r="AS69" i="7"/>
  <c r="AT69" i="7"/>
  <c r="AO70" i="7"/>
  <c r="AP70" i="7"/>
  <c r="AQ70" i="7"/>
  <c r="AR70" i="7"/>
  <c r="AS70" i="7"/>
  <c r="AT70" i="7"/>
  <c r="AO71" i="7"/>
  <c r="AP71" i="7"/>
  <c r="AQ71" i="7"/>
  <c r="AR71" i="7"/>
  <c r="AS71" i="7"/>
  <c r="AT71" i="7"/>
  <c r="AO72" i="7"/>
  <c r="AP72" i="7"/>
  <c r="AQ72" i="7"/>
  <c r="AR72" i="7"/>
  <c r="AS72" i="7"/>
  <c r="AT72" i="7"/>
  <c r="AO73" i="7"/>
  <c r="AP73" i="7"/>
  <c r="AQ73" i="7"/>
  <c r="AR73" i="7"/>
  <c r="AS73" i="7"/>
  <c r="AT73" i="7"/>
  <c r="AO74" i="7"/>
  <c r="AP74" i="7"/>
  <c r="AQ74" i="7"/>
  <c r="AR74" i="7"/>
  <c r="AS74" i="7"/>
  <c r="AT74" i="7"/>
  <c r="AO75" i="7"/>
  <c r="AP75" i="7"/>
  <c r="AQ75" i="7"/>
  <c r="AR75" i="7"/>
  <c r="AS75" i="7"/>
  <c r="AT75" i="7"/>
  <c r="AO76" i="7"/>
  <c r="AP76" i="7"/>
  <c r="AQ76" i="7"/>
  <c r="AR76" i="7"/>
  <c r="AS76" i="7"/>
  <c r="AT76" i="7"/>
  <c r="AO77" i="7"/>
  <c r="AP77" i="7"/>
  <c r="AQ77" i="7"/>
  <c r="AR77" i="7"/>
  <c r="AS77" i="7"/>
  <c r="AT77" i="7"/>
  <c r="AO78" i="7"/>
  <c r="AP78" i="7"/>
  <c r="AQ78" i="7"/>
  <c r="AR78" i="7"/>
  <c r="AS78" i="7"/>
  <c r="AT78" i="7"/>
  <c r="AO79" i="7"/>
  <c r="AP79" i="7"/>
  <c r="AQ79" i="7"/>
  <c r="AR79" i="7"/>
  <c r="AS79" i="7"/>
  <c r="AT79" i="7"/>
  <c r="AG3" i="7"/>
  <c r="AH3" i="7"/>
  <c r="AI3" i="7"/>
  <c r="AJ3" i="7"/>
  <c r="AK3" i="7"/>
  <c r="AL3" i="7"/>
  <c r="AM3" i="7"/>
  <c r="AG4" i="7"/>
  <c r="AH4" i="7"/>
  <c r="AI4" i="7"/>
  <c r="AJ4" i="7"/>
  <c r="AK4" i="7"/>
  <c r="AL4" i="7"/>
  <c r="AM4" i="7"/>
  <c r="AG5" i="7"/>
  <c r="AH5" i="7"/>
  <c r="AI5" i="7"/>
  <c r="AJ5" i="7"/>
  <c r="AK5" i="7"/>
  <c r="AL5" i="7"/>
  <c r="AM5" i="7"/>
  <c r="AG6" i="7"/>
  <c r="AH6" i="7"/>
  <c r="AI6" i="7"/>
  <c r="AJ6" i="7"/>
  <c r="AK6" i="7"/>
  <c r="AL6" i="7"/>
  <c r="AM6" i="7"/>
  <c r="AG7" i="7"/>
  <c r="AH7" i="7"/>
  <c r="AI7" i="7"/>
  <c r="AJ7" i="7"/>
  <c r="AK7" i="7"/>
  <c r="AL7" i="7"/>
  <c r="AM7" i="7"/>
  <c r="AG8" i="7"/>
  <c r="AH8" i="7"/>
  <c r="AI8" i="7"/>
  <c r="AJ8" i="7"/>
  <c r="AK8" i="7"/>
  <c r="AL8" i="7"/>
  <c r="AM8" i="7"/>
  <c r="AG9" i="7"/>
  <c r="AH9" i="7"/>
  <c r="AI9" i="7"/>
  <c r="AJ9" i="7"/>
  <c r="AK9" i="7"/>
  <c r="AL9" i="7"/>
  <c r="AM9" i="7"/>
  <c r="AG10" i="7"/>
  <c r="AH10" i="7"/>
  <c r="AI10" i="7"/>
  <c r="AJ10" i="7"/>
  <c r="AK10" i="7"/>
  <c r="AL10" i="7"/>
  <c r="AM10" i="7"/>
  <c r="AG11" i="7"/>
  <c r="AH11" i="7"/>
  <c r="AI11" i="7"/>
  <c r="AJ11" i="7"/>
  <c r="AK11" i="7"/>
  <c r="AL11" i="7"/>
  <c r="AM11" i="7"/>
  <c r="AG12" i="7"/>
  <c r="AH12" i="7"/>
  <c r="AI12" i="7"/>
  <c r="AJ12" i="7"/>
  <c r="AK12" i="7"/>
  <c r="AL12" i="7"/>
  <c r="AM12" i="7"/>
  <c r="AG13" i="7"/>
  <c r="AH13" i="7"/>
  <c r="AI13" i="7"/>
  <c r="AJ13" i="7"/>
  <c r="AK13" i="7"/>
  <c r="AL13" i="7"/>
  <c r="AM13" i="7"/>
  <c r="AG14" i="7"/>
  <c r="AH14" i="7"/>
  <c r="AI14" i="7"/>
  <c r="AJ14" i="7"/>
  <c r="AK14" i="7"/>
  <c r="AL14" i="7"/>
  <c r="AM14" i="7"/>
  <c r="AG15" i="7"/>
  <c r="AH15" i="7"/>
  <c r="AI15" i="7"/>
  <c r="AJ15" i="7"/>
  <c r="AK15" i="7"/>
  <c r="AL15" i="7"/>
  <c r="AM15" i="7"/>
  <c r="AG16" i="7"/>
  <c r="AH16" i="7"/>
  <c r="AI16" i="7"/>
  <c r="AJ16" i="7"/>
  <c r="AK16" i="7"/>
  <c r="AL16" i="7"/>
  <c r="AM16" i="7"/>
  <c r="AG17" i="7"/>
  <c r="AH17" i="7"/>
  <c r="AI17" i="7"/>
  <c r="AJ17" i="7"/>
  <c r="AK17" i="7"/>
  <c r="AL17" i="7"/>
  <c r="AM17" i="7"/>
  <c r="AG18" i="7"/>
  <c r="AH18" i="7"/>
  <c r="AI18" i="7"/>
  <c r="AJ18" i="7"/>
  <c r="AK18" i="7"/>
  <c r="AL18" i="7"/>
  <c r="AM18" i="7"/>
  <c r="AG19" i="7"/>
  <c r="AH19" i="7"/>
  <c r="AI19" i="7"/>
  <c r="AJ19" i="7"/>
  <c r="AK19" i="7"/>
  <c r="AL19" i="7"/>
  <c r="AM19" i="7"/>
  <c r="AG20" i="7"/>
  <c r="AH20" i="7"/>
  <c r="AI20" i="7"/>
  <c r="AJ20" i="7"/>
  <c r="AK20" i="7"/>
  <c r="AL20" i="7"/>
  <c r="AM20" i="7"/>
  <c r="AG21" i="7"/>
  <c r="AH21" i="7"/>
  <c r="AI21" i="7"/>
  <c r="AJ21" i="7"/>
  <c r="AK21" i="7"/>
  <c r="AL21" i="7"/>
  <c r="AM21" i="7"/>
  <c r="AG22" i="7"/>
  <c r="AH22" i="7"/>
  <c r="AI22" i="7"/>
  <c r="AJ22" i="7"/>
  <c r="AK22" i="7"/>
  <c r="AL22" i="7"/>
  <c r="AM22" i="7"/>
  <c r="AG23" i="7"/>
  <c r="AH23" i="7"/>
  <c r="AI23" i="7"/>
  <c r="AJ23" i="7"/>
  <c r="AK23" i="7"/>
  <c r="AL23" i="7"/>
  <c r="AM23" i="7"/>
  <c r="AG24" i="7"/>
  <c r="AH24" i="7"/>
  <c r="AI24" i="7"/>
  <c r="AJ24" i="7"/>
  <c r="AK24" i="7"/>
  <c r="AL24" i="7"/>
  <c r="AM24" i="7"/>
  <c r="AG25" i="7"/>
  <c r="AH25" i="7"/>
  <c r="AI25" i="7"/>
  <c r="AJ25" i="7"/>
  <c r="AK25" i="7"/>
  <c r="AL25" i="7"/>
  <c r="AM25" i="7"/>
  <c r="AG26" i="7"/>
  <c r="AH26" i="7"/>
  <c r="AI26" i="7"/>
  <c r="AJ26" i="7"/>
  <c r="AK26" i="7"/>
  <c r="AL26" i="7"/>
  <c r="AM26" i="7"/>
  <c r="AG27" i="7"/>
  <c r="AH27" i="7"/>
  <c r="AI27" i="7"/>
  <c r="AJ27" i="7"/>
  <c r="AK27" i="7"/>
  <c r="AL27" i="7"/>
  <c r="AM27" i="7"/>
  <c r="AG28" i="7"/>
  <c r="AH28" i="7"/>
  <c r="AI28" i="7"/>
  <c r="AJ28" i="7"/>
  <c r="AK28" i="7"/>
  <c r="AL28" i="7"/>
  <c r="AM28" i="7"/>
  <c r="AG29" i="7"/>
  <c r="AH29" i="7"/>
  <c r="AI29" i="7"/>
  <c r="AJ29" i="7"/>
  <c r="AK29" i="7"/>
  <c r="AL29" i="7"/>
  <c r="AM29" i="7"/>
  <c r="AG30" i="7"/>
  <c r="AH30" i="7"/>
  <c r="AI30" i="7"/>
  <c r="AJ30" i="7"/>
  <c r="AK30" i="7"/>
  <c r="AL30" i="7"/>
  <c r="AM30" i="7"/>
  <c r="AG31" i="7"/>
  <c r="AH31" i="7"/>
  <c r="AI31" i="7"/>
  <c r="AJ31" i="7"/>
  <c r="AK31" i="7"/>
  <c r="AL31" i="7"/>
  <c r="AM31" i="7"/>
  <c r="AG32" i="7"/>
  <c r="AH32" i="7"/>
  <c r="AI32" i="7"/>
  <c r="AJ32" i="7"/>
  <c r="AK32" i="7"/>
  <c r="AL32" i="7"/>
  <c r="AM32" i="7"/>
  <c r="AG33" i="7"/>
  <c r="AH33" i="7"/>
  <c r="AI33" i="7"/>
  <c r="AJ33" i="7"/>
  <c r="AK33" i="7"/>
  <c r="AL33" i="7"/>
  <c r="AM33" i="7"/>
  <c r="AG34" i="7"/>
  <c r="AH34" i="7"/>
  <c r="AI34" i="7"/>
  <c r="AJ34" i="7"/>
  <c r="AK34" i="7"/>
  <c r="AL34" i="7"/>
  <c r="AM34" i="7"/>
  <c r="AG35" i="7"/>
  <c r="AH35" i="7"/>
  <c r="AI35" i="7"/>
  <c r="AJ35" i="7"/>
  <c r="AK35" i="7"/>
  <c r="AL35" i="7"/>
  <c r="AM35" i="7"/>
  <c r="AG36" i="7"/>
  <c r="AH36" i="7"/>
  <c r="AI36" i="7"/>
  <c r="AJ36" i="7"/>
  <c r="AK36" i="7"/>
  <c r="AL36" i="7"/>
  <c r="AM36" i="7"/>
  <c r="AG37" i="7"/>
  <c r="AH37" i="7"/>
  <c r="AI37" i="7"/>
  <c r="AJ37" i="7"/>
  <c r="AK37" i="7"/>
  <c r="AL37" i="7"/>
  <c r="AM37" i="7"/>
  <c r="AG38" i="7"/>
  <c r="AH38" i="7"/>
  <c r="AI38" i="7"/>
  <c r="AJ38" i="7"/>
  <c r="AK38" i="7"/>
  <c r="AL38" i="7"/>
  <c r="AM38" i="7"/>
  <c r="AG39" i="7"/>
  <c r="AH39" i="7"/>
  <c r="AI39" i="7"/>
  <c r="AJ39" i="7"/>
  <c r="AK39" i="7"/>
  <c r="AL39" i="7"/>
  <c r="AM39" i="7"/>
  <c r="AG40" i="7"/>
  <c r="AH40" i="7"/>
  <c r="AI40" i="7"/>
  <c r="AJ40" i="7"/>
  <c r="AK40" i="7"/>
  <c r="AL40" i="7"/>
  <c r="AM40" i="7"/>
  <c r="AG41" i="7"/>
  <c r="AH41" i="7"/>
  <c r="AI41" i="7"/>
  <c r="AJ41" i="7"/>
  <c r="AK41" i="7"/>
  <c r="AL41" i="7"/>
  <c r="AM41" i="7"/>
  <c r="AG42" i="7"/>
  <c r="AH42" i="7"/>
  <c r="AI42" i="7"/>
  <c r="AJ42" i="7"/>
  <c r="AK42" i="7"/>
  <c r="AL42" i="7"/>
  <c r="AM42" i="7"/>
  <c r="AG43" i="7"/>
  <c r="AH43" i="7"/>
  <c r="AI43" i="7"/>
  <c r="AJ43" i="7"/>
  <c r="AK43" i="7"/>
  <c r="AL43" i="7"/>
  <c r="AM43" i="7"/>
  <c r="AG44" i="7"/>
  <c r="AH44" i="7"/>
  <c r="AI44" i="7"/>
  <c r="AJ44" i="7"/>
  <c r="AK44" i="7"/>
  <c r="AL44" i="7"/>
  <c r="AM44" i="7"/>
  <c r="AG45" i="7"/>
  <c r="AH45" i="7"/>
  <c r="AI45" i="7"/>
  <c r="AJ45" i="7"/>
  <c r="AK45" i="7"/>
  <c r="AL45" i="7"/>
  <c r="AM45" i="7"/>
  <c r="AG46" i="7"/>
  <c r="AH46" i="7"/>
  <c r="AI46" i="7"/>
  <c r="AJ46" i="7"/>
  <c r="AK46" i="7"/>
  <c r="AL46" i="7"/>
  <c r="AM46" i="7"/>
  <c r="AG47" i="7"/>
  <c r="AH47" i="7"/>
  <c r="AI47" i="7"/>
  <c r="AJ47" i="7"/>
  <c r="AK47" i="7"/>
  <c r="AL47" i="7"/>
  <c r="AM47" i="7"/>
  <c r="AG48" i="7"/>
  <c r="AH48" i="7"/>
  <c r="AI48" i="7"/>
  <c r="AJ48" i="7"/>
  <c r="AK48" i="7"/>
  <c r="AL48" i="7"/>
  <c r="AM48" i="7"/>
  <c r="AG49" i="7"/>
  <c r="AH49" i="7"/>
  <c r="AI49" i="7"/>
  <c r="AJ49" i="7"/>
  <c r="AK49" i="7"/>
  <c r="AL49" i="7"/>
  <c r="AM49" i="7"/>
  <c r="AG50" i="7"/>
  <c r="AH50" i="7"/>
  <c r="AI50" i="7"/>
  <c r="AJ50" i="7"/>
  <c r="AK50" i="7"/>
  <c r="AL50" i="7"/>
  <c r="AM50" i="7"/>
  <c r="AG51" i="7"/>
  <c r="AH51" i="7"/>
  <c r="AI51" i="7"/>
  <c r="AJ51" i="7"/>
  <c r="AK51" i="7"/>
  <c r="AL51" i="7"/>
  <c r="AM51" i="7"/>
  <c r="AG52" i="7"/>
  <c r="AH52" i="7"/>
  <c r="AI52" i="7"/>
  <c r="AJ52" i="7"/>
  <c r="AK52" i="7"/>
  <c r="AL52" i="7"/>
  <c r="AM52" i="7"/>
  <c r="AG53" i="7"/>
  <c r="AH53" i="7"/>
  <c r="AI53" i="7"/>
  <c r="AJ53" i="7"/>
  <c r="AK53" i="7"/>
  <c r="AL53" i="7"/>
  <c r="AM53" i="7"/>
  <c r="AG54" i="7"/>
  <c r="AH54" i="7"/>
  <c r="AI54" i="7"/>
  <c r="AJ54" i="7"/>
  <c r="AK54" i="7"/>
  <c r="AL54" i="7"/>
  <c r="AM54" i="7"/>
  <c r="AG55" i="7"/>
  <c r="AH55" i="7"/>
  <c r="AI55" i="7"/>
  <c r="AJ55" i="7"/>
  <c r="AK55" i="7"/>
  <c r="AL55" i="7"/>
  <c r="AM55" i="7"/>
  <c r="AG56" i="7"/>
  <c r="AH56" i="7"/>
  <c r="AI56" i="7"/>
  <c r="AJ56" i="7"/>
  <c r="AK56" i="7"/>
  <c r="AL56" i="7"/>
  <c r="AM56" i="7"/>
  <c r="AG57" i="7"/>
  <c r="AH57" i="7"/>
  <c r="AI57" i="7"/>
  <c r="AJ57" i="7"/>
  <c r="AK57" i="7"/>
  <c r="AL57" i="7"/>
  <c r="AM57" i="7"/>
  <c r="AG58" i="7"/>
  <c r="AH58" i="7"/>
  <c r="AI58" i="7"/>
  <c r="AJ58" i="7"/>
  <c r="AK58" i="7"/>
  <c r="AL58" i="7"/>
  <c r="AM58" i="7"/>
  <c r="AG59" i="7"/>
  <c r="AH59" i="7"/>
  <c r="AI59" i="7"/>
  <c r="AJ59" i="7"/>
  <c r="AK59" i="7"/>
  <c r="AL59" i="7"/>
  <c r="AM59" i="7"/>
  <c r="AG60" i="7"/>
  <c r="AH60" i="7"/>
  <c r="AI60" i="7"/>
  <c r="AJ60" i="7"/>
  <c r="AK60" i="7"/>
  <c r="AL60" i="7"/>
  <c r="AM60" i="7"/>
  <c r="AG61" i="7"/>
  <c r="AH61" i="7"/>
  <c r="AI61" i="7"/>
  <c r="AJ61" i="7"/>
  <c r="AK61" i="7"/>
  <c r="AL61" i="7"/>
  <c r="AM61" i="7"/>
  <c r="AG62" i="7"/>
  <c r="AH62" i="7"/>
  <c r="AI62" i="7"/>
  <c r="AJ62" i="7"/>
  <c r="AK62" i="7"/>
  <c r="AL62" i="7"/>
  <c r="AM62" i="7"/>
  <c r="AG63" i="7"/>
  <c r="AH63" i="7"/>
  <c r="AI63" i="7"/>
  <c r="AJ63" i="7"/>
  <c r="AK63" i="7"/>
  <c r="AL63" i="7"/>
  <c r="AM63" i="7"/>
  <c r="AG64" i="7"/>
  <c r="AH64" i="7"/>
  <c r="AI64" i="7"/>
  <c r="AJ64" i="7"/>
  <c r="AK64" i="7"/>
  <c r="AL64" i="7"/>
  <c r="AM64" i="7"/>
  <c r="AG65" i="7"/>
  <c r="AH65" i="7"/>
  <c r="AI65" i="7"/>
  <c r="AJ65" i="7"/>
  <c r="AK65" i="7"/>
  <c r="AL65" i="7"/>
  <c r="AM65" i="7"/>
  <c r="AG66" i="7"/>
  <c r="AH66" i="7"/>
  <c r="AI66" i="7"/>
  <c r="AJ66" i="7"/>
  <c r="AK66" i="7"/>
  <c r="AL66" i="7"/>
  <c r="AM66" i="7"/>
  <c r="AG67" i="7"/>
  <c r="AH67" i="7"/>
  <c r="AI67" i="7"/>
  <c r="AJ67" i="7"/>
  <c r="AK67" i="7"/>
  <c r="AL67" i="7"/>
  <c r="AM67" i="7"/>
  <c r="AG68" i="7"/>
  <c r="AH68" i="7"/>
  <c r="AI68" i="7"/>
  <c r="AJ68" i="7"/>
  <c r="AK68" i="7"/>
  <c r="AL68" i="7"/>
  <c r="AM68" i="7"/>
  <c r="AG69" i="7"/>
  <c r="AH69" i="7"/>
  <c r="AI69" i="7"/>
  <c r="AJ69" i="7"/>
  <c r="AK69" i="7"/>
  <c r="AL69" i="7"/>
  <c r="AM69" i="7"/>
  <c r="AG70" i="7"/>
  <c r="AH70" i="7"/>
  <c r="AI70" i="7"/>
  <c r="AJ70" i="7"/>
  <c r="AK70" i="7"/>
  <c r="AL70" i="7"/>
  <c r="AM70" i="7"/>
  <c r="AG71" i="7"/>
  <c r="AH71" i="7"/>
  <c r="AI71" i="7"/>
  <c r="AJ71" i="7"/>
  <c r="AK71" i="7"/>
  <c r="AL71" i="7"/>
  <c r="AM71" i="7"/>
  <c r="AG72" i="7"/>
  <c r="AH72" i="7"/>
  <c r="AI72" i="7"/>
  <c r="AJ72" i="7"/>
  <c r="AK72" i="7"/>
  <c r="AL72" i="7"/>
  <c r="AM72" i="7"/>
  <c r="AG73" i="7"/>
  <c r="AH73" i="7"/>
  <c r="AI73" i="7"/>
  <c r="AJ73" i="7"/>
  <c r="AK73" i="7"/>
  <c r="AL73" i="7"/>
  <c r="AM73" i="7"/>
  <c r="AG74" i="7"/>
  <c r="AH74" i="7"/>
  <c r="AI74" i="7"/>
  <c r="AJ74" i="7"/>
  <c r="AK74" i="7"/>
  <c r="AL74" i="7"/>
  <c r="AM74" i="7"/>
  <c r="AG75" i="7"/>
  <c r="AH75" i="7"/>
  <c r="AI75" i="7"/>
  <c r="AJ75" i="7"/>
  <c r="AK75" i="7"/>
  <c r="AL75" i="7"/>
  <c r="AM75" i="7"/>
  <c r="AG76" i="7"/>
  <c r="AH76" i="7"/>
  <c r="AI76" i="7"/>
  <c r="AJ76" i="7"/>
  <c r="AK76" i="7"/>
  <c r="AL76" i="7"/>
  <c r="AM76" i="7"/>
  <c r="AG77" i="7"/>
  <c r="AH77" i="7"/>
  <c r="AI77" i="7"/>
  <c r="AJ77" i="7"/>
  <c r="AK77" i="7"/>
  <c r="AL77" i="7"/>
  <c r="AM77" i="7"/>
  <c r="AG78" i="7"/>
  <c r="AH78" i="7"/>
  <c r="AI78" i="7"/>
  <c r="AJ78" i="7"/>
  <c r="AK78" i="7"/>
  <c r="AL78" i="7"/>
  <c r="AM78" i="7"/>
  <c r="AG79" i="7"/>
  <c r="AH79" i="7"/>
  <c r="AI79" i="7"/>
  <c r="AJ79" i="7"/>
  <c r="AK79" i="7"/>
  <c r="AL79" i="7"/>
  <c r="AM79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U4" i="6" a="1"/>
  <c r="AU4" i="6" s="1"/>
  <c r="AV4" i="6" a="1"/>
  <c r="AV4" i="6" s="1"/>
  <c r="AW4" i="6" a="1"/>
  <c r="AW4" i="6" s="1"/>
  <c r="AX4" i="6" a="1"/>
  <c r="AX4" i="6" s="1"/>
  <c r="AY4" i="6" a="1"/>
  <c r="AY4" i="6" s="1"/>
  <c r="AZ4" i="6" a="1"/>
  <c r="AZ4" i="6" s="1"/>
  <c r="AU5" i="6" a="1"/>
  <c r="AU5" i="6" s="1"/>
  <c r="AV5" i="6" a="1"/>
  <c r="AV5" i="6"/>
  <c r="AW5" i="6" a="1"/>
  <c r="AW5" i="6" s="1"/>
  <c r="AX5" i="6" a="1"/>
  <c r="AX5" i="6" s="1"/>
  <c r="AY5" i="6" a="1"/>
  <c r="AY5" i="6" s="1"/>
  <c r="AZ5" i="6" a="1"/>
  <c r="AZ5" i="6" s="1"/>
  <c r="AU6" i="6" a="1"/>
  <c r="AU6" i="6" s="1"/>
  <c r="AV6" i="6" a="1"/>
  <c r="AV6" i="6" s="1"/>
  <c r="AW6" i="6" a="1"/>
  <c r="AW6" i="6" s="1"/>
  <c r="AX6" i="6" a="1"/>
  <c r="AX6" i="6"/>
  <c r="AY6" i="6" a="1"/>
  <c r="AY6" i="6" s="1"/>
  <c r="AZ6" i="6" a="1"/>
  <c r="AZ6" i="6" s="1"/>
  <c r="AU7" i="6" a="1"/>
  <c r="AU7" i="6" s="1"/>
  <c r="AV7" i="6" a="1"/>
  <c r="AV7" i="6" s="1"/>
  <c r="AW7" i="6" a="1"/>
  <c r="AW7" i="6" s="1"/>
  <c r="AX7" i="6" a="1"/>
  <c r="AX7" i="6" s="1"/>
  <c r="AY7" i="6" a="1"/>
  <c r="AY7" i="6" s="1"/>
  <c r="AZ7" i="6" a="1"/>
  <c r="AZ7" i="6"/>
  <c r="AU8" i="6" a="1"/>
  <c r="AU8" i="6" s="1"/>
  <c r="AV8" i="6" a="1"/>
  <c r="AV8" i="6" s="1"/>
  <c r="AW8" i="6" a="1"/>
  <c r="AW8" i="6" s="1"/>
  <c r="AX8" i="6" a="1"/>
  <c r="AX8" i="6" s="1"/>
  <c r="AY8" i="6" a="1"/>
  <c r="AY8" i="6" s="1"/>
  <c r="AZ8" i="6" a="1"/>
  <c r="AZ8" i="6" s="1"/>
  <c r="AU9" i="6" a="1"/>
  <c r="AU9" i="6" s="1"/>
  <c r="AV9" i="6" a="1"/>
  <c r="AV9" i="6"/>
  <c r="AW9" i="6" a="1"/>
  <c r="AW9" i="6" s="1"/>
  <c r="AX9" i="6" a="1"/>
  <c r="AX9" i="6" s="1"/>
  <c r="AY9" i="6" a="1"/>
  <c r="AY9" i="6" s="1"/>
  <c r="AZ9" i="6" a="1"/>
  <c r="AZ9" i="6" s="1"/>
  <c r="AU10" i="6" a="1"/>
  <c r="AU10" i="6" s="1"/>
  <c r="AV10" i="6" a="1"/>
  <c r="AV10" i="6" s="1"/>
  <c r="AW10" i="6" a="1"/>
  <c r="AW10" i="6" s="1"/>
  <c r="AX10" i="6" a="1"/>
  <c r="AX10" i="6"/>
  <c r="AY10" i="6" a="1"/>
  <c r="AY10" i="6" s="1"/>
  <c r="AZ10" i="6" a="1"/>
  <c r="AZ10" i="6" s="1"/>
  <c r="AU11" i="6" a="1"/>
  <c r="AU11" i="6" s="1"/>
  <c r="AV11" i="6" a="1"/>
  <c r="AV11" i="6" s="1"/>
  <c r="AW11" i="6" a="1"/>
  <c r="AW11" i="6" s="1"/>
  <c r="AX11" i="6" a="1"/>
  <c r="AX11" i="6" s="1"/>
  <c r="AY11" i="6" a="1"/>
  <c r="AY11" i="6" s="1"/>
  <c r="AZ11" i="6" a="1"/>
  <c r="AZ11" i="6" s="1"/>
  <c r="AU12" i="6" a="1"/>
  <c r="AU12" i="6" s="1"/>
  <c r="AV12" i="6" a="1"/>
  <c r="AV12" i="6" s="1"/>
  <c r="AW12" i="6" a="1"/>
  <c r="AW12" i="6" s="1"/>
  <c r="AX12" i="6" a="1"/>
  <c r="AX12" i="6" s="1"/>
  <c r="AY12" i="6" a="1"/>
  <c r="AY12" i="6" s="1"/>
  <c r="AZ12" i="6" a="1"/>
  <c r="AZ12" i="6" s="1"/>
  <c r="AU13" i="6" a="1"/>
  <c r="AU13" i="6" s="1"/>
  <c r="AV13" i="6" a="1"/>
  <c r="AV13" i="6"/>
  <c r="AW13" i="6" a="1"/>
  <c r="AW13" i="6" s="1"/>
  <c r="AX13" i="6" a="1"/>
  <c r="AX13" i="6" s="1"/>
  <c r="AY13" i="6" a="1"/>
  <c r="AY13" i="6" s="1"/>
  <c r="AZ13" i="6" a="1"/>
  <c r="AZ13" i="6" s="1"/>
  <c r="AU14" i="6" a="1"/>
  <c r="AU14" i="6" s="1"/>
  <c r="AV14" i="6" a="1"/>
  <c r="AV14" i="6" s="1"/>
  <c r="AW14" i="6" a="1"/>
  <c r="AW14" i="6" s="1"/>
  <c r="AX14" i="6" a="1"/>
  <c r="AX14" i="6"/>
  <c r="AY14" i="6" a="1"/>
  <c r="AY14" i="6" s="1"/>
  <c r="AZ14" i="6" a="1"/>
  <c r="AZ14" i="6" s="1"/>
  <c r="AU15" i="6" a="1"/>
  <c r="AU15" i="6" s="1"/>
  <c r="AV15" i="6" a="1"/>
  <c r="AV15" i="6" s="1"/>
  <c r="AW15" i="6" a="1"/>
  <c r="AW15" i="6" s="1"/>
  <c r="AX15" i="6" a="1"/>
  <c r="AX15" i="6" s="1"/>
  <c r="AY15" i="6" a="1"/>
  <c r="AY15" i="6" s="1"/>
  <c r="AZ15" i="6" a="1"/>
  <c r="AZ15" i="6" s="1"/>
  <c r="AU16" i="6" a="1"/>
  <c r="AU16" i="6" s="1"/>
  <c r="AV16" i="6" a="1"/>
  <c r="AV16" i="6" s="1"/>
  <c r="AW16" i="6" a="1"/>
  <c r="AW16" i="6" s="1"/>
  <c r="AX16" i="6" a="1"/>
  <c r="AX16" i="6" s="1"/>
  <c r="AY16" i="6" a="1"/>
  <c r="AY16" i="6" s="1"/>
  <c r="AZ16" i="6" a="1"/>
  <c r="AZ16" i="6" s="1"/>
  <c r="AU17" i="6" a="1"/>
  <c r="AU17" i="6" s="1"/>
  <c r="AV17" i="6" a="1"/>
  <c r="AV17" i="6"/>
  <c r="AW17" i="6" a="1"/>
  <c r="AW17" i="6" s="1"/>
  <c r="AX17" i="6" a="1"/>
  <c r="AX17" i="6" s="1"/>
  <c r="AY17" i="6" a="1"/>
  <c r="AY17" i="6" s="1"/>
  <c r="AZ17" i="6" a="1"/>
  <c r="AZ17" i="6" s="1"/>
  <c r="AU18" i="6" a="1"/>
  <c r="AU18" i="6" s="1"/>
  <c r="AV18" i="6" a="1"/>
  <c r="AV18" i="6" s="1"/>
  <c r="AW18" i="6" a="1"/>
  <c r="AW18" i="6" s="1"/>
  <c r="AX18" i="6" a="1"/>
  <c r="AX18" i="6"/>
  <c r="AY18" i="6" a="1"/>
  <c r="AY18" i="6" s="1"/>
  <c r="AZ18" i="6" a="1"/>
  <c r="AZ18" i="6" s="1"/>
  <c r="AU19" i="6" a="1"/>
  <c r="AU19" i="6" s="1"/>
  <c r="AV19" i="6" a="1"/>
  <c r="AV19" i="6" s="1"/>
  <c r="AW19" i="6" a="1"/>
  <c r="AW19" i="6" s="1"/>
  <c r="AX19" i="6" a="1"/>
  <c r="AX19" i="6" s="1"/>
  <c r="AY19" i="6" a="1"/>
  <c r="AY19" i="6" s="1"/>
  <c r="AZ19" i="6" a="1"/>
  <c r="AZ19" i="6" s="1"/>
  <c r="AU20" i="6" a="1"/>
  <c r="AU20" i="6" s="1"/>
  <c r="AV20" i="6" a="1"/>
  <c r="AV20" i="6" s="1"/>
  <c r="AW20" i="6" a="1"/>
  <c r="AW20" i="6" s="1"/>
  <c r="AX20" i="6" a="1"/>
  <c r="AX20" i="6" s="1"/>
  <c r="AY20" i="6" a="1"/>
  <c r="AY20" i="6" s="1"/>
  <c r="AZ20" i="6" a="1"/>
  <c r="AZ20" i="6" s="1"/>
  <c r="AU21" i="6" a="1"/>
  <c r="AU21" i="6" s="1"/>
  <c r="AV21" i="6" a="1"/>
  <c r="AV21" i="6" s="1"/>
  <c r="AW21" i="6" a="1"/>
  <c r="AW21" i="6" s="1"/>
  <c r="AX21" i="6" a="1"/>
  <c r="AX21" i="6" s="1"/>
  <c r="AY21" i="6" a="1"/>
  <c r="AY21" i="6" s="1"/>
  <c r="AZ21" i="6" a="1"/>
  <c r="AZ21" i="6" s="1"/>
  <c r="AU22" i="6" a="1"/>
  <c r="AU22" i="6" s="1"/>
  <c r="AV22" i="6" a="1"/>
  <c r="AV22" i="6" s="1"/>
  <c r="AW22" i="6" a="1"/>
  <c r="AW22" i="6" s="1"/>
  <c r="AX22" i="6" a="1"/>
  <c r="AX22" i="6" s="1"/>
  <c r="AY22" i="6" a="1"/>
  <c r="AY22" i="6" s="1"/>
  <c r="AZ22" i="6" a="1"/>
  <c r="AZ22" i="6" s="1"/>
  <c r="AU23" i="6" a="1"/>
  <c r="AU23" i="6" s="1"/>
  <c r="AV23" i="6" a="1"/>
  <c r="AV23" i="6" s="1"/>
  <c r="AW23" i="6" a="1"/>
  <c r="AW23" i="6" s="1"/>
  <c r="AX23" i="6" a="1"/>
  <c r="AX23" i="6" s="1"/>
  <c r="AY23" i="6" a="1"/>
  <c r="AY23" i="6" s="1"/>
  <c r="AZ23" i="6" a="1"/>
  <c r="AZ23" i="6" s="1"/>
  <c r="AU24" i="6" a="1"/>
  <c r="AU24" i="6" s="1"/>
  <c r="AV24" i="6" a="1"/>
  <c r="AV24" i="6" s="1"/>
  <c r="AW24" i="6" a="1"/>
  <c r="AW24" i="6" s="1"/>
  <c r="AX24" i="6" a="1"/>
  <c r="AX24" i="6" s="1"/>
  <c r="AY24" i="6" a="1"/>
  <c r="AY24" i="6" s="1"/>
  <c r="AZ24" i="6" a="1"/>
  <c r="AZ24" i="6" s="1"/>
  <c r="AU25" i="6" a="1"/>
  <c r="AU25" i="6" s="1"/>
  <c r="AV25" i="6" a="1"/>
  <c r="AV25" i="6" s="1"/>
  <c r="AW25" i="6" a="1"/>
  <c r="AW25" i="6" s="1"/>
  <c r="AX25" i="6" a="1"/>
  <c r="AX25" i="6" s="1"/>
  <c r="AY25" i="6" a="1"/>
  <c r="AY25" i="6" s="1"/>
  <c r="AZ25" i="6" a="1"/>
  <c r="AZ25" i="6" s="1"/>
  <c r="AU26" i="6" a="1"/>
  <c r="AU26" i="6" s="1"/>
  <c r="AV26" i="6" a="1"/>
  <c r="AV26" i="6" s="1"/>
  <c r="AW26" i="6" a="1"/>
  <c r="AW26" i="6" s="1"/>
  <c r="AX26" i="6" a="1"/>
  <c r="AX26" i="6" s="1"/>
  <c r="AY26" i="6" a="1"/>
  <c r="AY26" i="6" s="1"/>
  <c r="AZ26" i="6" a="1"/>
  <c r="AZ26" i="6" s="1"/>
  <c r="AU27" i="6" a="1"/>
  <c r="AU27" i="6" s="1"/>
  <c r="AV27" i="6" a="1"/>
  <c r="AV27" i="6" s="1"/>
  <c r="AW27" i="6" a="1"/>
  <c r="AW27" i="6" s="1"/>
  <c r="AX27" i="6" a="1"/>
  <c r="AX27" i="6" s="1"/>
  <c r="AY27" i="6" a="1"/>
  <c r="AY27" i="6" s="1"/>
  <c r="AZ27" i="6" a="1"/>
  <c r="AZ27" i="6" s="1"/>
  <c r="AU28" i="6" a="1"/>
  <c r="AU28" i="6" s="1"/>
  <c r="AV28" i="6" a="1"/>
  <c r="AV28" i="6" s="1"/>
  <c r="AW28" i="6" a="1"/>
  <c r="AW28" i="6" s="1"/>
  <c r="AX28" i="6" a="1"/>
  <c r="AX28" i="6" s="1"/>
  <c r="AY28" i="6" a="1"/>
  <c r="AY28" i="6" s="1"/>
  <c r="AZ28" i="6" a="1"/>
  <c r="AZ28" i="6" s="1"/>
  <c r="AU29" i="6" a="1"/>
  <c r="AU29" i="6" s="1"/>
  <c r="AV29" i="6" a="1"/>
  <c r="AV29" i="6" s="1"/>
  <c r="AW29" i="6" a="1"/>
  <c r="AW29" i="6" s="1"/>
  <c r="AX29" i="6" a="1"/>
  <c r="AX29" i="6" s="1"/>
  <c r="AY29" i="6" a="1"/>
  <c r="AY29" i="6" s="1"/>
  <c r="AZ29" i="6" a="1"/>
  <c r="AZ29" i="6" s="1"/>
  <c r="AU30" i="6" a="1"/>
  <c r="AU30" i="6" s="1"/>
  <c r="AV30" i="6" a="1"/>
  <c r="AV30" i="6" s="1"/>
  <c r="AW30" i="6" a="1"/>
  <c r="AW30" i="6" s="1"/>
  <c r="AX30" i="6" a="1"/>
  <c r="AX30" i="6" s="1"/>
  <c r="AY30" i="6" a="1"/>
  <c r="AY30" i="6" s="1"/>
  <c r="AZ30" i="6" a="1"/>
  <c r="AZ30" i="6" s="1"/>
  <c r="AU31" i="6" a="1"/>
  <c r="AU31" i="6" s="1"/>
  <c r="AV31" i="6" a="1"/>
  <c r="AV31" i="6" s="1"/>
  <c r="AW31" i="6" a="1"/>
  <c r="AW31" i="6" s="1"/>
  <c r="AX31" i="6" a="1"/>
  <c r="AX31" i="6" s="1"/>
  <c r="AY31" i="6" a="1"/>
  <c r="AY31" i="6" s="1"/>
  <c r="AZ31" i="6" a="1"/>
  <c r="AZ31" i="6" s="1"/>
  <c r="AU32" i="6" a="1"/>
  <c r="AU32" i="6" s="1"/>
  <c r="AV32" i="6" a="1"/>
  <c r="AV32" i="6" s="1"/>
  <c r="AW32" i="6" a="1"/>
  <c r="AW32" i="6" s="1"/>
  <c r="AX32" i="6" a="1"/>
  <c r="AX32" i="6" s="1"/>
  <c r="AY32" i="6" a="1"/>
  <c r="AY32" i="6" s="1"/>
  <c r="AZ32" i="6" a="1"/>
  <c r="AZ32" i="6" s="1"/>
  <c r="AU33" i="6" a="1"/>
  <c r="AU33" i="6" s="1"/>
  <c r="AV33" i="6" a="1"/>
  <c r="AV33" i="6" s="1"/>
  <c r="AW33" i="6" a="1"/>
  <c r="AW33" i="6" s="1"/>
  <c r="AX33" i="6" a="1"/>
  <c r="AX33" i="6" s="1"/>
  <c r="AY33" i="6" a="1"/>
  <c r="AY33" i="6" s="1"/>
  <c r="AZ33" i="6" a="1"/>
  <c r="AZ33" i="6" s="1"/>
  <c r="AU34" i="6" a="1"/>
  <c r="AU34" i="6" s="1"/>
  <c r="AV34" i="6" a="1"/>
  <c r="AV34" i="6" s="1"/>
  <c r="AW34" i="6" a="1"/>
  <c r="AW34" i="6" s="1"/>
  <c r="AX34" i="6" a="1"/>
  <c r="AX34" i="6"/>
  <c r="AY34" i="6" a="1"/>
  <c r="AY34" i="6" s="1"/>
  <c r="AZ34" i="6" a="1"/>
  <c r="AZ34" i="6" s="1"/>
  <c r="AU35" i="6" a="1"/>
  <c r="AU35" i="6" s="1"/>
  <c r="AV35" i="6" a="1"/>
  <c r="AV35" i="6" s="1"/>
  <c r="AW35" i="6" a="1"/>
  <c r="AW35" i="6" s="1"/>
  <c r="AX35" i="6" a="1"/>
  <c r="AX35" i="6" s="1"/>
  <c r="AY35" i="6" a="1"/>
  <c r="AY35" i="6" s="1"/>
  <c r="AZ35" i="6" a="1"/>
  <c r="AZ35" i="6" s="1"/>
  <c r="AU36" i="6" a="1"/>
  <c r="AU36" i="6" s="1"/>
  <c r="AV36" i="6" a="1"/>
  <c r="AV36" i="6" s="1"/>
  <c r="AW36" i="6" a="1"/>
  <c r="AW36" i="6" s="1"/>
  <c r="AX36" i="6" a="1"/>
  <c r="AX36" i="6" s="1"/>
  <c r="AY36" i="6" a="1"/>
  <c r="AY36" i="6" s="1"/>
  <c r="AZ36" i="6" a="1"/>
  <c r="AZ36" i="6" s="1"/>
  <c r="AU37" i="6" a="1"/>
  <c r="AU37" i="6" s="1"/>
  <c r="AV37" i="6" a="1"/>
  <c r="AV37" i="6" s="1"/>
  <c r="AW37" i="6" a="1"/>
  <c r="AW37" i="6" s="1"/>
  <c r="AX37" i="6" a="1"/>
  <c r="AX37" i="6" s="1"/>
  <c r="AY37" i="6" a="1"/>
  <c r="AY37" i="6" s="1"/>
  <c r="AZ37" i="6" a="1"/>
  <c r="AZ37" i="6" s="1"/>
  <c r="AU38" i="6" a="1"/>
  <c r="AU38" i="6" s="1"/>
  <c r="AV38" i="6" a="1"/>
  <c r="AV38" i="6" s="1"/>
  <c r="AW38" i="6" a="1"/>
  <c r="AW38" i="6" s="1"/>
  <c r="AX38" i="6" a="1"/>
  <c r="AX38" i="6"/>
  <c r="AY38" i="6" a="1"/>
  <c r="AY38" i="6" s="1"/>
  <c r="AZ38" i="6" a="1"/>
  <c r="AZ38" i="6" s="1"/>
  <c r="AU39" i="6" a="1"/>
  <c r="AU39" i="6" s="1"/>
  <c r="AV39" i="6" a="1"/>
  <c r="AV39" i="6" s="1"/>
  <c r="AW39" i="6" a="1"/>
  <c r="AW39" i="6" s="1"/>
  <c r="AX39" i="6" a="1"/>
  <c r="AX39" i="6" s="1"/>
  <c r="AY39" i="6" a="1"/>
  <c r="AY39" i="6" s="1"/>
  <c r="AZ39" i="6" a="1"/>
  <c r="AZ39" i="6"/>
  <c r="AU40" i="6" a="1"/>
  <c r="AU40" i="6" s="1"/>
  <c r="AV40" i="6" a="1"/>
  <c r="AV40" i="6" s="1"/>
  <c r="AW40" i="6" a="1"/>
  <c r="AW40" i="6" s="1"/>
  <c r="AX40" i="6" a="1"/>
  <c r="AX40" i="6" s="1"/>
  <c r="AY40" i="6" a="1"/>
  <c r="AY40" i="6" s="1"/>
  <c r="AZ40" i="6" a="1"/>
  <c r="AZ40" i="6" s="1"/>
  <c r="AU41" i="6" a="1"/>
  <c r="AU41" i="6" s="1"/>
  <c r="AV41" i="6" a="1"/>
  <c r="AV41" i="6"/>
  <c r="AW41" i="6" a="1"/>
  <c r="AW41" i="6" s="1"/>
  <c r="AX41" i="6" a="1"/>
  <c r="AX41" i="6" s="1"/>
  <c r="AY41" i="6" a="1"/>
  <c r="AY41" i="6" s="1"/>
  <c r="AZ41" i="6" a="1"/>
  <c r="AZ41" i="6" s="1"/>
  <c r="AU42" i="6" a="1"/>
  <c r="AU42" i="6" s="1"/>
  <c r="AV42" i="6" a="1"/>
  <c r="AV42" i="6" s="1"/>
  <c r="AW42" i="6" a="1"/>
  <c r="AW42" i="6" s="1"/>
  <c r="AX42" i="6" a="1"/>
  <c r="AX42" i="6"/>
  <c r="AY42" i="6" a="1"/>
  <c r="AY42" i="6" s="1"/>
  <c r="AZ42" i="6" a="1"/>
  <c r="AZ42" i="6" s="1"/>
  <c r="AU43" i="6" a="1"/>
  <c r="AU43" i="6" s="1"/>
  <c r="AV43" i="6" a="1"/>
  <c r="AV43" i="6" s="1"/>
  <c r="AW43" i="6" a="1"/>
  <c r="AW43" i="6" s="1"/>
  <c r="AX43" i="6" a="1"/>
  <c r="AX43" i="6" s="1"/>
  <c r="AY43" i="6" a="1"/>
  <c r="AY43" i="6" s="1"/>
  <c r="AZ43" i="6" a="1"/>
  <c r="AZ43" i="6"/>
  <c r="AU44" i="6" a="1"/>
  <c r="AU44" i="6" s="1"/>
  <c r="AV44" i="6" a="1"/>
  <c r="AV44" i="6" s="1"/>
  <c r="AW44" i="6" a="1"/>
  <c r="AW44" i="6" s="1"/>
  <c r="AX44" i="6" a="1"/>
  <c r="AX44" i="6" s="1"/>
  <c r="AY44" i="6" a="1"/>
  <c r="AY44" i="6" s="1"/>
  <c r="AZ44" i="6" a="1"/>
  <c r="AZ44" i="6" s="1"/>
  <c r="AU45" i="6" a="1"/>
  <c r="AU45" i="6" s="1"/>
  <c r="AV45" i="6" a="1"/>
  <c r="AV45" i="6" s="1"/>
  <c r="AW45" i="6" a="1"/>
  <c r="AW45" i="6" s="1"/>
  <c r="AX45" i="6" a="1"/>
  <c r="AX45" i="6" s="1"/>
  <c r="AY45" i="6" a="1"/>
  <c r="AY45" i="6" s="1"/>
  <c r="AZ45" i="6" a="1"/>
  <c r="AZ45" i="6" s="1"/>
  <c r="AU46" i="6" a="1"/>
  <c r="AU46" i="6" s="1"/>
  <c r="AV46" i="6" a="1"/>
  <c r="AV46" i="6" s="1"/>
  <c r="AW46" i="6" a="1"/>
  <c r="AW46" i="6" s="1"/>
  <c r="AX46" i="6" a="1"/>
  <c r="AX46" i="6" s="1"/>
  <c r="AY46" i="6" a="1"/>
  <c r="AY46" i="6" s="1"/>
  <c r="AZ46" i="6" a="1"/>
  <c r="AZ46" i="6" s="1"/>
  <c r="AU47" i="6" a="1"/>
  <c r="AU47" i="6" s="1"/>
  <c r="AV47" i="6" a="1"/>
  <c r="AV47" i="6" s="1"/>
  <c r="AW47" i="6" a="1"/>
  <c r="AW47" i="6" s="1"/>
  <c r="AX47" i="6" a="1"/>
  <c r="AX47" i="6" s="1"/>
  <c r="AY47" i="6" a="1"/>
  <c r="AY47" i="6" s="1"/>
  <c r="AZ47" i="6" a="1"/>
  <c r="AZ47" i="6" s="1"/>
  <c r="AU48" i="6" a="1"/>
  <c r="AU48" i="6" s="1"/>
  <c r="AV48" i="6" a="1"/>
  <c r="AV48" i="6" s="1"/>
  <c r="AW48" i="6" a="1"/>
  <c r="AW48" i="6" s="1"/>
  <c r="AX48" i="6" a="1"/>
  <c r="AX48" i="6" s="1"/>
  <c r="AY48" i="6" a="1"/>
  <c r="AY48" i="6" s="1"/>
  <c r="AZ48" i="6" a="1"/>
  <c r="AZ48" i="6" s="1"/>
  <c r="AU49" i="6" a="1"/>
  <c r="AU49" i="6" s="1"/>
  <c r="AV49" i="6" a="1"/>
  <c r="AV49" i="6" s="1"/>
  <c r="AW49" i="6" a="1"/>
  <c r="AW49" i="6" s="1"/>
  <c r="AX49" i="6" a="1"/>
  <c r="AX49" i="6" s="1"/>
  <c r="AY49" i="6" a="1"/>
  <c r="AY49" i="6" s="1"/>
  <c r="AZ49" i="6" a="1"/>
  <c r="AZ49" i="6" s="1"/>
  <c r="AU50" i="6" a="1"/>
  <c r="AU50" i="6" s="1"/>
  <c r="AV50" i="6" a="1"/>
  <c r="AV50" i="6" s="1"/>
  <c r="AW50" i="6" a="1"/>
  <c r="AW50" i="6" s="1"/>
  <c r="AX50" i="6" a="1"/>
  <c r="AX50" i="6" s="1"/>
  <c r="AY50" i="6" a="1"/>
  <c r="AY50" i="6" s="1"/>
  <c r="AZ50" i="6" a="1"/>
  <c r="AZ50" i="6" s="1"/>
  <c r="AU51" i="6" a="1"/>
  <c r="AU51" i="6" s="1"/>
  <c r="AV51" i="6" a="1"/>
  <c r="AV51" i="6" s="1"/>
  <c r="AW51" i="6" a="1"/>
  <c r="AW51" i="6" s="1"/>
  <c r="AX51" i="6" a="1"/>
  <c r="AX51" i="6" s="1"/>
  <c r="AY51" i="6" a="1"/>
  <c r="AY51" i="6" s="1"/>
  <c r="AZ51" i="6" a="1"/>
  <c r="AZ51" i="6" s="1"/>
  <c r="AU52" i="6" a="1"/>
  <c r="AU52" i="6" s="1"/>
  <c r="AV52" i="6" a="1"/>
  <c r="AV52" i="6" s="1"/>
  <c r="AW52" i="6" a="1"/>
  <c r="AW52" i="6" s="1"/>
  <c r="AX52" i="6" a="1"/>
  <c r="AX52" i="6" s="1"/>
  <c r="AY52" i="6" a="1"/>
  <c r="AY52" i="6" s="1"/>
  <c r="AZ52" i="6" a="1"/>
  <c r="AZ52" i="6" s="1"/>
  <c r="AU53" i="6" a="1"/>
  <c r="AU53" i="6" s="1"/>
  <c r="AV53" i="6" a="1"/>
  <c r="AV53" i="6" s="1"/>
  <c r="AW53" i="6" a="1"/>
  <c r="AW53" i="6" s="1"/>
  <c r="AX53" i="6" a="1"/>
  <c r="AX53" i="6" s="1"/>
  <c r="AY53" i="6" a="1"/>
  <c r="AY53" i="6" s="1"/>
  <c r="AZ53" i="6" a="1"/>
  <c r="AZ53" i="6" s="1"/>
  <c r="AU54" i="6" a="1"/>
  <c r="AU54" i="6" s="1"/>
  <c r="AV54" i="6" a="1"/>
  <c r="AV54" i="6" s="1"/>
  <c r="AW54" i="6" a="1"/>
  <c r="AW54" i="6" s="1"/>
  <c r="AX54" i="6" a="1"/>
  <c r="AX54" i="6" s="1"/>
  <c r="AY54" i="6" a="1"/>
  <c r="AY54" i="6" s="1"/>
  <c r="AZ54" i="6" a="1"/>
  <c r="AZ54" i="6" s="1"/>
  <c r="AU55" i="6" a="1"/>
  <c r="AU55" i="6" s="1"/>
  <c r="AV55" i="6" a="1"/>
  <c r="AV55" i="6" s="1"/>
  <c r="AW55" i="6" a="1"/>
  <c r="AW55" i="6" s="1"/>
  <c r="AX55" i="6" a="1"/>
  <c r="AX55" i="6" s="1"/>
  <c r="AY55" i="6" a="1"/>
  <c r="AY55" i="6" s="1"/>
  <c r="AZ55" i="6" a="1"/>
  <c r="AZ55" i="6" s="1"/>
  <c r="AU56" i="6" a="1"/>
  <c r="AU56" i="6" s="1"/>
  <c r="AV56" i="6" a="1"/>
  <c r="AV56" i="6" s="1"/>
  <c r="AW56" i="6" a="1"/>
  <c r="AW56" i="6" s="1"/>
  <c r="AX56" i="6" a="1"/>
  <c r="AX56" i="6" s="1"/>
  <c r="AY56" i="6" a="1"/>
  <c r="AY56" i="6" s="1"/>
  <c r="AZ56" i="6" a="1"/>
  <c r="AZ56" i="6" s="1"/>
  <c r="AU57" i="6" a="1"/>
  <c r="AU57" i="6" s="1"/>
  <c r="AV57" i="6" a="1"/>
  <c r="AV57" i="6" s="1"/>
  <c r="AW57" i="6" a="1"/>
  <c r="AW57" i="6" s="1"/>
  <c r="AX57" i="6" a="1"/>
  <c r="AX57" i="6" s="1"/>
  <c r="AY57" i="6" a="1"/>
  <c r="AY57" i="6" s="1"/>
  <c r="AZ57" i="6" a="1"/>
  <c r="AZ57" i="6" s="1"/>
  <c r="AU58" i="6" a="1"/>
  <c r="AU58" i="6" s="1"/>
  <c r="AV58" i="6" a="1"/>
  <c r="AV58" i="6" s="1"/>
  <c r="AW58" i="6" a="1"/>
  <c r="AW58" i="6" s="1"/>
  <c r="AX58" i="6" a="1"/>
  <c r="AX58" i="6" s="1"/>
  <c r="AY58" i="6" a="1"/>
  <c r="AY58" i="6" s="1"/>
  <c r="AZ58" i="6" a="1"/>
  <c r="AZ58" i="6" s="1"/>
  <c r="AU59" i="6" a="1"/>
  <c r="AU59" i="6" s="1"/>
  <c r="AV59" i="6" a="1"/>
  <c r="AV59" i="6" s="1"/>
  <c r="AW59" i="6" a="1"/>
  <c r="AW59" i="6" s="1"/>
  <c r="AX59" i="6" a="1"/>
  <c r="AX59" i="6" s="1"/>
  <c r="AY59" i="6" a="1"/>
  <c r="AY59" i="6" s="1"/>
  <c r="AZ59" i="6" a="1"/>
  <c r="AZ59" i="6" s="1"/>
  <c r="AU60" i="6" a="1"/>
  <c r="AU60" i="6" s="1"/>
  <c r="AV60" i="6" a="1"/>
  <c r="AV60" i="6" s="1"/>
  <c r="AW60" i="6" a="1"/>
  <c r="AW60" i="6" s="1"/>
  <c r="AX60" i="6" a="1"/>
  <c r="AX60" i="6" s="1"/>
  <c r="AY60" i="6" a="1"/>
  <c r="AY60" i="6" s="1"/>
  <c r="AZ60" i="6" a="1"/>
  <c r="AZ60" i="6" s="1"/>
  <c r="AU61" i="6" a="1"/>
  <c r="AU61" i="6" s="1"/>
  <c r="AV61" i="6" a="1"/>
  <c r="AV61" i="6" s="1"/>
  <c r="AW61" i="6" a="1"/>
  <c r="AW61" i="6" s="1"/>
  <c r="AX61" i="6" a="1"/>
  <c r="AX61" i="6" s="1"/>
  <c r="AY61" i="6" a="1"/>
  <c r="AY61" i="6" s="1"/>
  <c r="AZ61" i="6" a="1"/>
  <c r="AZ61" i="6" s="1"/>
  <c r="AU62" i="6" a="1"/>
  <c r="AU62" i="6" s="1"/>
  <c r="AV62" i="6" a="1"/>
  <c r="AV62" i="6" s="1"/>
  <c r="AW62" i="6" a="1"/>
  <c r="AW62" i="6" s="1"/>
  <c r="AX62" i="6" a="1"/>
  <c r="AX62" i="6" s="1"/>
  <c r="AY62" i="6" a="1"/>
  <c r="AY62" i="6" s="1"/>
  <c r="AZ62" i="6" a="1"/>
  <c r="AZ62" i="6" s="1"/>
  <c r="AU63" i="6" a="1"/>
  <c r="AU63" i="6" s="1"/>
  <c r="AV63" i="6" a="1"/>
  <c r="AV63" i="6" s="1"/>
  <c r="AW63" i="6" a="1"/>
  <c r="AW63" i="6" s="1"/>
  <c r="AX63" i="6" a="1"/>
  <c r="AX63" i="6" s="1"/>
  <c r="AY63" i="6" a="1"/>
  <c r="AY63" i="6" s="1"/>
  <c r="AZ63" i="6" a="1"/>
  <c r="AZ63" i="6" s="1"/>
  <c r="AU64" i="6" a="1"/>
  <c r="AU64" i="6" s="1"/>
  <c r="AV64" i="6" a="1"/>
  <c r="AV64" i="6" s="1"/>
  <c r="AW64" i="6" a="1"/>
  <c r="AW64" i="6" s="1"/>
  <c r="AX64" i="6" a="1"/>
  <c r="AX64" i="6" s="1"/>
  <c r="AY64" i="6" a="1"/>
  <c r="AY64" i="6" s="1"/>
  <c r="AZ64" i="6" a="1"/>
  <c r="AZ64" i="6" s="1"/>
  <c r="AU65" i="6" a="1"/>
  <c r="AU65" i="6" s="1"/>
  <c r="AV65" i="6" a="1"/>
  <c r="AV65" i="6" s="1"/>
  <c r="AW65" i="6" a="1"/>
  <c r="AW65" i="6" s="1"/>
  <c r="AX65" i="6" a="1"/>
  <c r="AX65" i="6" s="1"/>
  <c r="AY65" i="6" a="1"/>
  <c r="AY65" i="6" s="1"/>
  <c r="AZ65" i="6" a="1"/>
  <c r="AZ65" i="6" s="1"/>
  <c r="AU66" i="6" a="1"/>
  <c r="AU66" i="6" s="1"/>
  <c r="AV66" i="6" a="1"/>
  <c r="AV66" i="6" s="1"/>
  <c r="AW66" i="6" a="1"/>
  <c r="AW66" i="6" s="1"/>
  <c r="AX66" i="6" a="1"/>
  <c r="AX66" i="6" s="1"/>
  <c r="AY66" i="6" a="1"/>
  <c r="AY66" i="6" s="1"/>
  <c r="AZ66" i="6" a="1"/>
  <c r="AZ66" i="6" s="1"/>
  <c r="AU67" i="6" a="1"/>
  <c r="AU67" i="6" s="1"/>
  <c r="AV67" i="6" a="1"/>
  <c r="AV67" i="6" s="1"/>
  <c r="AW67" i="6" a="1"/>
  <c r="AW67" i="6" s="1"/>
  <c r="AX67" i="6" a="1"/>
  <c r="AX67" i="6" s="1"/>
  <c r="AY67" i="6" a="1"/>
  <c r="AY67" i="6" s="1"/>
  <c r="AZ67" i="6" a="1"/>
  <c r="AZ67" i="6" s="1"/>
  <c r="AU68" i="6" a="1"/>
  <c r="AU68" i="6" s="1"/>
  <c r="AV68" i="6" a="1"/>
  <c r="AV68" i="6" s="1"/>
  <c r="AW68" i="6" a="1"/>
  <c r="AW68" i="6" s="1"/>
  <c r="AX68" i="6" a="1"/>
  <c r="AX68" i="6" s="1"/>
  <c r="AY68" i="6" a="1"/>
  <c r="AY68" i="6" s="1"/>
  <c r="AZ68" i="6" a="1"/>
  <c r="AZ68" i="6" s="1"/>
  <c r="AU69" i="6" a="1"/>
  <c r="AU69" i="6" s="1"/>
  <c r="AV69" i="6" a="1"/>
  <c r="AV69" i="6" s="1"/>
  <c r="AW69" i="6" a="1"/>
  <c r="AW69" i="6" s="1"/>
  <c r="AX69" i="6" a="1"/>
  <c r="AX69" i="6" s="1"/>
  <c r="AY69" i="6" a="1"/>
  <c r="AY69" i="6" s="1"/>
  <c r="AZ69" i="6" a="1"/>
  <c r="AZ69" i="6" s="1"/>
  <c r="AU70" i="6" a="1"/>
  <c r="AU70" i="6" s="1"/>
  <c r="AV70" i="6" a="1"/>
  <c r="AV70" i="6" s="1"/>
  <c r="AW70" i="6" a="1"/>
  <c r="AW70" i="6" s="1"/>
  <c r="AX70" i="6" a="1"/>
  <c r="AX70" i="6" s="1"/>
  <c r="AY70" i="6" a="1"/>
  <c r="AY70" i="6" s="1"/>
  <c r="AZ70" i="6" a="1"/>
  <c r="AZ70" i="6" s="1"/>
  <c r="AU71" i="6" a="1"/>
  <c r="AU71" i="6" s="1"/>
  <c r="AV71" i="6" a="1"/>
  <c r="AV71" i="6" s="1"/>
  <c r="AW71" i="6" a="1"/>
  <c r="AW71" i="6" s="1"/>
  <c r="AX71" i="6" a="1"/>
  <c r="AX71" i="6" s="1"/>
  <c r="AY71" i="6" a="1"/>
  <c r="AY71" i="6" s="1"/>
  <c r="AZ71" i="6" a="1"/>
  <c r="AZ71" i="6" s="1"/>
  <c r="AU72" i="6" a="1"/>
  <c r="AU72" i="6" s="1"/>
  <c r="AV72" i="6" a="1"/>
  <c r="AV72" i="6" s="1"/>
  <c r="AW72" i="6" a="1"/>
  <c r="AW72" i="6" s="1"/>
  <c r="AX72" i="6" a="1"/>
  <c r="AX72" i="6" s="1"/>
  <c r="AY72" i="6" a="1"/>
  <c r="AY72" i="6" s="1"/>
  <c r="AZ72" i="6" a="1"/>
  <c r="AZ72" i="6" s="1"/>
  <c r="AU73" i="6" a="1"/>
  <c r="AU73" i="6" s="1"/>
  <c r="AV73" i="6" a="1"/>
  <c r="AV73" i="6" s="1"/>
  <c r="AW73" i="6" a="1"/>
  <c r="AW73" i="6" s="1"/>
  <c r="AX73" i="6" a="1"/>
  <c r="AX73" i="6" s="1"/>
  <c r="AY73" i="6" a="1"/>
  <c r="AY73" i="6" s="1"/>
  <c r="AZ73" i="6" a="1"/>
  <c r="AZ73" i="6" s="1"/>
  <c r="AU74" i="6" a="1"/>
  <c r="AU74" i="6" s="1"/>
  <c r="AV74" i="6" a="1"/>
  <c r="AV74" i="6" s="1"/>
  <c r="AW74" i="6" a="1"/>
  <c r="AW74" i="6" s="1"/>
  <c r="AX74" i="6" a="1"/>
  <c r="AX74" i="6" s="1"/>
  <c r="AY74" i="6" a="1"/>
  <c r="AY74" i="6" s="1"/>
  <c r="AZ74" i="6" a="1"/>
  <c r="AZ74" i="6" s="1"/>
  <c r="AU75" i="6" a="1"/>
  <c r="AU75" i="6" s="1"/>
  <c r="AV75" i="6" a="1"/>
  <c r="AV75" i="6" s="1"/>
  <c r="AW75" i="6" a="1"/>
  <c r="AW75" i="6" s="1"/>
  <c r="AX75" i="6" a="1"/>
  <c r="AX75" i="6" s="1"/>
  <c r="AY75" i="6" a="1"/>
  <c r="AY75" i="6" s="1"/>
  <c r="AZ75" i="6" a="1"/>
  <c r="AZ75" i="6" s="1"/>
  <c r="AU76" i="6" a="1"/>
  <c r="AU76" i="6" s="1"/>
  <c r="AV76" i="6" a="1"/>
  <c r="AV76" i="6" s="1"/>
  <c r="AW76" i="6" a="1"/>
  <c r="AW76" i="6" s="1"/>
  <c r="AX76" i="6" a="1"/>
  <c r="AX76" i="6" s="1"/>
  <c r="AY76" i="6" a="1"/>
  <c r="AY76" i="6" s="1"/>
  <c r="AZ76" i="6" a="1"/>
  <c r="AZ76" i="6" s="1"/>
  <c r="AU77" i="6" a="1"/>
  <c r="AU77" i="6" s="1"/>
  <c r="AV77" i="6" a="1"/>
  <c r="AV77" i="6" s="1"/>
  <c r="AW77" i="6" a="1"/>
  <c r="AW77" i="6" s="1"/>
  <c r="AX77" i="6" a="1"/>
  <c r="AX77" i="6" s="1"/>
  <c r="AY77" i="6" a="1"/>
  <c r="AY77" i="6" s="1"/>
  <c r="AZ77" i="6" a="1"/>
  <c r="AZ77" i="6" s="1"/>
  <c r="AU78" i="6" a="1"/>
  <c r="AU78" i="6" s="1"/>
  <c r="AV78" i="6" a="1"/>
  <c r="AV78" i="6" s="1"/>
  <c r="AW78" i="6" a="1"/>
  <c r="AW78" i="6" s="1"/>
  <c r="AX78" i="6" a="1"/>
  <c r="AX78" i="6" s="1"/>
  <c r="AY78" i="6" a="1"/>
  <c r="AY78" i="6" s="1"/>
  <c r="AZ78" i="6" a="1"/>
  <c r="AZ78" i="6" s="1"/>
  <c r="AU79" i="6" a="1"/>
  <c r="AU79" i="6" s="1"/>
  <c r="AV79" i="6" a="1"/>
  <c r="AV79" i="6" s="1"/>
  <c r="AW79" i="6" a="1"/>
  <c r="AW79" i="6" s="1"/>
  <c r="AX79" i="6" a="1"/>
  <c r="AX79" i="6" s="1"/>
  <c r="AY79" i="6" a="1"/>
  <c r="AY79" i="6" s="1"/>
  <c r="AZ79" i="6" a="1"/>
  <c r="AZ79" i="6" s="1"/>
  <c r="AU80" i="6" a="1"/>
  <c r="AU80" i="6" s="1"/>
  <c r="AV80" i="6" a="1"/>
  <c r="AV80" i="6" s="1"/>
  <c r="AW80" i="6" a="1"/>
  <c r="AW80" i="6" s="1"/>
  <c r="AX80" i="6" a="1"/>
  <c r="AX80" i="6" s="1"/>
  <c r="AY80" i="6" a="1"/>
  <c r="AY80" i="6" s="1"/>
  <c r="AZ80" i="6" a="1"/>
  <c r="AZ80" i="6" s="1"/>
  <c r="AU81" i="6" a="1"/>
  <c r="AU81" i="6" s="1"/>
  <c r="AV81" i="6" a="1"/>
  <c r="AV81" i="6" s="1"/>
  <c r="AW81" i="6" a="1"/>
  <c r="AW81" i="6" s="1"/>
  <c r="AX81" i="6" a="1"/>
  <c r="AX81" i="6" s="1"/>
  <c r="AY81" i="6" a="1"/>
  <c r="AY81" i="6" s="1"/>
  <c r="AZ81" i="6" a="1"/>
  <c r="AZ81" i="6" s="1"/>
  <c r="AU82" i="6" a="1"/>
  <c r="AU82" i="6" s="1"/>
  <c r="AV82" i="6" a="1"/>
  <c r="AV82" i="6" s="1"/>
  <c r="AW82" i="6" a="1"/>
  <c r="AW82" i="6" s="1"/>
  <c r="AX82" i="6" a="1"/>
  <c r="AX82" i="6" s="1"/>
  <c r="AY82" i="6" a="1"/>
  <c r="AY82" i="6" s="1"/>
  <c r="AZ82" i="6" a="1"/>
  <c r="AZ82" i="6" s="1"/>
  <c r="AU83" i="6" a="1"/>
  <c r="AU83" i="6" s="1"/>
  <c r="AV83" i="6" a="1"/>
  <c r="AV83" i="6" s="1"/>
  <c r="AW83" i="6" a="1"/>
  <c r="AW83" i="6" s="1"/>
  <c r="AX83" i="6" a="1"/>
  <c r="AX83" i="6" s="1"/>
  <c r="AY83" i="6" a="1"/>
  <c r="AY83" i="6" s="1"/>
  <c r="AZ83" i="6" a="1"/>
  <c r="AZ83" i="6" s="1"/>
  <c r="AU84" i="6" a="1"/>
  <c r="AU84" i="6" s="1"/>
  <c r="AV84" i="6" a="1"/>
  <c r="AV84" i="6" s="1"/>
  <c r="AW84" i="6" a="1"/>
  <c r="AW84" i="6" s="1"/>
  <c r="AX84" i="6" a="1"/>
  <c r="AX84" i="6" s="1"/>
  <c r="AY84" i="6" a="1"/>
  <c r="AY84" i="6" s="1"/>
  <c r="AZ84" i="6" a="1"/>
  <c r="AZ84" i="6" s="1"/>
  <c r="AU85" i="6" a="1"/>
  <c r="AU85" i="6" s="1"/>
  <c r="AV85" i="6" a="1"/>
  <c r="AV85" i="6" s="1"/>
  <c r="AW85" i="6" a="1"/>
  <c r="AW85" i="6" s="1"/>
  <c r="AX85" i="6" a="1"/>
  <c r="AX85" i="6" s="1"/>
  <c r="AY85" i="6" a="1"/>
  <c r="AY85" i="6" s="1"/>
  <c r="AZ85" i="6" a="1"/>
  <c r="AZ85" i="6" s="1"/>
  <c r="AU86" i="6" a="1"/>
  <c r="AU86" i="6" s="1"/>
  <c r="AV86" i="6" a="1"/>
  <c r="AV86" i="6" s="1"/>
  <c r="AW86" i="6" a="1"/>
  <c r="AW86" i="6" s="1"/>
  <c r="AX86" i="6" a="1"/>
  <c r="AX86" i="6" s="1"/>
  <c r="AY86" i="6" a="1"/>
  <c r="AY86" i="6" s="1"/>
  <c r="AZ86" i="6" a="1"/>
  <c r="AZ86" i="6" s="1"/>
  <c r="AU87" i="6" a="1"/>
  <c r="AU87" i="6" s="1"/>
  <c r="AV87" i="6" a="1"/>
  <c r="AV87" i="6" s="1"/>
  <c r="AW87" i="6" a="1"/>
  <c r="AW87" i="6" s="1"/>
  <c r="AX87" i="6" a="1"/>
  <c r="AX87" i="6" s="1"/>
  <c r="AY87" i="6" a="1"/>
  <c r="AY87" i="6" s="1"/>
  <c r="AZ87" i="6" a="1"/>
  <c r="AZ87" i="6" s="1"/>
  <c r="AU88" i="6" a="1"/>
  <c r="AU88" i="6" s="1"/>
  <c r="AV88" i="6" a="1"/>
  <c r="AV88" i="6" s="1"/>
  <c r="AW88" i="6" a="1"/>
  <c r="AW88" i="6" s="1"/>
  <c r="AX88" i="6" a="1"/>
  <c r="AX88" i="6" s="1"/>
  <c r="AY88" i="6" a="1"/>
  <c r="AY88" i="6" s="1"/>
  <c r="AZ88" i="6" a="1"/>
  <c r="AZ88" i="6" s="1"/>
  <c r="AV3" i="6" a="1"/>
  <c r="AV3" i="6" s="1"/>
  <c r="AW3" i="6" a="1"/>
  <c r="AW3" i="6" s="1"/>
  <c r="AX3" i="6" a="1"/>
  <c r="AX3" i="6" s="1"/>
  <c r="AY3" i="6" a="1"/>
  <c r="AY3" i="6"/>
  <c r="AZ3" i="6" a="1"/>
  <c r="AZ3" i="6" s="1"/>
  <c r="AU3" i="6" a="1"/>
  <c r="AU3" i="6" s="1"/>
  <c r="AL3" i="6" a="1"/>
  <c r="AL3" i="6" s="1"/>
  <c r="AL4" i="6" a="1"/>
  <c r="AL4" i="6" s="1"/>
  <c r="AM4" i="6" a="1"/>
  <c r="AM4" i="6"/>
  <c r="AN4" i="6" a="1"/>
  <c r="AN4" i="6" s="1"/>
  <c r="AO4" i="6" a="1"/>
  <c r="AO4" i="6" s="1"/>
  <c r="AP4" i="6" a="1"/>
  <c r="AP4" i="6" s="1"/>
  <c r="AQ4" i="6" a="1"/>
  <c r="AQ4" i="6" s="1"/>
  <c r="AL5" i="6" a="1"/>
  <c r="AL5" i="6" s="1"/>
  <c r="AM5" i="6" a="1"/>
  <c r="AM5" i="6"/>
  <c r="AN5" i="6" a="1"/>
  <c r="AN5" i="6" s="1"/>
  <c r="AO5" i="6" a="1"/>
  <c r="AO5" i="6"/>
  <c r="AP5" i="6" a="1"/>
  <c r="AP5" i="6" s="1"/>
  <c r="AQ5" i="6" a="1"/>
  <c r="AQ5" i="6" s="1"/>
  <c r="AL6" i="6" a="1"/>
  <c r="AL6" i="6" s="1"/>
  <c r="AM6" i="6" a="1"/>
  <c r="AM6" i="6" s="1"/>
  <c r="AN6" i="6" a="1"/>
  <c r="AN6" i="6" s="1"/>
  <c r="AO6" i="6" a="1"/>
  <c r="AO6" i="6"/>
  <c r="AP6" i="6" a="1"/>
  <c r="AP6" i="6" s="1"/>
  <c r="AQ6" i="6" a="1"/>
  <c r="AQ6" i="6"/>
  <c r="AL7" i="6" a="1"/>
  <c r="AL7" i="6" s="1"/>
  <c r="AM7" i="6" a="1"/>
  <c r="AM7" i="6" s="1"/>
  <c r="AN7" i="6" a="1"/>
  <c r="AN7" i="6" s="1"/>
  <c r="AO7" i="6" a="1"/>
  <c r="AO7" i="6" s="1"/>
  <c r="AP7" i="6" a="1"/>
  <c r="AP7" i="6" s="1"/>
  <c r="AQ7" i="6" a="1"/>
  <c r="AQ7" i="6"/>
  <c r="AL8" i="6" a="1"/>
  <c r="AL8" i="6" s="1"/>
  <c r="AM8" i="6" a="1"/>
  <c r="AM8" i="6"/>
  <c r="AN8" i="6" a="1"/>
  <c r="AN8" i="6" s="1"/>
  <c r="AO8" i="6" a="1"/>
  <c r="AO8" i="6" s="1"/>
  <c r="AP8" i="6" a="1"/>
  <c r="AP8" i="6" s="1"/>
  <c r="AQ8" i="6" a="1"/>
  <c r="AQ8" i="6" s="1"/>
  <c r="AL9" i="6" a="1"/>
  <c r="AL9" i="6" s="1"/>
  <c r="AM9" i="6" a="1"/>
  <c r="AM9" i="6"/>
  <c r="AN9" i="6" a="1"/>
  <c r="AN9" i="6" s="1"/>
  <c r="AO9" i="6" a="1"/>
  <c r="AO9" i="6"/>
  <c r="AP9" i="6" a="1"/>
  <c r="AP9" i="6" s="1"/>
  <c r="AQ9" i="6" a="1"/>
  <c r="AQ9" i="6" s="1"/>
  <c r="AL10" i="6" a="1"/>
  <c r="AL10" i="6" s="1"/>
  <c r="AM10" i="6" a="1"/>
  <c r="AM10" i="6" s="1"/>
  <c r="AN10" i="6" a="1"/>
  <c r="AN10" i="6" s="1"/>
  <c r="AO10" i="6" a="1"/>
  <c r="AO10" i="6"/>
  <c r="AP10" i="6" a="1"/>
  <c r="AP10" i="6" s="1"/>
  <c r="AQ10" i="6" a="1"/>
  <c r="AQ10" i="6"/>
  <c r="AL11" i="6" a="1"/>
  <c r="AL11" i="6" s="1"/>
  <c r="AM11" i="6" a="1"/>
  <c r="AM11" i="6" s="1"/>
  <c r="AN11" i="6" a="1"/>
  <c r="AN11" i="6" s="1"/>
  <c r="AO11" i="6" a="1"/>
  <c r="AO11" i="6" s="1"/>
  <c r="AP11" i="6" a="1"/>
  <c r="AP11" i="6" s="1"/>
  <c r="AQ11" i="6" a="1"/>
  <c r="AQ11" i="6"/>
  <c r="AL12" i="6" a="1"/>
  <c r="AL12" i="6" s="1"/>
  <c r="AM12" i="6" a="1"/>
  <c r="AM12" i="6"/>
  <c r="AN12" i="6" a="1"/>
  <c r="AN12" i="6" s="1"/>
  <c r="AO12" i="6" a="1"/>
  <c r="AO12" i="6" s="1"/>
  <c r="AP12" i="6" a="1"/>
  <c r="AP12" i="6" s="1"/>
  <c r="AQ12" i="6" a="1"/>
  <c r="AQ12" i="6" s="1"/>
  <c r="AL13" i="6" a="1"/>
  <c r="AL13" i="6" s="1"/>
  <c r="AM13" i="6" a="1"/>
  <c r="AM13" i="6"/>
  <c r="AN13" i="6" a="1"/>
  <c r="AN13" i="6" s="1"/>
  <c r="AO13" i="6" a="1"/>
  <c r="AO13" i="6"/>
  <c r="AP13" i="6" a="1"/>
  <c r="AP13" i="6" s="1"/>
  <c r="AQ13" i="6" a="1"/>
  <c r="AQ13" i="6" s="1"/>
  <c r="AL14" i="6" a="1"/>
  <c r="AL14" i="6" s="1"/>
  <c r="AM14" i="6" a="1"/>
  <c r="AM14" i="6" s="1"/>
  <c r="AN14" i="6" a="1"/>
  <c r="AN14" i="6" s="1"/>
  <c r="AO14" i="6" a="1"/>
  <c r="AO14" i="6"/>
  <c r="AP14" i="6" a="1"/>
  <c r="AP14" i="6" s="1"/>
  <c r="AQ14" i="6" a="1"/>
  <c r="AQ14" i="6"/>
  <c r="AL15" i="6" a="1"/>
  <c r="AL15" i="6" s="1"/>
  <c r="AM15" i="6" a="1"/>
  <c r="AM15" i="6" s="1"/>
  <c r="AN15" i="6" a="1"/>
  <c r="AN15" i="6" s="1"/>
  <c r="AO15" i="6" a="1"/>
  <c r="AO15" i="6" s="1"/>
  <c r="AP15" i="6" a="1"/>
  <c r="AP15" i="6" s="1"/>
  <c r="AQ15" i="6" a="1"/>
  <c r="AQ15" i="6"/>
  <c r="AL16" i="6" a="1"/>
  <c r="AL16" i="6" s="1"/>
  <c r="AM16" i="6" a="1"/>
  <c r="AM16" i="6"/>
  <c r="AN16" i="6" a="1"/>
  <c r="AN16" i="6" s="1"/>
  <c r="AO16" i="6" a="1"/>
  <c r="AO16" i="6" s="1"/>
  <c r="AP16" i="6" a="1"/>
  <c r="AP16" i="6" s="1"/>
  <c r="AQ16" i="6" a="1"/>
  <c r="AQ16" i="6" s="1"/>
  <c r="AL17" i="6" a="1"/>
  <c r="AL17" i="6" s="1"/>
  <c r="AM17" i="6" a="1"/>
  <c r="AM17" i="6"/>
  <c r="AN17" i="6" a="1"/>
  <c r="AN17" i="6" s="1"/>
  <c r="AO17" i="6" a="1"/>
  <c r="AO17" i="6"/>
  <c r="AP17" i="6" a="1"/>
  <c r="AP17" i="6" s="1"/>
  <c r="AQ17" i="6" a="1"/>
  <c r="AQ17" i="6" s="1"/>
  <c r="AL18" i="6" a="1"/>
  <c r="AL18" i="6" s="1"/>
  <c r="AM18" i="6" a="1"/>
  <c r="AM18" i="6" s="1"/>
  <c r="AN18" i="6" a="1"/>
  <c r="AN18" i="6" s="1"/>
  <c r="AO18" i="6" a="1"/>
  <c r="AO18" i="6"/>
  <c r="AP18" i="6" a="1"/>
  <c r="AP18" i="6" s="1"/>
  <c r="AQ18" i="6" a="1"/>
  <c r="AQ18" i="6"/>
  <c r="AL19" i="6" a="1"/>
  <c r="AL19" i="6" s="1"/>
  <c r="AM19" i="6" a="1"/>
  <c r="AM19" i="6" s="1"/>
  <c r="AN19" i="6" a="1"/>
  <c r="AN19" i="6" s="1"/>
  <c r="AO19" i="6" a="1"/>
  <c r="AO19" i="6" s="1"/>
  <c r="AP19" i="6" a="1"/>
  <c r="AP19" i="6" s="1"/>
  <c r="AQ19" i="6" a="1"/>
  <c r="AQ19" i="6"/>
  <c r="AL20" i="6" a="1"/>
  <c r="AL20" i="6" s="1"/>
  <c r="AM20" i="6" a="1"/>
  <c r="AM20" i="6"/>
  <c r="AN20" i="6" a="1"/>
  <c r="AN20" i="6" s="1"/>
  <c r="AO20" i="6" a="1"/>
  <c r="AO20" i="6" s="1"/>
  <c r="AP20" i="6" a="1"/>
  <c r="AP20" i="6" s="1"/>
  <c r="AQ20" i="6" a="1"/>
  <c r="AQ20" i="6" s="1"/>
  <c r="AL21" i="6" a="1"/>
  <c r="AL21" i="6" s="1"/>
  <c r="AM21" i="6" a="1"/>
  <c r="AM21" i="6"/>
  <c r="AN21" i="6" a="1"/>
  <c r="AN21" i="6" s="1"/>
  <c r="AO21" i="6" a="1"/>
  <c r="AO21" i="6"/>
  <c r="AP21" i="6" a="1"/>
  <c r="AP21" i="6" s="1"/>
  <c r="AQ21" i="6" a="1"/>
  <c r="AQ21" i="6" s="1"/>
  <c r="AL22" i="6" a="1"/>
  <c r="AL22" i="6" s="1"/>
  <c r="AM22" i="6" a="1"/>
  <c r="AM22" i="6" s="1"/>
  <c r="AN22" i="6" a="1"/>
  <c r="AN22" i="6" s="1"/>
  <c r="AO22" i="6" a="1"/>
  <c r="AO22" i="6"/>
  <c r="AP22" i="6" a="1"/>
  <c r="AP22" i="6" s="1"/>
  <c r="AQ22" i="6" a="1"/>
  <c r="AQ22" i="6"/>
  <c r="AL23" i="6" a="1"/>
  <c r="AL23" i="6" s="1"/>
  <c r="AM23" i="6" a="1"/>
  <c r="AM23" i="6" s="1"/>
  <c r="AN23" i="6" a="1"/>
  <c r="AN23" i="6" s="1"/>
  <c r="AO23" i="6" a="1"/>
  <c r="AO23" i="6" s="1"/>
  <c r="AP23" i="6" a="1"/>
  <c r="AP23" i="6" s="1"/>
  <c r="AQ23" i="6" a="1"/>
  <c r="AQ23" i="6"/>
  <c r="AL24" i="6" a="1"/>
  <c r="AL24" i="6" s="1"/>
  <c r="AM24" i="6" a="1"/>
  <c r="AM24" i="6"/>
  <c r="AN24" i="6" a="1"/>
  <c r="AN24" i="6" s="1"/>
  <c r="AO24" i="6" a="1"/>
  <c r="AO24" i="6" s="1"/>
  <c r="AP24" i="6" a="1"/>
  <c r="AP24" i="6" s="1"/>
  <c r="AQ24" i="6" a="1"/>
  <c r="AQ24" i="6" s="1"/>
  <c r="AL25" i="6" a="1"/>
  <c r="AL25" i="6" s="1"/>
  <c r="AM25" i="6" a="1"/>
  <c r="AM25" i="6"/>
  <c r="AN25" i="6" a="1"/>
  <c r="AN25" i="6" s="1"/>
  <c r="AO25" i="6" a="1"/>
  <c r="AO25" i="6"/>
  <c r="AP25" i="6" a="1"/>
  <c r="AP25" i="6" s="1"/>
  <c r="AQ25" i="6" a="1"/>
  <c r="AQ25" i="6" s="1"/>
  <c r="AL26" i="6" a="1"/>
  <c r="AL26" i="6" s="1"/>
  <c r="AM26" i="6" a="1"/>
  <c r="AM26" i="6" s="1"/>
  <c r="AN26" i="6" a="1"/>
  <c r="AN26" i="6" s="1"/>
  <c r="AO26" i="6" a="1"/>
  <c r="AO26" i="6"/>
  <c r="AP26" i="6" a="1"/>
  <c r="AP26" i="6" s="1"/>
  <c r="AQ26" i="6" a="1"/>
  <c r="AQ26" i="6" s="1"/>
  <c r="AL27" i="6" a="1"/>
  <c r="AL27" i="6" s="1"/>
  <c r="AM27" i="6" a="1"/>
  <c r="AM27" i="6" s="1"/>
  <c r="AN27" i="6" a="1"/>
  <c r="AN27" i="6" s="1"/>
  <c r="AO27" i="6" a="1"/>
  <c r="AO27" i="6" s="1"/>
  <c r="AP27" i="6" a="1"/>
  <c r="AP27" i="6" s="1"/>
  <c r="AQ27" i="6" a="1"/>
  <c r="AQ27" i="6"/>
  <c r="AL28" i="6" a="1"/>
  <c r="AL28" i="6" s="1"/>
  <c r="AM28" i="6" a="1"/>
  <c r="AM28" i="6" s="1"/>
  <c r="AN28" i="6" a="1"/>
  <c r="AN28" i="6" s="1"/>
  <c r="AO28" i="6" a="1"/>
  <c r="AO28" i="6" s="1"/>
  <c r="AP28" i="6" a="1"/>
  <c r="AP28" i="6" s="1"/>
  <c r="AQ28" i="6" a="1"/>
  <c r="AQ28" i="6" s="1"/>
  <c r="AL29" i="6" a="1"/>
  <c r="AL29" i="6" s="1"/>
  <c r="AM29" i="6" a="1"/>
  <c r="AM29" i="6"/>
  <c r="AN29" i="6" a="1"/>
  <c r="AN29" i="6" s="1"/>
  <c r="AO29" i="6" a="1"/>
  <c r="AO29" i="6" s="1"/>
  <c r="AP29" i="6" a="1"/>
  <c r="AP29" i="6" s="1"/>
  <c r="AQ29" i="6" a="1"/>
  <c r="AQ29" i="6" s="1"/>
  <c r="AL30" i="6" a="1"/>
  <c r="AL30" i="6" s="1"/>
  <c r="AM30" i="6" a="1"/>
  <c r="AM30" i="6" s="1"/>
  <c r="AN30" i="6" a="1"/>
  <c r="AN30" i="6" s="1"/>
  <c r="AO30" i="6" a="1"/>
  <c r="AO30" i="6"/>
  <c r="AP30" i="6" a="1"/>
  <c r="AP30" i="6" s="1"/>
  <c r="AQ30" i="6" a="1"/>
  <c r="AQ30" i="6" s="1"/>
  <c r="AL31" i="6" a="1"/>
  <c r="AL31" i="6" s="1"/>
  <c r="AM31" i="6" a="1"/>
  <c r="AM31" i="6" s="1"/>
  <c r="AN31" i="6" a="1"/>
  <c r="AN31" i="6" s="1"/>
  <c r="AO31" i="6" a="1"/>
  <c r="AO31" i="6" s="1"/>
  <c r="AP31" i="6" a="1"/>
  <c r="AP31" i="6" s="1"/>
  <c r="AQ31" i="6" a="1"/>
  <c r="AQ31" i="6"/>
  <c r="AL32" i="6" a="1"/>
  <c r="AL32" i="6" s="1"/>
  <c r="AM32" i="6" a="1"/>
  <c r="AM32" i="6" s="1"/>
  <c r="AN32" i="6" a="1"/>
  <c r="AN32" i="6" s="1"/>
  <c r="AO32" i="6" a="1"/>
  <c r="AO32" i="6" s="1"/>
  <c r="AP32" i="6" a="1"/>
  <c r="AP32" i="6" s="1"/>
  <c r="AQ32" i="6" a="1"/>
  <c r="AQ32" i="6" s="1"/>
  <c r="AL33" i="6" a="1"/>
  <c r="AL33" i="6" s="1"/>
  <c r="AM33" i="6" a="1"/>
  <c r="AM33" i="6"/>
  <c r="AN33" i="6" a="1"/>
  <c r="AN33" i="6" s="1"/>
  <c r="AO33" i="6" a="1"/>
  <c r="AO33" i="6" s="1"/>
  <c r="AP33" i="6" a="1"/>
  <c r="AP33" i="6" s="1"/>
  <c r="AQ33" i="6" a="1"/>
  <c r="AQ33" i="6" s="1"/>
  <c r="AL34" i="6" a="1"/>
  <c r="AL34" i="6" s="1"/>
  <c r="AM34" i="6" a="1"/>
  <c r="AM34" i="6" s="1"/>
  <c r="AN34" i="6" a="1"/>
  <c r="AN34" i="6" s="1"/>
  <c r="AO34" i="6" a="1"/>
  <c r="AO34" i="6"/>
  <c r="AP34" i="6" a="1"/>
  <c r="AP34" i="6" s="1"/>
  <c r="AQ34" i="6" a="1"/>
  <c r="AQ34" i="6" s="1"/>
  <c r="AL35" i="6" a="1"/>
  <c r="AL35" i="6" s="1"/>
  <c r="AM35" i="6" a="1"/>
  <c r="AM35" i="6" s="1"/>
  <c r="AN35" i="6" a="1"/>
  <c r="AN35" i="6" s="1"/>
  <c r="AO35" i="6" a="1"/>
  <c r="AO35" i="6" s="1"/>
  <c r="AP35" i="6" a="1"/>
  <c r="AP35" i="6" s="1"/>
  <c r="AQ35" i="6" a="1"/>
  <c r="AQ35" i="6"/>
  <c r="AL36" i="6" a="1"/>
  <c r="AL36" i="6" s="1"/>
  <c r="AM36" i="6" a="1"/>
  <c r="AM36" i="6" s="1"/>
  <c r="AN36" i="6" a="1"/>
  <c r="AN36" i="6" s="1"/>
  <c r="AO36" i="6" a="1"/>
  <c r="AO36" i="6" s="1"/>
  <c r="AP36" i="6" a="1"/>
  <c r="AP36" i="6" s="1"/>
  <c r="AQ36" i="6" a="1"/>
  <c r="AQ36" i="6" s="1"/>
  <c r="AL37" i="6" a="1"/>
  <c r="AL37" i="6" s="1"/>
  <c r="AM37" i="6" a="1"/>
  <c r="AM37" i="6"/>
  <c r="AN37" i="6" a="1"/>
  <c r="AN37" i="6" s="1"/>
  <c r="AO37" i="6" a="1"/>
  <c r="AO37" i="6" s="1"/>
  <c r="AP37" i="6" a="1"/>
  <c r="AP37" i="6" s="1"/>
  <c r="AQ37" i="6" a="1"/>
  <c r="AQ37" i="6" s="1"/>
  <c r="AL38" i="6" a="1"/>
  <c r="AL38" i="6" s="1"/>
  <c r="AM38" i="6" a="1"/>
  <c r="AM38" i="6" s="1"/>
  <c r="AN38" i="6" a="1"/>
  <c r="AN38" i="6" s="1"/>
  <c r="AO38" i="6" a="1"/>
  <c r="AO38" i="6"/>
  <c r="AP38" i="6" a="1"/>
  <c r="AP38" i="6" s="1"/>
  <c r="AQ38" i="6" a="1"/>
  <c r="AQ38" i="6" s="1"/>
  <c r="AL39" i="6" a="1"/>
  <c r="AL39" i="6" s="1"/>
  <c r="AM39" i="6" a="1"/>
  <c r="AM39" i="6" s="1"/>
  <c r="AN39" i="6" a="1"/>
  <c r="AN39" i="6" s="1"/>
  <c r="AO39" i="6" a="1"/>
  <c r="AO39" i="6" s="1"/>
  <c r="AP39" i="6" a="1"/>
  <c r="AP39" i="6" s="1"/>
  <c r="AQ39" i="6" a="1"/>
  <c r="AQ39" i="6"/>
  <c r="AL40" i="6" a="1"/>
  <c r="AL40" i="6" s="1"/>
  <c r="AM40" i="6" a="1"/>
  <c r="AM40" i="6" s="1"/>
  <c r="AN40" i="6" a="1"/>
  <c r="AN40" i="6" s="1"/>
  <c r="AO40" i="6" a="1"/>
  <c r="AO40" i="6" s="1"/>
  <c r="AP40" i="6" a="1"/>
  <c r="AP40" i="6" s="1"/>
  <c r="AQ40" i="6" a="1"/>
  <c r="AQ40" i="6" s="1"/>
  <c r="AL41" i="6" a="1"/>
  <c r="AL41" i="6" s="1"/>
  <c r="AM41" i="6" a="1"/>
  <c r="AM41" i="6"/>
  <c r="AN41" i="6" a="1"/>
  <c r="AN41" i="6" s="1"/>
  <c r="AO41" i="6" a="1"/>
  <c r="AO41" i="6" s="1"/>
  <c r="AP41" i="6" a="1"/>
  <c r="AP41" i="6" s="1"/>
  <c r="AQ41" i="6" a="1"/>
  <c r="AQ41" i="6" s="1"/>
  <c r="AL42" i="6" a="1"/>
  <c r="AL42" i="6" s="1"/>
  <c r="AM42" i="6" a="1"/>
  <c r="AM42" i="6" s="1"/>
  <c r="AN42" i="6" a="1"/>
  <c r="AN42" i="6" s="1"/>
  <c r="AO42" i="6" a="1"/>
  <c r="AO42" i="6"/>
  <c r="AP42" i="6" a="1"/>
  <c r="AP42" i="6" s="1"/>
  <c r="AQ42" i="6" a="1"/>
  <c r="AQ42" i="6" s="1"/>
  <c r="AL43" i="6" a="1"/>
  <c r="AL43" i="6" s="1"/>
  <c r="AM43" i="6" a="1"/>
  <c r="AM43" i="6" s="1"/>
  <c r="AN43" i="6" a="1"/>
  <c r="AN43" i="6" s="1"/>
  <c r="AO43" i="6" a="1"/>
  <c r="AO43" i="6" s="1"/>
  <c r="AP43" i="6" a="1"/>
  <c r="AP43" i="6" s="1"/>
  <c r="AQ43" i="6" a="1"/>
  <c r="AQ43" i="6"/>
  <c r="AL44" i="6" a="1"/>
  <c r="AL44" i="6" s="1"/>
  <c r="AM44" i="6" a="1"/>
  <c r="AM44" i="6" s="1"/>
  <c r="AN44" i="6" a="1"/>
  <c r="AN44" i="6" s="1"/>
  <c r="AO44" i="6" a="1"/>
  <c r="AO44" i="6" s="1"/>
  <c r="AP44" i="6" a="1"/>
  <c r="AP44" i="6" s="1"/>
  <c r="AQ44" i="6" a="1"/>
  <c r="AQ44" i="6" s="1"/>
  <c r="AL45" i="6" a="1"/>
  <c r="AL45" i="6" s="1"/>
  <c r="AM45" i="6" a="1"/>
  <c r="AM45" i="6"/>
  <c r="AN45" i="6" a="1"/>
  <c r="AN45" i="6" s="1"/>
  <c r="AO45" i="6" a="1"/>
  <c r="AO45" i="6" s="1"/>
  <c r="AP45" i="6" a="1"/>
  <c r="AP45" i="6" s="1"/>
  <c r="AQ45" i="6" a="1"/>
  <c r="AQ45" i="6" s="1"/>
  <c r="AL46" i="6" a="1"/>
  <c r="AL46" i="6" s="1"/>
  <c r="AM46" i="6" a="1"/>
  <c r="AM46" i="6" s="1"/>
  <c r="AN46" i="6" a="1"/>
  <c r="AN46" i="6" s="1"/>
  <c r="AO46" i="6" a="1"/>
  <c r="AO46" i="6"/>
  <c r="AP46" i="6" a="1"/>
  <c r="AP46" i="6" s="1"/>
  <c r="AQ46" i="6" a="1"/>
  <c r="AQ46" i="6" s="1"/>
  <c r="AL47" i="6" a="1"/>
  <c r="AL47" i="6" s="1"/>
  <c r="AM47" i="6" a="1"/>
  <c r="AM47" i="6" s="1"/>
  <c r="AN47" i="6" a="1"/>
  <c r="AN47" i="6" s="1"/>
  <c r="AO47" i="6" a="1"/>
  <c r="AO47" i="6" s="1"/>
  <c r="AP47" i="6" a="1"/>
  <c r="AP47" i="6" s="1"/>
  <c r="AQ47" i="6" a="1"/>
  <c r="AQ47" i="6"/>
  <c r="AL48" i="6" a="1"/>
  <c r="AL48" i="6" s="1"/>
  <c r="AM48" i="6" a="1"/>
  <c r="AM48" i="6" s="1"/>
  <c r="AN48" i="6" a="1"/>
  <c r="AN48" i="6" s="1"/>
  <c r="AO48" i="6" a="1"/>
  <c r="AO48" i="6" s="1"/>
  <c r="AP48" i="6" a="1"/>
  <c r="AP48" i="6" s="1"/>
  <c r="AQ48" i="6" a="1"/>
  <c r="AQ48" i="6" s="1"/>
  <c r="AL49" i="6" a="1"/>
  <c r="AL49" i="6" s="1"/>
  <c r="AM49" i="6" a="1"/>
  <c r="AM49" i="6"/>
  <c r="AN49" i="6" a="1"/>
  <c r="AN49" i="6" s="1"/>
  <c r="AO49" i="6" a="1"/>
  <c r="AO49" i="6" s="1"/>
  <c r="AP49" i="6" a="1"/>
  <c r="AP49" i="6" s="1"/>
  <c r="AQ49" i="6" a="1"/>
  <c r="AQ49" i="6" s="1"/>
  <c r="AL50" i="6" a="1"/>
  <c r="AL50" i="6" s="1"/>
  <c r="AM50" i="6" a="1"/>
  <c r="AM50" i="6" s="1"/>
  <c r="AN50" i="6" a="1"/>
  <c r="AN50" i="6" s="1"/>
  <c r="AO50" i="6" a="1"/>
  <c r="AO50" i="6"/>
  <c r="AP50" i="6" a="1"/>
  <c r="AP50" i="6" s="1"/>
  <c r="AQ50" i="6" a="1"/>
  <c r="AQ50" i="6" s="1"/>
  <c r="AL51" i="6" a="1"/>
  <c r="AL51" i="6" s="1"/>
  <c r="AM51" i="6" a="1"/>
  <c r="AM51" i="6" s="1"/>
  <c r="AN51" i="6" a="1"/>
  <c r="AN51" i="6" s="1"/>
  <c r="AO51" i="6" a="1"/>
  <c r="AO51" i="6" s="1"/>
  <c r="AP51" i="6" a="1"/>
  <c r="AP51" i="6" s="1"/>
  <c r="AQ51" i="6" a="1"/>
  <c r="AQ51" i="6"/>
  <c r="AL52" i="6" a="1"/>
  <c r="AL52" i="6" s="1"/>
  <c r="AM52" i="6" a="1"/>
  <c r="AM52" i="6" s="1"/>
  <c r="AN52" i="6" a="1"/>
  <c r="AN52" i="6" s="1"/>
  <c r="AO52" i="6" a="1"/>
  <c r="AO52" i="6" s="1"/>
  <c r="AP52" i="6" a="1"/>
  <c r="AP52" i="6" s="1"/>
  <c r="AQ52" i="6" a="1"/>
  <c r="AQ52" i="6" s="1"/>
  <c r="AL53" i="6" a="1"/>
  <c r="AL53" i="6" s="1"/>
  <c r="AM53" i="6" a="1"/>
  <c r="AM53" i="6"/>
  <c r="AN53" i="6" a="1"/>
  <c r="AN53" i="6" s="1"/>
  <c r="AO53" i="6" a="1"/>
  <c r="AO53" i="6" s="1"/>
  <c r="AP53" i="6" a="1"/>
  <c r="AP53" i="6" s="1"/>
  <c r="AQ53" i="6" a="1"/>
  <c r="AQ53" i="6" s="1"/>
  <c r="AL54" i="6" a="1"/>
  <c r="AL54" i="6" s="1"/>
  <c r="AM54" i="6" a="1"/>
  <c r="AM54" i="6" s="1"/>
  <c r="AN54" i="6" a="1"/>
  <c r="AN54" i="6" s="1"/>
  <c r="AO54" i="6" a="1"/>
  <c r="AO54" i="6"/>
  <c r="AP54" i="6" a="1"/>
  <c r="AP54" i="6" s="1"/>
  <c r="AQ54" i="6" a="1"/>
  <c r="AQ54" i="6" s="1"/>
  <c r="AL55" i="6" a="1"/>
  <c r="AL55" i="6" s="1"/>
  <c r="AM55" i="6" a="1"/>
  <c r="AM55" i="6" s="1"/>
  <c r="AN55" i="6" a="1"/>
  <c r="AN55" i="6" s="1"/>
  <c r="AO55" i="6" a="1"/>
  <c r="AO55" i="6" s="1"/>
  <c r="AP55" i="6" a="1"/>
  <c r="AP55" i="6" s="1"/>
  <c r="AQ55" i="6" a="1"/>
  <c r="AQ55" i="6"/>
  <c r="AL56" i="6" a="1"/>
  <c r="AL56" i="6" s="1"/>
  <c r="AM56" i="6" a="1"/>
  <c r="AM56" i="6" s="1"/>
  <c r="AN56" i="6" a="1"/>
  <c r="AN56" i="6" s="1"/>
  <c r="AO56" i="6" a="1"/>
  <c r="AO56" i="6" s="1"/>
  <c r="AP56" i="6" a="1"/>
  <c r="AP56" i="6" s="1"/>
  <c r="AQ56" i="6" a="1"/>
  <c r="AQ56" i="6" s="1"/>
  <c r="AL57" i="6" a="1"/>
  <c r="AL57" i="6" s="1"/>
  <c r="AM57" i="6" a="1"/>
  <c r="AM57" i="6"/>
  <c r="AN57" i="6" a="1"/>
  <c r="AN57" i="6" s="1"/>
  <c r="AO57" i="6" a="1"/>
  <c r="AO57" i="6" s="1"/>
  <c r="AP57" i="6" a="1"/>
  <c r="AP57" i="6" s="1"/>
  <c r="AQ57" i="6" a="1"/>
  <c r="AQ57" i="6" s="1"/>
  <c r="AL58" i="6" a="1"/>
  <c r="AL58" i="6" s="1"/>
  <c r="AM58" i="6" a="1"/>
  <c r="AM58" i="6" s="1"/>
  <c r="AN58" i="6" a="1"/>
  <c r="AN58" i="6" s="1"/>
  <c r="AO58" i="6" a="1"/>
  <c r="AO58" i="6"/>
  <c r="AP58" i="6" a="1"/>
  <c r="AP58" i="6" s="1"/>
  <c r="AQ58" i="6" a="1"/>
  <c r="AQ58" i="6" s="1"/>
  <c r="AL59" i="6" a="1"/>
  <c r="AL59" i="6" s="1"/>
  <c r="AM59" i="6" a="1"/>
  <c r="AM59" i="6" s="1"/>
  <c r="AN59" i="6" a="1"/>
  <c r="AN59" i="6" s="1"/>
  <c r="AO59" i="6" a="1"/>
  <c r="AO59" i="6" s="1"/>
  <c r="AP59" i="6" a="1"/>
  <c r="AP59" i="6" s="1"/>
  <c r="AQ59" i="6" a="1"/>
  <c r="AQ59" i="6"/>
  <c r="AL60" i="6" a="1"/>
  <c r="AL60" i="6" s="1"/>
  <c r="AM60" i="6" a="1"/>
  <c r="AM60" i="6" s="1"/>
  <c r="AN60" i="6" a="1"/>
  <c r="AN60" i="6" s="1"/>
  <c r="AO60" i="6" a="1"/>
  <c r="AO60" i="6" s="1"/>
  <c r="AP60" i="6" a="1"/>
  <c r="AP60" i="6" s="1"/>
  <c r="AQ60" i="6" a="1"/>
  <c r="AQ60" i="6" s="1"/>
  <c r="AL61" i="6" a="1"/>
  <c r="AL61" i="6" s="1"/>
  <c r="AM61" i="6" a="1"/>
  <c r="AM61" i="6"/>
  <c r="AN61" i="6" a="1"/>
  <c r="AN61" i="6" s="1"/>
  <c r="AO61" i="6" a="1"/>
  <c r="AO61" i="6" s="1"/>
  <c r="AP61" i="6" a="1"/>
  <c r="AP61" i="6" s="1"/>
  <c r="AQ61" i="6" a="1"/>
  <c r="AQ61" i="6" s="1"/>
  <c r="AL62" i="6" a="1"/>
  <c r="AL62" i="6" s="1"/>
  <c r="AM62" i="6" a="1"/>
  <c r="AM62" i="6" s="1"/>
  <c r="AN62" i="6" a="1"/>
  <c r="AN62" i="6" s="1"/>
  <c r="AO62" i="6" a="1"/>
  <c r="AO62" i="6"/>
  <c r="AP62" i="6" a="1"/>
  <c r="AP62" i="6" s="1"/>
  <c r="AQ62" i="6" a="1"/>
  <c r="AQ62" i="6" s="1"/>
  <c r="AL63" i="6" a="1"/>
  <c r="AL63" i="6" s="1"/>
  <c r="AM63" i="6" a="1"/>
  <c r="AM63" i="6" s="1"/>
  <c r="AN63" i="6" a="1"/>
  <c r="AN63" i="6" s="1"/>
  <c r="AO63" i="6" a="1"/>
  <c r="AO63" i="6" s="1"/>
  <c r="AP63" i="6" a="1"/>
  <c r="AP63" i="6" s="1"/>
  <c r="AQ63" i="6" a="1"/>
  <c r="AQ63" i="6"/>
  <c r="AL64" i="6" a="1"/>
  <c r="AL64" i="6" s="1"/>
  <c r="AM64" i="6" a="1"/>
  <c r="AM64" i="6" s="1"/>
  <c r="AN64" i="6" a="1"/>
  <c r="AN64" i="6" s="1"/>
  <c r="AO64" i="6" a="1"/>
  <c r="AO64" i="6" s="1"/>
  <c r="AP64" i="6" a="1"/>
  <c r="AP64" i="6" s="1"/>
  <c r="AQ64" i="6" a="1"/>
  <c r="AQ64" i="6" s="1"/>
  <c r="AL65" i="6" a="1"/>
  <c r="AL65" i="6" s="1"/>
  <c r="AM65" i="6" a="1"/>
  <c r="AM65" i="6"/>
  <c r="AN65" i="6" a="1"/>
  <c r="AN65" i="6" s="1"/>
  <c r="AO65" i="6" a="1"/>
  <c r="AO65" i="6" s="1"/>
  <c r="AP65" i="6" a="1"/>
  <c r="AP65" i="6" s="1"/>
  <c r="AQ65" i="6" a="1"/>
  <c r="AQ65" i="6" s="1"/>
  <c r="AL66" i="6" a="1"/>
  <c r="AL66" i="6" s="1"/>
  <c r="AM66" i="6" a="1"/>
  <c r="AM66" i="6" s="1"/>
  <c r="AN66" i="6" a="1"/>
  <c r="AN66" i="6" s="1"/>
  <c r="AO66" i="6" a="1"/>
  <c r="AO66" i="6"/>
  <c r="AP66" i="6" a="1"/>
  <c r="AP66" i="6" s="1"/>
  <c r="AQ66" i="6" a="1"/>
  <c r="AQ66" i="6" s="1"/>
  <c r="AL67" i="6" a="1"/>
  <c r="AL67" i="6" s="1"/>
  <c r="AM67" i="6" a="1"/>
  <c r="AM67" i="6" s="1"/>
  <c r="AN67" i="6" a="1"/>
  <c r="AN67" i="6" s="1"/>
  <c r="AO67" i="6" a="1"/>
  <c r="AO67" i="6" s="1"/>
  <c r="AP67" i="6" a="1"/>
  <c r="AP67" i="6" s="1"/>
  <c r="AQ67" i="6" a="1"/>
  <c r="AQ67" i="6"/>
  <c r="AL68" i="6" a="1"/>
  <c r="AL68" i="6" s="1"/>
  <c r="AM68" i="6" a="1"/>
  <c r="AM68" i="6" s="1"/>
  <c r="AN68" i="6" a="1"/>
  <c r="AN68" i="6" s="1"/>
  <c r="AO68" i="6" a="1"/>
  <c r="AO68" i="6" s="1"/>
  <c r="AP68" i="6" a="1"/>
  <c r="AP68" i="6" s="1"/>
  <c r="AQ68" i="6" a="1"/>
  <c r="AQ68" i="6" s="1"/>
  <c r="AL69" i="6" a="1"/>
  <c r="AL69" i="6" s="1"/>
  <c r="AM69" i="6" a="1"/>
  <c r="AM69" i="6"/>
  <c r="AN69" i="6" a="1"/>
  <c r="AN69" i="6" s="1"/>
  <c r="AO69" i="6" a="1"/>
  <c r="AO69" i="6" s="1"/>
  <c r="AP69" i="6" a="1"/>
  <c r="AP69" i="6" s="1"/>
  <c r="AQ69" i="6" a="1"/>
  <c r="AQ69" i="6" s="1"/>
  <c r="AL70" i="6" a="1"/>
  <c r="AL70" i="6" s="1"/>
  <c r="AM70" i="6" a="1"/>
  <c r="AM70" i="6" s="1"/>
  <c r="AN70" i="6" a="1"/>
  <c r="AN70" i="6" s="1"/>
  <c r="AO70" i="6" a="1"/>
  <c r="AO70" i="6"/>
  <c r="AP70" i="6" a="1"/>
  <c r="AP70" i="6" s="1"/>
  <c r="AQ70" i="6" a="1"/>
  <c r="AQ70" i="6" s="1"/>
  <c r="AL71" i="6" a="1"/>
  <c r="AL71" i="6" s="1"/>
  <c r="AM71" i="6" a="1"/>
  <c r="AM71" i="6" s="1"/>
  <c r="AN71" i="6" a="1"/>
  <c r="AN71" i="6" s="1"/>
  <c r="AO71" i="6" a="1"/>
  <c r="AO71" i="6" s="1"/>
  <c r="AP71" i="6" a="1"/>
  <c r="AP71" i="6" s="1"/>
  <c r="AQ71" i="6" a="1"/>
  <c r="AQ71" i="6"/>
  <c r="AL72" i="6" a="1"/>
  <c r="AL72" i="6" s="1"/>
  <c r="AM72" i="6" a="1"/>
  <c r="AM72" i="6" s="1"/>
  <c r="AN72" i="6" a="1"/>
  <c r="AN72" i="6" s="1"/>
  <c r="AO72" i="6" a="1"/>
  <c r="AO72" i="6" s="1"/>
  <c r="AP72" i="6" a="1"/>
  <c r="AP72" i="6" s="1"/>
  <c r="AQ72" i="6" a="1"/>
  <c r="AQ72" i="6" s="1"/>
  <c r="AL73" i="6" a="1"/>
  <c r="AL73" i="6" s="1"/>
  <c r="AM73" i="6" a="1"/>
  <c r="AM73" i="6"/>
  <c r="AN73" i="6" a="1"/>
  <c r="AN73" i="6" s="1"/>
  <c r="AO73" i="6" a="1"/>
  <c r="AO73" i="6" s="1"/>
  <c r="AP73" i="6" a="1"/>
  <c r="AP73" i="6" s="1"/>
  <c r="AQ73" i="6" a="1"/>
  <c r="AQ73" i="6" s="1"/>
  <c r="AL74" i="6" a="1"/>
  <c r="AL74" i="6" s="1"/>
  <c r="AM74" i="6" a="1"/>
  <c r="AM74" i="6" s="1"/>
  <c r="AN74" i="6" a="1"/>
  <c r="AN74" i="6" s="1"/>
  <c r="AO74" i="6" a="1"/>
  <c r="AO74" i="6"/>
  <c r="AP74" i="6" a="1"/>
  <c r="AP74" i="6" s="1"/>
  <c r="AQ74" i="6" a="1"/>
  <c r="AQ74" i="6" s="1"/>
  <c r="AL75" i="6" a="1"/>
  <c r="AL75" i="6" s="1"/>
  <c r="AM75" i="6" a="1"/>
  <c r="AM75" i="6" s="1"/>
  <c r="AN75" i="6" a="1"/>
  <c r="AN75" i="6" s="1"/>
  <c r="AO75" i="6" a="1"/>
  <c r="AO75" i="6" s="1"/>
  <c r="AP75" i="6" a="1"/>
  <c r="AP75" i="6" s="1"/>
  <c r="AQ75" i="6" a="1"/>
  <c r="AQ75" i="6"/>
  <c r="AL76" i="6" a="1"/>
  <c r="AL76" i="6" s="1"/>
  <c r="AM76" i="6" a="1"/>
  <c r="AM76" i="6" s="1"/>
  <c r="AN76" i="6" a="1"/>
  <c r="AN76" i="6" s="1"/>
  <c r="AO76" i="6" a="1"/>
  <c r="AO76" i="6" s="1"/>
  <c r="AP76" i="6" a="1"/>
  <c r="AP76" i="6" s="1"/>
  <c r="AQ76" i="6" a="1"/>
  <c r="AQ76" i="6" s="1"/>
  <c r="AL77" i="6" a="1"/>
  <c r="AL77" i="6" s="1"/>
  <c r="AM77" i="6" a="1"/>
  <c r="AM77" i="6"/>
  <c r="AN77" i="6" a="1"/>
  <c r="AN77" i="6" s="1"/>
  <c r="AO77" i="6" a="1"/>
  <c r="AO77" i="6" s="1"/>
  <c r="AP77" i="6" a="1"/>
  <c r="AP77" i="6" s="1"/>
  <c r="AQ77" i="6" a="1"/>
  <c r="AQ77" i="6" s="1"/>
  <c r="AL78" i="6" a="1"/>
  <c r="AL78" i="6" s="1"/>
  <c r="AM78" i="6" a="1"/>
  <c r="AM78" i="6" s="1"/>
  <c r="AN78" i="6" a="1"/>
  <c r="AN78" i="6" s="1"/>
  <c r="AO78" i="6" a="1"/>
  <c r="AO78" i="6"/>
  <c r="AP78" i="6" a="1"/>
  <c r="AP78" i="6" s="1"/>
  <c r="AQ78" i="6" a="1"/>
  <c r="AQ78" i="6" s="1"/>
  <c r="AL79" i="6" a="1"/>
  <c r="AL79" i="6" s="1"/>
  <c r="AM79" i="6" a="1"/>
  <c r="AM79" i="6" s="1"/>
  <c r="AN79" i="6" a="1"/>
  <c r="AN79" i="6" s="1"/>
  <c r="AO79" i="6" a="1"/>
  <c r="AO79" i="6" s="1"/>
  <c r="AP79" i="6" a="1"/>
  <c r="AP79" i="6" s="1"/>
  <c r="AQ79" i="6" a="1"/>
  <c r="AQ79" i="6"/>
  <c r="AL80" i="6" a="1"/>
  <c r="AL80" i="6" s="1"/>
  <c r="AM80" i="6" a="1"/>
  <c r="AM80" i="6" s="1"/>
  <c r="AN80" i="6" a="1"/>
  <c r="AN80" i="6" s="1"/>
  <c r="AO80" i="6" a="1"/>
  <c r="AO80" i="6" s="1"/>
  <c r="AP80" i="6" a="1"/>
  <c r="AP80" i="6" s="1"/>
  <c r="AQ80" i="6" a="1"/>
  <c r="AQ80" i="6" s="1"/>
  <c r="AL81" i="6" a="1"/>
  <c r="AL81" i="6" s="1"/>
  <c r="AM81" i="6" a="1"/>
  <c r="AM81" i="6"/>
  <c r="AN81" i="6" a="1"/>
  <c r="AN81" i="6" s="1"/>
  <c r="AO81" i="6" a="1"/>
  <c r="AO81" i="6" s="1"/>
  <c r="AP81" i="6" a="1"/>
  <c r="AP81" i="6" s="1"/>
  <c r="AQ81" i="6" a="1"/>
  <c r="AQ81" i="6" s="1"/>
  <c r="AL82" i="6" a="1"/>
  <c r="AL82" i="6" s="1"/>
  <c r="AM82" i="6" a="1"/>
  <c r="AM82" i="6" s="1"/>
  <c r="AN82" i="6" a="1"/>
  <c r="AN82" i="6" s="1"/>
  <c r="AO82" i="6" a="1"/>
  <c r="AO82" i="6"/>
  <c r="AP82" i="6" a="1"/>
  <c r="AP82" i="6" s="1"/>
  <c r="AQ82" i="6" a="1"/>
  <c r="AQ82" i="6" s="1"/>
  <c r="AL83" i="6" a="1"/>
  <c r="AL83" i="6" s="1"/>
  <c r="AM83" i="6" a="1"/>
  <c r="AM83" i="6" s="1"/>
  <c r="AN83" i="6" a="1"/>
  <c r="AN83" i="6" s="1"/>
  <c r="AO83" i="6" a="1"/>
  <c r="AO83" i="6" s="1"/>
  <c r="AP83" i="6" a="1"/>
  <c r="AP83" i="6" s="1"/>
  <c r="AQ83" i="6" a="1"/>
  <c r="AQ83" i="6"/>
  <c r="AL84" i="6" a="1"/>
  <c r="AL84" i="6" s="1"/>
  <c r="AM84" i="6" a="1"/>
  <c r="AM84" i="6" s="1"/>
  <c r="AN84" i="6" a="1"/>
  <c r="AN84" i="6" s="1"/>
  <c r="AO84" i="6" a="1"/>
  <c r="AO84" i="6" s="1"/>
  <c r="AP84" i="6" a="1"/>
  <c r="AP84" i="6" s="1"/>
  <c r="AQ84" i="6" a="1"/>
  <c r="AQ84" i="6" s="1"/>
  <c r="AL85" i="6" a="1"/>
  <c r="AL85" i="6" s="1"/>
  <c r="AM85" i="6" a="1"/>
  <c r="AM85" i="6"/>
  <c r="AN85" i="6" a="1"/>
  <c r="AN85" i="6" s="1"/>
  <c r="AO85" i="6" a="1"/>
  <c r="AO85" i="6" s="1"/>
  <c r="AP85" i="6" a="1"/>
  <c r="AP85" i="6" s="1"/>
  <c r="AQ85" i="6" a="1"/>
  <c r="AQ85" i="6" s="1"/>
  <c r="AL86" i="6" a="1"/>
  <c r="AL86" i="6" s="1"/>
  <c r="AM86" i="6" a="1"/>
  <c r="AM86" i="6" s="1"/>
  <c r="AN86" i="6" a="1"/>
  <c r="AN86" i="6" s="1"/>
  <c r="AO86" i="6" a="1"/>
  <c r="AO86" i="6"/>
  <c r="AP86" i="6" a="1"/>
  <c r="AP86" i="6" s="1"/>
  <c r="AQ86" i="6" a="1"/>
  <c r="AQ86" i="6" s="1"/>
  <c r="AL87" i="6" a="1"/>
  <c r="AL87" i="6" s="1"/>
  <c r="AM87" i="6" a="1"/>
  <c r="AM87" i="6" s="1"/>
  <c r="AN87" i="6" a="1"/>
  <c r="AN87" i="6" s="1"/>
  <c r="AO87" i="6" a="1"/>
  <c r="AO87" i="6" s="1"/>
  <c r="AP87" i="6" a="1"/>
  <c r="AP87" i="6" s="1"/>
  <c r="AQ87" i="6" a="1"/>
  <c r="AQ87" i="6"/>
  <c r="AL88" i="6" a="1"/>
  <c r="AL88" i="6" s="1"/>
  <c r="AM88" i="6" a="1"/>
  <c r="AM88" i="6" s="1"/>
  <c r="AN88" i="6" a="1"/>
  <c r="AN88" i="6" s="1"/>
  <c r="AO88" i="6" a="1"/>
  <c r="AO88" i="6" s="1"/>
  <c r="AP88" i="6" a="1"/>
  <c r="AP88" i="6" s="1"/>
  <c r="AQ88" i="6" a="1"/>
  <c r="AQ88" i="6" s="1"/>
  <c r="AQ3" i="6" a="1"/>
  <c r="AQ3" i="6" s="1"/>
  <c r="AM3" i="6" a="1"/>
  <c r="AM3" i="6" s="1"/>
  <c r="AN3" i="6" a="1"/>
  <c r="AN3" i="6" s="1"/>
  <c r="AO3" i="6" a="1"/>
  <c r="AO3" i="6"/>
  <c r="AP3" i="6" a="1"/>
  <c r="AP3" i="6" s="1"/>
  <c r="AE4" i="6" a="1"/>
  <c r="AE4" i="6"/>
  <c r="AF4" i="6" a="1"/>
  <c r="AF4" i="6" s="1"/>
  <c r="AE5" i="6" a="1"/>
  <c r="AE5" i="6" s="1"/>
  <c r="AF5" i="6" a="1"/>
  <c r="AF5" i="6" s="1"/>
  <c r="AE6" i="6" a="1"/>
  <c r="AE6" i="6" s="1"/>
  <c r="AF6" i="6" a="1"/>
  <c r="AF6" i="6" s="1"/>
  <c r="AE7" i="6" a="1"/>
  <c r="AE7" i="6" s="1"/>
  <c r="AF7" i="6" a="1"/>
  <c r="AF7" i="6"/>
  <c r="AE8" i="6" a="1"/>
  <c r="AE8" i="6"/>
  <c r="AF8" i="6" a="1"/>
  <c r="AF8" i="6" s="1"/>
  <c r="AE9" i="6" a="1"/>
  <c r="AE9" i="6" s="1"/>
  <c r="AF9" i="6" a="1"/>
  <c r="AF9" i="6" s="1"/>
  <c r="AE10" i="6" a="1"/>
  <c r="AE10" i="6" s="1"/>
  <c r="AF10" i="6" a="1"/>
  <c r="AF10" i="6" s="1"/>
  <c r="AE11" i="6" a="1"/>
  <c r="AE11" i="6" s="1"/>
  <c r="AF11" i="6" a="1"/>
  <c r="AF11" i="6"/>
  <c r="AE12" i="6" a="1"/>
  <c r="AE12" i="6"/>
  <c r="AF12" i="6" a="1"/>
  <c r="AF12" i="6" s="1"/>
  <c r="AE13" i="6" a="1"/>
  <c r="AE13" i="6" s="1"/>
  <c r="AF13" i="6" a="1"/>
  <c r="AF13" i="6" s="1"/>
  <c r="AE14" i="6" a="1"/>
  <c r="AE14" i="6" s="1"/>
  <c r="AF14" i="6" a="1"/>
  <c r="AF14" i="6" s="1"/>
  <c r="AE15" i="6" a="1"/>
  <c r="AE15" i="6" s="1"/>
  <c r="AF15" i="6" a="1"/>
  <c r="AF15" i="6"/>
  <c r="AE16" i="6" a="1"/>
  <c r="AE16" i="6"/>
  <c r="AF16" i="6" a="1"/>
  <c r="AF16" i="6" s="1"/>
  <c r="AE17" i="6" a="1"/>
  <c r="AE17" i="6" s="1"/>
  <c r="AF17" i="6" a="1"/>
  <c r="AF17" i="6" s="1"/>
  <c r="AE18" i="6" a="1"/>
  <c r="AE18" i="6" s="1"/>
  <c r="AF18" i="6" a="1"/>
  <c r="AF18" i="6" s="1"/>
  <c r="AE19" i="6" a="1"/>
  <c r="AE19" i="6" s="1"/>
  <c r="AF19" i="6" a="1"/>
  <c r="AF19" i="6"/>
  <c r="AE20" i="6" a="1"/>
  <c r="AE20" i="6"/>
  <c r="AF20" i="6" a="1"/>
  <c r="AF20" i="6" s="1"/>
  <c r="AE21" i="6" a="1"/>
  <c r="AE21" i="6" s="1"/>
  <c r="AF21" i="6" a="1"/>
  <c r="AF21" i="6" s="1"/>
  <c r="AE22" i="6" a="1"/>
  <c r="AE22" i="6" s="1"/>
  <c r="AF22" i="6" a="1"/>
  <c r="AF22" i="6" s="1"/>
  <c r="AE23" i="6" a="1"/>
  <c r="AE23" i="6" s="1"/>
  <c r="AF23" i="6" a="1"/>
  <c r="AF23" i="6"/>
  <c r="AE24" i="6" a="1"/>
  <c r="AE24" i="6"/>
  <c r="AF24" i="6" a="1"/>
  <c r="AF24" i="6" s="1"/>
  <c r="AE25" i="6" a="1"/>
  <c r="AE25" i="6" s="1"/>
  <c r="AF25" i="6" a="1"/>
  <c r="AF25" i="6" s="1"/>
  <c r="AE26" i="6" a="1"/>
  <c r="AE26" i="6" s="1"/>
  <c r="AF26" i="6" a="1"/>
  <c r="AF26" i="6" s="1"/>
  <c r="AE27" i="6" a="1"/>
  <c r="AE27" i="6" s="1"/>
  <c r="AF27" i="6" a="1"/>
  <c r="AF27" i="6"/>
  <c r="AE28" i="6" a="1"/>
  <c r="AE28" i="6"/>
  <c r="AF28" i="6" a="1"/>
  <c r="AF28" i="6" s="1"/>
  <c r="AE29" i="6" a="1"/>
  <c r="AE29" i="6" s="1"/>
  <c r="AF29" i="6" a="1"/>
  <c r="AF29" i="6" s="1"/>
  <c r="AE30" i="6" a="1"/>
  <c r="AE30" i="6" s="1"/>
  <c r="AF30" i="6" a="1"/>
  <c r="AF30" i="6" s="1"/>
  <c r="AE31" i="6" a="1"/>
  <c r="AE31" i="6" s="1"/>
  <c r="AF31" i="6" a="1"/>
  <c r="AF31" i="6"/>
  <c r="AE32" i="6" a="1"/>
  <c r="AE32" i="6"/>
  <c r="AF32" i="6" a="1"/>
  <c r="AF32" i="6" s="1"/>
  <c r="AE33" i="6" a="1"/>
  <c r="AE33" i="6" s="1"/>
  <c r="AF33" i="6" a="1"/>
  <c r="AF33" i="6" s="1"/>
  <c r="AE34" i="6" a="1"/>
  <c r="AE34" i="6" s="1"/>
  <c r="AF34" i="6" a="1"/>
  <c r="AF34" i="6" s="1"/>
  <c r="AE35" i="6" a="1"/>
  <c r="AE35" i="6" s="1"/>
  <c r="AF35" i="6" a="1"/>
  <c r="AF35" i="6"/>
  <c r="AE36" i="6" a="1"/>
  <c r="AE36" i="6"/>
  <c r="AF36" i="6" a="1"/>
  <c r="AF36" i="6" s="1"/>
  <c r="AE37" i="6" a="1"/>
  <c r="AE37" i="6" s="1"/>
  <c r="AF37" i="6" a="1"/>
  <c r="AF37" i="6" s="1"/>
  <c r="AE38" i="6" a="1"/>
  <c r="AE38" i="6" s="1"/>
  <c r="AF38" i="6" a="1"/>
  <c r="AF38" i="6" s="1"/>
  <c r="AE39" i="6" a="1"/>
  <c r="AE39" i="6" s="1"/>
  <c r="AF39" i="6" a="1"/>
  <c r="AF39" i="6"/>
  <c r="AE40" i="6" a="1"/>
  <c r="AE40" i="6"/>
  <c r="AF40" i="6" a="1"/>
  <c r="AF40" i="6" s="1"/>
  <c r="AE41" i="6" a="1"/>
  <c r="AE41" i="6" s="1"/>
  <c r="AF41" i="6" a="1"/>
  <c r="AF41" i="6" s="1"/>
  <c r="AE42" i="6" a="1"/>
  <c r="AE42" i="6" s="1"/>
  <c r="AF42" i="6" a="1"/>
  <c r="AF42" i="6" s="1"/>
  <c r="AE43" i="6" a="1"/>
  <c r="AE43" i="6" s="1"/>
  <c r="AF43" i="6" a="1"/>
  <c r="AF43" i="6"/>
  <c r="AE44" i="6" a="1"/>
  <c r="AE44" i="6"/>
  <c r="AF44" i="6" a="1"/>
  <c r="AF44" i="6" s="1"/>
  <c r="AE45" i="6" a="1"/>
  <c r="AE45" i="6" s="1"/>
  <c r="AF45" i="6" a="1"/>
  <c r="AF45" i="6" s="1"/>
  <c r="AE46" i="6" a="1"/>
  <c r="AE46" i="6" s="1"/>
  <c r="AF46" i="6" a="1"/>
  <c r="AF46" i="6" s="1"/>
  <c r="AE47" i="6" a="1"/>
  <c r="AE47" i="6" s="1"/>
  <c r="AF47" i="6" a="1"/>
  <c r="AF47" i="6"/>
  <c r="AE48" i="6" a="1"/>
  <c r="AE48" i="6"/>
  <c r="AF48" i="6" a="1"/>
  <c r="AF48" i="6" s="1"/>
  <c r="AE49" i="6" a="1"/>
  <c r="AE49" i="6" s="1"/>
  <c r="AF49" i="6" a="1"/>
  <c r="AF49" i="6" s="1"/>
  <c r="AE50" i="6" a="1"/>
  <c r="AE50" i="6" s="1"/>
  <c r="AF50" i="6" a="1"/>
  <c r="AF50" i="6" s="1"/>
  <c r="AE51" i="6" a="1"/>
  <c r="AE51" i="6" s="1"/>
  <c r="AF51" i="6" a="1"/>
  <c r="AF51" i="6"/>
  <c r="AE52" i="6" a="1"/>
  <c r="AE52" i="6"/>
  <c r="AF52" i="6" a="1"/>
  <c r="AF52" i="6" s="1"/>
  <c r="AE53" i="6" a="1"/>
  <c r="AE53" i="6" s="1"/>
  <c r="AF53" i="6" a="1"/>
  <c r="AF53" i="6" s="1"/>
  <c r="AE54" i="6" a="1"/>
  <c r="AE54" i="6" s="1"/>
  <c r="AF54" i="6" a="1"/>
  <c r="AF54" i="6" s="1"/>
  <c r="AE55" i="6" a="1"/>
  <c r="AE55" i="6" s="1"/>
  <c r="AF55" i="6" a="1"/>
  <c r="AF55" i="6"/>
  <c r="AE56" i="6" a="1"/>
  <c r="AE56" i="6"/>
  <c r="AF56" i="6" a="1"/>
  <c r="AF56" i="6" s="1"/>
  <c r="AE57" i="6" a="1"/>
  <c r="AE57" i="6" s="1"/>
  <c r="AF57" i="6" a="1"/>
  <c r="AF57" i="6" s="1"/>
  <c r="AE58" i="6" a="1"/>
  <c r="AE58" i="6" s="1"/>
  <c r="AF58" i="6" a="1"/>
  <c r="AF58" i="6" s="1"/>
  <c r="AE59" i="6" a="1"/>
  <c r="AE59" i="6" s="1"/>
  <c r="AF59" i="6" a="1"/>
  <c r="AF59" i="6"/>
  <c r="AE60" i="6" a="1"/>
  <c r="AE60" i="6"/>
  <c r="AF60" i="6" a="1"/>
  <c r="AF60" i="6" s="1"/>
  <c r="AE61" i="6" a="1"/>
  <c r="AE61" i="6" s="1"/>
  <c r="AF61" i="6" a="1"/>
  <c r="AF61" i="6" s="1"/>
  <c r="AE62" i="6" a="1"/>
  <c r="AE62" i="6" s="1"/>
  <c r="AF62" i="6" a="1"/>
  <c r="AF62" i="6" s="1"/>
  <c r="AE63" i="6" a="1"/>
  <c r="AE63" i="6" s="1"/>
  <c r="AF63" i="6" a="1"/>
  <c r="AF63" i="6"/>
  <c r="AE64" i="6" a="1"/>
  <c r="AE64" i="6"/>
  <c r="AF64" i="6" a="1"/>
  <c r="AF64" i="6" s="1"/>
  <c r="AE65" i="6" a="1"/>
  <c r="AE65" i="6" s="1"/>
  <c r="AF65" i="6" a="1"/>
  <c r="AF65" i="6" s="1"/>
  <c r="AE66" i="6" a="1"/>
  <c r="AE66" i="6" s="1"/>
  <c r="AF66" i="6" a="1"/>
  <c r="AF66" i="6" s="1"/>
  <c r="AE67" i="6" a="1"/>
  <c r="AE67" i="6" s="1"/>
  <c r="AF67" i="6" a="1"/>
  <c r="AF67" i="6"/>
  <c r="AE68" i="6" a="1"/>
  <c r="AE68" i="6" s="1"/>
  <c r="AF68" i="6" a="1"/>
  <c r="AF68" i="6" s="1"/>
  <c r="AE69" i="6" a="1"/>
  <c r="AE69" i="6" s="1"/>
  <c r="AF69" i="6" a="1"/>
  <c r="AF69" i="6" s="1"/>
  <c r="AE70" i="6" a="1"/>
  <c r="AE70" i="6" s="1"/>
  <c r="AF70" i="6" a="1"/>
  <c r="AF70" i="6" s="1"/>
  <c r="AE71" i="6" a="1"/>
  <c r="AE71" i="6" s="1"/>
  <c r="AF71" i="6" a="1"/>
  <c r="AF71" i="6"/>
  <c r="AE72" i="6" a="1"/>
  <c r="AE72" i="6" s="1"/>
  <c r="AF72" i="6" a="1"/>
  <c r="AF72" i="6" s="1"/>
  <c r="AE73" i="6" a="1"/>
  <c r="AE73" i="6" s="1"/>
  <c r="AF73" i="6" a="1"/>
  <c r="AF73" i="6" s="1"/>
  <c r="AE74" i="6" a="1"/>
  <c r="AE74" i="6" s="1"/>
  <c r="AF74" i="6" a="1"/>
  <c r="AF74" i="6" s="1"/>
  <c r="AE75" i="6" a="1"/>
  <c r="AE75" i="6" s="1"/>
  <c r="AF75" i="6" a="1"/>
  <c r="AF75" i="6"/>
  <c r="AE76" i="6" a="1"/>
  <c r="AE76" i="6" s="1"/>
  <c r="AF76" i="6" a="1"/>
  <c r="AF76" i="6" s="1"/>
  <c r="AE77" i="6" a="1"/>
  <c r="AE77" i="6" s="1"/>
  <c r="AF77" i="6" a="1"/>
  <c r="AF77" i="6" s="1"/>
  <c r="AE78" i="6" a="1"/>
  <c r="AE78" i="6" s="1"/>
  <c r="AF78" i="6" a="1"/>
  <c r="AF78" i="6" s="1"/>
  <c r="AE79" i="6" a="1"/>
  <c r="AE79" i="6" s="1"/>
  <c r="AF79" i="6" a="1"/>
  <c r="AF79" i="6"/>
  <c r="AE80" i="6" a="1"/>
  <c r="AE80" i="6" s="1"/>
  <c r="AF80" i="6" a="1"/>
  <c r="AF80" i="6" s="1"/>
  <c r="AE81" i="6" a="1"/>
  <c r="AE81" i="6" s="1"/>
  <c r="AF81" i="6" a="1"/>
  <c r="AF81" i="6" s="1"/>
  <c r="AE82" i="6" a="1"/>
  <c r="AE82" i="6" s="1"/>
  <c r="AF82" i="6" a="1"/>
  <c r="AF82" i="6" s="1"/>
  <c r="AE83" i="6" a="1"/>
  <c r="AE83" i="6" s="1"/>
  <c r="AF83" i="6" a="1"/>
  <c r="AF83" i="6"/>
  <c r="AE84" i="6" a="1"/>
  <c r="AE84" i="6" s="1"/>
  <c r="AF84" i="6" a="1"/>
  <c r="AF84" i="6" s="1"/>
  <c r="AE85" i="6" a="1"/>
  <c r="AE85" i="6" s="1"/>
  <c r="AF85" i="6" a="1"/>
  <c r="AF85" i="6" s="1"/>
  <c r="AE86" i="6" a="1"/>
  <c r="AE86" i="6" s="1"/>
  <c r="AF86" i="6" a="1"/>
  <c r="AF86" i="6" s="1"/>
  <c r="AE87" i="6" a="1"/>
  <c r="AE87" i="6" s="1"/>
  <c r="AF87" i="6" a="1"/>
  <c r="AF87" i="6"/>
  <c r="AE88" i="6" a="1"/>
  <c r="AE88" i="6" s="1"/>
  <c r="AF88" i="6" a="1"/>
  <c r="AF88" i="6" s="1"/>
  <c r="AF3" i="6" a="1"/>
  <c r="AF3" i="6"/>
  <c r="AE3" i="6" a="1"/>
  <c r="AE3" i="6" s="1"/>
  <c r="Z4" i="6" a="1"/>
  <c r="Z4" i="6" s="1"/>
  <c r="AA4" i="6" a="1"/>
  <c r="AA4" i="6"/>
  <c r="Z5" i="6" a="1"/>
  <c r="Z5" i="6" s="1"/>
  <c r="AA5" i="6" a="1"/>
  <c r="AA5" i="6" s="1"/>
  <c r="Z6" i="6" a="1"/>
  <c r="Z6" i="6"/>
  <c r="AA6" i="6" a="1"/>
  <c r="AA6" i="6" s="1"/>
  <c r="Z7" i="6" a="1"/>
  <c r="Z7" i="6" s="1"/>
  <c r="AA7" i="6" a="1"/>
  <c r="AA7" i="6"/>
  <c r="Z8" i="6" a="1"/>
  <c r="Z8" i="6" s="1"/>
  <c r="AA8" i="6" a="1"/>
  <c r="AA8" i="6"/>
  <c r="Z9" i="6" a="1"/>
  <c r="Z9" i="6" s="1"/>
  <c r="AA9" i="6" a="1"/>
  <c r="AA9" i="6" s="1"/>
  <c r="Z10" i="6" a="1"/>
  <c r="Z10" i="6"/>
  <c r="AA10" i="6" a="1"/>
  <c r="AA10" i="6" s="1"/>
  <c r="Z11" i="6" a="1"/>
  <c r="Z11" i="6" s="1"/>
  <c r="AA11" i="6" a="1"/>
  <c r="AA11" i="6"/>
  <c r="Z12" i="6" a="1"/>
  <c r="Z12" i="6" s="1"/>
  <c r="AA12" i="6" a="1"/>
  <c r="AA12" i="6"/>
  <c r="Z13" i="6" a="1"/>
  <c r="Z13" i="6" s="1"/>
  <c r="AA13" i="6" a="1"/>
  <c r="AA13" i="6" s="1"/>
  <c r="Z14" i="6" a="1"/>
  <c r="Z14" i="6"/>
  <c r="AA14" i="6" a="1"/>
  <c r="AA14" i="6" s="1"/>
  <c r="Z15" i="6" a="1"/>
  <c r="Z15" i="6" s="1"/>
  <c r="AA15" i="6" a="1"/>
  <c r="AA15" i="6"/>
  <c r="Z16" i="6" a="1"/>
  <c r="Z16" i="6" s="1"/>
  <c r="AA16" i="6" a="1"/>
  <c r="AA16" i="6"/>
  <c r="Z17" i="6" a="1"/>
  <c r="Z17" i="6" s="1"/>
  <c r="AA17" i="6" a="1"/>
  <c r="AA17" i="6" s="1"/>
  <c r="Z18" i="6" a="1"/>
  <c r="Z18" i="6" s="1"/>
  <c r="AA18" i="6" a="1"/>
  <c r="AA18" i="6" s="1"/>
  <c r="Z19" i="6" a="1"/>
  <c r="Z19" i="6" s="1"/>
  <c r="AA19" i="6" a="1"/>
  <c r="AA19" i="6"/>
  <c r="Z20" i="6" a="1"/>
  <c r="Z20" i="6" s="1"/>
  <c r="AA20" i="6" a="1"/>
  <c r="AA20" i="6" s="1"/>
  <c r="Z21" i="6" a="1"/>
  <c r="Z21" i="6" s="1"/>
  <c r="AA21" i="6" a="1"/>
  <c r="AA21" i="6" s="1"/>
  <c r="Z22" i="6" a="1"/>
  <c r="Z22" i="6" s="1"/>
  <c r="AA22" i="6" a="1"/>
  <c r="AA22" i="6" s="1"/>
  <c r="Z23" i="6" a="1"/>
  <c r="Z23" i="6" s="1"/>
  <c r="AA23" i="6" a="1"/>
  <c r="AA23" i="6"/>
  <c r="Z24" i="6" a="1"/>
  <c r="Z24" i="6" s="1"/>
  <c r="AA24" i="6" a="1"/>
  <c r="AA24" i="6" s="1"/>
  <c r="Z25" i="6" a="1"/>
  <c r="Z25" i="6" s="1"/>
  <c r="AA25" i="6" a="1"/>
  <c r="AA25" i="6" s="1"/>
  <c r="Z26" i="6" a="1"/>
  <c r="Z26" i="6" s="1"/>
  <c r="AA26" i="6" a="1"/>
  <c r="AA26" i="6" s="1"/>
  <c r="Z27" i="6" a="1"/>
  <c r="Z27" i="6" s="1"/>
  <c r="AA27" i="6" a="1"/>
  <c r="AA27" i="6"/>
  <c r="Z28" i="6" a="1"/>
  <c r="Z28" i="6" s="1"/>
  <c r="AA28" i="6" a="1"/>
  <c r="AA28" i="6" s="1"/>
  <c r="Z29" i="6" a="1"/>
  <c r="Z29" i="6" s="1"/>
  <c r="AA29" i="6" a="1"/>
  <c r="AA29" i="6" s="1"/>
  <c r="Z30" i="6" a="1"/>
  <c r="Z30" i="6" s="1"/>
  <c r="AA30" i="6" a="1"/>
  <c r="AA30" i="6" s="1"/>
  <c r="Z31" i="6" a="1"/>
  <c r="Z31" i="6" s="1"/>
  <c r="AA31" i="6" a="1"/>
  <c r="AA31" i="6"/>
  <c r="Z32" i="6" a="1"/>
  <c r="Z32" i="6" s="1"/>
  <c r="AA32" i="6" a="1"/>
  <c r="AA32" i="6" s="1"/>
  <c r="Z33" i="6" a="1"/>
  <c r="Z33" i="6" s="1"/>
  <c r="AA33" i="6" a="1"/>
  <c r="AA33" i="6" s="1"/>
  <c r="Z34" i="6" a="1"/>
  <c r="Z34" i="6" s="1"/>
  <c r="AA34" i="6" a="1"/>
  <c r="AA34" i="6" s="1"/>
  <c r="Z35" i="6" a="1"/>
  <c r="Z35" i="6" s="1"/>
  <c r="AA35" i="6" a="1"/>
  <c r="AA35" i="6"/>
  <c r="Z36" i="6" a="1"/>
  <c r="Z36" i="6" s="1"/>
  <c r="AA36" i="6" a="1"/>
  <c r="AA36" i="6" s="1"/>
  <c r="Z37" i="6" a="1"/>
  <c r="Z37" i="6" s="1"/>
  <c r="AA37" i="6" a="1"/>
  <c r="AA37" i="6" s="1"/>
  <c r="Z38" i="6" a="1"/>
  <c r="Z38" i="6" s="1"/>
  <c r="AA38" i="6" a="1"/>
  <c r="AA38" i="6" s="1"/>
  <c r="Z39" i="6" a="1"/>
  <c r="Z39" i="6" s="1"/>
  <c r="AA39" i="6" a="1"/>
  <c r="AA39" i="6"/>
  <c r="Z40" i="6" a="1"/>
  <c r="Z40" i="6" s="1"/>
  <c r="AA40" i="6" a="1"/>
  <c r="AA40" i="6" s="1"/>
  <c r="Z41" i="6" a="1"/>
  <c r="Z41" i="6" s="1"/>
  <c r="AA41" i="6" a="1"/>
  <c r="AA41" i="6" s="1"/>
  <c r="Z42" i="6" a="1"/>
  <c r="Z42" i="6" s="1"/>
  <c r="AA42" i="6" a="1"/>
  <c r="AA42" i="6" s="1"/>
  <c r="Z43" i="6" a="1"/>
  <c r="Z43" i="6" s="1"/>
  <c r="AA43" i="6" a="1"/>
  <c r="AA43" i="6"/>
  <c r="Z44" i="6" a="1"/>
  <c r="Z44" i="6" s="1"/>
  <c r="AA44" i="6" a="1"/>
  <c r="AA44" i="6" s="1"/>
  <c r="Z45" i="6" a="1"/>
  <c r="Z45" i="6" s="1"/>
  <c r="AA45" i="6" a="1"/>
  <c r="AA45" i="6" s="1"/>
  <c r="Z46" i="6" a="1"/>
  <c r="Z46" i="6" s="1"/>
  <c r="AA46" i="6" a="1"/>
  <c r="AA46" i="6" s="1"/>
  <c r="Z47" i="6" a="1"/>
  <c r="Z47" i="6" s="1"/>
  <c r="AA47" i="6" a="1"/>
  <c r="AA47" i="6"/>
  <c r="Z48" i="6" a="1"/>
  <c r="Z48" i="6" s="1"/>
  <c r="AA48" i="6" a="1"/>
  <c r="AA48" i="6" s="1"/>
  <c r="Z49" i="6" a="1"/>
  <c r="Z49" i="6" s="1"/>
  <c r="AA49" i="6" a="1"/>
  <c r="AA49" i="6" s="1"/>
  <c r="Z50" i="6" a="1"/>
  <c r="Z50" i="6" s="1"/>
  <c r="AA50" i="6" a="1"/>
  <c r="AA50" i="6" s="1"/>
  <c r="Z51" i="6" a="1"/>
  <c r="Z51" i="6" s="1"/>
  <c r="AA51" i="6" a="1"/>
  <c r="AA51" i="6"/>
  <c r="Z52" i="6" a="1"/>
  <c r="Z52" i="6" s="1"/>
  <c r="AA52" i="6" a="1"/>
  <c r="AA52" i="6" s="1"/>
  <c r="Z53" i="6" a="1"/>
  <c r="Z53" i="6" s="1"/>
  <c r="AA53" i="6" a="1"/>
  <c r="AA53" i="6" s="1"/>
  <c r="Z54" i="6" a="1"/>
  <c r="Z54" i="6" s="1"/>
  <c r="AA54" i="6" a="1"/>
  <c r="AA54" i="6" s="1"/>
  <c r="Z55" i="6" a="1"/>
  <c r="Z55" i="6" s="1"/>
  <c r="AA55" i="6" a="1"/>
  <c r="AA55" i="6"/>
  <c r="Z56" i="6" a="1"/>
  <c r="Z56" i="6" s="1"/>
  <c r="AA56" i="6" a="1"/>
  <c r="AA56" i="6" s="1"/>
  <c r="Z57" i="6" a="1"/>
  <c r="Z57" i="6" s="1"/>
  <c r="AA57" i="6" a="1"/>
  <c r="AA57" i="6" s="1"/>
  <c r="Z58" i="6" a="1"/>
  <c r="Z58" i="6" s="1"/>
  <c r="AA58" i="6" a="1"/>
  <c r="AA58" i="6" s="1"/>
  <c r="Z59" i="6" a="1"/>
  <c r="Z59" i="6" s="1"/>
  <c r="AA59" i="6" a="1"/>
  <c r="AA59" i="6"/>
  <c r="Z60" i="6" a="1"/>
  <c r="Z60" i="6" s="1"/>
  <c r="AA60" i="6" a="1"/>
  <c r="AA60" i="6" s="1"/>
  <c r="Z61" i="6" a="1"/>
  <c r="Z61" i="6" s="1"/>
  <c r="AA61" i="6" a="1"/>
  <c r="AA61" i="6" s="1"/>
  <c r="Z62" i="6" a="1"/>
  <c r="Z62" i="6" s="1"/>
  <c r="AA62" i="6" a="1"/>
  <c r="AA62" i="6" s="1"/>
  <c r="Z63" i="6" a="1"/>
  <c r="Z63" i="6" s="1"/>
  <c r="AA63" i="6" a="1"/>
  <c r="AA63" i="6"/>
  <c r="Z64" i="6" a="1"/>
  <c r="Z64" i="6" s="1"/>
  <c r="AA64" i="6" a="1"/>
  <c r="AA64" i="6" s="1"/>
  <c r="Z65" i="6" a="1"/>
  <c r="Z65" i="6" s="1"/>
  <c r="AA65" i="6" a="1"/>
  <c r="AA65" i="6" s="1"/>
  <c r="Z66" i="6" a="1"/>
  <c r="Z66" i="6" s="1"/>
  <c r="AA66" i="6" a="1"/>
  <c r="AA66" i="6" s="1"/>
  <c r="Z67" i="6" a="1"/>
  <c r="Z67" i="6" s="1"/>
  <c r="AA67" i="6" a="1"/>
  <c r="AA67" i="6"/>
  <c r="Z68" i="6" a="1"/>
  <c r="Z68" i="6" s="1"/>
  <c r="AA68" i="6" a="1"/>
  <c r="AA68" i="6" s="1"/>
  <c r="Z69" i="6" a="1"/>
  <c r="Z69" i="6" s="1"/>
  <c r="AA69" i="6" a="1"/>
  <c r="AA69" i="6" s="1"/>
  <c r="Z70" i="6" a="1"/>
  <c r="Z70" i="6" s="1"/>
  <c r="AA70" i="6" a="1"/>
  <c r="AA70" i="6" s="1"/>
  <c r="Z71" i="6" a="1"/>
  <c r="Z71" i="6" s="1"/>
  <c r="AA71" i="6" a="1"/>
  <c r="AA71" i="6"/>
  <c r="Z72" i="6" a="1"/>
  <c r="Z72" i="6" s="1"/>
  <c r="AA72" i="6" a="1"/>
  <c r="AA72" i="6" s="1"/>
  <c r="Z73" i="6" a="1"/>
  <c r="Z73" i="6" s="1"/>
  <c r="AA73" i="6" a="1"/>
  <c r="AA73" i="6" s="1"/>
  <c r="Z74" i="6" a="1"/>
  <c r="Z74" i="6" s="1"/>
  <c r="AA74" i="6" a="1"/>
  <c r="AA74" i="6" s="1"/>
  <c r="Z75" i="6" a="1"/>
  <c r="Z75" i="6" s="1"/>
  <c r="AA75" i="6" a="1"/>
  <c r="AA75" i="6"/>
  <c r="Z76" i="6" a="1"/>
  <c r="Z76" i="6" s="1"/>
  <c r="AA76" i="6" a="1"/>
  <c r="AA76" i="6" s="1"/>
  <c r="Z77" i="6" a="1"/>
  <c r="Z77" i="6" s="1"/>
  <c r="AA77" i="6" a="1"/>
  <c r="AA77" i="6" s="1"/>
  <c r="Z78" i="6" a="1"/>
  <c r="Z78" i="6" s="1"/>
  <c r="AA78" i="6" a="1"/>
  <c r="AA78" i="6" s="1"/>
  <c r="Z79" i="6" a="1"/>
  <c r="Z79" i="6" s="1"/>
  <c r="AA79" i="6" a="1"/>
  <c r="AA79" i="6"/>
  <c r="Z80" i="6" a="1"/>
  <c r="Z80" i="6" s="1"/>
  <c r="AA80" i="6" a="1"/>
  <c r="AA80" i="6" s="1"/>
  <c r="Z81" i="6" a="1"/>
  <c r="Z81" i="6" s="1"/>
  <c r="AA81" i="6" a="1"/>
  <c r="AA81" i="6" s="1"/>
  <c r="Z82" i="6" a="1"/>
  <c r="Z82" i="6" s="1"/>
  <c r="AA82" i="6" a="1"/>
  <c r="AA82" i="6" s="1"/>
  <c r="Z83" i="6" a="1"/>
  <c r="Z83" i="6" s="1"/>
  <c r="AA83" i="6" a="1"/>
  <c r="AA83" i="6"/>
  <c r="Z84" i="6" a="1"/>
  <c r="Z84" i="6" s="1"/>
  <c r="AA84" i="6" a="1"/>
  <c r="AA84" i="6" s="1"/>
  <c r="Z85" i="6" a="1"/>
  <c r="Z85" i="6" s="1"/>
  <c r="AA85" i="6" a="1"/>
  <c r="AA85" i="6" s="1"/>
  <c r="Z86" i="6" a="1"/>
  <c r="Z86" i="6" s="1"/>
  <c r="AA86" i="6" a="1"/>
  <c r="AA86" i="6" s="1"/>
  <c r="Z87" i="6" a="1"/>
  <c r="Z87" i="6" s="1"/>
  <c r="AA87" i="6" a="1"/>
  <c r="AA87" i="6"/>
  <c r="Z88" i="6" a="1"/>
  <c r="Z88" i="6" s="1"/>
  <c r="AA88" i="6" a="1"/>
  <c r="AA88" i="6" s="1"/>
  <c r="AA3" i="6" a="1"/>
  <c r="AA3" i="6" s="1"/>
  <c r="Z3" i="6" a="1"/>
  <c r="Z3" i="6" s="1"/>
  <c r="U4" i="6" a="1"/>
  <c r="U4" i="6" s="1"/>
  <c r="V4" i="6" a="1"/>
  <c r="V4" i="6" s="1"/>
  <c r="W4" i="6" a="1"/>
  <c r="W4" i="6"/>
  <c r="U5" i="6" a="1"/>
  <c r="U5" i="6" s="1"/>
  <c r="V5" i="6" a="1"/>
  <c r="V5" i="6" s="1"/>
  <c r="W5" i="6" a="1"/>
  <c r="W5" i="6" s="1"/>
  <c r="U6" i="6" a="1"/>
  <c r="U6" i="6" s="1"/>
  <c r="V6" i="6" a="1"/>
  <c r="V6" i="6"/>
  <c r="W6" i="6" a="1"/>
  <c r="W6" i="6" s="1"/>
  <c r="U7" i="6" a="1"/>
  <c r="U7" i="6" s="1"/>
  <c r="V7" i="6" a="1"/>
  <c r="V7" i="6"/>
  <c r="W7" i="6" a="1"/>
  <c r="W7" i="6" s="1"/>
  <c r="U8" i="6" a="1"/>
  <c r="U8" i="6" s="1"/>
  <c r="V8" i="6" a="1"/>
  <c r="V8" i="6" s="1"/>
  <c r="W8" i="6" a="1"/>
  <c r="W8" i="6" s="1"/>
  <c r="U9" i="6" a="1"/>
  <c r="U9" i="6"/>
  <c r="V9" i="6" a="1"/>
  <c r="V9" i="6" s="1"/>
  <c r="W9" i="6" a="1"/>
  <c r="W9" i="6" s="1"/>
  <c r="U10" i="6" a="1"/>
  <c r="U10" i="6"/>
  <c r="V10" i="6" a="1"/>
  <c r="V10" i="6" s="1"/>
  <c r="W10" i="6" a="1"/>
  <c r="W10" i="6" s="1"/>
  <c r="U11" i="6" a="1"/>
  <c r="U11" i="6" s="1"/>
  <c r="V11" i="6" a="1"/>
  <c r="V11" i="6" s="1"/>
  <c r="W11" i="6" a="1"/>
  <c r="W11" i="6"/>
  <c r="U12" i="6" a="1"/>
  <c r="U12" i="6" s="1"/>
  <c r="V12" i="6" a="1"/>
  <c r="V12" i="6" s="1"/>
  <c r="W12" i="6" a="1"/>
  <c r="W12" i="6"/>
  <c r="U13" i="6" a="1"/>
  <c r="U13" i="6" s="1"/>
  <c r="V13" i="6" a="1"/>
  <c r="V13" i="6" s="1"/>
  <c r="W13" i="6" a="1"/>
  <c r="W13" i="6" s="1"/>
  <c r="U14" i="6" a="1"/>
  <c r="U14" i="6" s="1"/>
  <c r="V14" i="6" a="1"/>
  <c r="V14" i="6"/>
  <c r="W14" i="6" a="1"/>
  <c r="W14" i="6" s="1"/>
  <c r="U15" i="6" a="1"/>
  <c r="U15" i="6" s="1"/>
  <c r="V15" i="6" a="1"/>
  <c r="V15" i="6"/>
  <c r="W15" i="6" a="1"/>
  <c r="W15" i="6" s="1"/>
  <c r="U16" i="6" a="1"/>
  <c r="U16" i="6" s="1"/>
  <c r="V16" i="6" a="1"/>
  <c r="V16" i="6" s="1"/>
  <c r="W16" i="6" a="1"/>
  <c r="W16" i="6" s="1"/>
  <c r="U17" i="6" a="1"/>
  <c r="U17" i="6"/>
  <c r="V17" i="6" a="1"/>
  <c r="V17" i="6" s="1"/>
  <c r="W17" i="6" a="1"/>
  <c r="W17" i="6" s="1"/>
  <c r="U18" i="6" a="1"/>
  <c r="U18" i="6"/>
  <c r="V18" i="6" a="1"/>
  <c r="V18" i="6" s="1"/>
  <c r="W18" i="6" a="1"/>
  <c r="W18" i="6" s="1"/>
  <c r="U19" i="6" a="1"/>
  <c r="U19" i="6" s="1"/>
  <c r="V19" i="6" a="1"/>
  <c r="V19" i="6" s="1"/>
  <c r="W19" i="6" a="1"/>
  <c r="W19" i="6"/>
  <c r="U20" i="6" a="1"/>
  <c r="U20" i="6" s="1"/>
  <c r="V20" i="6" a="1"/>
  <c r="V20" i="6" s="1"/>
  <c r="W20" i="6" a="1"/>
  <c r="W20" i="6"/>
  <c r="U21" i="6" a="1"/>
  <c r="U21" i="6" s="1"/>
  <c r="V21" i="6" a="1"/>
  <c r="V21" i="6" s="1"/>
  <c r="W21" i="6" a="1"/>
  <c r="W21" i="6" s="1"/>
  <c r="U22" i="6" a="1"/>
  <c r="U22" i="6" s="1"/>
  <c r="V22" i="6" a="1"/>
  <c r="V22" i="6"/>
  <c r="W22" i="6" a="1"/>
  <c r="W22" i="6" s="1"/>
  <c r="U23" i="6" a="1"/>
  <c r="U23" i="6" s="1"/>
  <c r="V23" i="6" a="1"/>
  <c r="V23" i="6"/>
  <c r="W23" i="6" a="1"/>
  <c r="W23" i="6" s="1"/>
  <c r="U24" i="6" a="1"/>
  <c r="U24" i="6" s="1"/>
  <c r="V24" i="6" a="1"/>
  <c r="V24" i="6" s="1"/>
  <c r="W24" i="6" a="1"/>
  <c r="W24" i="6" s="1"/>
  <c r="U25" i="6" a="1"/>
  <c r="U25" i="6"/>
  <c r="V25" i="6" a="1"/>
  <c r="V25" i="6" s="1"/>
  <c r="W25" i="6" a="1"/>
  <c r="W25" i="6" s="1"/>
  <c r="U26" i="6" a="1"/>
  <c r="U26" i="6"/>
  <c r="V26" i="6" a="1"/>
  <c r="V26" i="6" s="1"/>
  <c r="W26" i="6" a="1"/>
  <c r="W26" i="6" s="1"/>
  <c r="U27" i="6" a="1"/>
  <c r="U27" i="6" s="1"/>
  <c r="V27" i="6" a="1"/>
  <c r="V27" i="6" s="1"/>
  <c r="W27" i="6" a="1"/>
  <c r="W27" i="6"/>
  <c r="U28" i="6" a="1"/>
  <c r="U28" i="6" s="1"/>
  <c r="V28" i="6" a="1"/>
  <c r="V28" i="6" s="1"/>
  <c r="W28" i="6" a="1"/>
  <c r="W28" i="6"/>
  <c r="U29" i="6" a="1"/>
  <c r="U29" i="6" s="1"/>
  <c r="V29" i="6" a="1"/>
  <c r="V29" i="6" s="1"/>
  <c r="W29" i="6" a="1"/>
  <c r="W29" i="6" s="1"/>
  <c r="U30" i="6" a="1"/>
  <c r="U30" i="6" s="1"/>
  <c r="V30" i="6" a="1"/>
  <c r="V30" i="6"/>
  <c r="W30" i="6" a="1"/>
  <c r="W30" i="6" s="1"/>
  <c r="U31" i="6" a="1"/>
  <c r="U31" i="6" s="1"/>
  <c r="V31" i="6" a="1"/>
  <c r="V31" i="6"/>
  <c r="W31" i="6" a="1"/>
  <c r="W31" i="6" s="1"/>
  <c r="U32" i="6" a="1"/>
  <c r="U32" i="6" s="1"/>
  <c r="V32" i="6" a="1"/>
  <c r="V32" i="6" s="1"/>
  <c r="W32" i="6" a="1"/>
  <c r="W32" i="6" s="1"/>
  <c r="U33" i="6" a="1"/>
  <c r="U33" i="6"/>
  <c r="V33" i="6" a="1"/>
  <c r="V33" i="6" s="1"/>
  <c r="W33" i="6" a="1"/>
  <c r="W33" i="6" s="1"/>
  <c r="U34" i="6" a="1"/>
  <c r="U34" i="6"/>
  <c r="V34" i="6" a="1"/>
  <c r="V34" i="6" s="1"/>
  <c r="W34" i="6" a="1"/>
  <c r="W34" i="6" s="1"/>
  <c r="U35" i="6" a="1"/>
  <c r="U35" i="6" s="1"/>
  <c r="V35" i="6" a="1"/>
  <c r="V35" i="6" s="1"/>
  <c r="W35" i="6" a="1"/>
  <c r="W35" i="6"/>
  <c r="U36" i="6" a="1"/>
  <c r="U36" i="6" s="1"/>
  <c r="V36" i="6" a="1"/>
  <c r="V36" i="6" s="1"/>
  <c r="W36" i="6" a="1"/>
  <c r="W36" i="6"/>
  <c r="U37" i="6" a="1"/>
  <c r="U37" i="6" s="1"/>
  <c r="V37" i="6" a="1"/>
  <c r="V37" i="6" s="1"/>
  <c r="W37" i="6" a="1"/>
  <c r="W37" i="6" s="1"/>
  <c r="U38" i="6" a="1"/>
  <c r="U38" i="6" s="1"/>
  <c r="V38" i="6" a="1"/>
  <c r="V38" i="6"/>
  <c r="W38" i="6" a="1"/>
  <c r="W38" i="6" s="1"/>
  <c r="U39" i="6" a="1"/>
  <c r="U39" i="6" s="1"/>
  <c r="V39" i="6" a="1"/>
  <c r="V39" i="6"/>
  <c r="W39" i="6" a="1"/>
  <c r="W39" i="6" s="1"/>
  <c r="U40" i="6" a="1"/>
  <c r="U40" i="6" s="1"/>
  <c r="V40" i="6" a="1"/>
  <c r="V40" i="6" s="1"/>
  <c r="W40" i="6" a="1"/>
  <c r="W40" i="6" s="1"/>
  <c r="U41" i="6" a="1"/>
  <c r="U41" i="6"/>
  <c r="V41" i="6" a="1"/>
  <c r="V41" i="6" s="1"/>
  <c r="W41" i="6" a="1"/>
  <c r="W41" i="6" s="1"/>
  <c r="U42" i="6" a="1"/>
  <c r="U42" i="6"/>
  <c r="V42" i="6" a="1"/>
  <c r="V42" i="6" s="1"/>
  <c r="W42" i="6" a="1"/>
  <c r="W42" i="6" s="1"/>
  <c r="U43" i="6" a="1"/>
  <c r="U43" i="6" s="1"/>
  <c r="V43" i="6" a="1"/>
  <c r="V43" i="6" s="1"/>
  <c r="W43" i="6" a="1"/>
  <c r="W43" i="6"/>
  <c r="U44" i="6" a="1"/>
  <c r="U44" i="6" s="1"/>
  <c r="V44" i="6" a="1"/>
  <c r="V44" i="6" s="1"/>
  <c r="W44" i="6" a="1"/>
  <c r="W44" i="6"/>
  <c r="U45" i="6" a="1"/>
  <c r="U45" i="6" s="1"/>
  <c r="V45" i="6" a="1"/>
  <c r="V45" i="6" s="1"/>
  <c r="W45" i="6" a="1"/>
  <c r="W45" i="6" s="1"/>
  <c r="U46" i="6" a="1"/>
  <c r="U46" i="6" s="1"/>
  <c r="V46" i="6" a="1"/>
  <c r="V46" i="6"/>
  <c r="W46" i="6" a="1"/>
  <c r="W46" i="6" s="1"/>
  <c r="U47" i="6" a="1"/>
  <c r="U47" i="6" s="1"/>
  <c r="V47" i="6" a="1"/>
  <c r="V47" i="6"/>
  <c r="W47" i="6" a="1"/>
  <c r="W47" i="6" s="1"/>
  <c r="U48" i="6" a="1"/>
  <c r="U48" i="6" s="1"/>
  <c r="V48" i="6" a="1"/>
  <c r="V48" i="6" s="1"/>
  <c r="W48" i="6" a="1"/>
  <c r="W48" i="6" s="1"/>
  <c r="U49" i="6" a="1"/>
  <c r="U49" i="6"/>
  <c r="V49" i="6" a="1"/>
  <c r="V49" i="6" s="1"/>
  <c r="W49" i="6" a="1"/>
  <c r="W49" i="6" s="1"/>
  <c r="U50" i="6" a="1"/>
  <c r="U50" i="6"/>
  <c r="V50" i="6" a="1"/>
  <c r="V50" i="6" s="1"/>
  <c r="W50" i="6" a="1"/>
  <c r="W50" i="6" s="1"/>
  <c r="U51" i="6" a="1"/>
  <c r="U51" i="6" s="1"/>
  <c r="V51" i="6" a="1"/>
  <c r="V51" i="6" s="1"/>
  <c r="W51" i="6" a="1"/>
  <c r="W51" i="6"/>
  <c r="U52" i="6" a="1"/>
  <c r="U52" i="6" s="1"/>
  <c r="V52" i="6" a="1"/>
  <c r="V52" i="6" s="1"/>
  <c r="W52" i="6" a="1"/>
  <c r="W52" i="6"/>
  <c r="U53" i="6" a="1"/>
  <c r="U53" i="6" s="1"/>
  <c r="V53" i="6" a="1"/>
  <c r="V53" i="6" s="1"/>
  <c r="W53" i="6" a="1"/>
  <c r="W53" i="6" s="1"/>
  <c r="U54" i="6" a="1"/>
  <c r="U54" i="6" s="1"/>
  <c r="V54" i="6" a="1"/>
  <c r="V54" i="6"/>
  <c r="W54" i="6" a="1"/>
  <c r="W54" i="6" s="1"/>
  <c r="U55" i="6" a="1"/>
  <c r="U55" i="6" s="1"/>
  <c r="V55" i="6" a="1"/>
  <c r="V55" i="6"/>
  <c r="W55" i="6" a="1"/>
  <c r="W55" i="6" s="1"/>
  <c r="U56" i="6" a="1"/>
  <c r="U56" i="6" s="1"/>
  <c r="V56" i="6" a="1"/>
  <c r="V56" i="6" s="1"/>
  <c r="W56" i="6" a="1"/>
  <c r="W56" i="6" s="1"/>
  <c r="U57" i="6" a="1"/>
  <c r="U57" i="6"/>
  <c r="V57" i="6" a="1"/>
  <c r="V57" i="6" s="1"/>
  <c r="W57" i="6" a="1"/>
  <c r="W57" i="6" s="1"/>
  <c r="U58" i="6" a="1"/>
  <c r="U58" i="6" s="1"/>
  <c r="V58" i="6" a="1"/>
  <c r="V58" i="6" s="1"/>
  <c r="W58" i="6" a="1"/>
  <c r="W58" i="6" s="1"/>
  <c r="U59" i="6" a="1"/>
  <c r="U59" i="6" s="1"/>
  <c r="V59" i="6" a="1"/>
  <c r="V59" i="6" s="1"/>
  <c r="W59" i="6" a="1"/>
  <c r="W59" i="6"/>
  <c r="U60" i="6" a="1"/>
  <c r="U60" i="6" s="1"/>
  <c r="V60" i="6" a="1"/>
  <c r="V60" i="6" s="1"/>
  <c r="W60" i="6" a="1"/>
  <c r="W60" i="6" s="1"/>
  <c r="U61" i="6" a="1"/>
  <c r="U61" i="6" s="1"/>
  <c r="V61" i="6" a="1"/>
  <c r="V61" i="6" s="1"/>
  <c r="W61" i="6" a="1"/>
  <c r="W61" i="6" s="1"/>
  <c r="U62" i="6" a="1"/>
  <c r="U62" i="6" s="1"/>
  <c r="V62" i="6" a="1"/>
  <c r="V62" i="6"/>
  <c r="W62" i="6" a="1"/>
  <c r="W62" i="6" s="1"/>
  <c r="U63" i="6" a="1"/>
  <c r="U63" i="6" s="1"/>
  <c r="V63" i="6" a="1"/>
  <c r="V63" i="6" s="1"/>
  <c r="W63" i="6" a="1"/>
  <c r="W63" i="6" s="1"/>
  <c r="U64" i="6" a="1"/>
  <c r="U64" i="6" s="1"/>
  <c r="V64" i="6" a="1"/>
  <c r="V64" i="6" s="1"/>
  <c r="W64" i="6" a="1"/>
  <c r="W64" i="6" s="1"/>
  <c r="U65" i="6" a="1"/>
  <c r="U65" i="6"/>
  <c r="V65" i="6" a="1"/>
  <c r="V65" i="6" s="1"/>
  <c r="W65" i="6" a="1"/>
  <c r="W65" i="6" s="1"/>
  <c r="U66" i="6" a="1"/>
  <c r="U66" i="6" s="1"/>
  <c r="V66" i="6" a="1"/>
  <c r="V66" i="6" s="1"/>
  <c r="W66" i="6" a="1"/>
  <c r="W66" i="6" s="1"/>
  <c r="U67" i="6" a="1"/>
  <c r="U67" i="6" s="1"/>
  <c r="V67" i="6" a="1"/>
  <c r="V67" i="6" s="1"/>
  <c r="W67" i="6" a="1"/>
  <c r="W67" i="6"/>
  <c r="U68" i="6" a="1"/>
  <c r="U68" i="6" s="1"/>
  <c r="V68" i="6" a="1"/>
  <c r="V68" i="6" s="1"/>
  <c r="W68" i="6" a="1"/>
  <c r="W68" i="6" s="1"/>
  <c r="U69" i="6" a="1"/>
  <c r="U69" i="6" s="1"/>
  <c r="V69" i="6" a="1"/>
  <c r="V69" i="6" s="1"/>
  <c r="W69" i="6" a="1"/>
  <c r="W69" i="6" s="1"/>
  <c r="U70" i="6" a="1"/>
  <c r="U70" i="6" s="1"/>
  <c r="V70" i="6" a="1"/>
  <c r="V70" i="6"/>
  <c r="W70" i="6" a="1"/>
  <c r="W70" i="6" s="1"/>
  <c r="U71" i="6" a="1"/>
  <c r="U71" i="6" s="1"/>
  <c r="V71" i="6" a="1"/>
  <c r="V71" i="6" s="1"/>
  <c r="W71" i="6" a="1"/>
  <c r="W71" i="6" s="1"/>
  <c r="U72" i="6" a="1"/>
  <c r="U72" i="6" s="1"/>
  <c r="V72" i="6" a="1"/>
  <c r="V72" i="6" s="1"/>
  <c r="W72" i="6" a="1"/>
  <c r="W72" i="6" s="1"/>
  <c r="U73" i="6" a="1"/>
  <c r="U73" i="6"/>
  <c r="V73" i="6" a="1"/>
  <c r="V73" i="6" s="1"/>
  <c r="W73" i="6" a="1"/>
  <c r="W73" i="6" s="1"/>
  <c r="U74" i="6" a="1"/>
  <c r="U74" i="6" s="1"/>
  <c r="V74" i="6" a="1"/>
  <c r="V74" i="6" s="1"/>
  <c r="W74" i="6" a="1"/>
  <c r="W74" i="6" s="1"/>
  <c r="U75" i="6" a="1"/>
  <c r="U75" i="6" s="1"/>
  <c r="V75" i="6" a="1"/>
  <c r="V75" i="6" s="1"/>
  <c r="W75" i="6" a="1"/>
  <c r="W75" i="6"/>
  <c r="U76" i="6" a="1"/>
  <c r="U76" i="6" s="1"/>
  <c r="V76" i="6" a="1"/>
  <c r="V76" i="6" s="1"/>
  <c r="W76" i="6" a="1"/>
  <c r="W76" i="6" s="1"/>
  <c r="U77" i="6" a="1"/>
  <c r="U77" i="6" s="1"/>
  <c r="V77" i="6" a="1"/>
  <c r="V77" i="6" s="1"/>
  <c r="W77" i="6" a="1"/>
  <c r="W77" i="6" s="1"/>
  <c r="U78" i="6" a="1"/>
  <c r="U78" i="6" s="1"/>
  <c r="V78" i="6" a="1"/>
  <c r="V78" i="6"/>
  <c r="W78" i="6" a="1"/>
  <c r="W78" i="6" s="1"/>
  <c r="U79" i="6" a="1"/>
  <c r="U79" i="6" s="1"/>
  <c r="V79" i="6" a="1"/>
  <c r="V79" i="6" s="1"/>
  <c r="W79" i="6" a="1"/>
  <c r="W79" i="6" s="1"/>
  <c r="U80" i="6" a="1"/>
  <c r="U80" i="6" s="1"/>
  <c r="V80" i="6" a="1"/>
  <c r="V80" i="6" s="1"/>
  <c r="W80" i="6" a="1"/>
  <c r="W80" i="6" s="1"/>
  <c r="U81" i="6" a="1"/>
  <c r="U81" i="6"/>
  <c r="V81" i="6" a="1"/>
  <c r="V81" i="6" s="1"/>
  <c r="W81" i="6" a="1"/>
  <c r="W81" i="6" s="1"/>
  <c r="U82" i="6" a="1"/>
  <c r="U82" i="6" s="1"/>
  <c r="V82" i="6" a="1"/>
  <c r="V82" i="6" s="1"/>
  <c r="W82" i="6" a="1"/>
  <c r="W82" i="6" s="1"/>
  <c r="U83" i="6" a="1"/>
  <c r="U83" i="6" s="1"/>
  <c r="V83" i="6" a="1"/>
  <c r="V83" i="6" s="1"/>
  <c r="W83" i="6" a="1"/>
  <c r="W83" i="6"/>
  <c r="U84" i="6" a="1"/>
  <c r="U84" i="6" s="1"/>
  <c r="V84" i="6" a="1"/>
  <c r="V84" i="6" s="1"/>
  <c r="W84" i="6" a="1"/>
  <c r="W84" i="6" s="1"/>
  <c r="U85" i="6" a="1"/>
  <c r="U85" i="6" s="1"/>
  <c r="V85" i="6" a="1"/>
  <c r="V85" i="6" s="1"/>
  <c r="W85" i="6" a="1"/>
  <c r="W85" i="6" s="1"/>
  <c r="U86" i="6" a="1"/>
  <c r="U86" i="6" s="1"/>
  <c r="V86" i="6" a="1"/>
  <c r="V86" i="6"/>
  <c r="W86" i="6" a="1"/>
  <c r="W86" i="6" s="1"/>
  <c r="U87" i="6" a="1"/>
  <c r="U87" i="6" s="1"/>
  <c r="V87" i="6" a="1"/>
  <c r="V87" i="6" s="1"/>
  <c r="W87" i="6" a="1"/>
  <c r="W87" i="6" s="1"/>
  <c r="U88" i="6" a="1"/>
  <c r="U88" i="6" s="1"/>
  <c r="V88" i="6" a="1"/>
  <c r="V88" i="6" s="1"/>
  <c r="W88" i="6" a="1"/>
  <c r="W88" i="6" s="1"/>
  <c r="V3" i="6" a="1"/>
  <c r="V3" i="6" s="1"/>
  <c r="W3" i="6" a="1"/>
  <c r="W3" i="6" s="1"/>
  <c r="U3" i="6" a="1"/>
  <c r="U3" i="6" s="1"/>
  <c r="D3" i="6" a="1"/>
  <c r="D3" i="6"/>
  <c r="N4" i="6" a="1"/>
  <c r="N4" i="6" s="1"/>
  <c r="O4" i="6" a="1"/>
  <c r="O4" i="6" s="1"/>
  <c r="N5" i="6" a="1"/>
  <c r="N5" i="6" s="1"/>
  <c r="O5" i="6" a="1"/>
  <c r="O5" i="6" s="1"/>
  <c r="N6" i="6" a="1"/>
  <c r="N6" i="6" s="1"/>
  <c r="O6" i="6" a="1"/>
  <c r="O6" i="6" s="1"/>
  <c r="N7" i="6" a="1"/>
  <c r="N7" i="6" s="1"/>
  <c r="O7" i="6" a="1"/>
  <c r="O7" i="6" s="1"/>
  <c r="N8" i="6" a="1"/>
  <c r="N8" i="6" s="1"/>
  <c r="O8" i="6" a="1"/>
  <c r="O8" i="6" s="1"/>
  <c r="N9" i="6" a="1"/>
  <c r="N9" i="6" s="1"/>
  <c r="O9" i="6" a="1"/>
  <c r="O9" i="6" s="1"/>
  <c r="N10" i="6" a="1"/>
  <c r="N10" i="6" s="1"/>
  <c r="O10" i="6" a="1"/>
  <c r="O10" i="6" s="1"/>
  <c r="N11" i="6" a="1"/>
  <c r="N11" i="6" s="1"/>
  <c r="O11" i="6" a="1"/>
  <c r="O11" i="6" s="1"/>
  <c r="N12" i="6" a="1"/>
  <c r="N12" i="6" s="1"/>
  <c r="O12" i="6" a="1"/>
  <c r="O12" i="6" s="1"/>
  <c r="N13" i="6" a="1"/>
  <c r="N13" i="6" s="1"/>
  <c r="O13" i="6" a="1"/>
  <c r="O13" i="6" s="1"/>
  <c r="N14" i="6" a="1"/>
  <c r="N14" i="6" s="1"/>
  <c r="O14" i="6" a="1"/>
  <c r="O14" i="6" s="1"/>
  <c r="N15" i="6" a="1"/>
  <c r="N15" i="6" s="1"/>
  <c r="O15" i="6" a="1"/>
  <c r="O15" i="6" s="1"/>
  <c r="N16" i="6" a="1"/>
  <c r="N16" i="6" s="1"/>
  <c r="O16" i="6" a="1"/>
  <c r="O16" i="6" s="1"/>
  <c r="N17" i="6" a="1"/>
  <c r="N17" i="6" s="1"/>
  <c r="O17" i="6" a="1"/>
  <c r="O17" i="6" s="1"/>
  <c r="N18" i="6" a="1"/>
  <c r="N18" i="6" s="1"/>
  <c r="O18" i="6" a="1"/>
  <c r="O18" i="6" s="1"/>
  <c r="N19" i="6" a="1"/>
  <c r="N19" i="6" s="1"/>
  <c r="O19" i="6" a="1"/>
  <c r="O19" i="6" s="1"/>
  <c r="N20" i="6" a="1"/>
  <c r="N20" i="6" s="1"/>
  <c r="O20" i="6" a="1"/>
  <c r="O20" i="6" s="1"/>
  <c r="N21" i="6" a="1"/>
  <c r="N21" i="6" s="1"/>
  <c r="O21" i="6" a="1"/>
  <c r="O21" i="6" s="1"/>
  <c r="N22" i="6" a="1"/>
  <c r="N22" i="6" s="1"/>
  <c r="O22" i="6" a="1"/>
  <c r="O22" i="6" s="1"/>
  <c r="N23" i="6" a="1"/>
  <c r="N23" i="6" s="1"/>
  <c r="O23" i="6" a="1"/>
  <c r="O23" i="6" s="1"/>
  <c r="N24" i="6" a="1"/>
  <c r="N24" i="6" s="1"/>
  <c r="O24" i="6" a="1"/>
  <c r="O24" i="6" s="1"/>
  <c r="N25" i="6" a="1"/>
  <c r="N25" i="6" s="1"/>
  <c r="O25" i="6" a="1"/>
  <c r="O25" i="6" s="1"/>
  <c r="N26" i="6" a="1"/>
  <c r="N26" i="6" s="1"/>
  <c r="O26" i="6" a="1"/>
  <c r="O26" i="6" s="1"/>
  <c r="N27" i="6" a="1"/>
  <c r="N27" i="6" s="1"/>
  <c r="O27" i="6" a="1"/>
  <c r="O27" i="6" s="1"/>
  <c r="N28" i="6" a="1"/>
  <c r="N28" i="6" s="1"/>
  <c r="O28" i="6" a="1"/>
  <c r="O28" i="6" s="1"/>
  <c r="N29" i="6" a="1"/>
  <c r="N29" i="6" s="1"/>
  <c r="O29" i="6" a="1"/>
  <c r="O29" i="6" s="1"/>
  <c r="N30" i="6" a="1"/>
  <c r="N30" i="6" s="1"/>
  <c r="O30" i="6" a="1"/>
  <c r="O30" i="6" s="1"/>
  <c r="N31" i="6" a="1"/>
  <c r="N31" i="6" s="1"/>
  <c r="O31" i="6" a="1"/>
  <c r="O31" i="6" s="1"/>
  <c r="N32" i="6" a="1"/>
  <c r="N32" i="6" s="1"/>
  <c r="O32" i="6" a="1"/>
  <c r="O32" i="6" s="1"/>
  <c r="N33" i="6" a="1"/>
  <c r="N33" i="6" s="1"/>
  <c r="O33" i="6" a="1"/>
  <c r="O33" i="6" s="1"/>
  <c r="N34" i="6" a="1"/>
  <c r="N34" i="6" s="1"/>
  <c r="O34" i="6" a="1"/>
  <c r="O34" i="6" s="1"/>
  <c r="N35" i="6" a="1"/>
  <c r="N35" i="6" s="1"/>
  <c r="O35" i="6" a="1"/>
  <c r="O35" i="6" s="1"/>
  <c r="N36" i="6" a="1"/>
  <c r="N36" i="6" s="1"/>
  <c r="O36" i="6" a="1"/>
  <c r="O36" i="6" s="1"/>
  <c r="N37" i="6" a="1"/>
  <c r="N37" i="6" s="1"/>
  <c r="O37" i="6" a="1"/>
  <c r="O37" i="6" s="1"/>
  <c r="N38" i="6" a="1"/>
  <c r="N38" i="6" s="1"/>
  <c r="O38" i="6" a="1"/>
  <c r="O38" i="6" s="1"/>
  <c r="N39" i="6" a="1"/>
  <c r="N39" i="6" s="1"/>
  <c r="O39" i="6" a="1"/>
  <c r="O39" i="6" s="1"/>
  <c r="N40" i="6" a="1"/>
  <c r="N40" i="6" s="1"/>
  <c r="O40" i="6" a="1"/>
  <c r="O40" i="6" s="1"/>
  <c r="N41" i="6" a="1"/>
  <c r="N41" i="6" s="1"/>
  <c r="O41" i="6" a="1"/>
  <c r="O41" i="6" s="1"/>
  <c r="N42" i="6" a="1"/>
  <c r="N42" i="6" s="1"/>
  <c r="O42" i="6" a="1"/>
  <c r="O42" i="6" s="1"/>
  <c r="N43" i="6" a="1"/>
  <c r="N43" i="6" s="1"/>
  <c r="O43" i="6" a="1"/>
  <c r="O43" i="6" s="1"/>
  <c r="N44" i="6" a="1"/>
  <c r="N44" i="6" s="1"/>
  <c r="O44" i="6" a="1"/>
  <c r="O44" i="6" s="1"/>
  <c r="N45" i="6" a="1"/>
  <c r="N45" i="6" s="1"/>
  <c r="O45" i="6" a="1"/>
  <c r="O45" i="6" s="1"/>
  <c r="N46" i="6" a="1"/>
  <c r="N46" i="6" s="1"/>
  <c r="O46" i="6" a="1"/>
  <c r="O46" i="6" s="1"/>
  <c r="N47" i="6" a="1"/>
  <c r="N47" i="6" s="1"/>
  <c r="O47" i="6" a="1"/>
  <c r="O47" i="6" s="1"/>
  <c r="N48" i="6" a="1"/>
  <c r="N48" i="6" s="1"/>
  <c r="O48" i="6" a="1"/>
  <c r="O48" i="6" s="1"/>
  <c r="N49" i="6" a="1"/>
  <c r="N49" i="6" s="1"/>
  <c r="O49" i="6" a="1"/>
  <c r="O49" i="6" s="1"/>
  <c r="N50" i="6" a="1"/>
  <c r="N50" i="6" s="1"/>
  <c r="O50" i="6" a="1"/>
  <c r="O50" i="6" s="1"/>
  <c r="N51" i="6" a="1"/>
  <c r="N51" i="6" s="1"/>
  <c r="O51" i="6" a="1"/>
  <c r="O51" i="6" s="1"/>
  <c r="N52" i="6" a="1"/>
  <c r="N52" i="6" s="1"/>
  <c r="O52" i="6" a="1"/>
  <c r="O52" i="6" s="1"/>
  <c r="N53" i="6" a="1"/>
  <c r="N53" i="6" s="1"/>
  <c r="O53" i="6" a="1"/>
  <c r="O53" i="6" s="1"/>
  <c r="N54" i="6" a="1"/>
  <c r="N54" i="6" s="1"/>
  <c r="O54" i="6" a="1"/>
  <c r="O54" i="6" s="1"/>
  <c r="N55" i="6" a="1"/>
  <c r="N55" i="6" s="1"/>
  <c r="O55" i="6" a="1"/>
  <c r="O55" i="6" s="1"/>
  <c r="N56" i="6" a="1"/>
  <c r="N56" i="6" s="1"/>
  <c r="O56" i="6" a="1"/>
  <c r="O56" i="6" s="1"/>
  <c r="N57" i="6" a="1"/>
  <c r="N57" i="6" s="1"/>
  <c r="O57" i="6" a="1"/>
  <c r="O57" i="6" s="1"/>
  <c r="N58" i="6" a="1"/>
  <c r="N58" i="6" s="1"/>
  <c r="O58" i="6" a="1"/>
  <c r="O58" i="6" s="1"/>
  <c r="N59" i="6" a="1"/>
  <c r="N59" i="6" s="1"/>
  <c r="O59" i="6" a="1"/>
  <c r="O59" i="6" s="1"/>
  <c r="N60" i="6" a="1"/>
  <c r="N60" i="6" s="1"/>
  <c r="O60" i="6" a="1"/>
  <c r="O60" i="6" s="1"/>
  <c r="N61" i="6" a="1"/>
  <c r="N61" i="6" s="1"/>
  <c r="O61" i="6" a="1"/>
  <c r="O61" i="6" s="1"/>
  <c r="N62" i="6" a="1"/>
  <c r="N62" i="6" s="1"/>
  <c r="O62" i="6" a="1"/>
  <c r="O62" i="6" s="1"/>
  <c r="N63" i="6" a="1"/>
  <c r="N63" i="6" s="1"/>
  <c r="O63" i="6" a="1"/>
  <c r="O63" i="6" s="1"/>
  <c r="N64" i="6" a="1"/>
  <c r="N64" i="6" s="1"/>
  <c r="O64" i="6" a="1"/>
  <c r="O64" i="6" s="1"/>
  <c r="N65" i="6" a="1"/>
  <c r="N65" i="6" s="1"/>
  <c r="O65" i="6" a="1"/>
  <c r="O65" i="6" s="1"/>
  <c r="N66" i="6" a="1"/>
  <c r="N66" i="6" s="1"/>
  <c r="O66" i="6" a="1"/>
  <c r="O66" i="6" s="1"/>
  <c r="N67" i="6" a="1"/>
  <c r="N67" i="6" s="1"/>
  <c r="O67" i="6" a="1"/>
  <c r="O67" i="6" s="1"/>
  <c r="N68" i="6" a="1"/>
  <c r="N68" i="6" s="1"/>
  <c r="O68" i="6" a="1"/>
  <c r="O68" i="6" s="1"/>
  <c r="N69" i="6" a="1"/>
  <c r="N69" i="6" s="1"/>
  <c r="O69" i="6" a="1"/>
  <c r="O69" i="6" s="1"/>
  <c r="N70" i="6" a="1"/>
  <c r="N70" i="6" s="1"/>
  <c r="O70" i="6" a="1"/>
  <c r="O70" i="6" s="1"/>
  <c r="N71" i="6" a="1"/>
  <c r="N71" i="6" s="1"/>
  <c r="O71" i="6" a="1"/>
  <c r="O71" i="6" s="1"/>
  <c r="N72" i="6" a="1"/>
  <c r="N72" i="6" s="1"/>
  <c r="O72" i="6" a="1"/>
  <c r="O72" i="6" s="1"/>
  <c r="N73" i="6" a="1"/>
  <c r="N73" i="6" s="1"/>
  <c r="O73" i="6" a="1"/>
  <c r="O73" i="6" s="1"/>
  <c r="N74" i="6" a="1"/>
  <c r="N74" i="6" s="1"/>
  <c r="O74" i="6" a="1"/>
  <c r="O74" i="6" s="1"/>
  <c r="N75" i="6" a="1"/>
  <c r="N75" i="6" s="1"/>
  <c r="O75" i="6" a="1"/>
  <c r="O75" i="6" s="1"/>
  <c r="N76" i="6" a="1"/>
  <c r="N76" i="6" s="1"/>
  <c r="O76" i="6" a="1"/>
  <c r="O76" i="6" s="1"/>
  <c r="N77" i="6" a="1"/>
  <c r="N77" i="6" s="1"/>
  <c r="O77" i="6" a="1"/>
  <c r="O77" i="6" s="1"/>
  <c r="N78" i="6" a="1"/>
  <c r="N78" i="6" s="1"/>
  <c r="O78" i="6" a="1"/>
  <c r="O78" i="6" s="1"/>
  <c r="N79" i="6" a="1"/>
  <c r="N79" i="6" s="1"/>
  <c r="O79" i="6" a="1"/>
  <c r="O79" i="6" s="1"/>
  <c r="N80" i="6" a="1"/>
  <c r="N80" i="6" s="1"/>
  <c r="O80" i="6" a="1"/>
  <c r="O80" i="6" s="1"/>
  <c r="N81" i="6" a="1"/>
  <c r="N81" i="6" s="1"/>
  <c r="O81" i="6" a="1"/>
  <c r="O81" i="6" s="1"/>
  <c r="N82" i="6" a="1"/>
  <c r="N82" i="6" s="1"/>
  <c r="O82" i="6" a="1"/>
  <c r="O82" i="6" s="1"/>
  <c r="N83" i="6" a="1"/>
  <c r="N83" i="6" s="1"/>
  <c r="O83" i="6" a="1"/>
  <c r="O83" i="6" s="1"/>
  <c r="N84" i="6" a="1"/>
  <c r="N84" i="6" s="1"/>
  <c r="O84" i="6" a="1"/>
  <c r="O84" i="6" s="1"/>
  <c r="N85" i="6" a="1"/>
  <c r="N85" i="6" s="1"/>
  <c r="O85" i="6" a="1"/>
  <c r="O85" i="6" s="1"/>
  <c r="N86" i="6" a="1"/>
  <c r="N86" i="6" s="1"/>
  <c r="O86" i="6" a="1"/>
  <c r="O86" i="6" s="1"/>
  <c r="N87" i="6" a="1"/>
  <c r="N87" i="6" s="1"/>
  <c r="O87" i="6" a="1"/>
  <c r="O87" i="6" s="1"/>
  <c r="N88" i="6" a="1"/>
  <c r="N88" i="6" s="1"/>
  <c r="O88" i="6" a="1"/>
  <c r="O88" i="6" s="1"/>
  <c r="I4" i="6" a="1"/>
  <c r="I4" i="6" s="1"/>
  <c r="J4" i="6" a="1"/>
  <c r="J4" i="6" s="1"/>
  <c r="K4" i="6" a="1"/>
  <c r="K4" i="6"/>
  <c r="I5" i="6" a="1"/>
  <c r="I5" i="6" s="1"/>
  <c r="J5" i="6" a="1"/>
  <c r="J5" i="6" s="1"/>
  <c r="K5" i="6" a="1"/>
  <c r="K5" i="6" s="1"/>
  <c r="I6" i="6" a="1"/>
  <c r="I6" i="6" s="1"/>
  <c r="J6" i="6" a="1"/>
  <c r="J6" i="6"/>
  <c r="K6" i="6" a="1"/>
  <c r="K6" i="6" s="1"/>
  <c r="I7" i="6" a="1"/>
  <c r="I7" i="6" s="1"/>
  <c r="J7" i="6" a="1"/>
  <c r="J7" i="6"/>
  <c r="K7" i="6" a="1"/>
  <c r="K7" i="6" s="1"/>
  <c r="I8" i="6" a="1"/>
  <c r="I8" i="6" s="1"/>
  <c r="J8" i="6" a="1"/>
  <c r="J8" i="6" s="1"/>
  <c r="K8" i="6" a="1"/>
  <c r="K8" i="6" s="1"/>
  <c r="I9" i="6" a="1"/>
  <c r="I9" i="6"/>
  <c r="J9" i="6" a="1"/>
  <c r="J9" i="6" s="1"/>
  <c r="K9" i="6" a="1"/>
  <c r="K9" i="6" s="1"/>
  <c r="I10" i="6" a="1"/>
  <c r="I10" i="6"/>
  <c r="J10" i="6" a="1"/>
  <c r="J10" i="6" s="1"/>
  <c r="K10" i="6" a="1"/>
  <c r="K10" i="6" s="1"/>
  <c r="I11" i="6" a="1"/>
  <c r="I11" i="6" s="1"/>
  <c r="J11" i="6" a="1"/>
  <c r="J11" i="6" s="1"/>
  <c r="K11" i="6" a="1"/>
  <c r="K11" i="6"/>
  <c r="I12" i="6" a="1"/>
  <c r="I12" i="6" s="1"/>
  <c r="J12" i="6" a="1"/>
  <c r="J12" i="6" s="1"/>
  <c r="K12" i="6" a="1"/>
  <c r="K12" i="6"/>
  <c r="I13" i="6" a="1"/>
  <c r="I13" i="6" s="1"/>
  <c r="J13" i="6" a="1"/>
  <c r="J13" i="6" s="1"/>
  <c r="K13" i="6" a="1"/>
  <c r="K13" i="6" s="1"/>
  <c r="I14" i="6" a="1"/>
  <c r="I14" i="6" s="1"/>
  <c r="J14" i="6" a="1"/>
  <c r="J14" i="6"/>
  <c r="K14" i="6" a="1"/>
  <c r="K14" i="6" s="1"/>
  <c r="I15" i="6" a="1"/>
  <c r="I15" i="6" s="1"/>
  <c r="J15" i="6" a="1"/>
  <c r="J15" i="6"/>
  <c r="K15" i="6" a="1"/>
  <c r="K15" i="6" s="1"/>
  <c r="I16" i="6" a="1"/>
  <c r="I16" i="6" s="1"/>
  <c r="J16" i="6" a="1"/>
  <c r="J16" i="6" s="1"/>
  <c r="K16" i="6" a="1"/>
  <c r="K16" i="6" s="1"/>
  <c r="I17" i="6" a="1"/>
  <c r="I17" i="6"/>
  <c r="J17" i="6" a="1"/>
  <c r="J17" i="6" s="1"/>
  <c r="K17" i="6" a="1"/>
  <c r="K17" i="6" s="1"/>
  <c r="I18" i="6" a="1"/>
  <c r="I18" i="6"/>
  <c r="J18" i="6" a="1"/>
  <c r="J18" i="6" s="1"/>
  <c r="K18" i="6" a="1"/>
  <c r="K18" i="6" s="1"/>
  <c r="I19" i="6" a="1"/>
  <c r="I19" i="6" s="1"/>
  <c r="J19" i="6" a="1"/>
  <c r="J19" i="6" s="1"/>
  <c r="K19" i="6" a="1"/>
  <c r="K19" i="6"/>
  <c r="I20" i="6" a="1"/>
  <c r="I20" i="6" s="1"/>
  <c r="J20" i="6" a="1"/>
  <c r="J20" i="6" s="1"/>
  <c r="K20" i="6" a="1"/>
  <c r="K20" i="6"/>
  <c r="I21" i="6" a="1"/>
  <c r="I21" i="6" s="1"/>
  <c r="J21" i="6" a="1"/>
  <c r="J21" i="6" s="1"/>
  <c r="K21" i="6" a="1"/>
  <c r="K21" i="6" s="1"/>
  <c r="I22" i="6" a="1"/>
  <c r="I22" i="6" s="1"/>
  <c r="J22" i="6" a="1"/>
  <c r="J22" i="6"/>
  <c r="K22" i="6" a="1"/>
  <c r="K22" i="6" s="1"/>
  <c r="I23" i="6" a="1"/>
  <c r="I23" i="6" s="1"/>
  <c r="J23" i="6" a="1"/>
  <c r="J23" i="6"/>
  <c r="K23" i="6" a="1"/>
  <c r="K23" i="6" s="1"/>
  <c r="I24" i="6" a="1"/>
  <c r="I24" i="6" s="1"/>
  <c r="J24" i="6" a="1"/>
  <c r="J24" i="6" s="1"/>
  <c r="K24" i="6" a="1"/>
  <c r="K24" i="6" s="1"/>
  <c r="I25" i="6" a="1"/>
  <c r="I25" i="6"/>
  <c r="J25" i="6" a="1"/>
  <c r="J25" i="6" s="1"/>
  <c r="K25" i="6" a="1"/>
  <c r="K25" i="6" s="1"/>
  <c r="I26" i="6" a="1"/>
  <c r="I26" i="6"/>
  <c r="J26" i="6" a="1"/>
  <c r="J26" i="6" s="1"/>
  <c r="K26" i="6" a="1"/>
  <c r="K26" i="6" s="1"/>
  <c r="I27" i="6" a="1"/>
  <c r="I27" i="6" s="1"/>
  <c r="J27" i="6" a="1"/>
  <c r="J27" i="6" s="1"/>
  <c r="K27" i="6" a="1"/>
  <c r="K27" i="6"/>
  <c r="I28" i="6" a="1"/>
  <c r="I28" i="6" s="1"/>
  <c r="J28" i="6" a="1"/>
  <c r="J28" i="6" s="1"/>
  <c r="K28" i="6" a="1"/>
  <c r="K28" i="6"/>
  <c r="I29" i="6" a="1"/>
  <c r="I29" i="6" s="1"/>
  <c r="J29" i="6" a="1"/>
  <c r="J29" i="6" s="1"/>
  <c r="K29" i="6" a="1"/>
  <c r="K29" i="6" s="1"/>
  <c r="I30" i="6" a="1"/>
  <c r="I30" i="6" s="1"/>
  <c r="J30" i="6" a="1"/>
  <c r="J30" i="6"/>
  <c r="K30" i="6" a="1"/>
  <c r="K30" i="6" s="1"/>
  <c r="I31" i="6" a="1"/>
  <c r="I31" i="6" s="1"/>
  <c r="J31" i="6" a="1"/>
  <c r="J31" i="6"/>
  <c r="K31" i="6" a="1"/>
  <c r="K31" i="6" s="1"/>
  <c r="I32" i="6" a="1"/>
  <c r="I32" i="6" s="1"/>
  <c r="J32" i="6" a="1"/>
  <c r="J32" i="6" s="1"/>
  <c r="K32" i="6" a="1"/>
  <c r="K32" i="6" s="1"/>
  <c r="I33" i="6" a="1"/>
  <c r="I33" i="6"/>
  <c r="J33" i="6" a="1"/>
  <c r="J33" i="6" s="1"/>
  <c r="K33" i="6" a="1"/>
  <c r="K33" i="6" s="1"/>
  <c r="I34" i="6" a="1"/>
  <c r="I34" i="6"/>
  <c r="J34" i="6" a="1"/>
  <c r="J34" i="6" s="1"/>
  <c r="K34" i="6" a="1"/>
  <c r="K34" i="6" s="1"/>
  <c r="I35" i="6" a="1"/>
  <c r="I35" i="6" s="1"/>
  <c r="J35" i="6" a="1"/>
  <c r="J35" i="6" s="1"/>
  <c r="K35" i="6" a="1"/>
  <c r="K35" i="6"/>
  <c r="I36" i="6" a="1"/>
  <c r="I36" i="6" s="1"/>
  <c r="J36" i="6" a="1"/>
  <c r="J36" i="6" s="1"/>
  <c r="K36" i="6" a="1"/>
  <c r="K36" i="6" s="1"/>
  <c r="I37" i="6" a="1"/>
  <c r="I37" i="6" s="1"/>
  <c r="J37" i="6" a="1"/>
  <c r="J37" i="6" s="1"/>
  <c r="K37" i="6" a="1"/>
  <c r="K37" i="6" s="1"/>
  <c r="I38" i="6" a="1"/>
  <c r="I38" i="6" s="1"/>
  <c r="J38" i="6" a="1"/>
  <c r="J38" i="6"/>
  <c r="K38" i="6" a="1"/>
  <c r="K38" i="6" s="1"/>
  <c r="I39" i="6" a="1"/>
  <c r="I39" i="6" s="1"/>
  <c r="J39" i="6" a="1"/>
  <c r="J39" i="6" s="1"/>
  <c r="K39" i="6" a="1"/>
  <c r="K39" i="6" s="1"/>
  <c r="I40" i="6" a="1"/>
  <c r="I40" i="6" s="1"/>
  <c r="J40" i="6" a="1"/>
  <c r="J40" i="6" s="1"/>
  <c r="K40" i="6" a="1"/>
  <c r="K40" i="6" s="1"/>
  <c r="I41" i="6" a="1"/>
  <c r="I41" i="6"/>
  <c r="J41" i="6" a="1"/>
  <c r="J41" i="6" s="1"/>
  <c r="K41" i="6" a="1"/>
  <c r="K41" i="6" s="1"/>
  <c r="I42" i="6" a="1"/>
  <c r="I42" i="6" s="1"/>
  <c r="J42" i="6" a="1"/>
  <c r="J42" i="6" s="1"/>
  <c r="K42" i="6" a="1"/>
  <c r="K42" i="6" s="1"/>
  <c r="I43" i="6" a="1"/>
  <c r="I43" i="6" s="1"/>
  <c r="J43" i="6" a="1"/>
  <c r="J43" i="6" s="1"/>
  <c r="K43" i="6" a="1"/>
  <c r="K43" i="6"/>
  <c r="I44" i="6" a="1"/>
  <c r="I44" i="6" s="1"/>
  <c r="J44" i="6" a="1"/>
  <c r="J44" i="6" s="1"/>
  <c r="K44" i="6" a="1"/>
  <c r="K44" i="6" s="1"/>
  <c r="I45" i="6" a="1"/>
  <c r="I45" i="6" s="1"/>
  <c r="J45" i="6" a="1"/>
  <c r="J45" i="6" s="1"/>
  <c r="K45" i="6" a="1"/>
  <c r="K45" i="6" s="1"/>
  <c r="I46" i="6" a="1"/>
  <c r="I46" i="6" s="1"/>
  <c r="J46" i="6" a="1"/>
  <c r="J46" i="6"/>
  <c r="K46" i="6" a="1"/>
  <c r="K46" i="6" s="1"/>
  <c r="I47" i="6" a="1"/>
  <c r="I47" i="6" s="1"/>
  <c r="J47" i="6" a="1"/>
  <c r="J47" i="6" s="1"/>
  <c r="K47" i="6" a="1"/>
  <c r="K47" i="6" s="1"/>
  <c r="I48" i="6" a="1"/>
  <c r="I48" i="6" s="1"/>
  <c r="J48" i="6" a="1"/>
  <c r="J48" i="6" s="1"/>
  <c r="K48" i="6" a="1"/>
  <c r="K48" i="6" s="1"/>
  <c r="I49" i="6" a="1"/>
  <c r="I49" i="6"/>
  <c r="J49" i="6" a="1"/>
  <c r="J49" i="6" s="1"/>
  <c r="K49" i="6" a="1"/>
  <c r="K49" i="6" s="1"/>
  <c r="I50" i="6" a="1"/>
  <c r="I50" i="6" s="1"/>
  <c r="J50" i="6" a="1"/>
  <c r="J50" i="6" s="1"/>
  <c r="K50" i="6" a="1"/>
  <c r="K50" i="6" s="1"/>
  <c r="I51" i="6" a="1"/>
  <c r="I51" i="6" s="1"/>
  <c r="J51" i="6" a="1"/>
  <c r="J51" i="6" s="1"/>
  <c r="K51" i="6" a="1"/>
  <c r="K51" i="6"/>
  <c r="I52" i="6" a="1"/>
  <c r="I52" i="6" s="1"/>
  <c r="J52" i="6" a="1"/>
  <c r="J52" i="6" s="1"/>
  <c r="K52" i="6" a="1"/>
  <c r="K52" i="6" s="1"/>
  <c r="I53" i="6" a="1"/>
  <c r="I53" i="6" s="1"/>
  <c r="J53" i="6" a="1"/>
  <c r="J53" i="6" s="1"/>
  <c r="K53" i="6" a="1"/>
  <c r="K53" i="6" s="1"/>
  <c r="I54" i="6" a="1"/>
  <c r="I54" i="6" s="1"/>
  <c r="J54" i="6" a="1"/>
  <c r="J54" i="6"/>
  <c r="K54" i="6" a="1"/>
  <c r="K54" i="6" s="1"/>
  <c r="I55" i="6" a="1"/>
  <c r="I55" i="6" s="1"/>
  <c r="J55" i="6" a="1"/>
  <c r="J55" i="6" s="1"/>
  <c r="K55" i="6" a="1"/>
  <c r="K55" i="6" s="1"/>
  <c r="I56" i="6" a="1"/>
  <c r="I56" i="6" s="1"/>
  <c r="J56" i="6" a="1"/>
  <c r="J56" i="6" s="1"/>
  <c r="K56" i="6" a="1"/>
  <c r="K56" i="6" s="1"/>
  <c r="I57" i="6" a="1"/>
  <c r="I57" i="6"/>
  <c r="J57" i="6" a="1"/>
  <c r="J57" i="6" s="1"/>
  <c r="K57" i="6" a="1"/>
  <c r="K57" i="6" s="1"/>
  <c r="I58" i="6" a="1"/>
  <c r="I58" i="6" s="1"/>
  <c r="J58" i="6" a="1"/>
  <c r="J58" i="6" s="1"/>
  <c r="K58" i="6" a="1"/>
  <c r="K58" i="6" s="1"/>
  <c r="I59" i="6" a="1"/>
  <c r="I59" i="6" s="1"/>
  <c r="J59" i="6" a="1"/>
  <c r="J59" i="6" s="1"/>
  <c r="K59" i="6" a="1"/>
  <c r="K59" i="6"/>
  <c r="I60" i="6" a="1"/>
  <c r="I60" i="6" s="1"/>
  <c r="J60" i="6" a="1"/>
  <c r="J60" i="6" s="1"/>
  <c r="K60" i="6" a="1"/>
  <c r="K60" i="6" s="1"/>
  <c r="I61" i="6" a="1"/>
  <c r="I61" i="6" s="1"/>
  <c r="J61" i="6" a="1"/>
  <c r="J61" i="6" s="1"/>
  <c r="K61" i="6" a="1"/>
  <c r="K61" i="6" s="1"/>
  <c r="I62" i="6" a="1"/>
  <c r="I62" i="6" s="1"/>
  <c r="J62" i="6" a="1"/>
  <c r="J62" i="6"/>
  <c r="K62" i="6" a="1"/>
  <c r="K62" i="6" s="1"/>
  <c r="I63" i="6" a="1"/>
  <c r="I63" i="6" s="1"/>
  <c r="J63" i="6" a="1"/>
  <c r="J63" i="6" s="1"/>
  <c r="K63" i="6" a="1"/>
  <c r="K63" i="6" s="1"/>
  <c r="I64" i="6" a="1"/>
  <c r="I64" i="6" s="1"/>
  <c r="J64" i="6" a="1"/>
  <c r="J64" i="6" s="1"/>
  <c r="K64" i="6" a="1"/>
  <c r="K64" i="6" s="1"/>
  <c r="I65" i="6" a="1"/>
  <c r="I65" i="6"/>
  <c r="J65" i="6" a="1"/>
  <c r="J65" i="6" s="1"/>
  <c r="K65" i="6" a="1"/>
  <c r="K65" i="6" s="1"/>
  <c r="I66" i="6" a="1"/>
  <c r="I66" i="6" s="1"/>
  <c r="J66" i="6" a="1"/>
  <c r="J66" i="6" s="1"/>
  <c r="K66" i="6" a="1"/>
  <c r="K66" i="6" s="1"/>
  <c r="I67" i="6" a="1"/>
  <c r="I67" i="6" s="1"/>
  <c r="J67" i="6" a="1"/>
  <c r="J67" i="6" s="1"/>
  <c r="K67" i="6" a="1"/>
  <c r="K67" i="6"/>
  <c r="I68" i="6" a="1"/>
  <c r="I68" i="6" s="1"/>
  <c r="J68" i="6" a="1"/>
  <c r="J68" i="6" s="1"/>
  <c r="K68" i="6" a="1"/>
  <c r="K68" i="6" s="1"/>
  <c r="I69" i="6" a="1"/>
  <c r="I69" i="6" s="1"/>
  <c r="J69" i="6" a="1"/>
  <c r="J69" i="6" s="1"/>
  <c r="K69" i="6" a="1"/>
  <c r="K69" i="6" s="1"/>
  <c r="I70" i="6" a="1"/>
  <c r="I70" i="6" s="1"/>
  <c r="J70" i="6" a="1"/>
  <c r="J70" i="6"/>
  <c r="K70" i="6" a="1"/>
  <c r="K70" i="6" s="1"/>
  <c r="I71" i="6" a="1"/>
  <c r="I71" i="6" s="1"/>
  <c r="J71" i="6" a="1"/>
  <c r="J71" i="6" s="1"/>
  <c r="K71" i="6" a="1"/>
  <c r="K71" i="6" s="1"/>
  <c r="I72" i="6" a="1"/>
  <c r="I72" i="6" s="1"/>
  <c r="J72" i="6" a="1"/>
  <c r="J72" i="6" s="1"/>
  <c r="K72" i="6" a="1"/>
  <c r="K72" i="6" s="1"/>
  <c r="I73" i="6" a="1"/>
  <c r="I73" i="6"/>
  <c r="J73" i="6" a="1"/>
  <c r="J73" i="6" s="1"/>
  <c r="K73" i="6" a="1"/>
  <c r="K73" i="6" s="1"/>
  <c r="I74" i="6" a="1"/>
  <c r="I74" i="6" s="1"/>
  <c r="J74" i="6" a="1"/>
  <c r="J74" i="6" s="1"/>
  <c r="K74" i="6" a="1"/>
  <c r="K74" i="6" s="1"/>
  <c r="I75" i="6" a="1"/>
  <c r="I75" i="6" s="1"/>
  <c r="J75" i="6" a="1"/>
  <c r="J75" i="6" s="1"/>
  <c r="K75" i="6" a="1"/>
  <c r="K75" i="6"/>
  <c r="I76" i="6" a="1"/>
  <c r="I76" i="6" s="1"/>
  <c r="J76" i="6" a="1"/>
  <c r="J76" i="6" s="1"/>
  <c r="K76" i="6" a="1"/>
  <c r="K76" i="6" s="1"/>
  <c r="I77" i="6" a="1"/>
  <c r="I77" i="6" s="1"/>
  <c r="J77" i="6" a="1"/>
  <c r="J77" i="6" s="1"/>
  <c r="K77" i="6" a="1"/>
  <c r="K77" i="6" s="1"/>
  <c r="I78" i="6" a="1"/>
  <c r="I78" i="6" s="1"/>
  <c r="J78" i="6" a="1"/>
  <c r="J78" i="6"/>
  <c r="K78" i="6" a="1"/>
  <c r="K78" i="6" s="1"/>
  <c r="I79" i="6" a="1"/>
  <c r="I79" i="6" s="1"/>
  <c r="J79" i="6" a="1"/>
  <c r="J79" i="6" s="1"/>
  <c r="K79" i="6" a="1"/>
  <c r="K79" i="6" s="1"/>
  <c r="I80" i="6" a="1"/>
  <c r="I80" i="6" s="1"/>
  <c r="J80" i="6" a="1"/>
  <c r="J80" i="6" s="1"/>
  <c r="K80" i="6" a="1"/>
  <c r="K80" i="6" s="1"/>
  <c r="I81" i="6" a="1"/>
  <c r="I81" i="6"/>
  <c r="J81" i="6" a="1"/>
  <c r="J81" i="6" s="1"/>
  <c r="K81" i="6" a="1"/>
  <c r="K81" i="6" s="1"/>
  <c r="I82" i="6" a="1"/>
  <c r="I82" i="6" s="1"/>
  <c r="J82" i="6" a="1"/>
  <c r="J82" i="6" s="1"/>
  <c r="K82" i="6" a="1"/>
  <c r="K82" i="6" s="1"/>
  <c r="I83" i="6" a="1"/>
  <c r="I83" i="6" s="1"/>
  <c r="J83" i="6" a="1"/>
  <c r="J83" i="6" s="1"/>
  <c r="K83" i="6" a="1"/>
  <c r="K83" i="6"/>
  <c r="I84" i="6" a="1"/>
  <c r="I84" i="6" s="1"/>
  <c r="J84" i="6" a="1"/>
  <c r="J84" i="6" s="1"/>
  <c r="K84" i="6" a="1"/>
  <c r="K84" i="6" s="1"/>
  <c r="I85" i="6" a="1"/>
  <c r="I85" i="6" s="1"/>
  <c r="J85" i="6" a="1"/>
  <c r="J85" i="6" s="1"/>
  <c r="K85" i="6" a="1"/>
  <c r="K85" i="6" s="1"/>
  <c r="I86" i="6" a="1"/>
  <c r="I86" i="6" s="1"/>
  <c r="J86" i="6" a="1"/>
  <c r="J86" i="6"/>
  <c r="K86" i="6" a="1"/>
  <c r="K86" i="6" s="1"/>
  <c r="I87" i="6" a="1"/>
  <c r="I87" i="6" s="1"/>
  <c r="J87" i="6" a="1"/>
  <c r="J87" i="6" s="1"/>
  <c r="K87" i="6" a="1"/>
  <c r="K87" i="6" s="1"/>
  <c r="I88" i="6" a="1"/>
  <c r="I88" i="6" s="1"/>
  <c r="J88" i="6" a="1"/>
  <c r="J88" i="6" s="1"/>
  <c r="K88" i="6" a="1"/>
  <c r="K88" i="6" s="1"/>
  <c r="D4" i="6" a="1"/>
  <c r="D4" i="6" s="1"/>
  <c r="E4" i="6" a="1"/>
  <c r="E4" i="6" s="1"/>
  <c r="F4" i="6" a="1"/>
  <c r="F4" i="6" s="1"/>
  <c r="D5" i="6" a="1"/>
  <c r="D5" i="6"/>
  <c r="E5" i="6" a="1"/>
  <c r="E5" i="6" s="1"/>
  <c r="F5" i="6" a="1"/>
  <c r="F5" i="6" s="1"/>
  <c r="D6" i="6" a="1"/>
  <c r="D6" i="6" s="1"/>
  <c r="E6" i="6" a="1"/>
  <c r="E6" i="6"/>
  <c r="F6" i="6" a="1"/>
  <c r="F6" i="6" s="1"/>
  <c r="D7" i="6" a="1"/>
  <c r="D7" i="6" s="1"/>
  <c r="E7" i="6" a="1"/>
  <c r="E7" i="6" s="1"/>
  <c r="F7" i="6" a="1"/>
  <c r="F7" i="6"/>
  <c r="D8" i="6" a="1"/>
  <c r="D8" i="6" s="1"/>
  <c r="E8" i="6" a="1"/>
  <c r="E8" i="6" s="1"/>
  <c r="F8" i="6" a="1"/>
  <c r="F8" i="6" s="1"/>
  <c r="D9" i="6" a="1"/>
  <c r="D9" i="6"/>
  <c r="E9" i="6" a="1"/>
  <c r="E9" i="6" s="1"/>
  <c r="F9" i="6" a="1"/>
  <c r="F9" i="6" s="1"/>
  <c r="D10" i="6" a="1"/>
  <c r="D10" i="6" s="1"/>
  <c r="E10" i="6" a="1"/>
  <c r="E10" i="6"/>
  <c r="F10" i="6" a="1"/>
  <c r="F10" i="6" s="1"/>
  <c r="D11" i="6" a="1"/>
  <c r="D11" i="6" s="1"/>
  <c r="E11" i="6" a="1"/>
  <c r="E11" i="6" s="1"/>
  <c r="F11" i="6" a="1"/>
  <c r="F11" i="6"/>
  <c r="D12" i="6" a="1"/>
  <c r="D12" i="6" s="1"/>
  <c r="E12" i="6" a="1"/>
  <c r="E12" i="6" s="1"/>
  <c r="F12" i="6" a="1"/>
  <c r="F12" i="6" s="1"/>
  <c r="D13" i="6" a="1"/>
  <c r="D13" i="6"/>
  <c r="E13" i="6" a="1"/>
  <c r="E13" i="6" s="1"/>
  <c r="F13" i="6" a="1"/>
  <c r="F13" i="6" s="1"/>
  <c r="D14" i="6" a="1"/>
  <c r="D14" i="6" s="1"/>
  <c r="E14" i="6" a="1"/>
  <c r="E14" i="6"/>
  <c r="F14" i="6" a="1"/>
  <c r="F14" i="6" s="1"/>
  <c r="D15" i="6" a="1"/>
  <c r="D15" i="6" s="1"/>
  <c r="E15" i="6" a="1"/>
  <c r="E15" i="6" s="1"/>
  <c r="F15" i="6" a="1"/>
  <c r="F15" i="6"/>
  <c r="D16" i="6" a="1"/>
  <c r="D16" i="6" s="1"/>
  <c r="E16" i="6" a="1"/>
  <c r="E16" i="6" s="1"/>
  <c r="F16" i="6" a="1"/>
  <c r="F16" i="6" s="1"/>
  <c r="D17" i="6" a="1"/>
  <c r="D17" i="6"/>
  <c r="E17" i="6" a="1"/>
  <c r="E17" i="6" s="1"/>
  <c r="F17" i="6" a="1"/>
  <c r="F17" i="6" s="1"/>
  <c r="D18" i="6" a="1"/>
  <c r="D18" i="6" s="1"/>
  <c r="E18" i="6" a="1"/>
  <c r="E18" i="6"/>
  <c r="F18" i="6" a="1"/>
  <c r="F18" i="6" s="1"/>
  <c r="D19" i="6" a="1"/>
  <c r="D19" i="6" s="1"/>
  <c r="E19" i="6" a="1"/>
  <c r="E19" i="6" s="1"/>
  <c r="F19" i="6" a="1"/>
  <c r="F19" i="6"/>
  <c r="D20" i="6" a="1"/>
  <c r="D20" i="6" s="1"/>
  <c r="E20" i="6" a="1"/>
  <c r="E20" i="6" s="1"/>
  <c r="F20" i="6" a="1"/>
  <c r="F20" i="6" s="1"/>
  <c r="D21" i="6" a="1"/>
  <c r="D21" i="6"/>
  <c r="E21" i="6" a="1"/>
  <c r="E21" i="6" s="1"/>
  <c r="F21" i="6" a="1"/>
  <c r="F21" i="6" s="1"/>
  <c r="D22" i="6" a="1"/>
  <c r="D22" i="6" s="1"/>
  <c r="E22" i="6" a="1"/>
  <c r="E22" i="6"/>
  <c r="F22" i="6" a="1"/>
  <c r="F22" i="6" s="1"/>
  <c r="D23" i="6" a="1"/>
  <c r="D23" i="6" s="1"/>
  <c r="E23" i="6" a="1"/>
  <c r="E23" i="6" s="1"/>
  <c r="F23" i="6" a="1"/>
  <c r="F23" i="6"/>
  <c r="D24" i="6" a="1"/>
  <c r="D24" i="6" s="1"/>
  <c r="E24" i="6" a="1"/>
  <c r="E24" i="6" s="1"/>
  <c r="F24" i="6" a="1"/>
  <c r="F24" i="6" s="1"/>
  <c r="D25" i="6" a="1"/>
  <c r="D25" i="6"/>
  <c r="E25" i="6" a="1"/>
  <c r="E25" i="6" s="1"/>
  <c r="F25" i="6" a="1"/>
  <c r="F25" i="6" s="1"/>
  <c r="D26" i="6" a="1"/>
  <c r="D26" i="6" s="1"/>
  <c r="E26" i="6" a="1"/>
  <c r="E26" i="6"/>
  <c r="F26" i="6" a="1"/>
  <c r="F26" i="6" s="1"/>
  <c r="D27" i="6" a="1"/>
  <c r="D27" i="6" s="1"/>
  <c r="E27" i="6" a="1"/>
  <c r="E27" i="6" s="1"/>
  <c r="F27" i="6" a="1"/>
  <c r="F27" i="6"/>
  <c r="D28" i="6" a="1"/>
  <c r="D28" i="6" s="1"/>
  <c r="E28" i="6" a="1"/>
  <c r="E28" i="6" s="1"/>
  <c r="F28" i="6" a="1"/>
  <c r="F28" i="6" s="1"/>
  <c r="D29" i="6" a="1"/>
  <c r="D29" i="6"/>
  <c r="E29" i="6" a="1"/>
  <c r="E29" i="6" s="1"/>
  <c r="F29" i="6" a="1"/>
  <c r="F29" i="6" s="1"/>
  <c r="D30" i="6" a="1"/>
  <c r="D30" i="6" s="1"/>
  <c r="E30" i="6" a="1"/>
  <c r="E30" i="6"/>
  <c r="F30" i="6" a="1"/>
  <c r="F30" i="6" s="1"/>
  <c r="D31" i="6" a="1"/>
  <c r="D31" i="6" s="1"/>
  <c r="E31" i="6" a="1"/>
  <c r="E31" i="6" s="1"/>
  <c r="F31" i="6" a="1"/>
  <c r="F31" i="6"/>
  <c r="D32" i="6" a="1"/>
  <c r="D32" i="6" s="1"/>
  <c r="E32" i="6" a="1"/>
  <c r="E32" i="6" s="1"/>
  <c r="F32" i="6" a="1"/>
  <c r="F32" i="6" s="1"/>
  <c r="D33" i="6" a="1"/>
  <c r="D33" i="6"/>
  <c r="E33" i="6" a="1"/>
  <c r="E33" i="6" s="1"/>
  <c r="F33" i="6" a="1"/>
  <c r="F33" i="6" s="1"/>
  <c r="D34" i="6" a="1"/>
  <c r="D34" i="6" s="1"/>
  <c r="E34" i="6" a="1"/>
  <c r="E34" i="6"/>
  <c r="F34" i="6" a="1"/>
  <c r="F34" i="6" s="1"/>
  <c r="D35" i="6" a="1"/>
  <c r="D35" i="6" s="1"/>
  <c r="E35" i="6" a="1"/>
  <c r="E35" i="6" s="1"/>
  <c r="F35" i="6" a="1"/>
  <c r="F35" i="6"/>
  <c r="D36" i="6" a="1"/>
  <c r="D36" i="6" s="1"/>
  <c r="E36" i="6" a="1"/>
  <c r="E36" i="6" s="1"/>
  <c r="F36" i="6" a="1"/>
  <c r="F36" i="6" s="1"/>
  <c r="D37" i="6" a="1"/>
  <c r="D37" i="6"/>
  <c r="E37" i="6" a="1"/>
  <c r="E37" i="6" s="1"/>
  <c r="F37" i="6" a="1"/>
  <c r="F37" i="6" s="1"/>
  <c r="D38" i="6" a="1"/>
  <c r="D38" i="6" s="1"/>
  <c r="E38" i="6" a="1"/>
  <c r="E38" i="6"/>
  <c r="F38" i="6" a="1"/>
  <c r="F38" i="6" s="1"/>
  <c r="D39" i="6" a="1"/>
  <c r="D39" i="6" s="1"/>
  <c r="E39" i="6" a="1"/>
  <c r="E39" i="6" s="1"/>
  <c r="F39" i="6" a="1"/>
  <c r="F39" i="6"/>
  <c r="D40" i="6" a="1"/>
  <c r="D40" i="6" s="1"/>
  <c r="E40" i="6" a="1"/>
  <c r="E40" i="6" s="1"/>
  <c r="F40" i="6" a="1"/>
  <c r="F40" i="6" s="1"/>
  <c r="D41" i="6" a="1"/>
  <c r="D41" i="6"/>
  <c r="E41" i="6" a="1"/>
  <c r="E41" i="6" s="1"/>
  <c r="F41" i="6" a="1"/>
  <c r="F41" i="6" s="1"/>
  <c r="D42" i="6" a="1"/>
  <c r="D42" i="6" s="1"/>
  <c r="E42" i="6" a="1"/>
  <c r="E42" i="6" s="1"/>
  <c r="F42" i="6" a="1"/>
  <c r="F42" i="6" s="1"/>
  <c r="D43" i="6" a="1"/>
  <c r="D43" i="6" s="1"/>
  <c r="E43" i="6" a="1"/>
  <c r="E43" i="6" s="1"/>
  <c r="F43" i="6" a="1"/>
  <c r="F43" i="6"/>
  <c r="D44" i="6" a="1"/>
  <c r="D44" i="6" s="1"/>
  <c r="E44" i="6" a="1"/>
  <c r="E44" i="6" s="1"/>
  <c r="F44" i="6" a="1"/>
  <c r="F44" i="6" s="1"/>
  <c r="D45" i="6" a="1"/>
  <c r="D45" i="6" s="1"/>
  <c r="E45" i="6" a="1"/>
  <c r="E45" i="6" s="1"/>
  <c r="F45" i="6" a="1"/>
  <c r="F45" i="6" s="1"/>
  <c r="D46" i="6" a="1"/>
  <c r="D46" i="6" s="1"/>
  <c r="E46" i="6" a="1"/>
  <c r="E46" i="6"/>
  <c r="F46" i="6" a="1"/>
  <c r="F46" i="6" s="1"/>
  <c r="D47" i="6" a="1"/>
  <c r="D47" i="6" s="1"/>
  <c r="E47" i="6" a="1"/>
  <c r="E47" i="6" s="1"/>
  <c r="F47" i="6" a="1"/>
  <c r="F47" i="6" s="1"/>
  <c r="D48" i="6" a="1"/>
  <c r="D48" i="6" s="1"/>
  <c r="E48" i="6" a="1"/>
  <c r="E48" i="6" s="1"/>
  <c r="F48" i="6" a="1"/>
  <c r="F48" i="6" s="1"/>
  <c r="D49" i="6" a="1"/>
  <c r="D49" i="6"/>
  <c r="E49" i="6" a="1"/>
  <c r="E49" i="6" s="1"/>
  <c r="F49" i="6" a="1"/>
  <c r="F49" i="6" s="1"/>
  <c r="D50" i="6" a="1"/>
  <c r="D50" i="6" s="1"/>
  <c r="E50" i="6" a="1"/>
  <c r="E50" i="6" s="1"/>
  <c r="F50" i="6" a="1"/>
  <c r="F50" i="6" s="1"/>
  <c r="D51" i="6" a="1"/>
  <c r="D51" i="6" s="1"/>
  <c r="E51" i="6" a="1"/>
  <c r="E51" i="6" s="1"/>
  <c r="F51" i="6" a="1"/>
  <c r="F51" i="6"/>
  <c r="D52" i="6" a="1"/>
  <c r="D52" i="6" s="1"/>
  <c r="E52" i="6" a="1"/>
  <c r="E52" i="6" s="1"/>
  <c r="F52" i="6" a="1"/>
  <c r="F52" i="6" s="1"/>
  <c r="D53" i="6" a="1"/>
  <c r="D53" i="6" s="1"/>
  <c r="E53" i="6" a="1"/>
  <c r="E53" i="6" s="1"/>
  <c r="F53" i="6" a="1"/>
  <c r="F53" i="6" s="1"/>
  <c r="D54" i="6" a="1"/>
  <c r="D54" i="6" s="1"/>
  <c r="E54" i="6" a="1"/>
  <c r="E54" i="6"/>
  <c r="F54" i="6" a="1"/>
  <c r="F54" i="6" s="1"/>
  <c r="D55" i="6" a="1"/>
  <c r="D55" i="6" s="1"/>
  <c r="E55" i="6" a="1"/>
  <c r="E55" i="6" s="1"/>
  <c r="F55" i="6" a="1"/>
  <c r="F55" i="6" s="1"/>
  <c r="D56" i="6" a="1"/>
  <c r="D56" i="6" s="1"/>
  <c r="E56" i="6" a="1"/>
  <c r="E56" i="6" s="1"/>
  <c r="F56" i="6" a="1"/>
  <c r="F56" i="6" s="1"/>
  <c r="D57" i="6" a="1"/>
  <c r="D57" i="6"/>
  <c r="E57" i="6" a="1"/>
  <c r="E57" i="6" s="1"/>
  <c r="F57" i="6" a="1"/>
  <c r="F57" i="6" s="1"/>
  <c r="D58" i="6" a="1"/>
  <c r="D58" i="6" s="1"/>
  <c r="E58" i="6" a="1"/>
  <c r="E58" i="6" s="1"/>
  <c r="F58" i="6" a="1"/>
  <c r="F58" i="6" s="1"/>
  <c r="D59" i="6" a="1"/>
  <c r="D59" i="6" s="1"/>
  <c r="E59" i="6" a="1"/>
  <c r="E59" i="6" s="1"/>
  <c r="F59" i="6" a="1"/>
  <c r="F59" i="6"/>
  <c r="D60" i="6" a="1"/>
  <c r="D60" i="6" s="1"/>
  <c r="E60" i="6" a="1"/>
  <c r="E60" i="6" s="1"/>
  <c r="F60" i="6" a="1"/>
  <c r="F60" i="6" s="1"/>
  <c r="D61" i="6" a="1"/>
  <c r="D61" i="6" s="1"/>
  <c r="E61" i="6" a="1"/>
  <c r="E61" i="6" s="1"/>
  <c r="F61" i="6" a="1"/>
  <c r="F61" i="6" s="1"/>
  <c r="D62" i="6" a="1"/>
  <c r="D62" i="6" s="1"/>
  <c r="E62" i="6" a="1"/>
  <c r="E62" i="6"/>
  <c r="F62" i="6" a="1"/>
  <c r="F62" i="6" s="1"/>
  <c r="D63" i="6" a="1"/>
  <c r="D63" i="6" s="1"/>
  <c r="E63" i="6" a="1"/>
  <c r="E63" i="6" s="1"/>
  <c r="F63" i="6" a="1"/>
  <c r="F63" i="6" s="1"/>
  <c r="D64" i="6" a="1"/>
  <c r="D64" i="6" s="1"/>
  <c r="E64" i="6" a="1"/>
  <c r="E64" i="6" s="1"/>
  <c r="F64" i="6" a="1"/>
  <c r="F64" i="6" s="1"/>
  <c r="D65" i="6" a="1"/>
  <c r="D65" i="6"/>
  <c r="E65" i="6" a="1"/>
  <c r="E65" i="6" s="1"/>
  <c r="F65" i="6" a="1"/>
  <c r="F65" i="6" s="1"/>
  <c r="D66" i="6" a="1"/>
  <c r="D66" i="6" s="1"/>
  <c r="E66" i="6" a="1"/>
  <c r="E66" i="6" s="1"/>
  <c r="F66" i="6" a="1"/>
  <c r="F66" i="6" s="1"/>
  <c r="D67" i="6" a="1"/>
  <c r="D67" i="6" s="1"/>
  <c r="E67" i="6" a="1"/>
  <c r="E67" i="6" s="1"/>
  <c r="F67" i="6" a="1"/>
  <c r="F67" i="6"/>
  <c r="D68" i="6" a="1"/>
  <c r="D68" i="6" s="1"/>
  <c r="E68" i="6" a="1"/>
  <c r="E68" i="6" s="1"/>
  <c r="F68" i="6" a="1"/>
  <c r="F68" i="6" s="1"/>
  <c r="D69" i="6" a="1"/>
  <c r="D69" i="6" s="1"/>
  <c r="E69" i="6" a="1"/>
  <c r="E69" i="6" s="1"/>
  <c r="F69" i="6" a="1"/>
  <c r="F69" i="6" s="1"/>
  <c r="D70" i="6" a="1"/>
  <c r="D70" i="6" s="1"/>
  <c r="E70" i="6" a="1"/>
  <c r="E70" i="6"/>
  <c r="F70" i="6" a="1"/>
  <c r="F70" i="6" s="1"/>
  <c r="D71" i="6" a="1"/>
  <c r="D71" i="6" s="1"/>
  <c r="E71" i="6" a="1"/>
  <c r="E71" i="6" s="1"/>
  <c r="F71" i="6" a="1"/>
  <c r="F71" i="6" s="1"/>
  <c r="D72" i="6" a="1"/>
  <c r="D72" i="6" s="1"/>
  <c r="E72" i="6" a="1"/>
  <c r="E72" i="6" s="1"/>
  <c r="F72" i="6" a="1"/>
  <c r="F72" i="6" s="1"/>
  <c r="D73" i="6" a="1"/>
  <c r="D73" i="6"/>
  <c r="E73" i="6" a="1"/>
  <c r="E73" i="6" s="1"/>
  <c r="F73" i="6" a="1"/>
  <c r="F73" i="6" s="1"/>
  <c r="D74" i="6" a="1"/>
  <c r="D74" i="6" s="1"/>
  <c r="E74" i="6" a="1"/>
  <c r="E74" i="6" s="1"/>
  <c r="F74" i="6" a="1"/>
  <c r="F74" i="6" s="1"/>
  <c r="D75" i="6" a="1"/>
  <c r="D75" i="6" s="1"/>
  <c r="E75" i="6" a="1"/>
  <c r="E75" i="6" s="1"/>
  <c r="F75" i="6" a="1"/>
  <c r="F75" i="6"/>
  <c r="D76" i="6" a="1"/>
  <c r="D76" i="6" s="1"/>
  <c r="E76" i="6" a="1"/>
  <c r="E76" i="6" s="1"/>
  <c r="F76" i="6" a="1"/>
  <c r="F76" i="6" s="1"/>
  <c r="D77" i="6" a="1"/>
  <c r="D77" i="6" s="1"/>
  <c r="E77" i="6" a="1"/>
  <c r="E77" i="6" s="1"/>
  <c r="F77" i="6" a="1"/>
  <c r="F77" i="6" s="1"/>
  <c r="D78" i="6" a="1"/>
  <c r="D78" i="6" s="1"/>
  <c r="E78" i="6" a="1"/>
  <c r="E78" i="6"/>
  <c r="F78" i="6" a="1"/>
  <c r="F78" i="6" s="1"/>
  <c r="D79" i="6" a="1"/>
  <c r="D79" i="6" s="1"/>
  <c r="E79" i="6" a="1"/>
  <c r="E79" i="6" s="1"/>
  <c r="F79" i="6" a="1"/>
  <c r="F79" i="6" s="1"/>
  <c r="D80" i="6" a="1"/>
  <c r="D80" i="6" s="1"/>
  <c r="E80" i="6" a="1"/>
  <c r="E80" i="6" s="1"/>
  <c r="F80" i="6" a="1"/>
  <c r="F80" i="6" s="1"/>
  <c r="D81" i="6" a="1"/>
  <c r="D81" i="6"/>
  <c r="E81" i="6" a="1"/>
  <c r="E81" i="6" s="1"/>
  <c r="F81" i="6" a="1"/>
  <c r="F81" i="6" s="1"/>
  <c r="D82" i="6" a="1"/>
  <c r="D82" i="6" s="1"/>
  <c r="E82" i="6" a="1"/>
  <c r="E82" i="6" s="1"/>
  <c r="F82" i="6" a="1"/>
  <c r="F82" i="6" s="1"/>
  <c r="D83" i="6" a="1"/>
  <c r="D83" i="6" s="1"/>
  <c r="E83" i="6" a="1"/>
  <c r="E83" i="6" s="1"/>
  <c r="F83" i="6" a="1"/>
  <c r="F83" i="6"/>
  <c r="D84" i="6" a="1"/>
  <c r="D84" i="6" s="1"/>
  <c r="E84" i="6" a="1"/>
  <c r="E84" i="6" s="1"/>
  <c r="F84" i="6" a="1"/>
  <c r="F84" i="6" s="1"/>
  <c r="D85" i="6" a="1"/>
  <c r="D85" i="6" s="1"/>
  <c r="E85" i="6" a="1"/>
  <c r="E85" i="6" s="1"/>
  <c r="F85" i="6" a="1"/>
  <c r="F85" i="6" s="1"/>
  <c r="D86" i="6" a="1"/>
  <c r="D86" i="6" s="1"/>
  <c r="E86" i="6" a="1"/>
  <c r="E86" i="6"/>
  <c r="F86" i="6" a="1"/>
  <c r="F86" i="6" s="1"/>
  <c r="D87" i="6" a="1"/>
  <c r="D87" i="6" s="1"/>
  <c r="E87" i="6" a="1"/>
  <c r="E87" i="6" s="1"/>
  <c r="F87" i="6" a="1"/>
  <c r="F87" i="6" s="1"/>
  <c r="D88" i="6" a="1"/>
  <c r="D88" i="6" s="1"/>
  <c r="E88" i="6" a="1"/>
  <c r="E88" i="6" s="1"/>
  <c r="F88" i="6" a="1"/>
  <c r="F88" i="6" s="1"/>
  <c r="O3" i="6" a="1"/>
  <c r="O3" i="6" s="1"/>
  <c r="N3" i="6" a="1"/>
  <c r="N3" i="6" s="1"/>
  <c r="K3" i="6" a="1"/>
  <c r="K3" i="6" s="1"/>
  <c r="J3" i="6" a="1"/>
  <c r="J3" i="6" s="1"/>
  <c r="I3" i="6" a="1"/>
  <c r="I3" i="6" s="1"/>
  <c r="E3" i="6" a="1"/>
  <c r="E3" i="6" s="1"/>
  <c r="F3" i="6" a="1"/>
  <c r="F3" i="6" s="1"/>
  <c r="A5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4" i="6"/>
  <c r="AC34" i="7" l="1"/>
  <c r="AC26" i="7"/>
  <c r="AC18" i="7"/>
  <c r="AB38" i="7"/>
  <c r="AB30" i="7"/>
  <c r="AA66" i="7"/>
  <c r="AA58" i="7"/>
  <c r="AA50" i="7"/>
  <c r="AA42" i="7"/>
  <c r="AA22" i="7"/>
  <c r="AA6" i="7"/>
  <c r="Z14" i="7"/>
  <c r="AC77" i="7"/>
  <c r="AC69" i="7"/>
  <c r="AC17" i="7"/>
  <c r="AC9" i="7"/>
  <c r="AB41" i="7"/>
  <c r="AB21" i="7"/>
  <c r="AA61" i="7"/>
  <c r="AA53" i="7"/>
  <c r="AA49" i="7"/>
  <c r="AA45" i="7"/>
  <c r="AA37" i="7"/>
  <c r="AA29" i="7"/>
  <c r="AA25" i="7"/>
  <c r="Z73" i="7"/>
  <c r="Z61" i="7"/>
  <c r="Z57" i="7"/>
  <c r="Z45" i="7"/>
  <c r="Z41" i="7"/>
  <c r="Z3" i="7"/>
  <c r="AC76" i="7"/>
  <c r="AC72" i="7"/>
  <c r="AC60" i="7"/>
  <c r="AC52" i="7"/>
  <c r="AC24" i="7"/>
  <c r="AC8" i="7"/>
  <c r="AC3" i="7"/>
  <c r="AB72" i="7"/>
  <c r="AB28" i="7"/>
  <c r="AB12" i="7"/>
  <c r="AB4" i="7"/>
  <c r="AA52" i="7"/>
  <c r="AA44" i="7"/>
  <c r="AA36" i="7"/>
  <c r="AA28" i="7"/>
  <c r="AA20" i="7"/>
  <c r="Z64" i="7"/>
  <c r="Z56" i="7"/>
  <c r="Z48" i="7"/>
  <c r="AC79" i="7"/>
  <c r="AC71" i="7"/>
  <c r="AC19" i="7"/>
  <c r="AC11" i="7"/>
  <c r="AB75" i="7"/>
  <c r="AB71" i="7"/>
  <c r="AB63" i="7"/>
  <c r="AB23" i="7"/>
  <c r="AB19" i="7"/>
  <c r="AA43" i="7"/>
  <c r="AA39" i="7"/>
  <c r="AA35" i="7"/>
  <c r="AA31" i="7"/>
  <c r="AA27" i="7"/>
  <c r="AA23" i="7"/>
  <c r="AA19" i="7"/>
  <c r="AA15" i="7"/>
  <c r="AA11" i="7"/>
  <c r="Z55" i="7"/>
  <c r="Z47" i="7"/>
  <c r="Z39" i="7"/>
  <c r="Z31" i="7"/>
  <c r="Z23" i="7"/>
  <c r="AV74" i="7"/>
  <c r="AV58" i="7"/>
  <c r="AV42" i="7"/>
  <c r="AV26" i="7"/>
  <c r="AV10" i="7"/>
  <c r="AW70" i="7"/>
  <c r="AW54" i="7"/>
  <c r="AW38" i="7"/>
  <c r="AW22" i="7"/>
  <c r="AW6" i="7"/>
  <c r="AW78" i="7"/>
  <c r="AW62" i="7"/>
  <c r="AW59" i="7"/>
  <c r="AW52" i="7"/>
  <c r="AW36" i="7"/>
  <c r="AW20" i="7"/>
  <c r="AW4" i="7"/>
  <c r="AW67" i="7"/>
  <c r="AW51" i="7"/>
  <c r="AW35" i="7"/>
  <c r="AW19" i="7"/>
  <c r="AW3" i="7"/>
  <c r="AW76" i="7"/>
  <c r="AW60" i="7"/>
  <c r="AW44" i="7"/>
  <c r="AW28" i="7"/>
  <c r="AW12" i="7"/>
  <c r="AU69" i="7"/>
  <c r="AU53" i="7"/>
  <c r="AU37" i="7"/>
  <c r="AU21" i="7"/>
  <c r="AU5" i="7"/>
  <c r="AW46" i="7"/>
  <c r="AW30" i="7"/>
  <c r="AW14" i="7"/>
  <c r="AW71" i="7"/>
  <c r="AW55" i="7"/>
  <c r="AW39" i="7"/>
  <c r="AW23" i="7"/>
  <c r="AW7" i="7"/>
  <c r="S75" i="7"/>
  <c r="AA75" i="7" s="1"/>
  <c r="S67" i="7"/>
  <c r="AA67" i="7" s="1"/>
  <c r="S59" i="7"/>
  <c r="AA59" i="7" s="1"/>
  <c r="S51" i="7"/>
  <c r="AA51" i="7" s="1"/>
  <c r="S43" i="7"/>
  <c r="S35" i="7"/>
  <c r="S27" i="7"/>
  <c r="S19" i="7"/>
  <c r="S11" i="7"/>
  <c r="U3" i="7"/>
  <c r="AW64" i="7"/>
  <c r="AW48" i="7"/>
  <c r="AW32" i="7"/>
  <c r="AW16" i="7"/>
  <c r="AW73" i="7"/>
  <c r="AW57" i="7"/>
  <c r="AW41" i="7"/>
  <c r="AW25" i="7"/>
  <c r="AW9" i="7"/>
  <c r="AW66" i="7"/>
  <c r="AW50" i="7"/>
  <c r="AW34" i="7"/>
  <c r="AW18" i="7"/>
  <c r="AW75" i="7"/>
  <c r="AW43" i="7"/>
  <c r="AW27" i="7"/>
  <c r="AW11" i="7"/>
  <c r="AW68" i="7"/>
  <c r="AW77" i="7"/>
  <c r="AW61" i="7"/>
  <c r="AW45" i="7"/>
  <c r="AW29" i="7"/>
  <c r="AW13" i="7"/>
  <c r="AW79" i="7"/>
  <c r="AW63" i="7"/>
  <c r="AW47" i="7"/>
  <c r="AW31" i="7"/>
  <c r="AW15" i="7"/>
  <c r="AW72" i="7"/>
  <c r="AW56" i="7"/>
  <c r="AW40" i="7"/>
  <c r="AW24" i="7"/>
  <c r="AW8" i="7"/>
  <c r="AW65" i="7"/>
  <c r="AW49" i="7"/>
  <c r="AW33" i="7"/>
  <c r="AW17" i="7"/>
  <c r="AV5" i="7"/>
  <c r="AW10" i="7"/>
  <c r="AU16" i="7"/>
  <c r="AV21" i="7"/>
  <c r="AW26" i="7"/>
  <c r="AU32" i="7"/>
  <c r="AV37" i="7"/>
  <c r="AW42" i="7"/>
  <c r="AU48" i="7"/>
  <c r="AV53" i="7"/>
  <c r="AW58" i="7"/>
  <c r="AU64" i="7"/>
  <c r="AV69" i="7"/>
  <c r="AW74" i="7"/>
  <c r="U78" i="7"/>
  <c r="AC78" i="7" s="1"/>
  <c r="S70" i="7"/>
  <c r="AA70" i="7" s="1"/>
  <c r="U62" i="7"/>
  <c r="AC62" i="7" s="1"/>
  <c r="S54" i="7"/>
  <c r="AA54" i="7" s="1"/>
  <c r="U46" i="7"/>
  <c r="AC46" i="7" s="1"/>
  <c r="S38" i="7"/>
  <c r="AA38" i="7" s="1"/>
  <c r="U30" i="7"/>
  <c r="AC30" i="7" s="1"/>
  <c r="S22" i="7"/>
  <c r="U14" i="7"/>
  <c r="AC14" i="7" s="1"/>
  <c r="S6" i="7"/>
  <c r="AW5" i="7"/>
  <c r="AU11" i="7"/>
  <c r="AV16" i="7"/>
  <c r="AW21" i="7"/>
  <c r="AU27" i="7"/>
  <c r="AV32" i="7"/>
  <c r="AW37" i="7"/>
  <c r="AU43" i="7"/>
  <c r="AV48" i="7"/>
  <c r="AW53" i="7"/>
  <c r="AU59" i="7"/>
  <c r="AV64" i="7"/>
  <c r="AW69" i="7"/>
  <c r="AU75" i="7"/>
  <c r="AU6" i="7"/>
  <c r="AV11" i="7"/>
  <c r="AU22" i="7"/>
  <c r="AV27" i="7"/>
  <c r="AU38" i="7"/>
  <c r="AV43" i="7"/>
  <c r="AU54" i="7"/>
  <c r="AV59" i="7"/>
  <c r="AU70" i="7"/>
  <c r="AV75" i="7"/>
  <c r="S79" i="7"/>
  <c r="AA79" i="7" s="1"/>
  <c r="S71" i="7"/>
  <c r="AA71" i="7" s="1"/>
  <c r="S63" i="7"/>
  <c r="AA63" i="7" s="1"/>
  <c r="S55" i="7"/>
  <c r="AA55" i="7" s="1"/>
  <c r="S47" i="7"/>
  <c r="AA47" i="7" s="1"/>
  <c r="S39" i="7"/>
  <c r="S31" i="7"/>
  <c r="S23" i="7"/>
  <c r="S15" i="7"/>
  <c r="S7" i="7"/>
  <c r="AA7" i="7" s="1"/>
  <c r="AV6" i="7"/>
  <c r="AU17" i="7"/>
  <c r="AV22" i="7"/>
  <c r="AU33" i="7"/>
  <c r="AV38" i="7"/>
  <c r="AU49" i="7"/>
  <c r="AV54" i="7"/>
  <c r="AU65" i="7"/>
  <c r="AV70" i="7"/>
  <c r="AU12" i="7"/>
  <c r="AV17" i="7"/>
  <c r="AU28" i="7"/>
  <c r="AV33" i="7"/>
  <c r="AU44" i="7"/>
  <c r="AV49" i="7"/>
  <c r="AU60" i="7"/>
  <c r="AV65" i="7"/>
  <c r="AU76" i="7"/>
  <c r="S72" i="7"/>
  <c r="AA72" i="7" s="1"/>
  <c r="S64" i="7"/>
  <c r="AA64" i="7" s="1"/>
  <c r="S56" i="7"/>
  <c r="AA56" i="7" s="1"/>
  <c r="S48" i="7"/>
  <c r="AA48" i="7" s="1"/>
  <c r="S40" i="7"/>
  <c r="AA40" i="7" s="1"/>
  <c r="S32" i="7"/>
  <c r="AA32" i="7" s="1"/>
  <c r="S24" i="7"/>
  <c r="AA24" i="7" s="1"/>
  <c r="S16" i="7"/>
  <c r="AA16" i="7" s="1"/>
  <c r="S8" i="7"/>
  <c r="AA8" i="7" s="1"/>
  <c r="AU7" i="7"/>
  <c r="AV12" i="7"/>
  <c r="AU23" i="7"/>
  <c r="AV28" i="7"/>
  <c r="AU39" i="7"/>
  <c r="AV44" i="7"/>
  <c r="AU55" i="7"/>
  <c r="AV60" i="7"/>
  <c r="AU71" i="7"/>
  <c r="AV76" i="7"/>
  <c r="AV7" i="7"/>
  <c r="AU18" i="7"/>
  <c r="AV23" i="7"/>
  <c r="AU34" i="7"/>
  <c r="AV39" i="7"/>
  <c r="AU50" i="7"/>
  <c r="AV55" i="7"/>
  <c r="AU66" i="7"/>
  <c r="AV71" i="7"/>
  <c r="T73" i="7"/>
  <c r="AB73" i="7" s="1"/>
  <c r="S65" i="7"/>
  <c r="AA65" i="7" s="1"/>
  <c r="T57" i="7"/>
  <c r="AB57" i="7" s="1"/>
  <c r="S49" i="7"/>
  <c r="T41" i="7"/>
  <c r="S33" i="7"/>
  <c r="AA33" i="7" s="1"/>
  <c r="T25" i="7"/>
  <c r="Z25" i="7" s="1"/>
  <c r="S17" i="7"/>
  <c r="AA17" i="7" s="1"/>
  <c r="T9" i="7"/>
  <c r="AB9" i="7" s="1"/>
  <c r="AU13" i="7"/>
  <c r="AV18" i="7"/>
  <c r="AU29" i="7"/>
  <c r="AV34" i="7"/>
  <c r="AU45" i="7"/>
  <c r="AV50" i="7"/>
  <c r="AU61" i="7"/>
  <c r="AV66" i="7"/>
  <c r="AU77" i="7"/>
  <c r="AU8" i="7"/>
  <c r="AV13" i="7"/>
  <c r="AU24" i="7"/>
  <c r="AV29" i="7"/>
  <c r="AU40" i="7"/>
  <c r="AV45" i="7"/>
  <c r="AU56" i="7"/>
  <c r="AV61" i="7"/>
  <c r="AU72" i="7"/>
  <c r="AV77" i="7"/>
  <c r="S74" i="7"/>
  <c r="AA74" i="7" s="1"/>
  <c r="S66" i="7"/>
  <c r="S58" i="7"/>
  <c r="S50" i="7"/>
  <c r="S42" i="7"/>
  <c r="S34" i="7"/>
  <c r="AA34" i="7" s="1"/>
  <c r="S26" i="7"/>
  <c r="AA26" i="7" s="1"/>
  <c r="S18" i="7"/>
  <c r="AA18" i="7" s="1"/>
  <c r="S10" i="7"/>
  <c r="AA10" i="7" s="1"/>
  <c r="AU3" i="7"/>
  <c r="AV8" i="7"/>
  <c r="AU19" i="7"/>
  <c r="AV24" i="7"/>
  <c r="AU35" i="7"/>
  <c r="AV40" i="7"/>
  <c r="AU51" i="7"/>
  <c r="AV56" i="7"/>
  <c r="AU67" i="7"/>
  <c r="AV72" i="7"/>
  <c r="AV3" i="7"/>
  <c r="AU14" i="7"/>
  <c r="AV19" i="7"/>
  <c r="AU30" i="7"/>
  <c r="AV35" i="7"/>
  <c r="AU46" i="7"/>
  <c r="AV51" i="7"/>
  <c r="AU62" i="7"/>
  <c r="AV67" i="7"/>
  <c r="AU78" i="7"/>
  <c r="AU9" i="7"/>
  <c r="AV14" i="7"/>
  <c r="AU25" i="7"/>
  <c r="AV30" i="7"/>
  <c r="AU41" i="7"/>
  <c r="AV46" i="7"/>
  <c r="AU57" i="7"/>
  <c r="AV62" i="7"/>
  <c r="AU73" i="7"/>
  <c r="AV78" i="7"/>
  <c r="AU4" i="7"/>
  <c r="AV9" i="7"/>
  <c r="AU20" i="7"/>
  <c r="AV25" i="7"/>
  <c r="AU36" i="7"/>
  <c r="AV41" i="7"/>
  <c r="AU52" i="7"/>
  <c r="AV57" i="7"/>
  <c r="AU68" i="7"/>
  <c r="AV73" i="7"/>
  <c r="S76" i="7"/>
  <c r="AA76" i="7" s="1"/>
  <c r="S68" i="7"/>
  <c r="AA68" i="7" s="1"/>
  <c r="S60" i="7"/>
  <c r="AA60" i="7" s="1"/>
  <c r="S52" i="7"/>
  <c r="S44" i="7"/>
  <c r="S36" i="7"/>
  <c r="S28" i="7"/>
  <c r="S20" i="7"/>
  <c r="S12" i="7"/>
  <c r="AA12" i="7" s="1"/>
  <c r="S4" i="7"/>
  <c r="AA4" i="7" s="1"/>
  <c r="AV4" i="7"/>
  <c r="AU15" i="7"/>
  <c r="AV20" i="7"/>
  <c r="AU31" i="7"/>
  <c r="AV36" i="7"/>
  <c r="AU47" i="7"/>
  <c r="AV52" i="7"/>
  <c r="AU63" i="7"/>
  <c r="AV68" i="7"/>
  <c r="AU79" i="7"/>
  <c r="AU10" i="7"/>
  <c r="AV15" i="7"/>
  <c r="AU26" i="7"/>
  <c r="AV31" i="7"/>
  <c r="AU42" i="7"/>
  <c r="AV47" i="7"/>
  <c r="AU58" i="7"/>
  <c r="AV63" i="7"/>
  <c r="AU74" i="7"/>
  <c r="AV79" i="7"/>
  <c r="S77" i="7"/>
  <c r="AA77" i="7" s="1"/>
  <c r="S69" i="7"/>
  <c r="AA69" i="7" s="1"/>
  <c r="S61" i="7"/>
  <c r="S53" i="7"/>
  <c r="S45" i="7"/>
  <c r="S37" i="7"/>
  <c r="S29" i="7"/>
  <c r="S21" i="7"/>
  <c r="AA21" i="7" s="1"/>
  <c r="S13" i="7"/>
  <c r="AA13" i="7" s="1"/>
  <c r="S5" i="7"/>
  <c r="AA5" i="7" s="1"/>
  <c r="T78" i="7"/>
  <c r="AB78" i="7" s="1"/>
  <c r="S73" i="7"/>
  <c r="AA73" i="7" s="1"/>
  <c r="U67" i="7"/>
  <c r="AC67" i="7" s="1"/>
  <c r="T62" i="7"/>
  <c r="AB62" i="7" s="1"/>
  <c r="S57" i="7"/>
  <c r="AA57" i="7" s="1"/>
  <c r="U51" i="7"/>
  <c r="AC51" i="7" s="1"/>
  <c r="T46" i="7"/>
  <c r="Z46" i="7" s="1"/>
  <c r="S41" i="7"/>
  <c r="AA41" i="7" s="1"/>
  <c r="U35" i="7"/>
  <c r="AC35" i="7" s="1"/>
  <c r="T30" i="7"/>
  <c r="Z30" i="7" s="1"/>
  <c r="S25" i="7"/>
  <c r="U19" i="7"/>
  <c r="T14" i="7"/>
  <c r="AB14" i="7" s="1"/>
  <c r="S9" i="7"/>
  <c r="AA9" i="7" s="1"/>
  <c r="S78" i="7"/>
  <c r="AA78" i="7" s="1"/>
  <c r="U72" i="7"/>
  <c r="T67" i="7"/>
  <c r="Z67" i="7" s="1"/>
  <c r="S62" i="7"/>
  <c r="AA62" i="7" s="1"/>
  <c r="U56" i="7"/>
  <c r="AC56" i="7" s="1"/>
  <c r="T51" i="7"/>
  <c r="AB51" i="7" s="1"/>
  <c r="S46" i="7"/>
  <c r="AA46" i="7" s="1"/>
  <c r="U40" i="7"/>
  <c r="AC40" i="7" s="1"/>
  <c r="T35" i="7"/>
  <c r="AB35" i="7" s="1"/>
  <c r="S30" i="7"/>
  <c r="AA30" i="7" s="1"/>
  <c r="U24" i="7"/>
  <c r="T19" i="7"/>
  <c r="Z19" i="7" s="1"/>
  <c r="S14" i="7"/>
  <c r="AA14" i="7" s="1"/>
  <c r="U8" i="7"/>
  <c r="U77" i="7"/>
  <c r="T72" i="7"/>
  <c r="Z72" i="7" s="1"/>
  <c r="U61" i="7"/>
  <c r="AC61" i="7" s="1"/>
  <c r="T56" i="7"/>
  <c r="AB56" i="7" s="1"/>
  <c r="U45" i="7"/>
  <c r="AC45" i="7" s="1"/>
  <c r="T40" i="7"/>
  <c r="AB40" i="7" s="1"/>
  <c r="U29" i="7"/>
  <c r="AC29" i="7" s="1"/>
  <c r="T24" i="7"/>
  <c r="Z24" i="7" s="1"/>
  <c r="U13" i="7"/>
  <c r="AC13" i="7" s="1"/>
  <c r="T8" i="7"/>
  <c r="Z8" i="7" s="1"/>
  <c r="T77" i="7"/>
  <c r="Z77" i="7" s="1"/>
  <c r="U66" i="7"/>
  <c r="AC66" i="7" s="1"/>
  <c r="T61" i="7"/>
  <c r="AB61" i="7" s="1"/>
  <c r="U50" i="7"/>
  <c r="AC50" i="7" s="1"/>
  <c r="T45" i="7"/>
  <c r="AB45" i="7" s="1"/>
  <c r="U34" i="7"/>
  <c r="T29" i="7"/>
  <c r="Z29" i="7" s="1"/>
  <c r="U18" i="7"/>
  <c r="T13" i="7"/>
  <c r="Z13" i="7" s="1"/>
  <c r="U71" i="7"/>
  <c r="T66" i="7"/>
  <c r="AB66" i="7" s="1"/>
  <c r="U55" i="7"/>
  <c r="AC55" i="7" s="1"/>
  <c r="T50" i="7"/>
  <c r="Z50" i="7" s="1"/>
  <c r="U39" i="7"/>
  <c r="AC39" i="7" s="1"/>
  <c r="T34" i="7"/>
  <c r="Z34" i="7" s="1"/>
  <c r="U23" i="7"/>
  <c r="AC23" i="7" s="1"/>
  <c r="T18" i="7"/>
  <c r="AB18" i="7" s="1"/>
  <c r="U7" i="7"/>
  <c r="AC7" i="7" s="1"/>
  <c r="U76" i="7"/>
  <c r="T71" i="7"/>
  <c r="Z71" i="7" s="1"/>
  <c r="U60" i="7"/>
  <c r="T55" i="7"/>
  <c r="AB55" i="7" s="1"/>
  <c r="U44" i="7"/>
  <c r="AC44" i="7" s="1"/>
  <c r="T39" i="7"/>
  <c r="AB39" i="7" s="1"/>
  <c r="U28" i="7"/>
  <c r="AC28" i="7" s="1"/>
  <c r="T23" i="7"/>
  <c r="U12" i="7"/>
  <c r="AC12" i="7" s="1"/>
  <c r="T7" i="7"/>
  <c r="Z7" i="7" s="1"/>
  <c r="T76" i="7"/>
  <c r="Z76" i="7" s="1"/>
  <c r="U65" i="7"/>
  <c r="AC65" i="7" s="1"/>
  <c r="T60" i="7"/>
  <c r="AB60" i="7" s="1"/>
  <c r="U49" i="7"/>
  <c r="AC49" i="7" s="1"/>
  <c r="T44" i="7"/>
  <c r="AB44" i="7" s="1"/>
  <c r="U33" i="7"/>
  <c r="AC33" i="7" s="1"/>
  <c r="T28" i="7"/>
  <c r="Z28" i="7" s="1"/>
  <c r="U17" i="7"/>
  <c r="T12" i="7"/>
  <c r="Z12" i="7" s="1"/>
  <c r="U70" i="7"/>
  <c r="AC70" i="7" s="1"/>
  <c r="T65" i="7"/>
  <c r="AB65" i="7" s="1"/>
  <c r="U54" i="7"/>
  <c r="AC54" i="7" s="1"/>
  <c r="T49" i="7"/>
  <c r="AB49" i="7" s="1"/>
  <c r="U38" i="7"/>
  <c r="AC38" i="7" s="1"/>
  <c r="T33" i="7"/>
  <c r="Z33" i="7" s="1"/>
  <c r="U22" i="7"/>
  <c r="AC22" i="7" s="1"/>
  <c r="T17" i="7"/>
  <c r="Z17" i="7" s="1"/>
  <c r="U6" i="7"/>
  <c r="AC6" i="7" s="1"/>
  <c r="U75" i="7"/>
  <c r="AC75" i="7" s="1"/>
  <c r="T70" i="7"/>
  <c r="AB70" i="7" s="1"/>
  <c r="U59" i="7"/>
  <c r="AC59" i="7" s="1"/>
  <c r="T54" i="7"/>
  <c r="AB54" i="7" s="1"/>
  <c r="U43" i="7"/>
  <c r="AC43" i="7" s="1"/>
  <c r="T38" i="7"/>
  <c r="Z38" i="7" s="1"/>
  <c r="U27" i="7"/>
  <c r="AC27" i="7" s="1"/>
  <c r="T22" i="7"/>
  <c r="AB22" i="7" s="1"/>
  <c r="U11" i="7"/>
  <c r="T6" i="7"/>
  <c r="AB6" i="7" s="1"/>
  <c r="S3" i="7"/>
  <c r="AA3" i="7" s="1"/>
  <c r="T75" i="7"/>
  <c r="Z75" i="7" s="1"/>
  <c r="U64" i="7"/>
  <c r="AC64" i="7" s="1"/>
  <c r="T59" i="7"/>
  <c r="AB59" i="7" s="1"/>
  <c r="U48" i="7"/>
  <c r="AC48" i="7" s="1"/>
  <c r="T43" i="7"/>
  <c r="AB43" i="7" s="1"/>
  <c r="U32" i="7"/>
  <c r="AC32" i="7" s="1"/>
  <c r="T27" i="7"/>
  <c r="AB27" i="7" s="1"/>
  <c r="U16" i="7"/>
  <c r="AC16" i="7" s="1"/>
  <c r="T11" i="7"/>
  <c r="Z11" i="7" s="1"/>
  <c r="T3" i="7"/>
  <c r="AB3" i="7" s="1"/>
  <c r="U69" i="7"/>
  <c r="T64" i="7"/>
  <c r="AB64" i="7" s="1"/>
  <c r="U53" i="7"/>
  <c r="AC53" i="7" s="1"/>
  <c r="T48" i="7"/>
  <c r="AB48" i="7" s="1"/>
  <c r="U37" i="7"/>
  <c r="AC37" i="7" s="1"/>
  <c r="T32" i="7"/>
  <c r="Z32" i="7" s="1"/>
  <c r="U21" i="7"/>
  <c r="AC21" i="7" s="1"/>
  <c r="T16" i="7"/>
  <c r="Z16" i="7" s="1"/>
  <c r="U5" i="7"/>
  <c r="AC5" i="7" s="1"/>
  <c r="U74" i="7"/>
  <c r="AC74" i="7" s="1"/>
  <c r="T69" i="7"/>
  <c r="AB69" i="7" s="1"/>
  <c r="U58" i="7"/>
  <c r="AC58" i="7" s="1"/>
  <c r="T53" i="7"/>
  <c r="AB53" i="7" s="1"/>
  <c r="U42" i="7"/>
  <c r="AC42" i="7" s="1"/>
  <c r="T37" i="7"/>
  <c r="AB37" i="7" s="1"/>
  <c r="U26" i="7"/>
  <c r="T21" i="7"/>
  <c r="Z21" i="7" s="1"/>
  <c r="U10" i="7"/>
  <c r="AC10" i="7" s="1"/>
  <c r="T5" i="7"/>
  <c r="AB5" i="7" s="1"/>
  <c r="U79" i="7"/>
  <c r="T74" i="7"/>
  <c r="AB74" i="7" s="1"/>
  <c r="U63" i="7"/>
  <c r="AC63" i="7" s="1"/>
  <c r="T58" i="7"/>
  <c r="AB58" i="7" s="1"/>
  <c r="U47" i="7"/>
  <c r="AC47" i="7" s="1"/>
  <c r="T42" i="7"/>
  <c r="Z42" i="7" s="1"/>
  <c r="U31" i="7"/>
  <c r="AC31" i="7" s="1"/>
  <c r="T26" i="7"/>
  <c r="AB26" i="7" s="1"/>
  <c r="U15" i="7"/>
  <c r="AC15" i="7" s="1"/>
  <c r="T10" i="7"/>
  <c r="AB10" i="7" s="1"/>
  <c r="T79" i="7"/>
  <c r="Z79" i="7" s="1"/>
  <c r="U68" i="7"/>
  <c r="AC68" i="7" s="1"/>
  <c r="T63" i="7"/>
  <c r="Z63" i="7" s="1"/>
  <c r="U52" i="7"/>
  <c r="T47" i="7"/>
  <c r="AB47" i="7" s="1"/>
  <c r="U36" i="7"/>
  <c r="AC36" i="7" s="1"/>
  <c r="T31" i="7"/>
  <c r="AB31" i="7" s="1"/>
  <c r="U20" i="7"/>
  <c r="AC20" i="7" s="1"/>
  <c r="T15" i="7"/>
  <c r="Z15" i="7" s="1"/>
  <c r="U4" i="7"/>
  <c r="AC4" i="7" s="1"/>
  <c r="U73" i="7"/>
  <c r="AC73" i="7" s="1"/>
  <c r="T68" i="7"/>
  <c r="Z68" i="7" s="1"/>
  <c r="U57" i="7"/>
  <c r="AC57" i="7" s="1"/>
  <c r="T52" i="7"/>
  <c r="AB52" i="7" s="1"/>
  <c r="U41" i="7"/>
  <c r="AC41" i="7" s="1"/>
  <c r="T36" i="7"/>
  <c r="AB36" i="7" s="1"/>
  <c r="U25" i="7"/>
  <c r="AC25" i="7" s="1"/>
  <c r="T20" i="7"/>
  <c r="Z20" i="7" s="1"/>
  <c r="U9" i="7"/>
  <c r="T4" i="7"/>
  <c r="Z4" i="7" s="1"/>
  <c r="J2" i="2"/>
  <c r="I2" i="2"/>
  <c r="H2" i="2"/>
  <c r="F2" i="2"/>
  <c r="G2" i="2" s="1"/>
  <c r="AT78" i="2"/>
  <c r="AS78" i="2"/>
  <c r="AR78" i="2"/>
  <c r="AP78" i="2"/>
  <c r="AQ78" i="2" s="1"/>
  <c r="AT77" i="2"/>
  <c r="AS77" i="2"/>
  <c r="AR77" i="2"/>
  <c r="AP77" i="2"/>
  <c r="AQ77" i="2" s="1"/>
  <c r="AT76" i="2"/>
  <c r="AS76" i="2"/>
  <c r="AR76" i="2"/>
  <c r="AP76" i="2"/>
  <c r="AQ76" i="2" s="1"/>
  <c r="AT75" i="2"/>
  <c r="AS75" i="2"/>
  <c r="AR75" i="2"/>
  <c r="AP75" i="2"/>
  <c r="AQ75" i="2" s="1"/>
  <c r="AT74" i="2"/>
  <c r="AS74" i="2"/>
  <c r="AR74" i="2"/>
  <c r="AP74" i="2"/>
  <c r="AQ74" i="2" s="1"/>
  <c r="AT73" i="2"/>
  <c r="AS73" i="2"/>
  <c r="AR73" i="2"/>
  <c r="AP73" i="2"/>
  <c r="AQ73" i="2" s="1"/>
  <c r="AT72" i="2"/>
  <c r="AS72" i="2"/>
  <c r="AR72" i="2"/>
  <c r="AP72" i="2"/>
  <c r="AQ72" i="2" s="1"/>
  <c r="AT71" i="2"/>
  <c r="AS71" i="2"/>
  <c r="AR71" i="2"/>
  <c r="AP71" i="2"/>
  <c r="AQ71" i="2" s="1"/>
  <c r="AT70" i="2"/>
  <c r="AS70" i="2"/>
  <c r="AR70" i="2"/>
  <c r="AP70" i="2"/>
  <c r="AQ70" i="2" s="1"/>
  <c r="AT69" i="2"/>
  <c r="AS69" i="2"/>
  <c r="AR69" i="2"/>
  <c r="AQ69" i="2"/>
  <c r="AP69" i="2"/>
  <c r="AT68" i="2"/>
  <c r="AS68" i="2"/>
  <c r="AR68" i="2"/>
  <c r="AP68" i="2"/>
  <c r="AQ68" i="2" s="1"/>
  <c r="AT67" i="2"/>
  <c r="AS67" i="2"/>
  <c r="AR67" i="2"/>
  <c r="AP67" i="2"/>
  <c r="AQ67" i="2" s="1"/>
  <c r="AT66" i="2"/>
  <c r="AS66" i="2"/>
  <c r="AR66" i="2"/>
  <c r="AP66" i="2"/>
  <c r="AQ66" i="2" s="1"/>
  <c r="AT65" i="2"/>
  <c r="AS65" i="2"/>
  <c r="AR65" i="2"/>
  <c r="AP65" i="2"/>
  <c r="AQ65" i="2" s="1"/>
  <c r="AT64" i="2"/>
  <c r="AS64" i="2"/>
  <c r="AR64" i="2"/>
  <c r="AP64" i="2"/>
  <c r="AQ64" i="2" s="1"/>
  <c r="AT63" i="2"/>
  <c r="AS63" i="2"/>
  <c r="AR63" i="2"/>
  <c r="AP63" i="2"/>
  <c r="AQ63" i="2" s="1"/>
  <c r="AT62" i="2"/>
  <c r="AS62" i="2"/>
  <c r="AR62" i="2"/>
  <c r="AP62" i="2"/>
  <c r="AQ62" i="2" s="1"/>
  <c r="AT61" i="2"/>
  <c r="AS61" i="2"/>
  <c r="AR61" i="2"/>
  <c r="AP61" i="2"/>
  <c r="AQ61" i="2" s="1"/>
  <c r="AT60" i="2"/>
  <c r="AS60" i="2"/>
  <c r="AR60" i="2"/>
  <c r="AP60" i="2"/>
  <c r="AQ60" i="2" s="1"/>
  <c r="AT59" i="2"/>
  <c r="AS59" i="2"/>
  <c r="AR59" i="2"/>
  <c r="AP59" i="2"/>
  <c r="AQ59" i="2" s="1"/>
  <c r="AT58" i="2"/>
  <c r="AS58" i="2"/>
  <c r="AR58" i="2"/>
  <c r="AP58" i="2"/>
  <c r="AQ58" i="2" s="1"/>
  <c r="AT57" i="2"/>
  <c r="AS57" i="2"/>
  <c r="AR57" i="2"/>
  <c r="AP57" i="2"/>
  <c r="AQ57" i="2" s="1"/>
  <c r="AT56" i="2"/>
  <c r="AS56" i="2"/>
  <c r="AR56" i="2"/>
  <c r="AP56" i="2"/>
  <c r="AQ56" i="2" s="1"/>
  <c r="AT55" i="2"/>
  <c r="AS55" i="2"/>
  <c r="AR55" i="2"/>
  <c r="AP55" i="2"/>
  <c r="AQ55" i="2" s="1"/>
  <c r="AT54" i="2"/>
  <c r="AS54" i="2"/>
  <c r="AR54" i="2"/>
  <c r="AP54" i="2"/>
  <c r="AQ54" i="2" s="1"/>
  <c r="AT53" i="2"/>
  <c r="AS53" i="2"/>
  <c r="AR53" i="2"/>
  <c r="AP53" i="2"/>
  <c r="AQ53" i="2" s="1"/>
  <c r="AT52" i="2"/>
  <c r="AS52" i="2"/>
  <c r="AR52" i="2"/>
  <c r="AP52" i="2"/>
  <c r="AQ52" i="2" s="1"/>
  <c r="AT51" i="2"/>
  <c r="AS51" i="2"/>
  <c r="AR51" i="2"/>
  <c r="AP51" i="2"/>
  <c r="AQ51" i="2" s="1"/>
  <c r="AT50" i="2"/>
  <c r="AS50" i="2"/>
  <c r="AR50" i="2"/>
  <c r="AP50" i="2"/>
  <c r="AQ50" i="2" s="1"/>
  <c r="AT49" i="2"/>
  <c r="AS49" i="2"/>
  <c r="AR49" i="2"/>
  <c r="AP49" i="2"/>
  <c r="AQ49" i="2" s="1"/>
  <c r="AT48" i="2"/>
  <c r="BB14" i="2" s="1"/>
  <c r="AS48" i="2"/>
  <c r="BA14" i="2" s="1"/>
  <c r="AR48" i="2"/>
  <c r="AZ14" i="2" s="1"/>
  <c r="AP48" i="2"/>
  <c r="AQ48" i="2" s="1"/>
  <c r="AT47" i="2"/>
  <c r="AS47" i="2"/>
  <c r="AR47" i="2"/>
  <c r="AP47" i="2"/>
  <c r="AQ47" i="2" s="1"/>
  <c r="AT46" i="2"/>
  <c r="AS46" i="2"/>
  <c r="AR46" i="2"/>
  <c r="AP46" i="2"/>
  <c r="AQ46" i="2" s="1"/>
  <c r="AT45" i="2"/>
  <c r="AS45" i="2"/>
  <c r="AR45" i="2"/>
  <c r="AP45" i="2"/>
  <c r="AQ45" i="2" s="1"/>
  <c r="AT44" i="2"/>
  <c r="AS44" i="2"/>
  <c r="AR44" i="2"/>
  <c r="AP44" i="2"/>
  <c r="AQ44" i="2" s="1"/>
  <c r="AT43" i="2"/>
  <c r="AS43" i="2"/>
  <c r="AR43" i="2"/>
  <c r="AP43" i="2"/>
  <c r="AQ43" i="2" s="1"/>
  <c r="AT42" i="2"/>
  <c r="AS42" i="2"/>
  <c r="AR42" i="2"/>
  <c r="AP42" i="2"/>
  <c r="AQ42" i="2" s="1"/>
  <c r="AT41" i="2"/>
  <c r="AS41" i="2"/>
  <c r="AR41" i="2"/>
  <c r="AP41" i="2"/>
  <c r="AQ41" i="2" s="1"/>
  <c r="AT40" i="2"/>
  <c r="AS40" i="2"/>
  <c r="AR40" i="2"/>
  <c r="AP40" i="2"/>
  <c r="AQ40" i="2" s="1"/>
  <c r="AT39" i="2"/>
  <c r="AS39" i="2"/>
  <c r="AR39" i="2"/>
  <c r="AP39" i="2"/>
  <c r="AQ39" i="2" s="1"/>
  <c r="AT38" i="2"/>
  <c r="AS38" i="2"/>
  <c r="AR38" i="2"/>
  <c r="AP38" i="2"/>
  <c r="AQ38" i="2" s="1"/>
  <c r="AT37" i="2"/>
  <c r="AS37" i="2"/>
  <c r="AR37" i="2"/>
  <c r="AP37" i="2"/>
  <c r="AQ37" i="2" s="1"/>
  <c r="AT36" i="2"/>
  <c r="AS36" i="2"/>
  <c r="AR36" i="2"/>
  <c r="AP36" i="2"/>
  <c r="AQ36" i="2" s="1"/>
  <c r="AT35" i="2"/>
  <c r="AS35" i="2"/>
  <c r="AR35" i="2"/>
  <c r="AP35" i="2"/>
  <c r="AQ35" i="2" s="1"/>
  <c r="AT34" i="2"/>
  <c r="AS34" i="2"/>
  <c r="AR34" i="2"/>
  <c r="AP34" i="2"/>
  <c r="AQ34" i="2" s="1"/>
  <c r="AT33" i="2"/>
  <c r="AS33" i="2"/>
  <c r="AR33" i="2"/>
  <c r="AP33" i="2"/>
  <c r="AQ33" i="2" s="1"/>
  <c r="AT32" i="2"/>
  <c r="AS32" i="2"/>
  <c r="AR32" i="2"/>
  <c r="AP32" i="2"/>
  <c r="AQ32" i="2" s="1"/>
  <c r="AT31" i="2"/>
  <c r="AS31" i="2"/>
  <c r="AR31" i="2"/>
  <c r="AP31" i="2"/>
  <c r="AQ31" i="2" s="1"/>
  <c r="AT30" i="2"/>
  <c r="AS30" i="2"/>
  <c r="AR30" i="2"/>
  <c r="AP30" i="2"/>
  <c r="AQ30" i="2" s="1"/>
  <c r="AT29" i="2"/>
  <c r="AS29" i="2"/>
  <c r="AR29" i="2"/>
  <c r="AP29" i="2"/>
  <c r="AQ29" i="2" s="1"/>
  <c r="AT28" i="2"/>
  <c r="AS28" i="2"/>
  <c r="AR28" i="2"/>
  <c r="AP28" i="2"/>
  <c r="AQ28" i="2" s="1"/>
  <c r="AT27" i="2"/>
  <c r="AS27" i="2"/>
  <c r="AR27" i="2"/>
  <c r="AP27" i="2"/>
  <c r="AQ27" i="2" s="1"/>
  <c r="AT26" i="2"/>
  <c r="AS26" i="2"/>
  <c r="AR26" i="2"/>
  <c r="AP26" i="2"/>
  <c r="AQ26" i="2" s="1"/>
  <c r="AT25" i="2"/>
  <c r="AS25" i="2"/>
  <c r="AR25" i="2"/>
  <c r="AP25" i="2"/>
  <c r="AQ25" i="2" s="1"/>
  <c r="AT24" i="2"/>
  <c r="AS24" i="2"/>
  <c r="AR24" i="2"/>
  <c r="AP24" i="2"/>
  <c r="AQ24" i="2" s="1"/>
  <c r="AT23" i="2"/>
  <c r="AS23" i="2"/>
  <c r="AR23" i="2"/>
  <c r="AP23" i="2"/>
  <c r="AQ23" i="2" s="1"/>
  <c r="AT22" i="2"/>
  <c r="AS22" i="2"/>
  <c r="AR22" i="2"/>
  <c r="AP22" i="2"/>
  <c r="AQ22" i="2" s="1"/>
  <c r="AT21" i="2"/>
  <c r="AS21" i="2"/>
  <c r="AR21" i="2"/>
  <c r="AP21" i="2"/>
  <c r="AQ21" i="2" s="1"/>
  <c r="AT20" i="2"/>
  <c r="AS20" i="2"/>
  <c r="AR20" i="2"/>
  <c r="AP20" i="2"/>
  <c r="AQ20" i="2" s="1"/>
  <c r="AT19" i="2"/>
  <c r="AS19" i="2"/>
  <c r="AR19" i="2"/>
  <c r="AP19" i="2"/>
  <c r="AQ19" i="2" s="1"/>
  <c r="AT18" i="2"/>
  <c r="AS18" i="2"/>
  <c r="AR18" i="2"/>
  <c r="AP18" i="2"/>
  <c r="AQ18" i="2" s="1"/>
  <c r="AT17" i="2"/>
  <c r="AS17" i="2"/>
  <c r="AR17" i="2"/>
  <c r="AP17" i="2"/>
  <c r="AQ17" i="2" s="1"/>
  <c r="AT16" i="2"/>
  <c r="AS16" i="2"/>
  <c r="AR16" i="2"/>
  <c r="AP16" i="2"/>
  <c r="AQ16" i="2" s="1"/>
  <c r="AT15" i="2"/>
  <c r="AS15" i="2"/>
  <c r="AR15" i="2"/>
  <c r="AP15" i="2"/>
  <c r="AQ15" i="2" s="1"/>
  <c r="AT14" i="2"/>
  <c r="AS14" i="2"/>
  <c r="AR14" i="2"/>
  <c r="AP14" i="2"/>
  <c r="AQ14" i="2" s="1"/>
  <c r="AT13" i="2"/>
  <c r="AS13" i="2"/>
  <c r="AR13" i="2"/>
  <c r="AP13" i="2"/>
  <c r="AQ13" i="2" s="1"/>
  <c r="AT12" i="2"/>
  <c r="AS12" i="2"/>
  <c r="AR12" i="2"/>
  <c r="AP12" i="2"/>
  <c r="AQ12" i="2" s="1"/>
  <c r="AT11" i="2"/>
  <c r="AS11" i="2"/>
  <c r="AR11" i="2"/>
  <c r="AP11" i="2"/>
  <c r="AQ11" i="2" s="1"/>
  <c r="AT10" i="2"/>
  <c r="AS10" i="2"/>
  <c r="AR10" i="2"/>
  <c r="AP10" i="2"/>
  <c r="AQ10" i="2" s="1"/>
  <c r="AT9" i="2"/>
  <c r="AS9" i="2"/>
  <c r="AR9" i="2"/>
  <c r="AP9" i="2"/>
  <c r="AQ9" i="2" s="1"/>
  <c r="AT8" i="2"/>
  <c r="AS8" i="2"/>
  <c r="AR8" i="2"/>
  <c r="AP8" i="2"/>
  <c r="AQ8" i="2" s="1"/>
  <c r="AT7" i="2"/>
  <c r="AS7" i="2"/>
  <c r="AR7" i="2"/>
  <c r="AP7" i="2"/>
  <c r="AQ7" i="2" s="1"/>
  <c r="AT6" i="2"/>
  <c r="AS6" i="2"/>
  <c r="AR6" i="2"/>
  <c r="AP6" i="2"/>
  <c r="AQ6" i="2" s="1"/>
  <c r="AT5" i="2"/>
  <c r="AS5" i="2"/>
  <c r="AR5" i="2"/>
  <c r="AP5" i="2"/>
  <c r="AQ5" i="2" s="1"/>
  <c r="AT4" i="2"/>
  <c r="AS4" i="2"/>
  <c r="AR4" i="2"/>
  <c r="AP4" i="2"/>
  <c r="AQ4" i="2" s="1"/>
  <c r="AT3" i="2"/>
  <c r="AS3" i="2"/>
  <c r="AR3" i="2"/>
  <c r="AP3" i="2"/>
  <c r="AQ3" i="2" s="1"/>
  <c r="AT2" i="2"/>
  <c r="AS2" i="2"/>
  <c r="AR2" i="2"/>
  <c r="AP2" i="2"/>
  <c r="AQ2" i="2" s="1"/>
  <c r="AK78" i="2"/>
  <c r="AJ78" i="2"/>
  <c r="AI78" i="2"/>
  <c r="AG78" i="2"/>
  <c r="AH78" i="2" s="1"/>
  <c r="AK77" i="2"/>
  <c r="AJ77" i="2"/>
  <c r="AI77" i="2"/>
  <c r="AG77" i="2"/>
  <c r="AH77" i="2" s="1"/>
  <c r="AK76" i="2"/>
  <c r="AJ76" i="2"/>
  <c r="AI76" i="2"/>
  <c r="AG76" i="2"/>
  <c r="AH76" i="2" s="1"/>
  <c r="AK75" i="2"/>
  <c r="AJ75" i="2"/>
  <c r="AI75" i="2"/>
  <c r="AG75" i="2"/>
  <c r="AH75" i="2" s="1"/>
  <c r="AK74" i="2"/>
  <c r="AJ74" i="2"/>
  <c r="AI74" i="2"/>
  <c r="AG74" i="2"/>
  <c r="AH74" i="2" s="1"/>
  <c r="AK73" i="2"/>
  <c r="AJ73" i="2"/>
  <c r="AI73" i="2"/>
  <c r="AG73" i="2"/>
  <c r="AH73" i="2" s="1"/>
  <c r="AK72" i="2"/>
  <c r="AJ72" i="2"/>
  <c r="AI72" i="2"/>
  <c r="AG72" i="2"/>
  <c r="AH72" i="2" s="1"/>
  <c r="AK71" i="2"/>
  <c r="AJ71" i="2"/>
  <c r="AI71" i="2"/>
  <c r="AG71" i="2"/>
  <c r="AH71" i="2" s="1"/>
  <c r="AK70" i="2"/>
  <c r="AJ70" i="2"/>
  <c r="AI70" i="2"/>
  <c r="AG70" i="2"/>
  <c r="AH70" i="2" s="1"/>
  <c r="AK69" i="2"/>
  <c r="AJ69" i="2"/>
  <c r="AI69" i="2"/>
  <c r="AG69" i="2"/>
  <c r="AH69" i="2" s="1"/>
  <c r="AK68" i="2"/>
  <c r="AJ68" i="2"/>
  <c r="AI68" i="2"/>
  <c r="AG68" i="2"/>
  <c r="AH68" i="2" s="1"/>
  <c r="AK67" i="2"/>
  <c r="AJ67" i="2"/>
  <c r="AI67" i="2"/>
  <c r="AG67" i="2"/>
  <c r="AH67" i="2" s="1"/>
  <c r="AK66" i="2"/>
  <c r="AJ66" i="2"/>
  <c r="AI66" i="2"/>
  <c r="AG66" i="2"/>
  <c r="AH66" i="2" s="1"/>
  <c r="AK65" i="2"/>
  <c r="AJ65" i="2"/>
  <c r="AI65" i="2"/>
  <c r="AG65" i="2"/>
  <c r="AH65" i="2" s="1"/>
  <c r="AK64" i="2"/>
  <c r="AJ64" i="2"/>
  <c r="AI64" i="2"/>
  <c r="AG64" i="2"/>
  <c r="AH64" i="2" s="1"/>
  <c r="AK63" i="2"/>
  <c r="AJ63" i="2"/>
  <c r="AI63" i="2"/>
  <c r="AG63" i="2"/>
  <c r="AH63" i="2" s="1"/>
  <c r="AK62" i="2"/>
  <c r="AJ62" i="2"/>
  <c r="AI62" i="2"/>
  <c r="AG62" i="2"/>
  <c r="AH62" i="2" s="1"/>
  <c r="AK61" i="2"/>
  <c r="AJ61" i="2"/>
  <c r="AI61" i="2"/>
  <c r="AG61" i="2"/>
  <c r="AH61" i="2" s="1"/>
  <c r="AK60" i="2"/>
  <c r="AJ60" i="2"/>
  <c r="AI60" i="2"/>
  <c r="AG60" i="2"/>
  <c r="AH60" i="2" s="1"/>
  <c r="AK59" i="2"/>
  <c r="AJ59" i="2"/>
  <c r="AI59" i="2"/>
  <c r="AG59" i="2"/>
  <c r="AH59" i="2" s="1"/>
  <c r="AK58" i="2"/>
  <c r="AJ58" i="2"/>
  <c r="AI58" i="2"/>
  <c r="AG58" i="2"/>
  <c r="AH58" i="2" s="1"/>
  <c r="AK57" i="2"/>
  <c r="AJ57" i="2"/>
  <c r="AI57" i="2"/>
  <c r="AG57" i="2"/>
  <c r="AH57" i="2" s="1"/>
  <c r="AK56" i="2"/>
  <c r="AJ56" i="2"/>
  <c r="AI56" i="2"/>
  <c r="AH56" i="2"/>
  <c r="AG56" i="2"/>
  <c r="AK55" i="2"/>
  <c r="AJ55" i="2"/>
  <c r="AI55" i="2"/>
  <c r="AG55" i="2"/>
  <c r="AH55" i="2" s="1"/>
  <c r="AK54" i="2"/>
  <c r="AJ54" i="2"/>
  <c r="AI54" i="2"/>
  <c r="AG54" i="2"/>
  <c r="AH54" i="2" s="1"/>
  <c r="AK53" i="2"/>
  <c r="AJ53" i="2"/>
  <c r="AI53" i="2"/>
  <c r="AG53" i="2"/>
  <c r="AH53" i="2" s="1"/>
  <c r="AK52" i="2"/>
  <c r="AJ52" i="2"/>
  <c r="AI52" i="2"/>
  <c r="AG52" i="2"/>
  <c r="AH52" i="2" s="1"/>
  <c r="AK51" i="2"/>
  <c r="AJ51" i="2"/>
  <c r="AI51" i="2"/>
  <c r="AG51" i="2"/>
  <c r="AH51" i="2" s="1"/>
  <c r="AK50" i="2"/>
  <c r="AJ50" i="2"/>
  <c r="AI50" i="2"/>
  <c r="AG50" i="2"/>
  <c r="AH50" i="2" s="1"/>
  <c r="AK49" i="2"/>
  <c r="AJ49" i="2"/>
  <c r="AI49" i="2"/>
  <c r="AG49" i="2"/>
  <c r="AH49" i="2" s="1"/>
  <c r="AK48" i="2"/>
  <c r="AJ48" i="2"/>
  <c r="AI48" i="2"/>
  <c r="AG48" i="2"/>
  <c r="AH48" i="2" s="1"/>
  <c r="AK47" i="2"/>
  <c r="AJ47" i="2"/>
  <c r="AI47" i="2"/>
  <c r="AG47" i="2"/>
  <c r="AH47" i="2" s="1"/>
  <c r="AK46" i="2"/>
  <c r="AJ46" i="2"/>
  <c r="AI46" i="2"/>
  <c r="AG46" i="2"/>
  <c r="AH46" i="2" s="1"/>
  <c r="AK45" i="2"/>
  <c r="AJ45" i="2"/>
  <c r="AI45" i="2"/>
  <c r="AG45" i="2"/>
  <c r="AH45" i="2" s="1"/>
  <c r="AK44" i="2"/>
  <c r="AJ44" i="2"/>
  <c r="AI44" i="2"/>
  <c r="AG44" i="2"/>
  <c r="AH44" i="2" s="1"/>
  <c r="AK43" i="2"/>
  <c r="AJ43" i="2"/>
  <c r="AI43" i="2"/>
  <c r="AG43" i="2"/>
  <c r="AH43" i="2" s="1"/>
  <c r="AK42" i="2"/>
  <c r="AJ42" i="2"/>
  <c r="AI42" i="2"/>
  <c r="AG42" i="2"/>
  <c r="AH42" i="2" s="1"/>
  <c r="AK41" i="2"/>
  <c r="AJ41" i="2"/>
  <c r="AI41" i="2"/>
  <c r="AG41" i="2"/>
  <c r="AH41" i="2" s="1"/>
  <c r="AK40" i="2"/>
  <c r="AJ40" i="2"/>
  <c r="AI40" i="2"/>
  <c r="AG40" i="2"/>
  <c r="AH40" i="2" s="1"/>
  <c r="AK39" i="2"/>
  <c r="AJ39" i="2"/>
  <c r="AI39" i="2"/>
  <c r="AG39" i="2"/>
  <c r="AH39" i="2" s="1"/>
  <c r="AK38" i="2"/>
  <c r="AJ38" i="2"/>
  <c r="AI38" i="2"/>
  <c r="AG38" i="2"/>
  <c r="AH38" i="2" s="1"/>
  <c r="AK37" i="2"/>
  <c r="AJ37" i="2"/>
  <c r="AI37" i="2"/>
  <c r="AG37" i="2"/>
  <c r="AH37" i="2" s="1"/>
  <c r="AK36" i="2"/>
  <c r="AJ36" i="2"/>
  <c r="AI36" i="2"/>
  <c r="AG36" i="2"/>
  <c r="AH36" i="2" s="1"/>
  <c r="AK35" i="2"/>
  <c r="AJ35" i="2"/>
  <c r="AI35" i="2"/>
  <c r="AG35" i="2"/>
  <c r="AH35" i="2" s="1"/>
  <c r="AK34" i="2"/>
  <c r="AJ34" i="2"/>
  <c r="AI34" i="2"/>
  <c r="AG34" i="2"/>
  <c r="AH34" i="2" s="1"/>
  <c r="AK33" i="2"/>
  <c r="AJ33" i="2"/>
  <c r="AI33" i="2"/>
  <c r="AG33" i="2"/>
  <c r="AH33" i="2" s="1"/>
  <c r="AK32" i="2"/>
  <c r="AJ32" i="2"/>
  <c r="AI32" i="2"/>
  <c r="AG32" i="2"/>
  <c r="AH32" i="2" s="1"/>
  <c r="AK31" i="2"/>
  <c r="AJ31" i="2"/>
  <c r="AI31" i="2"/>
  <c r="AG31" i="2"/>
  <c r="AH31" i="2" s="1"/>
  <c r="AK30" i="2"/>
  <c r="AJ30" i="2"/>
  <c r="AI30" i="2"/>
  <c r="AG30" i="2"/>
  <c r="AH30" i="2" s="1"/>
  <c r="AK29" i="2"/>
  <c r="AJ29" i="2"/>
  <c r="AI29" i="2"/>
  <c r="AG29" i="2"/>
  <c r="AH29" i="2" s="1"/>
  <c r="AK28" i="2"/>
  <c r="AJ28" i="2"/>
  <c r="AI28" i="2"/>
  <c r="AG28" i="2"/>
  <c r="AH28" i="2" s="1"/>
  <c r="AK27" i="2"/>
  <c r="AJ27" i="2"/>
  <c r="AI27" i="2"/>
  <c r="AG27" i="2"/>
  <c r="AH27" i="2" s="1"/>
  <c r="AK26" i="2"/>
  <c r="AJ26" i="2"/>
  <c r="AI26" i="2"/>
  <c r="AG26" i="2"/>
  <c r="AH26" i="2" s="1"/>
  <c r="AK25" i="2"/>
  <c r="AJ25" i="2"/>
  <c r="AI25" i="2"/>
  <c r="AG25" i="2"/>
  <c r="AH25" i="2" s="1"/>
  <c r="AK24" i="2"/>
  <c r="AJ24" i="2"/>
  <c r="AI24" i="2"/>
  <c r="AG24" i="2"/>
  <c r="AH24" i="2" s="1"/>
  <c r="AK23" i="2"/>
  <c r="AJ23" i="2"/>
  <c r="AI23" i="2"/>
  <c r="AG23" i="2"/>
  <c r="AH23" i="2" s="1"/>
  <c r="AK22" i="2"/>
  <c r="AJ22" i="2"/>
  <c r="AI22" i="2"/>
  <c r="AG22" i="2"/>
  <c r="AH22" i="2" s="1"/>
  <c r="AK21" i="2"/>
  <c r="AJ21" i="2"/>
  <c r="AI21" i="2"/>
  <c r="AG21" i="2"/>
  <c r="AH21" i="2" s="1"/>
  <c r="AK20" i="2"/>
  <c r="AJ20" i="2"/>
  <c r="AI20" i="2"/>
  <c r="AG20" i="2"/>
  <c r="AH20" i="2" s="1"/>
  <c r="AK19" i="2"/>
  <c r="AJ19" i="2"/>
  <c r="AI19" i="2"/>
  <c r="AG19" i="2"/>
  <c r="AH19" i="2" s="1"/>
  <c r="AK18" i="2"/>
  <c r="AJ18" i="2"/>
  <c r="AI18" i="2"/>
  <c r="AG18" i="2"/>
  <c r="AH18" i="2" s="1"/>
  <c r="AK17" i="2"/>
  <c r="AJ17" i="2"/>
  <c r="AI17" i="2"/>
  <c r="AG17" i="2"/>
  <c r="AH17" i="2" s="1"/>
  <c r="AK16" i="2"/>
  <c r="AJ16" i="2"/>
  <c r="AI16" i="2"/>
  <c r="AG16" i="2"/>
  <c r="AH16" i="2" s="1"/>
  <c r="AK15" i="2"/>
  <c r="AJ15" i="2"/>
  <c r="AI15" i="2"/>
  <c r="AG15" i="2"/>
  <c r="AH15" i="2" s="1"/>
  <c r="AK14" i="2"/>
  <c r="AJ14" i="2"/>
  <c r="AI14" i="2"/>
  <c r="AG14" i="2"/>
  <c r="AH14" i="2" s="1"/>
  <c r="AK13" i="2"/>
  <c r="AJ13" i="2"/>
  <c r="AI13" i="2"/>
  <c r="AG13" i="2"/>
  <c r="AH13" i="2" s="1"/>
  <c r="AK12" i="2"/>
  <c r="AJ12" i="2"/>
  <c r="AI12" i="2"/>
  <c r="AG12" i="2"/>
  <c r="AH12" i="2" s="1"/>
  <c r="AK11" i="2"/>
  <c r="AJ11" i="2"/>
  <c r="AI11" i="2"/>
  <c r="AG11" i="2"/>
  <c r="AH11" i="2" s="1"/>
  <c r="AK10" i="2"/>
  <c r="AJ10" i="2"/>
  <c r="AI10" i="2"/>
  <c r="AG10" i="2"/>
  <c r="AH10" i="2" s="1"/>
  <c r="AK9" i="2"/>
  <c r="AJ9" i="2"/>
  <c r="AI9" i="2"/>
  <c r="AG9" i="2"/>
  <c r="AH9" i="2" s="1"/>
  <c r="AK8" i="2"/>
  <c r="AJ8" i="2"/>
  <c r="AI8" i="2"/>
  <c r="AG8" i="2"/>
  <c r="AH8" i="2" s="1"/>
  <c r="AK7" i="2"/>
  <c r="AJ7" i="2"/>
  <c r="AI7" i="2"/>
  <c r="AG7" i="2"/>
  <c r="AH7" i="2" s="1"/>
  <c r="AK6" i="2"/>
  <c r="AJ6" i="2"/>
  <c r="AI6" i="2"/>
  <c r="AG6" i="2"/>
  <c r="AH6" i="2" s="1"/>
  <c r="AK5" i="2"/>
  <c r="AJ5" i="2"/>
  <c r="AI5" i="2"/>
  <c r="AG5" i="2"/>
  <c r="AH5" i="2" s="1"/>
  <c r="AK4" i="2"/>
  <c r="AJ4" i="2"/>
  <c r="AI4" i="2"/>
  <c r="AG4" i="2"/>
  <c r="AH4" i="2" s="1"/>
  <c r="AK3" i="2"/>
  <c r="AJ3" i="2"/>
  <c r="AI3" i="2"/>
  <c r="AG3" i="2"/>
  <c r="AH3" i="2" s="1"/>
  <c r="AK2" i="2"/>
  <c r="AJ2" i="2"/>
  <c r="AI2" i="2"/>
  <c r="AG2" i="2"/>
  <c r="AH2" i="2" s="1"/>
  <c r="AB78" i="2"/>
  <c r="AA78" i="2"/>
  <c r="Z78" i="2"/>
  <c r="X78" i="2"/>
  <c r="Y78" i="2" s="1"/>
  <c r="AB77" i="2"/>
  <c r="AA77" i="2"/>
  <c r="Z77" i="2"/>
  <c r="X77" i="2"/>
  <c r="Y77" i="2" s="1"/>
  <c r="AB76" i="2"/>
  <c r="AA76" i="2"/>
  <c r="Z76" i="2"/>
  <c r="X76" i="2"/>
  <c r="Y76" i="2" s="1"/>
  <c r="AB75" i="2"/>
  <c r="AA75" i="2"/>
  <c r="Z75" i="2"/>
  <c r="X75" i="2"/>
  <c r="Y75" i="2" s="1"/>
  <c r="AB74" i="2"/>
  <c r="AA74" i="2"/>
  <c r="Z74" i="2"/>
  <c r="X74" i="2"/>
  <c r="Y74" i="2" s="1"/>
  <c r="AB73" i="2"/>
  <c r="AA73" i="2"/>
  <c r="Z73" i="2"/>
  <c r="X73" i="2"/>
  <c r="Y73" i="2" s="1"/>
  <c r="AB72" i="2"/>
  <c r="AA72" i="2"/>
  <c r="Z72" i="2"/>
  <c r="Y72" i="2"/>
  <c r="X72" i="2"/>
  <c r="AB71" i="2"/>
  <c r="AA71" i="2"/>
  <c r="Z71" i="2"/>
  <c r="X71" i="2"/>
  <c r="Y71" i="2" s="1"/>
  <c r="AB70" i="2"/>
  <c r="AA70" i="2"/>
  <c r="Z70" i="2"/>
  <c r="X70" i="2"/>
  <c r="Y70" i="2" s="1"/>
  <c r="AB69" i="2"/>
  <c r="AA69" i="2"/>
  <c r="Z69" i="2"/>
  <c r="X69" i="2"/>
  <c r="Y69" i="2" s="1"/>
  <c r="AB68" i="2"/>
  <c r="AA68" i="2"/>
  <c r="Z68" i="2"/>
  <c r="X68" i="2"/>
  <c r="Y68" i="2" s="1"/>
  <c r="AB67" i="2"/>
  <c r="AA67" i="2"/>
  <c r="Z67" i="2"/>
  <c r="X67" i="2"/>
  <c r="Y67" i="2" s="1"/>
  <c r="AB66" i="2"/>
  <c r="AA66" i="2"/>
  <c r="Z66" i="2"/>
  <c r="X66" i="2"/>
  <c r="Y66" i="2" s="1"/>
  <c r="AB65" i="2"/>
  <c r="AA65" i="2"/>
  <c r="Z65" i="2"/>
  <c r="X65" i="2"/>
  <c r="Y65" i="2" s="1"/>
  <c r="AB64" i="2"/>
  <c r="AA64" i="2"/>
  <c r="Z64" i="2"/>
  <c r="X64" i="2"/>
  <c r="Y64" i="2" s="1"/>
  <c r="AB63" i="2"/>
  <c r="AA63" i="2"/>
  <c r="Z63" i="2"/>
  <c r="X63" i="2"/>
  <c r="Y63" i="2" s="1"/>
  <c r="AB62" i="2"/>
  <c r="AA62" i="2"/>
  <c r="Z62" i="2"/>
  <c r="X62" i="2"/>
  <c r="Y62" i="2" s="1"/>
  <c r="AB61" i="2"/>
  <c r="AA61" i="2"/>
  <c r="Z61" i="2"/>
  <c r="X61" i="2"/>
  <c r="Y61" i="2" s="1"/>
  <c r="AB60" i="2"/>
  <c r="AA60" i="2"/>
  <c r="Z60" i="2"/>
  <c r="X60" i="2"/>
  <c r="Y60" i="2" s="1"/>
  <c r="AB59" i="2"/>
  <c r="AA59" i="2"/>
  <c r="Z59" i="2"/>
  <c r="X59" i="2"/>
  <c r="Y59" i="2" s="1"/>
  <c r="AB58" i="2"/>
  <c r="AA58" i="2"/>
  <c r="Z58" i="2"/>
  <c r="X58" i="2"/>
  <c r="Y58" i="2" s="1"/>
  <c r="AB57" i="2"/>
  <c r="AA57" i="2"/>
  <c r="Z57" i="2"/>
  <c r="X57" i="2"/>
  <c r="Y57" i="2" s="1"/>
  <c r="AB56" i="2"/>
  <c r="AA56" i="2"/>
  <c r="Z56" i="2"/>
  <c r="X56" i="2"/>
  <c r="Y56" i="2" s="1"/>
  <c r="AB55" i="2"/>
  <c r="AA55" i="2"/>
  <c r="Z55" i="2"/>
  <c r="X55" i="2"/>
  <c r="Y55" i="2" s="1"/>
  <c r="AB54" i="2"/>
  <c r="AA54" i="2"/>
  <c r="Z54" i="2"/>
  <c r="X54" i="2"/>
  <c r="Y54" i="2" s="1"/>
  <c r="AB53" i="2"/>
  <c r="AA53" i="2"/>
  <c r="Z53" i="2"/>
  <c r="X53" i="2"/>
  <c r="Y53" i="2" s="1"/>
  <c r="AB52" i="2"/>
  <c r="AA52" i="2"/>
  <c r="Z52" i="2"/>
  <c r="X52" i="2"/>
  <c r="Y52" i="2" s="1"/>
  <c r="AB51" i="2"/>
  <c r="AA51" i="2"/>
  <c r="Z51" i="2"/>
  <c r="X51" i="2"/>
  <c r="Y51" i="2" s="1"/>
  <c r="AB50" i="2"/>
  <c r="AA50" i="2"/>
  <c r="Z50" i="2"/>
  <c r="X50" i="2"/>
  <c r="Y50" i="2" s="1"/>
  <c r="AB49" i="2"/>
  <c r="AA49" i="2"/>
  <c r="Z49" i="2"/>
  <c r="X49" i="2"/>
  <c r="Y49" i="2" s="1"/>
  <c r="AB48" i="2"/>
  <c r="AA48" i="2"/>
  <c r="Z48" i="2"/>
  <c r="X48" i="2"/>
  <c r="Y48" i="2" s="1"/>
  <c r="AB47" i="2"/>
  <c r="AA47" i="2"/>
  <c r="Z47" i="2"/>
  <c r="X47" i="2"/>
  <c r="Y47" i="2" s="1"/>
  <c r="AB46" i="2"/>
  <c r="AA46" i="2"/>
  <c r="Z46" i="2"/>
  <c r="X46" i="2"/>
  <c r="Y46" i="2" s="1"/>
  <c r="AB45" i="2"/>
  <c r="AA45" i="2"/>
  <c r="Z45" i="2"/>
  <c r="X45" i="2"/>
  <c r="Y45" i="2" s="1"/>
  <c r="AB44" i="2"/>
  <c r="AA44" i="2"/>
  <c r="Z44" i="2"/>
  <c r="X44" i="2"/>
  <c r="Y44" i="2" s="1"/>
  <c r="AB43" i="2"/>
  <c r="AA43" i="2"/>
  <c r="Z43" i="2"/>
  <c r="X43" i="2"/>
  <c r="Y43" i="2" s="1"/>
  <c r="AB42" i="2"/>
  <c r="AA42" i="2"/>
  <c r="Z42" i="2"/>
  <c r="Y42" i="2"/>
  <c r="X42" i="2"/>
  <c r="AB41" i="2"/>
  <c r="AA41" i="2"/>
  <c r="Z41" i="2"/>
  <c r="X41" i="2"/>
  <c r="Y41" i="2" s="1"/>
  <c r="AB40" i="2"/>
  <c r="AA40" i="2"/>
  <c r="Z40" i="2"/>
  <c r="X40" i="2"/>
  <c r="Y40" i="2" s="1"/>
  <c r="AB39" i="2"/>
  <c r="AA39" i="2"/>
  <c r="Z39" i="2"/>
  <c r="X39" i="2"/>
  <c r="Y39" i="2" s="1"/>
  <c r="AB38" i="2"/>
  <c r="AA38" i="2"/>
  <c r="Z38" i="2"/>
  <c r="X38" i="2"/>
  <c r="Y38" i="2" s="1"/>
  <c r="AB37" i="2"/>
  <c r="AA37" i="2"/>
  <c r="Z37" i="2"/>
  <c r="X37" i="2"/>
  <c r="Y37" i="2" s="1"/>
  <c r="AB36" i="2"/>
  <c r="AA36" i="2"/>
  <c r="Z36" i="2"/>
  <c r="X36" i="2"/>
  <c r="Y36" i="2" s="1"/>
  <c r="AB35" i="2"/>
  <c r="AA35" i="2"/>
  <c r="Z35" i="2"/>
  <c r="X35" i="2"/>
  <c r="Y35" i="2" s="1"/>
  <c r="AB34" i="2"/>
  <c r="AA34" i="2"/>
  <c r="Z34" i="2"/>
  <c r="X34" i="2"/>
  <c r="Y34" i="2" s="1"/>
  <c r="AB33" i="2"/>
  <c r="AA33" i="2"/>
  <c r="Z33" i="2"/>
  <c r="X33" i="2"/>
  <c r="Y33" i="2" s="1"/>
  <c r="AB32" i="2"/>
  <c r="AA32" i="2"/>
  <c r="Z32" i="2"/>
  <c r="X32" i="2"/>
  <c r="Y32" i="2" s="1"/>
  <c r="AB31" i="2"/>
  <c r="AA31" i="2"/>
  <c r="Z31" i="2"/>
  <c r="X31" i="2"/>
  <c r="Y31" i="2" s="1"/>
  <c r="AB30" i="2"/>
  <c r="AA30" i="2"/>
  <c r="Z30" i="2"/>
  <c r="X30" i="2"/>
  <c r="Y30" i="2" s="1"/>
  <c r="AB29" i="2"/>
  <c r="AA29" i="2"/>
  <c r="Z29" i="2"/>
  <c r="X29" i="2"/>
  <c r="Y29" i="2" s="1"/>
  <c r="AB28" i="2"/>
  <c r="AA28" i="2"/>
  <c r="Z28" i="2"/>
  <c r="X28" i="2"/>
  <c r="Y28" i="2" s="1"/>
  <c r="AB27" i="2"/>
  <c r="AA27" i="2"/>
  <c r="Z27" i="2"/>
  <c r="X27" i="2"/>
  <c r="Y27" i="2" s="1"/>
  <c r="AB26" i="2"/>
  <c r="AA26" i="2"/>
  <c r="Z26" i="2"/>
  <c r="X26" i="2"/>
  <c r="Y26" i="2" s="1"/>
  <c r="AB25" i="2"/>
  <c r="AA25" i="2"/>
  <c r="Z25" i="2"/>
  <c r="X25" i="2"/>
  <c r="Y25" i="2" s="1"/>
  <c r="AB24" i="2"/>
  <c r="AA24" i="2"/>
  <c r="Z24" i="2"/>
  <c r="X24" i="2"/>
  <c r="Y24" i="2" s="1"/>
  <c r="AB23" i="2"/>
  <c r="AA23" i="2"/>
  <c r="Z23" i="2"/>
  <c r="X23" i="2"/>
  <c r="Y23" i="2" s="1"/>
  <c r="AB22" i="2"/>
  <c r="AA22" i="2"/>
  <c r="Z22" i="2"/>
  <c r="X22" i="2"/>
  <c r="Y22" i="2" s="1"/>
  <c r="AB21" i="2"/>
  <c r="AA21" i="2"/>
  <c r="Z21" i="2"/>
  <c r="X21" i="2"/>
  <c r="Y21" i="2" s="1"/>
  <c r="AB20" i="2"/>
  <c r="AA20" i="2"/>
  <c r="Z20" i="2"/>
  <c r="X20" i="2"/>
  <c r="Y20" i="2" s="1"/>
  <c r="AB19" i="2"/>
  <c r="AA19" i="2"/>
  <c r="Z19" i="2"/>
  <c r="X19" i="2"/>
  <c r="Y19" i="2" s="1"/>
  <c r="AB18" i="2"/>
  <c r="AA18" i="2"/>
  <c r="Z18" i="2"/>
  <c r="X18" i="2"/>
  <c r="Y18" i="2" s="1"/>
  <c r="AB17" i="2"/>
  <c r="AA17" i="2"/>
  <c r="Z17" i="2"/>
  <c r="X17" i="2"/>
  <c r="Y17" i="2" s="1"/>
  <c r="AB16" i="2"/>
  <c r="AA16" i="2"/>
  <c r="Z16" i="2"/>
  <c r="X16" i="2"/>
  <c r="Y16" i="2" s="1"/>
  <c r="AB15" i="2"/>
  <c r="AA15" i="2"/>
  <c r="Z15" i="2"/>
  <c r="X15" i="2"/>
  <c r="Y15" i="2" s="1"/>
  <c r="AB14" i="2"/>
  <c r="AA14" i="2"/>
  <c r="Z14" i="2"/>
  <c r="X14" i="2"/>
  <c r="Y14" i="2" s="1"/>
  <c r="AB13" i="2"/>
  <c r="AA13" i="2"/>
  <c r="Z13" i="2"/>
  <c r="X13" i="2"/>
  <c r="Y13" i="2" s="1"/>
  <c r="AB12" i="2"/>
  <c r="AA12" i="2"/>
  <c r="Z12" i="2"/>
  <c r="X12" i="2"/>
  <c r="Y12" i="2" s="1"/>
  <c r="AB11" i="2"/>
  <c r="AA11" i="2"/>
  <c r="Z11" i="2"/>
  <c r="X11" i="2"/>
  <c r="Y11" i="2" s="1"/>
  <c r="AB10" i="2"/>
  <c r="AA10" i="2"/>
  <c r="Z10" i="2"/>
  <c r="X10" i="2"/>
  <c r="Y10" i="2" s="1"/>
  <c r="AB9" i="2"/>
  <c r="AA9" i="2"/>
  <c r="Z9" i="2"/>
  <c r="X9" i="2"/>
  <c r="Y9" i="2" s="1"/>
  <c r="AB8" i="2"/>
  <c r="AA8" i="2"/>
  <c r="Z8" i="2"/>
  <c r="X8" i="2"/>
  <c r="Y8" i="2" s="1"/>
  <c r="AB7" i="2"/>
  <c r="AA7" i="2"/>
  <c r="Z7" i="2"/>
  <c r="X7" i="2"/>
  <c r="Y7" i="2" s="1"/>
  <c r="AB6" i="2"/>
  <c r="AA6" i="2"/>
  <c r="Z6" i="2"/>
  <c r="X6" i="2"/>
  <c r="Y6" i="2" s="1"/>
  <c r="AB5" i="2"/>
  <c r="AA5" i="2"/>
  <c r="Z5" i="2"/>
  <c r="X5" i="2"/>
  <c r="Y5" i="2" s="1"/>
  <c r="AB4" i="2"/>
  <c r="AA4" i="2"/>
  <c r="Z4" i="2"/>
  <c r="X4" i="2"/>
  <c r="Y4" i="2" s="1"/>
  <c r="AB3" i="2"/>
  <c r="AA3" i="2"/>
  <c r="Z3" i="2"/>
  <c r="X3" i="2"/>
  <c r="Y3" i="2" s="1"/>
  <c r="AB2" i="2"/>
  <c r="AA2" i="2"/>
  <c r="Z2" i="2"/>
  <c r="X2" i="2"/>
  <c r="Y2" i="2" s="1"/>
  <c r="S78" i="2"/>
  <c r="R78" i="2"/>
  <c r="Q78" i="2"/>
  <c r="O78" i="2"/>
  <c r="P78" i="2" s="1"/>
  <c r="S77" i="2"/>
  <c r="R77" i="2"/>
  <c r="Q77" i="2"/>
  <c r="O77" i="2"/>
  <c r="P77" i="2" s="1"/>
  <c r="S76" i="2"/>
  <c r="R76" i="2"/>
  <c r="Q76" i="2"/>
  <c r="O76" i="2"/>
  <c r="P76" i="2" s="1"/>
  <c r="S75" i="2"/>
  <c r="R75" i="2"/>
  <c r="Q75" i="2"/>
  <c r="O75" i="2"/>
  <c r="P75" i="2" s="1"/>
  <c r="S74" i="2"/>
  <c r="R74" i="2"/>
  <c r="Q74" i="2"/>
  <c r="O74" i="2"/>
  <c r="P74" i="2" s="1"/>
  <c r="S73" i="2"/>
  <c r="R73" i="2"/>
  <c r="Q73" i="2"/>
  <c r="O73" i="2"/>
  <c r="P73" i="2" s="1"/>
  <c r="S72" i="2"/>
  <c r="R72" i="2"/>
  <c r="Q72" i="2"/>
  <c r="O72" i="2"/>
  <c r="P72" i="2" s="1"/>
  <c r="S71" i="2"/>
  <c r="R71" i="2"/>
  <c r="Q71" i="2"/>
  <c r="O71" i="2"/>
  <c r="P71" i="2" s="1"/>
  <c r="S70" i="2"/>
  <c r="R70" i="2"/>
  <c r="Q70" i="2"/>
  <c r="O70" i="2"/>
  <c r="P70" i="2" s="1"/>
  <c r="S69" i="2"/>
  <c r="R69" i="2"/>
  <c r="Q69" i="2"/>
  <c r="O69" i="2"/>
  <c r="P69" i="2" s="1"/>
  <c r="S68" i="2"/>
  <c r="R68" i="2"/>
  <c r="Q68" i="2"/>
  <c r="O68" i="2"/>
  <c r="P68" i="2" s="1"/>
  <c r="S67" i="2"/>
  <c r="R67" i="2"/>
  <c r="Q67" i="2"/>
  <c r="O67" i="2"/>
  <c r="P67" i="2" s="1"/>
  <c r="S66" i="2"/>
  <c r="R66" i="2"/>
  <c r="Q66" i="2"/>
  <c r="O66" i="2"/>
  <c r="P66" i="2" s="1"/>
  <c r="S65" i="2"/>
  <c r="R65" i="2"/>
  <c r="Q65" i="2"/>
  <c r="O65" i="2"/>
  <c r="P65" i="2" s="1"/>
  <c r="S64" i="2"/>
  <c r="R64" i="2"/>
  <c r="Q64" i="2"/>
  <c r="O64" i="2"/>
  <c r="P64" i="2" s="1"/>
  <c r="S63" i="2"/>
  <c r="R63" i="2"/>
  <c r="Q63" i="2"/>
  <c r="O63" i="2"/>
  <c r="P63" i="2" s="1"/>
  <c r="S62" i="2"/>
  <c r="R62" i="2"/>
  <c r="Q62" i="2"/>
  <c r="O62" i="2"/>
  <c r="P62" i="2" s="1"/>
  <c r="S61" i="2"/>
  <c r="R61" i="2"/>
  <c r="Q61" i="2"/>
  <c r="O61" i="2"/>
  <c r="P61" i="2" s="1"/>
  <c r="S60" i="2"/>
  <c r="R60" i="2"/>
  <c r="Q60" i="2"/>
  <c r="O60" i="2"/>
  <c r="P60" i="2" s="1"/>
  <c r="S59" i="2"/>
  <c r="R59" i="2"/>
  <c r="Q59" i="2"/>
  <c r="O59" i="2"/>
  <c r="P59" i="2" s="1"/>
  <c r="S58" i="2"/>
  <c r="R58" i="2"/>
  <c r="Q58" i="2"/>
  <c r="O58" i="2"/>
  <c r="P58" i="2" s="1"/>
  <c r="S57" i="2"/>
  <c r="R57" i="2"/>
  <c r="Q57" i="2"/>
  <c r="O57" i="2"/>
  <c r="P57" i="2" s="1"/>
  <c r="S56" i="2"/>
  <c r="R56" i="2"/>
  <c r="Q56" i="2"/>
  <c r="O56" i="2"/>
  <c r="P56" i="2" s="1"/>
  <c r="S55" i="2"/>
  <c r="R55" i="2"/>
  <c r="Q55" i="2"/>
  <c r="O55" i="2"/>
  <c r="P55" i="2" s="1"/>
  <c r="S54" i="2"/>
  <c r="R54" i="2"/>
  <c r="Q54" i="2"/>
  <c r="O54" i="2"/>
  <c r="P54" i="2" s="1"/>
  <c r="S53" i="2"/>
  <c r="R53" i="2"/>
  <c r="Q53" i="2"/>
  <c r="O53" i="2"/>
  <c r="P53" i="2" s="1"/>
  <c r="S52" i="2"/>
  <c r="R52" i="2"/>
  <c r="Q52" i="2"/>
  <c r="O52" i="2"/>
  <c r="P52" i="2" s="1"/>
  <c r="S51" i="2"/>
  <c r="R51" i="2"/>
  <c r="Q51" i="2"/>
  <c r="O51" i="2"/>
  <c r="P51" i="2" s="1"/>
  <c r="S50" i="2"/>
  <c r="R50" i="2"/>
  <c r="Q50" i="2"/>
  <c r="O50" i="2"/>
  <c r="P50" i="2" s="1"/>
  <c r="S49" i="2"/>
  <c r="R49" i="2"/>
  <c r="Q49" i="2"/>
  <c r="O49" i="2"/>
  <c r="P49" i="2" s="1"/>
  <c r="S48" i="2"/>
  <c r="R48" i="2"/>
  <c r="Q48" i="2"/>
  <c r="O48" i="2"/>
  <c r="P48" i="2" s="1"/>
  <c r="S47" i="2"/>
  <c r="R47" i="2"/>
  <c r="Q47" i="2"/>
  <c r="O47" i="2"/>
  <c r="P47" i="2" s="1"/>
  <c r="S46" i="2"/>
  <c r="R46" i="2"/>
  <c r="Q46" i="2"/>
  <c r="O46" i="2"/>
  <c r="P46" i="2" s="1"/>
  <c r="S45" i="2"/>
  <c r="R45" i="2"/>
  <c r="Q45" i="2"/>
  <c r="O45" i="2"/>
  <c r="P45" i="2" s="1"/>
  <c r="S44" i="2"/>
  <c r="R44" i="2"/>
  <c r="Q44" i="2"/>
  <c r="P44" i="2"/>
  <c r="O44" i="2"/>
  <c r="S43" i="2"/>
  <c r="R43" i="2"/>
  <c r="Q43" i="2"/>
  <c r="O43" i="2"/>
  <c r="P43" i="2" s="1"/>
  <c r="S42" i="2"/>
  <c r="R42" i="2"/>
  <c r="Q42" i="2"/>
  <c r="O42" i="2"/>
  <c r="P42" i="2" s="1"/>
  <c r="S41" i="2"/>
  <c r="R41" i="2"/>
  <c r="Q41" i="2"/>
  <c r="O41" i="2"/>
  <c r="P41" i="2" s="1"/>
  <c r="S40" i="2"/>
  <c r="R40" i="2"/>
  <c r="Q40" i="2"/>
  <c r="O40" i="2"/>
  <c r="P40" i="2" s="1"/>
  <c r="S39" i="2"/>
  <c r="R39" i="2"/>
  <c r="Q39" i="2"/>
  <c r="O39" i="2"/>
  <c r="P39" i="2" s="1"/>
  <c r="S38" i="2"/>
  <c r="R38" i="2"/>
  <c r="Q38" i="2"/>
  <c r="O38" i="2"/>
  <c r="P38" i="2" s="1"/>
  <c r="S37" i="2"/>
  <c r="R37" i="2"/>
  <c r="Q37" i="2"/>
  <c r="O37" i="2"/>
  <c r="P37" i="2" s="1"/>
  <c r="S36" i="2"/>
  <c r="R36" i="2"/>
  <c r="Q36" i="2"/>
  <c r="O36" i="2"/>
  <c r="P36" i="2" s="1"/>
  <c r="S35" i="2"/>
  <c r="R35" i="2"/>
  <c r="Q35" i="2"/>
  <c r="O35" i="2"/>
  <c r="P35" i="2" s="1"/>
  <c r="S34" i="2"/>
  <c r="R34" i="2"/>
  <c r="Q34" i="2"/>
  <c r="O34" i="2"/>
  <c r="P34" i="2" s="1"/>
  <c r="S33" i="2"/>
  <c r="R33" i="2"/>
  <c r="Q33" i="2"/>
  <c r="O33" i="2"/>
  <c r="P33" i="2" s="1"/>
  <c r="S32" i="2"/>
  <c r="R32" i="2"/>
  <c r="Q32" i="2"/>
  <c r="O32" i="2"/>
  <c r="P32" i="2" s="1"/>
  <c r="S31" i="2"/>
  <c r="R31" i="2"/>
  <c r="Q31" i="2"/>
  <c r="O31" i="2"/>
  <c r="P31" i="2" s="1"/>
  <c r="S30" i="2"/>
  <c r="R30" i="2"/>
  <c r="Q30" i="2"/>
  <c r="O30" i="2"/>
  <c r="P30" i="2" s="1"/>
  <c r="S29" i="2"/>
  <c r="R29" i="2"/>
  <c r="Q29" i="2"/>
  <c r="O29" i="2"/>
  <c r="P29" i="2" s="1"/>
  <c r="S28" i="2"/>
  <c r="R28" i="2"/>
  <c r="Q28" i="2"/>
  <c r="O28" i="2"/>
  <c r="P28" i="2" s="1"/>
  <c r="S27" i="2"/>
  <c r="R27" i="2"/>
  <c r="Q27" i="2"/>
  <c r="O27" i="2"/>
  <c r="P27" i="2" s="1"/>
  <c r="S26" i="2"/>
  <c r="R26" i="2"/>
  <c r="Q26" i="2"/>
  <c r="O26" i="2"/>
  <c r="P26" i="2" s="1"/>
  <c r="S25" i="2"/>
  <c r="R25" i="2"/>
  <c r="Q25" i="2"/>
  <c r="O25" i="2"/>
  <c r="P25" i="2" s="1"/>
  <c r="S24" i="2"/>
  <c r="R24" i="2"/>
  <c r="Q24" i="2"/>
  <c r="O24" i="2"/>
  <c r="P24" i="2" s="1"/>
  <c r="S23" i="2"/>
  <c r="R23" i="2"/>
  <c r="Q23" i="2"/>
  <c r="O23" i="2"/>
  <c r="P23" i="2" s="1"/>
  <c r="S22" i="2"/>
  <c r="R22" i="2"/>
  <c r="Q22" i="2"/>
  <c r="O22" i="2"/>
  <c r="P22" i="2" s="1"/>
  <c r="S21" i="2"/>
  <c r="R21" i="2"/>
  <c r="Q21" i="2"/>
  <c r="O21" i="2"/>
  <c r="P21" i="2" s="1"/>
  <c r="S20" i="2"/>
  <c r="R20" i="2"/>
  <c r="Q20" i="2"/>
  <c r="O20" i="2"/>
  <c r="P20" i="2" s="1"/>
  <c r="S19" i="2"/>
  <c r="R19" i="2"/>
  <c r="Q19" i="2"/>
  <c r="O19" i="2"/>
  <c r="P19" i="2" s="1"/>
  <c r="S18" i="2"/>
  <c r="R18" i="2"/>
  <c r="Q18" i="2"/>
  <c r="O18" i="2"/>
  <c r="P18" i="2" s="1"/>
  <c r="S17" i="2"/>
  <c r="R17" i="2"/>
  <c r="Q17" i="2"/>
  <c r="O17" i="2"/>
  <c r="P17" i="2" s="1"/>
  <c r="S16" i="2"/>
  <c r="R16" i="2"/>
  <c r="Q16" i="2"/>
  <c r="O16" i="2"/>
  <c r="P16" i="2" s="1"/>
  <c r="S15" i="2"/>
  <c r="R15" i="2"/>
  <c r="Q15" i="2"/>
  <c r="O15" i="2"/>
  <c r="P15" i="2" s="1"/>
  <c r="S14" i="2"/>
  <c r="R14" i="2"/>
  <c r="Q14" i="2"/>
  <c r="O14" i="2"/>
  <c r="P14" i="2" s="1"/>
  <c r="S13" i="2"/>
  <c r="R13" i="2"/>
  <c r="Q13" i="2"/>
  <c r="O13" i="2"/>
  <c r="P13" i="2" s="1"/>
  <c r="S12" i="2"/>
  <c r="R12" i="2"/>
  <c r="Q12" i="2"/>
  <c r="O12" i="2"/>
  <c r="P12" i="2" s="1"/>
  <c r="S11" i="2"/>
  <c r="R11" i="2"/>
  <c r="Q11" i="2"/>
  <c r="O11" i="2"/>
  <c r="P11" i="2" s="1"/>
  <c r="S10" i="2"/>
  <c r="R10" i="2"/>
  <c r="Q10" i="2"/>
  <c r="O10" i="2"/>
  <c r="P10" i="2" s="1"/>
  <c r="S9" i="2"/>
  <c r="R9" i="2"/>
  <c r="Q9" i="2"/>
  <c r="O9" i="2"/>
  <c r="P9" i="2" s="1"/>
  <c r="S8" i="2"/>
  <c r="R8" i="2"/>
  <c r="Q8" i="2"/>
  <c r="O8" i="2"/>
  <c r="P8" i="2" s="1"/>
  <c r="S7" i="2"/>
  <c r="R7" i="2"/>
  <c r="Q7" i="2"/>
  <c r="O7" i="2"/>
  <c r="P7" i="2" s="1"/>
  <c r="S6" i="2"/>
  <c r="R6" i="2"/>
  <c r="Q6" i="2"/>
  <c r="O6" i="2"/>
  <c r="P6" i="2" s="1"/>
  <c r="S5" i="2"/>
  <c r="R5" i="2"/>
  <c r="Q5" i="2"/>
  <c r="O5" i="2"/>
  <c r="P5" i="2" s="1"/>
  <c r="S4" i="2"/>
  <c r="R4" i="2"/>
  <c r="Q4" i="2"/>
  <c r="O4" i="2"/>
  <c r="P4" i="2" s="1"/>
  <c r="S3" i="2"/>
  <c r="R3" i="2"/>
  <c r="Q3" i="2"/>
  <c r="O3" i="2"/>
  <c r="P3" i="2" s="1"/>
  <c r="S2" i="2"/>
  <c r="R2" i="2"/>
  <c r="Q2" i="2"/>
  <c r="O2" i="2"/>
  <c r="P2" i="2" s="1"/>
  <c r="F3" i="2"/>
  <c r="G3" i="2" s="1"/>
  <c r="H3" i="2"/>
  <c r="I3" i="2"/>
  <c r="J3" i="2"/>
  <c r="F4" i="2"/>
  <c r="G4" i="2" s="1"/>
  <c r="H4" i="2"/>
  <c r="I4" i="2"/>
  <c r="J4" i="2"/>
  <c r="F5" i="2"/>
  <c r="G5" i="2" s="1"/>
  <c r="H5" i="2"/>
  <c r="I5" i="2"/>
  <c r="J5" i="2"/>
  <c r="F6" i="2"/>
  <c r="G6" i="2" s="1"/>
  <c r="H6" i="2"/>
  <c r="I6" i="2"/>
  <c r="J6" i="2"/>
  <c r="F7" i="2"/>
  <c r="G7" i="2" s="1"/>
  <c r="H7" i="2"/>
  <c r="I7" i="2"/>
  <c r="J7" i="2"/>
  <c r="F8" i="2"/>
  <c r="G8" i="2" s="1"/>
  <c r="H8" i="2"/>
  <c r="I8" i="2"/>
  <c r="J8" i="2"/>
  <c r="F9" i="2"/>
  <c r="G9" i="2" s="1"/>
  <c r="H9" i="2"/>
  <c r="I9" i="2"/>
  <c r="J9" i="2"/>
  <c r="F10" i="2"/>
  <c r="G10" i="2" s="1"/>
  <c r="H10" i="2"/>
  <c r="I10" i="2"/>
  <c r="J10" i="2"/>
  <c r="F11" i="2"/>
  <c r="G11" i="2" s="1"/>
  <c r="H11" i="2"/>
  <c r="I11" i="2"/>
  <c r="J11" i="2"/>
  <c r="F12" i="2"/>
  <c r="G12" i="2" s="1"/>
  <c r="H12" i="2"/>
  <c r="I12" i="2"/>
  <c r="J12" i="2"/>
  <c r="F13" i="2"/>
  <c r="G13" i="2" s="1"/>
  <c r="H13" i="2"/>
  <c r="I13" i="2"/>
  <c r="J13" i="2"/>
  <c r="F14" i="2"/>
  <c r="G14" i="2" s="1"/>
  <c r="H14" i="2"/>
  <c r="I14" i="2"/>
  <c r="J14" i="2"/>
  <c r="F15" i="2"/>
  <c r="G15" i="2"/>
  <c r="H15" i="2"/>
  <c r="I15" i="2"/>
  <c r="J15" i="2"/>
  <c r="F16" i="2"/>
  <c r="G16" i="2" s="1"/>
  <c r="H16" i="2"/>
  <c r="I16" i="2"/>
  <c r="J16" i="2"/>
  <c r="F17" i="2"/>
  <c r="G17" i="2" s="1"/>
  <c r="H17" i="2"/>
  <c r="I17" i="2"/>
  <c r="J17" i="2"/>
  <c r="F18" i="2"/>
  <c r="G18" i="2" s="1"/>
  <c r="H18" i="2"/>
  <c r="I18" i="2"/>
  <c r="J18" i="2"/>
  <c r="F19" i="2"/>
  <c r="G19" i="2" s="1"/>
  <c r="H19" i="2"/>
  <c r="I19" i="2"/>
  <c r="J19" i="2"/>
  <c r="F20" i="2"/>
  <c r="G20" i="2" s="1"/>
  <c r="H20" i="2"/>
  <c r="I20" i="2"/>
  <c r="J20" i="2"/>
  <c r="F21" i="2"/>
  <c r="G21" i="2" s="1"/>
  <c r="H21" i="2"/>
  <c r="I21" i="2"/>
  <c r="J21" i="2"/>
  <c r="F22" i="2"/>
  <c r="G22" i="2" s="1"/>
  <c r="H22" i="2"/>
  <c r="I22" i="2"/>
  <c r="J22" i="2"/>
  <c r="F23" i="2"/>
  <c r="G23" i="2" s="1"/>
  <c r="H23" i="2"/>
  <c r="I23" i="2"/>
  <c r="J23" i="2"/>
  <c r="F24" i="2"/>
  <c r="G24" i="2" s="1"/>
  <c r="H24" i="2"/>
  <c r="I24" i="2"/>
  <c r="J24" i="2"/>
  <c r="F25" i="2"/>
  <c r="G25" i="2" s="1"/>
  <c r="H25" i="2"/>
  <c r="I25" i="2"/>
  <c r="J25" i="2"/>
  <c r="F26" i="2"/>
  <c r="G26" i="2" s="1"/>
  <c r="H26" i="2"/>
  <c r="I26" i="2"/>
  <c r="J26" i="2"/>
  <c r="F27" i="2"/>
  <c r="G27" i="2" s="1"/>
  <c r="H27" i="2"/>
  <c r="I27" i="2"/>
  <c r="J27" i="2"/>
  <c r="F28" i="2"/>
  <c r="G28" i="2" s="1"/>
  <c r="H28" i="2"/>
  <c r="I28" i="2"/>
  <c r="J28" i="2"/>
  <c r="F29" i="2"/>
  <c r="G29" i="2" s="1"/>
  <c r="H29" i="2"/>
  <c r="I29" i="2"/>
  <c r="J29" i="2"/>
  <c r="F30" i="2"/>
  <c r="G30" i="2" s="1"/>
  <c r="H30" i="2"/>
  <c r="I30" i="2"/>
  <c r="J30" i="2"/>
  <c r="F31" i="2"/>
  <c r="G31" i="2" s="1"/>
  <c r="H31" i="2"/>
  <c r="I31" i="2"/>
  <c r="J31" i="2"/>
  <c r="F32" i="2"/>
  <c r="G32" i="2" s="1"/>
  <c r="H32" i="2"/>
  <c r="I32" i="2"/>
  <c r="J32" i="2"/>
  <c r="F33" i="2"/>
  <c r="G33" i="2" s="1"/>
  <c r="H33" i="2"/>
  <c r="I33" i="2"/>
  <c r="J33" i="2"/>
  <c r="F34" i="2"/>
  <c r="G34" i="2" s="1"/>
  <c r="H34" i="2"/>
  <c r="I34" i="2"/>
  <c r="J34" i="2"/>
  <c r="F35" i="2"/>
  <c r="G35" i="2" s="1"/>
  <c r="H35" i="2"/>
  <c r="I35" i="2"/>
  <c r="J35" i="2"/>
  <c r="F36" i="2"/>
  <c r="G36" i="2" s="1"/>
  <c r="H36" i="2"/>
  <c r="I36" i="2"/>
  <c r="J36" i="2"/>
  <c r="F37" i="2"/>
  <c r="G37" i="2" s="1"/>
  <c r="H37" i="2"/>
  <c r="I37" i="2"/>
  <c r="J37" i="2"/>
  <c r="F38" i="2"/>
  <c r="G38" i="2" s="1"/>
  <c r="H38" i="2"/>
  <c r="I38" i="2"/>
  <c r="J38" i="2"/>
  <c r="F39" i="2"/>
  <c r="G39" i="2" s="1"/>
  <c r="H39" i="2"/>
  <c r="I39" i="2"/>
  <c r="J39" i="2"/>
  <c r="F40" i="2"/>
  <c r="G40" i="2" s="1"/>
  <c r="H40" i="2"/>
  <c r="I40" i="2"/>
  <c r="J40" i="2"/>
  <c r="F41" i="2"/>
  <c r="G41" i="2" s="1"/>
  <c r="H41" i="2"/>
  <c r="I41" i="2"/>
  <c r="J41" i="2"/>
  <c r="F42" i="2"/>
  <c r="G42" i="2" s="1"/>
  <c r="H42" i="2"/>
  <c r="I42" i="2"/>
  <c r="J42" i="2"/>
  <c r="F43" i="2"/>
  <c r="G43" i="2" s="1"/>
  <c r="H43" i="2"/>
  <c r="I43" i="2"/>
  <c r="J43" i="2"/>
  <c r="F44" i="2"/>
  <c r="G44" i="2" s="1"/>
  <c r="H44" i="2"/>
  <c r="I44" i="2"/>
  <c r="J44" i="2"/>
  <c r="F45" i="2"/>
  <c r="G45" i="2" s="1"/>
  <c r="H45" i="2"/>
  <c r="I45" i="2"/>
  <c r="J45" i="2"/>
  <c r="F46" i="2"/>
  <c r="G46" i="2" s="1"/>
  <c r="H46" i="2"/>
  <c r="I46" i="2"/>
  <c r="J46" i="2"/>
  <c r="F47" i="2"/>
  <c r="G47" i="2" s="1"/>
  <c r="H47" i="2"/>
  <c r="I47" i="2"/>
  <c r="J47" i="2"/>
  <c r="F48" i="2"/>
  <c r="G48" i="2" s="1"/>
  <c r="H48" i="2"/>
  <c r="I48" i="2"/>
  <c r="J48" i="2"/>
  <c r="F49" i="2"/>
  <c r="G49" i="2"/>
  <c r="H49" i="2"/>
  <c r="I49" i="2"/>
  <c r="J49" i="2"/>
  <c r="F50" i="2"/>
  <c r="G50" i="2" s="1"/>
  <c r="H50" i="2"/>
  <c r="I50" i="2"/>
  <c r="J50" i="2"/>
  <c r="F51" i="2"/>
  <c r="G51" i="2" s="1"/>
  <c r="H51" i="2"/>
  <c r="I51" i="2"/>
  <c r="J51" i="2"/>
  <c r="F52" i="2"/>
  <c r="G52" i="2" s="1"/>
  <c r="H52" i="2"/>
  <c r="I52" i="2"/>
  <c r="J52" i="2"/>
  <c r="F53" i="2"/>
  <c r="G53" i="2" s="1"/>
  <c r="H53" i="2"/>
  <c r="I53" i="2"/>
  <c r="J53" i="2"/>
  <c r="F54" i="2"/>
  <c r="G54" i="2" s="1"/>
  <c r="H54" i="2"/>
  <c r="I54" i="2"/>
  <c r="J54" i="2"/>
  <c r="F55" i="2"/>
  <c r="G55" i="2" s="1"/>
  <c r="H55" i="2"/>
  <c r="I55" i="2"/>
  <c r="J55" i="2"/>
  <c r="F56" i="2"/>
  <c r="G56" i="2" s="1"/>
  <c r="H56" i="2"/>
  <c r="I56" i="2"/>
  <c r="J56" i="2"/>
  <c r="F57" i="2"/>
  <c r="G57" i="2" s="1"/>
  <c r="H57" i="2"/>
  <c r="I57" i="2"/>
  <c r="J57" i="2"/>
  <c r="F58" i="2"/>
  <c r="G58" i="2" s="1"/>
  <c r="H58" i="2"/>
  <c r="I58" i="2"/>
  <c r="J58" i="2"/>
  <c r="F59" i="2"/>
  <c r="G59" i="2" s="1"/>
  <c r="H59" i="2"/>
  <c r="I59" i="2"/>
  <c r="J59" i="2"/>
  <c r="F60" i="2"/>
  <c r="G60" i="2" s="1"/>
  <c r="H60" i="2"/>
  <c r="I60" i="2"/>
  <c r="J60" i="2"/>
  <c r="F61" i="2"/>
  <c r="G61" i="2" s="1"/>
  <c r="H61" i="2"/>
  <c r="I61" i="2"/>
  <c r="J61" i="2"/>
  <c r="F62" i="2"/>
  <c r="G62" i="2" s="1"/>
  <c r="H62" i="2"/>
  <c r="I62" i="2"/>
  <c r="J62" i="2"/>
  <c r="F63" i="2"/>
  <c r="G63" i="2"/>
  <c r="H63" i="2"/>
  <c r="I63" i="2"/>
  <c r="J63" i="2"/>
  <c r="F64" i="2"/>
  <c r="G64" i="2" s="1"/>
  <c r="H64" i="2"/>
  <c r="I64" i="2"/>
  <c r="J64" i="2"/>
  <c r="F65" i="2"/>
  <c r="G65" i="2" s="1"/>
  <c r="H65" i="2"/>
  <c r="I65" i="2"/>
  <c r="J65" i="2"/>
  <c r="F66" i="2"/>
  <c r="G66" i="2" s="1"/>
  <c r="H66" i="2"/>
  <c r="I66" i="2"/>
  <c r="J66" i="2"/>
  <c r="F67" i="2"/>
  <c r="G67" i="2" s="1"/>
  <c r="H67" i="2"/>
  <c r="I67" i="2"/>
  <c r="J67" i="2"/>
  <c r="F68" i="2"/>
  <c r="G68" i="2" s="1"/>
  <c r="H68" i="2"/>
  <c r="I68" i="2"/>
  <c r="J68" i="2"/>
  <c r="F69" i="2"/>
  <c r="G69" i="2" s="1"/>
  <c r="H69" i="2"/>
  <c r="I69" i="2"/>
  <c r="J69" i="2"/>
  <c r="F70" i="2"/>
  <c r="G70" i="2" s="1"/>
  <c r="H70" i="2"/>
  <c r="I70" i="2"/>
  <c r="J70" i="2"/>
  <c r="F71" i="2"/>
  <c r="G71" i="2" s="1"/>
  <c r="H71" i="2"/>
  <c r="I71" i="2"/>
  <c r="J71" i="2"/>
  <c r="F72" i="2"/>
  <c r="G72" i="2" s="1"/>
  <c r="H72" i="2"/>
  <c r="I72" i="2"/>
  <c r="J72" i="2"/>
  <c r="F73" i="2"/>
  <c r="G73" i="2"/>
  <c r="H73" i="2"/>
  <c r="I73" i="2"/>
  <c r="J73" i="2"/>
  <c r="F74" i="2"/>
  <c r="G74" i="2"/>
  <c r="H74" i="2"/>
  <c r="I74" i="2"/>
  <c r="J74" i="2"/>
  <c r="F75" i="2"/>
  <c r="G75" i="2" s="1"/>
  <c r="H75" i="2"/>
  <c r="I75" i="2"/>
  <c r="J75" i="2"/>
  <c r="F76" i="2"/>
  <c r="G76" i="2" s="1"/>
  <c r="H76" i="2"/>
  <c r="I76" i="2"/>
  <c r="J76" i="2"/>
  <c r="F77" i="2"/>
  <c r="G77" i="2" s="1"/>
  <c r="H77" i="2"/>
  <c r="I77" i="2"/>
  <c r="J77" i="2"/>
  <c r="F78" i="2"/>
  <c r="G78" i="2" s="1"/>
  <c r="H78" i="2"/>
  <c r="I78" i="2"/>
  <c r="J78" i="2"/>
  <c r="Z36" i="7" l="1"/>
  <c r="AB68" i="7"/>
  <c r="Z37" i="7"/>
  <c r="AB13" i="7"/>
  <c r="AB77" i="7"/>
  <c r="Z54" i="7"/>
  <c r="Z27" i="7"/>
  <c r="AB67" i="7"/>
  <c r="Z40" i="7"/>
  <c r="AB8" i="7"/>
  <c r="AB17" i="7"/>
  <c r="Z58" i="7"/>
  <c r="AB34" i="7"/>
  <c r="AB7" i="7"/>
  <c r="Z44" i="7"/>
  <c r="AB76" i="7"/>
  <c r="Z62" i="7"/>
  <c r="Z35" i="7"/>
  <c r="AB11" i="7"/>
  <c r="AB16" i="7"/>
  <c r="Z49" i="7"/>
  <c r="AB25" i="7"/>
  <c r="Z66" i="7"/>
  <c r="AB42" i="7"/>
  <c r="AB15" i="7"/>
  <c r="AB79" i="7"/>
  <c r="Z52" i="7"/>
  <c r="AB20" i="7"/>
  <c r="Z53" i="7"/>
  <c r="AB29" i="7"/>
  <c r="Z6" i="7"/>
  <c r="Z70" i="7"/>
  <c r="AB46" i="7"/>
  <c r="Z43" i="7"/>
  <c r="AB24" i="7"/>
  <c r="AB33" i="7"/>
  <c r="Z10" i="7"/>
  <c r="Z74" i="7"/>
  <c r="AB50" i="7"/>
  <c r="Z60" i="7"/>
  <c r="Z78" i="7"/>
  <c r="Z51" i="7"/>
  <c r="AB32" i="7"/>
  <c r="Z65" i="7"/>
  <c r="Z18" i="7"/>
  <c r="Z5" i="7"/>
  <c r="Z69" i="7"/>
  <c r="Z22" i="7"/>
  <c r="Z59" i="7"/>
  <c r="Z9" i="7"/>
  <c r="Z26" i="7"/>
  <c r="BB3" i="2"/>
  <c r="AY4" i="2"/>
  <c r="AY5" i="2"/>
  <c r="AZ5" i="2"/>
  <c r="BA5" i="2"/>
  <c r="AZ6" i="2"/>
  <c r="BB5" i="2"/>
  <c r="AY12" i="2"/>
  <c r="AZ4" i="2"/>
  <c r="AZ12" i="2"/>
  <c r="AY6" i="2"/>
  <c r="BA4" i="2"/>
  <c r="BA12" i="2"/>
  <c r="BB4" i="2"/>
  <c r="BB12" i="2"/>
  <c r="AZ3" i="2"/>
  <c r="BA3" i="2"/>
  <c r="BA11" i="2"/>
  <c r="BB11" i="2"/>
  <c r="BA13" i="2"/>
  <c r="BB13" i="2"/>
  <c r="AZ11" i="2"/>
  <c r="AY3" i="2"/>
  <c r="AY11" i="2"/>
  <c r="AY14" i="2"/>
  <c r="BA6" i="2"/>
  <c r="BB6" i="2"/>
  <c r="AZ13" i="2"/>
  <c r="AY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<sst xmlns="http://schemas.openxmlformats.org/spreadsheetml/2006/main" count="289" uniqueCount="85">
  <si>
    <t>Year</t>
  </si>
  <si>
    <t>SSP1-1.9</t>
  </si>
  <si>
    <t>SSP1-2.6</t>
  </si>
  <si>
    <t>SSP2-4.5</t>
  </si>
  <si>
    <t>SSP3-7.0</t>
  </si>
  <si>
    <t>SSP5-8.5</t>
  </si>
  <si>
    <t>Coral Cover</t>
  </si>
  <si>
    <t>Fish Biomass</t>
  </si>
  <si>
    <t>These calculations take the coral cover from coral model projctions under CMIP forcing anduse followng equations</t>
  </si>
  <si>
    <t>From graham_nash_2012_dataset</t>
  </si>
  <si>
    <t>struct_complexity = 2e-07 * coral_cover ^ 4 - 5e-05 *coral_cover ^3 + 0.0022 * coral_cover ^2 + 1.3892</t>
  </si>
  <si>
    <t>fish_Biomass = -2294.6 * struct_complexity ^2 + 8961.1 * struct_complexity - 6843.6</t>
  </si>
  <si>
    <t>Equation1: Structural complexity as a function of coral cover. (R2 = 0.4314)</t>
  </si>
  <si>
    <t>Eqjation 2: Fish biomass as a fucntion of structural complexity (a logistic is a little poorer fit so go with quadratic on the argument that once too complex lose places for fish to sit) (R2 = 0.6102)</t>
  </si>
  <si>
    <t>Equation 3: Usine Graham Nash relationship to get fisbiomass as fucntion of coral cover as in REEFMOD</t>
  </si>
  <si>
    <t>REEFMOD lower bound equation</t>
  </si>
  <si>
    <t>REEFMOD upper bound equation</t>
  </si>
  <si>
    <t xml:space="preserve">REEFMOD median equation </t>
  </si>
  <si>
    <t>fish_biomass = 12.716*coral_cover + 146.75</t>
  </si>
  <si>
    <t>fish_biomass = 13.56*coral_cover + 732.15</t>
  </si>
  <si>
    <t>fish_biomass = 14.285*coral_cover + 1325.7</t>
  </si>
  <si>
    <t>REEFMOD_Lower_Fish_B</t>
  </si>
  <si>
    <t>REEFMOD_Median_Fish_B</t>
  </si>
  <si>
    <t>REEFMOD_High_Fish_B</t>
  </si>
  <si>
    <t>Structural Complexity</t>
  </si>
  <si>
    <t>Information required</t>
  </si>
  <si>
    <t>Medium (SSP2-4.5) and high (SSP5-8.5) emissions scenarios by 2080 (2070–2090)</t>
  </si>
  <si>
    <t>Medium (SSP2-4.5) and high (SSP5-8.5) emissions scenarios by 2050 (2040–2060)</t>
  </si>
  <si>
    <t>Medium (SSP2-4.5)</t>
  </si>
  <si>
    <t xml:space="preserve">Hiigh (SSP5-8.5) </t>
  </si>
  <si>
    <t>Est 1</t>
  </si>
  <si>
    <t>REEFMOD Low</t>
  </si>
  <si>
    <t>REEFMOD Median</t>
  </si>
  <si>
    <t>REEFMOD High</t>
  </si>
  <si>
    <t>Fish Biomass kg / ha</t>
  </si>
  <si>
    <t>Scenario</t>
  </si>
  <si>
    <t>2050 (2040–2060)</t>
  </si>
  <si>
    <t>2080 (2070–2090)\</t>
  </si>
  <si>
    <t>Mean</t>
  </si>
  <si>
    <t>Confidence Interval</t>
  </si>
  <si>
    <t>2080 (2070–2090)</t>
  </si>
  <si>
    <t>Total Consumer Biomass</t>
  </si>
  <si>
    <t>APECOSM_IPSL</t>
  </si>
  <si>
    <t>BOATS_IPSL</t>
  </si>
  <si>
    <t>BOATS_GDFL</t>
  </si>
  <si>
    <t>MACROECOLOGICAL_GFDL</t>
  </si>
  <si>
    <t>MACROECOLOGICAL_IPSL</t>
  </si>
  <si>
    <t>FEISTY_GFDL</t>
  </si>
  <si>
    <t>FEISTY_GFDL_DEM</t>
  </si>
  <si>
    <t>FEISTY_IPSL</t>
  </si>
  <si>
    <t>FEISTY_IPSL_DEM</t>
  </si>
  <si>
    <t>FEISTY_IPSL_PELAG</t>
  </si>
  <si>
    <t>FEISTY_GFDL_PELAG</t>
  </si>
  <si>
    <t>DBPM_IPSL</t>
  </si>
  <si>
    <t>DBPM_IPSL_DEM</t>
  </si>
  <si>
    <t>DBPM_IPSL_PELAG</t>
  </si>
  <si>
    <t>DBEM_IPSL</t>
  </si>
  <si>
    <t>DBEM_GFDL</t>
  </si>
  <si>
    <t>EcoOcean_GFDL</t>
  </si>
  <si>
    <t>EcoOcean_IPSL</t>
  </si>
  <si>
    <t>Pelag Only</t>
  </si>
  <si>
    <t>Missing</t>
  </si>
  <si>
    <t>EcoTroph_GFDL</t>
  </si>
  <si>
    <t>EcoTroph_IPSLL</t>
  </si>
  <si>
    <t>Annual Only - starting 2015 through 2100 dates sorted next sheet)</t>
  </si>
  <si>
    <t>RowID</t>
  </si>
  <si>
    <t>TONNES</t>
  </si>
  <si>
    <t>KG_HA</t>
  </si>
  <si>
    <t>Cobversio steps</t>
  </si>
  <si>
    <t>*1000 / area in ha</t>
  </si>
  <si>
    <t>Area in ha</t>
  </si>
  <si>
    <t>Get correct area GBR in ha</t>
  </si>
  <si>
    <t>FISHMIP_Lower_B</t>
  </si>
  <si>
    <t>FISHMIP_Mean_B</t>
  </si>
  <si>
    <t>FISHMIP_High_B</t>
  </si>
  <si>
    <t>No DBEM or Ecotroph_GFDL</t>
  </si>
  <si>
    <t>PROP_DEM</t>
  </si>
  <si>
    <t>Fish B / FISHMIP Mean</t>
  </si>
  <si>
    <t>REEFMOD Lower / FISHMIP Lower</t>
  </si>
  <si>
    <t>REEFMOD Mean / FISHMIP Mean</t>
  </si>
  <si>
    <t>REEFMOD Upper / FISHMIP Upper</t>
  </si>
  <si>
    <t>Mean Anomaly</t>
  </si>
  <si>
    <t>Min Anomaly</t>
  </si>
  <si>
    <t>Max Anomaly</t>
  </si>
  <si>
    <t>Median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</si>
</sst>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16" fillId="0" borderId="0" xfId="0" applyFont="1"/>
    <xf numFmtId="14" fontId="0" fillId="0" borderId="0" xfId="0" applyNumberFormat="1"/>
    <xf numFmtId="0" fontId="6" fillId="2" borderId="0" xfId="6"/>
    <xf numFmtId="0" fontId="8" fillId="4" borderId="0" xfId="8"/>
    <xf numFmtId="0" fontId="17" fillId="25" borderId="0" xfId="34"/>
    <xf numFmtId="0" fontId="14" fillId="0" borderId="0" xfId="0" applyFont="1"/>
    <xf numFmtId="0" fontId="14" fillId="33" borderId="0" xfId="0" applyFont="1" applyFill="1"/>
    <xf numFmtId="0" fontId="17" fillId="13" borderId="0" xfId="22"/>
    <xf numFmtId="0" fontId="20" fillId="0" borderId="0" xfId="0" applyFont="1"/>
    <xf numFmtId="0" fontId="1" fillId="24" borderId="0" xfId="33"/>
    <xf numFmtId="0" fontId="17" fillId="34" borderId="0" xfId="34" applyFill="1"/>
    <xf numFmtId="0" fontId="17" fillId="34" borderId="0" xfId="0" applyFont="1" applyFill="1"/>
    <xf numFmtId="0" fontId="0" fillId="0" borderId="0" xfId="0" applyAlignment="1">
      <alignment horizontal="center"/>
    </xf>
    <xf numFmtId="0" fontId="17" fillId="17" borderId="0" xfId="2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</a:t>
            </a:r>
            <a:r>
              <a:rPr lang="en-GB" baseline="0"/>
              <a:t> coral cover (average over all GBR reefs)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mean_coral_cover_all_climate_sc!$B$1</c:f>
              <c:strCache>
                <c:ptCount val="1"/>
                <c:pt idx="0">
                  <c:v>SSP1-1.9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mean_coral_cover_all_climate_sc!$A$2:$A$78</c:f>
              <c:numCache>
                <c:formatCode>General</c:formatCode>
                <c:ptCount val="7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  <c:pt idx="41">
                  <c:v>2065</c:v>
                </c:pt>
                <c:pt idx="42">
                  <c:v>2066</c:v>
                </c:pt>
                <c:pt idx="43">
                  <c:v>2067</c:v>
                </c:pt>
                <c:pt idx="44">
                  <c:v>2068</c:v>
                </c:pt>
                <c:pt idx="45">
                  <c:v>2069</c:v>
                </c:pt>
                <c:pt idx="46">
                  <c:v>2070</c:v>
                </c:pt>
                <c:pt idx="47">
                  <c:v>2071</c:v>
                </c:pt>
                <c:pt idx="48">
                  <c:v>2072</c:v>
                </c:pt>
                <c:pt idx="49">
                  <c:v>2073</c:v>
                </c:pt>
                <c:pt idx="50">
                  <c:v>2074</c:v>
                </c:pt>
                <c:pt idx="51">
                  <c:v>2075</c:v>
                </c:pt>
                <c:pt idx="52">
                  <c:v>2076</c:v>
                </c:pt>
                <c:pt idx="53">
                  <c:v>2077</c:v>
                </c:pt>
                <c:pt idx="54">
                  <c:v>2078</c:v>
                </c:pt>
                <c:pt idx="55">
                  <c:v>2079</c:v>
                </c:pt>
                <c:pt idx="56">
                  <c:v>2080</c:v>
                </c:pt>
                <c:pt idx="57">
                  <c:v>2081</c:v>
                </c:pt>
                <c:pt idx="58">
                  <c:v>2082</c:v>
                </c:pt>
                <c:pt idx="59">
                  <c:v>2083</c:v>
                </c:pt>
                <c:pt idx="60">
                  <c:v>2084</c:v>
                </c:pt>
                <c:pt idx="61">
                  <c:v>2085</c:v>
                </c:pt>
                <c:pt idx="62">
                  <c:v>2086</c:v>
                </c:pt>
                <c:pt idx="63">
                  <c:v>2087</c:v>
                </c:pt>
                <c:pt idx="64">
                  <c:v>2088</c:v>
                </c:pt>
                <c:pt idx="65">
                  <c:v>2089</c:v>
                </c:pt>
                <c:pt idx="66">
                  <c:v>2090</c:v>
                </c:pt>
                <c:pt idx="67">
                  <c:v>2091</c:v>
                </c:pt>
                <c:pt idx="68">
                  <c:v>2092</c:v>
                </c:pt>
                <c:pt idx="69">
                  <c:v>2093</c:v>
                </c:pt>
                <c:pt idx="70">
                  <c:v>2094</c:v>
                </c:pt>
                <c:pt idx="71">
                  <c:v>2095</c:v>
                </c:pt>
                <c:pt idx="72">
                  <c:v>2096</c:v>
                </c:pt>
                <c:pt idx="73">
                  <c:v>2097</c:v>
                </c:pt>
                <c:pt idx="74">
                  <c:v>2098</c:v>
                </c:pt>
                <c:pt idx="75">
                  <c:v>2099</c:v>
                </c:pt>
                <c:pt idx="76">
                  <c:v>2100</c:v>
                </c:pt>
              </c:numCache>
            </c:numRef>
          </c:xVal>
          <c:yVal>
            <c:numRef>
              <c:f>mean_coral_cover_all_climate_sc!$B$2:$B$78</c:f>
              <c:numCache>
                <c:formatCode>General</c:formatCode>
                <c:ptCount val="77"/>
                <c:pt idx="0">
                  <c:v>17.893635253969698</c:v>
                </c:pt>
                <c:pt idx="1">
                  <c:v>17.989500399327301</c:v>
                </c:pt>
                <c:pt idx="2">
                  <c:v>17.795393936829399</c:v>
                </c:pt>
                <c:pt idx="3">
                  <c:v>17.579631236268799</c:v>
                </c:pt>
                <c:pt idx="4">
                  <c:v>17.353480931733301</c:v>
                </c:pt>
                <c:pt idx="5">
                  <c:v>17.867894347680199</c:v>
                </c:pt>
                <c:pt idx="6">
                  <c:v>18.021936574923899</c:v>
                </c:pt>
                <c:pt idx="7">
                  <c:v>16.925884963101101</c:v>
                </c:pt>
                <c:pt idx="8">
                  <c:v>17.7816184862196</c:v>
                </c:pt>
                <c:pt idx="9">
                  <c:v>17.8569689003218</c:v>
                </c:pt>
                <c:pt idx="10">
                  <c:v>17.613582612194399</c:v>
                </c:pt>
                <c:pt idx="11">
                  <c:v>17.6018876812816</c:v>
                </c:pt>
                <c:pt idx="12">
                  <c:v>17.366045156532302</c:v>
                </c:pt>
                <c:pt idx="13">
                  <c:v>17.350664687369999</c:v>
                </c:pt>
                <c:pt idx="14">
                  <c:v>16.512008180488898</c:v>
                </c:pt>
                <c:pt idx="15">
                  <c:v>15.4433750921929</c:v>
                </c:pt>
                <c:pt idx="16">
                  <c:v>13.9701795942832</c:v>
                </c:pt>
                <c:pt idx="17">
                  <c:v>13.3553089972413</c:v>
                </c:pt>
                <c:pt idx="18">
                  <c:v>12.608225531506999</c:v>
                </c:pt>
                <c:pt idx="19">
                  <c:v>11.8658379056935</c:v>
                </c:pt>
                <c:pt idx="20">
                  <c:v>11.762398633751101</c:v>
                </c:pt>
                <c:pt idx="21">
                  <c:v>11.8867129086894</c:v>
                </c:pt>
                <c:pt idx="22">
                  <c:v>11.6524657816552</c:v>
                </c:pt>
                <c:pt idx="23">
                  <c:v>12.0927024164515</c:v>
                </c:pt>
                <c:pt idx="24">
                  <c:v>11.984026673874499</c:v>
                </c:pt>
                <c:pt idx="25">
                  <c:v>11.363768524006799</c:v>
                </c:pt>
                <c:pt idx="26">
                  <c:v>10.2971670732029</c:v>
                </c:pt>
                <c:pt idx="27">
                  <c:v>10.3130571611563</c:v>
                </c:pt>
                <c:pt idx="28">
                  <c:v>10.4202627380077</c:v>
                </c:pt>
                <c:pt idx="29">
                  <c:v>9.8061737729874601</c:v>
                </c:pt>
                <c:pt idx="30">
                  <c:v>9.7859471246138607</c:v>
                </c:pt>
                <c:pt idx="31">
                  <c:v>9.3251884840035899</c:v>
                </c:pt>
                <c:pt idx="32">
                  <c:v>9.1595989820803396</c:v>
                </c:pt>
                <c:pt idx="33">
                  <c:v>8.4804126234020494</c:v>
                </c:pt>
                <c:pt idx="34">
                  <c:v>7.6749058555776299</c:v>
                </c:pt>
                <c:pt idx="35">
                  <c:v>7.65972828698703</c:v>
                </c:pt>
                <c:pt idx="36">
                  <c:v>7.6732043482162</c:v>
                </c:pt>
                <c:pt idx="37">
                  <c:v>7.9534134691983196</c:v>
                </c:pt>
                <c:pt idx="38">
                  <c:v>8.5996239717031795</c:v>
                </c:pt>
                <c:pt idx="39">
                  <c:v>8.6046327983480104</c:v>
                </c:pt>
                <c:pt idx="40">
                  <c:v>9.2374999525127208</c:v>
                </c:pt>
                <c:pt idx="41">
                  <c:v>9.2169581008057904</c:v>
                </c:pt>
                <c:pt idx="42">
                  <c:v>9.5129320688179</c:v>
                </c:pt>
                <c:pt idx="43">
                  <c:v>10.0367999433536</c:v>
                </c:pt>
                <c:pt idx="44">
                  <c:v>10.463167505903201</c:v>
                </c:pt>
                <c:pt idx="45">
                  <c:v>11.1625485467909</c:v>
                </c:pt>
                <c:pt idx="46">
                  <c:v>11.1912929903409</c:v>
                </c:pt>
                <c:pt idx="47">
                  <c:v>11.26834502805</c:v>
                </c:pt>
                <c:pt idx="48">
                  <c:v>10.869760289266001</c:v>
                </c:pt>
                <c:pt idx="49">
                  <c:v>10.2524767427574</c:v>
                </c:pt>
                <c:pt idx="50">
                  <c:v>10.1840776585579</c:v>
                </c:pt>
                <c:pt idx="51">
                  <c:v>10.207738299973601</c:v>
                </c:pt>
                <c:pt idx="52">
                  <c:v>10.130542860131699</c:v>
                </c:pt>
                <c:pt idx="53">
                  <c:v>10.9241599623869</c:v>
                </c:pt>
                <c:pt idx="54">
                  <c:v>10.702911947057901</c:v>
                </c:pt>
                <c:pt idx="55">
                  <c:v>10.9586131822584</c:v>
                </c:pt>
                <c:pt idx="56">
                  <c:v>11.372917831173201</c:v>
                </c:pt>
                <c:pt idx="57">
                  <c:v>11.702835522495301</c:v>
                </c:pt>
                <c:pt idx="58">
                  <c:v>11.929137909069199</c:v>
                </c:pt>
                <c:pt idx="59">
                  <c:v>12.6563567055949</c:v>
                </c:pt>
                <c:pt idx="60">
                  <c:v>12.7775368233414</c:v>
                </c:pt>
                <c:pt idx="61">
                  <c:v>12.5783049888425</c:v>
                </c:pt>
                <c:pt idx="62">
                  <c:v>11.700051744240699</c:v>
                </c:pt>
                <c:pt idx="63">
                  <c:v>11.7807825403961</c:v>
                </c:pt>
                <c:pt idx="64">
                  <c:v>11.473970627254401</c:v>
                </c:pt>
                <c:pt idx="65">
                  <c:v>12.3235069051383</c:v>
                </c:pt>
                <c:pt idx="66">
                  <c:v>12.8661179843666</c:v>
                </c:pt>
                <c:pt idx="67">
                  <c:v>13.4340344415244</c:v>
                </c:pt>
                <c:pt idx="68">
                  <c:v>14.734886020606501</c:v>
                </c:pt>
                <c:pt idx="69">
                  <c:v>15.665946416921701</c:v>
                </c:pt>
                <c:pt idx="70">
                  <c:v>16.139122445043402</c:v>
                </c:pt>
                <c:pt idx="71">
                  <c:v>16.252304033876499</c:v>
                </c:pt>
                <c:pt idx="72">
                  <c:v>16.947693134670299</c:v>
                </c:pt>
                <c:pt idx="73">
                  <c:v>17.892944707421901</c:v>
                </c:pt>
                <c:pt idx="74">
                  <c:v>18.315890202054401</c:v>
                </c:pt>
                <c:pt idx="75">
                  <c:v>18.1240751337528</c:v>
                </c:pt>
                <c:pt idx="76">
                  <c:v>18.1720509763142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F-7D4A-BA6A-392927159C74}"/>
            </c:ext>
          </c:extLst>
        </c:ser>
        <c:ser>
          <c:idx val="1"/>
          <c:order val="1"/>
          <c:tx>
            <c:strRef>
              <c:f>mean_coral_cover_all_climate_sc!$C$1</c:f>
              <c:strCache>
                <c:ptCount val="1"/>
                <c:pt idx="0">
                  <c:v>SSP1-2.6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mean_coral_cover_all_climate_sc!$A$2:$A$78</c:f>
              <c:numCache>
                <c:formatCode>General</c:formatCode>
                <c:ptCount val="7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  <c:pt idx="41">
                  <c:v>2065</c:v>
                </c:pt>
                <c:pt idx="42">
                  <c:v>2066</c:v>
                </c:pt>
                <c:pt idx="43">
                  <c:v>2067</c:v>
                </c:pt>
                <c:pt idx="44">
                  <c:v>2068</c:v>
                </c:pt>
                <c:pt idx="45">
                  <c:v>2069</c:v>
                </c:pt>
                <c:pt idx="46">
                  <c:v>2070</c:v>
                </c:pt>
                <c:pt idx="47">
                  <c:v>2071</c:v>
                </c:pt>
                <c:pt idx="48">
                  <c:v>2072</c:v>
                </c:pt>
                <c:pt idx="49">
                  <c:v>2073</c:v>
                </c:pt>
                <c:pt idx="50">
                  <c:v>2074</c:v>
                </c:pt>
                <c:pt idx="51">
                  <c:v>2075</c:v>
                </c:pt>
                <c:pt idx="52">
                  <c:v>2076</c:v>
                </c:pt>
                <c:pt idx="53">
                  <c:v>2077</c:v>
                </c:pt>
                <c:pt idx="54">
                  <c:v>2078</c:v>
                </c:pt>
                <c:pt idx="55">
                  <c:v>2079</c:v>
                </c:pt>
                <c:pt idx="56">
                  <c:v>2080</c:v>
                </c:pt>
                <c:pt idx="57">
                  <c:v>2081</c:v>
                </c:pt>
                <c:pt idx="58">
                  <c:v>2082</c:v>
                </c:pt>
                <c:pt idx="59">
                  <c:v>2083</c:v>
                </c:pt>
                <c:pt idx="60">
                  <c:v>2084</c:v>
                </c:pt>
                <c:pt idx="61">
                  <c:v>2085</c:v>
                </c:pt>
                <c:pt idx="62">
                  <c:v>2086</c:v>
                </c:pt>
                <c:pt idx="63">
                  <c:v>2087</c:v>
                </c:pt>
                <c:pt idx="64">
                  <c:v>2088</c:v>
                </c:pt>
                <c:pt idx="65">
                  <c:v>2089</c:v>
                </c:pt>
                <c:pt idx="66">
                  <c:v>2090</c:v>
                </c:pt>
                <c:pt idx="67">
                  <c:v>2091</c:v>
                </c:pt>
                <c:pt idx="68">
                  <c:v>2092</c:v>
                </c:pt>
                <c:pt idx="69">
                  <c:v>2093</c:v>
                </c:pt>
                <c:pt idx="70">
                  <c:v>2094</c:v>
                </c:pt>
                <c:pt idx="71">
                  <c:v>2095</c:v>
                </c:pt>
                <c:pt idx="72">
                  <c:v>2096</c:v>
                </c:pt>
                <c:pt idx="73">
                  <c:v>2097</c:v>
                </c:pt>
                <c:pt idx="74">
                  <c:v>2098</c:v>
                </c:pt>
                <c:pt idx="75">
                  <c:v>2099</c:v>
                </c:pt>
                <c:pt idx="76">
                  <c:v>2100</c:v>
                </c:pt>
              </c:numCache>
            </c:numRef>
          </c:xVal>
          <c:yVal>
            <c:numRef>
              <c:f>mean_coral_cover_all_climate_sc!$C$2:$C$78</c:f>
              <c:numCache>
                <c:formatCode>General</c:formatCode>
                <c:ptCount val="77"/>
                <c:pt idx="0">
                  <c:v>17.863556972741101</c:v>
                </c:pt>
                <c:pt idx="1">
                  <c:v>17.956007677899802</c:v>
                </c:pt>
                <c:pt idx="2">
                  <c:v>17.7159616632838</c:v>
                </c:pt>
                <c:pt idx="3">
                  <c:v>17.442764937355498</c:v>
                </c:pt>
                <c:pt idx="4">
                  <c:v>17.165446124168</c:v>
                </c:pt>
                <c:pt idx="5">
                  <c:v>17.498837841534801</c:v>
                </c:pt>
                <c:pt idx="6">
                  <c:v>17.5581076111174</c:v>
                </c:pt>
                <c:pt idx="7">
                  <c:v>16.338607803762699</c:v>
                </c:pt>
                <c:pt idx="8">
                  <c:v>17.0270682413963</c:v>
                </c:pt>
                <c:pt idx="9">
                  <c:v>16.9088466541976</c:v>
                </c:pt>
                <c:pt idx="10">
                  <c:v>16.578026559807501</c:v>
                </c:pt>
                <c:pt idx="11">
                  <c:v>16.560340962784899</c:v>
                </c:pt>
                <c:pt idx="12">
                  <c:v>16.274181022525099</c:v>
                </c:pt>
                <c:pt idx="13">
                  <c:v>16.234675027702401</c:v>
                </c:pt>
                <c:pt idx="14">
                  <c:v>15.3526933775271</c:v>
                </c:pt>
                <c:pt idx="15">
                  <c:v>14.138898036206299</c:v>
                </c:pt>
                <c:pt idx="16">
                  <c:v>12.5068036298754</c:v>
                </c:pt>
                <c:pt idx="17">
                  <c:v>11.838640852051199</c:v>
                </c:pt>
                <c:pt idx="18">
                  <c:v>10.967539418552599</c:v>
                </c:pt>
                <c:pt idx="19">
                  <c:v>10.1184541797317</c:v>
                </c:pt>
                <c:pt idx="20">
                  <c:v>9.9163990017937902</c:v>
                </c:pt>
                <c:pt idx="21">
                  <c:v>9.8523530061023994</c:v>
                </c:pt>
                <c:pt idx="22">
                  <c:v>9.4564467290124306</c:v>
                </c:pt>
                <c:pt idx="23">
                  <c:v>9.3873117931252299</c:v>
                </c:pt>
                <c:pt idx="24">
                  <c:v>9.0728649901913005</c:v>
                </c:pt>
                <c:pt idx="25">
                  <c:v>8.3334534485953196</c:v>
                </c:pt>
                <c:pt idx="26">
                  <c:v>7.1735991661082696</c:v>
                </c:pt>
                <c:pt idx="27">
                  <c:v>7.0184801286341196</c:v>
                </c:pt>
                <c:pt idx="28">
                  <c:v>6.9157087979663201</c:v>
                </c:pt>
                <c:pt idx="29">
                  <c:v>6.45684579551473</c:v>
                </c:pt>
                <c:pt idx="30">
                  <c:v>6.4455179521868198</c:v>
                </c:pt>
                <c:pt idx="31">
                  <c:v>5.9467940853963404</c:v>
                </c:pt>
                <c:pt idx="32">
                  <c:v>5.5873148961770296</c:v>
                </c:pt>
                <c:pt idx="33">
                  <c:v>4.9880098272626103</c:v>
                </c:pt>
                <c:pt idx="34">
                  <c:v>4.2399046719960598</c:v>
                </c:pt>
                <c:pt idx="35">
                  <c:v>4.082736343653</c:v>
                </c:pt>
                <c:pt idx="36">
                  <c:v>4.08189218873882</c:v>
                </c:pt>
                <c:pt idx="37">
                  <c:v>4.2888802668254398</c:v>
                </c:pt>
                <c:pt idx="38">
                  <c:v>4.8087644442936801</c:v>
                </c:pt>
                <c:pt idx="39">
                  <c:v>4.5951898522971399</c:v>
                </c:pt>
                <c:pt idx="40">
                  <c:v>5.1577539691055101</c:v>
                </c:pt>
                <c:pt idx="41">
                  <c:v>5.1241842856510802</c:v>
                </c:pt>
                <c:pt idx="42">
                  <c:v>5.0790199547597501</c:v>
                </c:pt>
                <c:pt idx="43">
                  <c:v>5.4623166369072802</c:v>
                </c:pt>
                <c:pt idx="44">
                  <c:v>5.67674506326086</c:v>
                </c:pt>
                <c:pt idx="45">
                  <c:v>6.1770539135817799</c:v>
                </c:pt>
                <c:pt idx="46">
                  <c:v>6.2526153874175101</c:v>
                </c:pt>
                <c:pt idx="47">
                  <c:v>6.4473580618823698</c:v>
                </c:pt>
                <c:pt idx="48">
                  <c:v>6.3730720645833996</c:v>
                </c:pt>
                <c:pt idx="49">
                  <c:v>6.1805193995405601</c:v>
                </c:pt>
                <c:pt idx="50">
                  <c:v>6.0743551730603302</c:v>
                </c:pt>
                <c:pt idx="51">
                  <c:v>6.0064365366617603</c:v>
                </c:pt>
                <c:pt idx="52">
                  <c:v>6.0685180756783099</c:v>
                </c:pt>
                <c:pt idx="53">
                  <c:v>6.4556970952894002</c:v>
                </c:pt>
                <c:pt idx="54">
                  <c:v>6.0742149595478603</c:v>
                </c:pt>
                <c:pt idx="55">
                  <c:v>6.4755050531085896</c:v>
                </c:pt>
                <c:pt idx="56">
                  <c:v>6.9247893961080296</c:v>
                </c:pt>
                <c:pt idx="57">
                  <c:v>7.1882521590597701</c:v>
                </c:pt>
                <c:pt idx="58">
                  <c:v>7.5593034308748299</c:v>
                </c:pt>
                <c:pt idx="59">
                  <c:v>8.3572435563733904</c:v>
                </c:pt>
                <c:pt idx="60">
                  <c:v>8.7614823795331205</c:v>
                </c:pt>
                <c:pt idx="61">
                  <c:v>9.0124292430631208</c:v>
                </c:pt>
                <c:pt idx="62">
                  <c:v>8.4637073731201102</c:v>
                </c:pt>
                <c:pt idx="63">
                  <c:v>8.7611692664342904</c:v>
                </c:pt>
                <c:pt idx="64">
                  <c:v>8.7985716206139006</c:v>
                </c:pt>
                <c:pt idx="65">
                  <c:v>9.7382240060768801</c:v>
                </c:pt>
                <c:pt idx="66">
                  <c:v>10.287353148536299</c:v>
                </c:pt>
                <c:pt idx="67">
                  <c:v>10.9726305978481</c:v>
                </c:pt>
                <c:pt idx="68">
                  <c:v>11.908113121055999</c:v>
                </c:pt>
                <c:pt idx="69">
                  <c:v>12.471983873838401</c:v>
                </c:pt>
                <c:pt idx="70">
                  <c:v>13.0979057439576</c:v>
                </c:pt>
                <c:pt idx="71">
                  <c:v>13.377019744747599</c:v>
                </c:pt>
                <c:pt idx="72">
                  <c:v>13.661949657644801</c:v>
                </c:pt>
                <c:pt idx="73">
                  <c:v>14.6327413464895</c:v>
                </c:pt>
                <c:pt idx="74">
                  <c:v>15.100093033607999</c:v>
                </c:pt>
                <c:pt idx="75">
                  <c:v>15.2361775186255</c:v>
                </c:pt>
                <c:pt idx="76">
                  <c:v>15.4812184725508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F-7D4A-BA6A-392927159C74}"/>
            </c:ext>
          </c:extLst>
        </c:ser>
        <c:ser>
          <c:idx val="2"/>
          <c:order val="2"/>
          <c:tx>
            <c:strRef>
              <c:f>mean_coral_cover_all_climate_sc!$D$1</c:f>
              <c:strCache>
                <c:ptCount val="1"/>
                <c:pt idx="0">
                  <c:v>SSP2-4.5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mean_coral_cover_all_climate_sc!$A$2:$A$78</c:f>
              <c:numCache>
                <c:formatCode>General</c:formatCode>
                <c:ptCount val="7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  <c:pt idx="41">
                  <c:v>2065</c:v>
                </c:pt>
                <c:pt idx="42">
                  <c:v>2066</c:v>
                </c:pt>
                <c:pt idx="43">
                  <c:v>2067</c:v>
                </c:pt>
                <c:pt idx="44">
                  <c:v>2068</c:v>
                </c:pt>
                <c:pt idx="45">
                  <c:v>2069</c:v>
                </c:pt>
                <c:pt idx="46">
                  <c:v>2070</c:v>
                </c:pt>
                <c:pt idx="47">
                  <c:v>2071</c:v>
                </c:pt>
                <c:pt idx="48">
                  <c:v>2072</c:v>
                </c:pt>
                <c:pt idx="49">
                  <c:v>2073</c:v>
                </c:pt>
                <c:pt idx="50">
                  <c:v>2074</c:v>
                </c:pt>
                <c:pt idx="51">
                  <c:v>2075</c:v>
                </c:pt>
                <c:pt idx="52">
                  <c:v>2076</c:v>
                </c:pt>
                <c:pt idx="53">
                  <c:v>2077</c:v>
                </c:pt>
                <c:pt idx="54">
                  <c:v>2078</c:v>
                </c:pt>
                <c:pt idx="55">
                  <c:v>2079</c:v>
                </c:pt>
                <c:pt idx="56">
                  <c:v>2080</c:v>
                </c:pt>
                <c:pt idx="57">
                  <c:v>2081</c:v>
                </c:pt>
                <c:pt idx="58">
                  <c:v>2082</c:v>
                </c:pt>
                <c:pt idx="59">
                  <c:v>2083</c:v>
                </c:pt>
                <c:pt idx="60">
                  <c:v>2084</c:v>
                </c:pt>
                <c:pt idx="61">
                  <c:v>2085</c:v>
                </c:pt>
                <c:pt idx="62">
                  <c:v>2086</c:v>
                </c:pt>
                <c:pt idx="63">
                  <c:v>2087</c:v>
                </c:pt>
                <c:pt idx="64">
                  <c:v>2088</c:v>
                </c:pt>
                <c:pt idx="65">
                  <c:v>2089</c:v>
                </c:pt>
                <c:pt idx="66">
                  <c:v>2090</c:v>
                </c:pt>
                <c:pt idx="67">
                  <c:v>2091</c:v>
                </c:pt>
                <c:pt idx="68">
                  <c:v>2092</c:v>
                </c:pt>
                <c:pt idx="69">
                  <c:v>2093</c:v>
                </c:pt>
                <c:pt idx="70">
                  <c:v>2094</c:v>
                </c:pt>
                <c:pt idx="71">
                  <c:v>2095</c:v>
                </c:pt>
                <c:pt idx="72">
                  <c:v>2096</c:v>
                </c:pt>
                <c:pt idx="73">
                  <c:v>2097</c:v>
                </c:pt>
                <c:pt idx="74">
                  <c:v>2098</c:v>
                </c:pt>
                <c:pt idx="75">
                  <c:v>2099</c:v>
                </c:pt>
                <c:pt idx="76">
                  <c:v>2100</c:v>
                </c:pt>
              </c:numCache>
            </c:numRef>
          </c:xVal>
          <c:yVal>
            <c:numRef>
              <c:f>mean_coral_cover_all_climate_sc!$D$2:$D$78</c:f>
              <c:numCache>
                <c:formatCode>General</c:formatCode>
                <c:ptCount val="77"/>
                <c:pt idx="0">
                  <c:v>18.211667413791901</c:v>
                </c:pt>
                <c:pt idx="1">
                  <c:v>18.339359311226499</c:v>
                </c:pt>
                <c:pt idx="2">
                  <c:v>18.345976574316399</c:v>
                </c:pt>
                <c:pt idx="3">
                  <c:v>18.330983205990101</c:v>
                </c:pt>
                <c:pt idx="4">
                  <c:v>18.2484293765697</c:v>
                </c:pt>
                <c:pt idx="5">
                  <c:v>18.760534059835202</c:v>
                </c:pt>
                <c:pt idx="6">
                  <c:v>19.110498787966499</c:v>
                </c:pt>
                <c:pt idx="7">
                  <c:v>18.104234567765701</c:v>
                </c:pt>
                <c:pt idx="8">
                  <c:v>18.931348597833502</c:v>
                </c:pt>
                <c:pt idx="9">
                  <c:v>18.8800301580915</c:v>
                </c:pt>
                <c:pt idx="10">
                  <c:v>18.5753137772621</c:v>
                </c:pt>
                <c:pt idx="11">
                  <c:v>18.535552419762102</c:v>
                </c:pt>
                <c:pt idx="12">
                  <c:v>18.057619390518301</c:v>
                </c:pt>
                <c:pt idx="13">
                  <c:v>17.989255619775001</c:v>
                </c:pt>
                <c:pt idx="14">
                  <c:v>17.101627969931201</c:v>
                </c:pt>
                <c:pt idx="15">
                  <c:v>15.5977375631839</c:v>
                </c:pt>
                <c:pt idx="16">
                  <c:v>13.7951578560121</c:v>
                </c:pt>
                <c:pt idx="17">
                  <c:v>12.852644292207099</c:v>
                </c:pt>
                <c:pt idx="18">
                  <c:v>11.9861074138513</c:v>
                </c:pt>
                <c:pt idx="19">
                  <c:v>11.1916423699201</c:v>
                </c:pt>
                <c:pt idx="20">
                  <c:v>10.871078228254699</c:v>
                </c:pt>
                <c:pt idx="21">
                  <c:v>10.701854563360101</c:v>
                </c:pt>
                <c:pt idx="22">
                  <c:v>10.2111524957296</c:v>
                </c:pt>
                <c:pt idx="23">
                  <c:v>10.140678852915901</c:v>
                </c:pt>
                <c:pt idx="24">
                  <c:v>9.7005174511278494</c:v>
                </c:pt>
                <c:pt idx="25">
                  <c:v>8.7187216018090297</c:v>
                </c:pt>
                <c:pt idx="26">
                  <c:v>7.3243522584051499</c:v>
                </c:pt>
                <c:pt idx="27">
                  <c:v>6.9958559766473298</c:v>
                </c:pt>
                <c:pt idx="28">
                  <c:v>6.7200991750933001</c:v>
                </c:pt>
                <c:pt idx="29">
                  <c:v>6.0064376404183699</c:v>
                </c:pt>
                <c:pt idx="30">
                  <c:v>5.7933360894020103</c:v>
                </c:pt>
                <c:pt idx="31">
                  <c:v>5.0164015780287503</c:v>
                </c:pt>
                <c:pt idx="32">
                  <c:v>4.53347572889456</c:v>
                </c:pt>
                <c:pt idx="33">
                  <c:v>3.8350465166737799</c:v>
                </c:pt>
                <c:pt idx="34">
                  <c:v>3.0062408461248902</c:v>
                </c:pt>
                <c:pt idx="35">
                  <c:v>2.7083208687320699</c:v>
                </c:pt>
                <c:pt idx="36">
                  <c:v>2.57494957080341</c:v>
                </c:pt>
                <c:pt idx="37">
                  <c:v>2.5605934707327398</c:v>
                </c:pt>
                <c:pt idx="38">
                  <c:v>2.75459222180903</c:v>
                </c:pt>
                <c:pt idx="39">
                  <c:v>2.2661839850421699</c:v>
                </c:pt>
                <c:pt idx="40">
                  <c:v>2.5781293991341601</c:v>
                </c:pt>
                <c:pt idx="41">
                  <c:v>2.4127022596186798</c:v>
                </c:pt>
                <c:pt idx="42">
                  <c:v>2.22981463886165</c:v>
                </c:pt>
                <c:pt idx="43">
                  <c:v>2.3000103807163801</c:v>
                </c:pt>
                <c:pt idx="44">
                  <c:v>2.4091580808267601</c:v>
                </c:pt>
                <c:pt idx="45">
                  <c:v>2.5384515652033199</c:v>
                </c:pt>
                <c:pt idx="46">
                  <c:v>2.2990021758262502</c:v>
                </c:pt>
                <c:pt idx="47">
                  <c:v>2.3775031229892001</c:v>
                </c:pt>
                <c:pt idx="48">
                  <c:v>2.4117284694746202</c:v>
                </c:pt>
                <c:pt idx="49">
                  <c:v>2.48065625339339</c:v>
                </c:pt>
                <c:pt idx="50">
                  <c:v>2.5106148793455301</c:v>
                </c:pt>
                <c:pt idx="51">
                  <c:v>2.4886487630684302</c:v>
                </c:pt>
                <c:pt idx="52">
                  <c:v>2.6271729036834399</c:v>
                </c:pt>
                <c:pt idx="53">
                  <c:v>2.6974234499351302</c:v>
                </c:pt>
                <c:pt idx="54">
                  <c:v>2.5148524166819701</c:v>
                </c:pt>
                <c:pt idx="55">
                  <c:v>2.6820050180131698</c:v>
                </c:pt>
                <c:pt idx="56">
                  <c:v>2.80096831606209</c:v>
                </c:pt>
                <c:pt idx="57">
                  <c:v>2.8706312392237798</c:v>
                </c:pt>
                <c:pt idx="58">
                  <c:v>2.8944281009025201</c:v>
                </c:pt>
                <c:pt idx="59">
                  <c:v>3.1148166367416499</c:v>
                </c:pt>
                <c:pt idx="60">
                  <c:v>3.2561701701289398</c:v>
                </c:pt>
                <c:pt idx="61">
                  <c:v>3.0080061729751701</c:v>
                </c:pt>
                <c:pt idx="62">
                  <c:v>2.4300382451837201</c:v>
                </c:pt>
                <c:pt idx="63">
                  <c:v>2.34867836326797</c:v>
                </c:pt>
                <c:pt idx="64">
                  <c:v>2.2116255961006202</c:v>
                </c:pt>
                <c:pt idx="65">
                  <c:v>2.3967298349831601</c:v>
                </c:pt>
                <c:pt idx="66">
                  <c:v>2.2743914376753098</c:v>
                </c:pt>
                <c:pt idx="67">
                  <c:v>2.4053853151344202</c:v>
                </c:pt>
                <c:pt idx="68">
                  <c:v>2.5058897558642599</c:v>
                </c:pt>
                <c:pt idx="69">
                  <c:v>2.3615358706489702</c:v>
                </c:pt>
                <c:pt idx="70">
                  <c:v>2.5079890427245899</c:v>
                </c:pt>
                <c:pt idx="71">
                  <c:v>2.3279603568185498</c:v>
                </c:pt>
                <c:pt idx="72">
                  <c:v>1.9380781074903399</c:v>
                </c:pt>
                <c:pt idx="73">
                  <c:v>2.0014498177527198</c:v>
                </c:pt>
                <c:pt idx="74">
                  <c:v>2.10255962160854</c:v>
                </c:pt>
                <c:pt idx="75">
                  <c:v>1.83181289315608</c:v>
                </c:pt>
                <c:pt idx="76">
                  <c:v>1.53436740609323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F-7D4A-BA6A-392927159C74}"/>
            </c:ext>
          </c:extLst>
        </c:ser>
        <c:ser>
          <c:idx val="3"/>
          <c:order val="3"/>
          <c:tx>
            <c:strRef>
              <c:f>mean_coral_cover_all_climate_sc!$E$1</c:f>
              <c:strCache>
                <c:ptCount val="1"/>
                <c:pt idx="0">
                  <c:v>SSP3-7.0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mean_coral_cover_all_climate_sc!$A$2:$A$78</c:f>
              <c:numCache>
                <c:formatCode>General</c:formatCode>
                <c:ptCount val="7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  <c:pt idx="41">
                  <c:v>2065</c:v>
                </c:pt>
                <c:pt idx="42">
                  <c:v>2066</c:v>
                </c:pt>
                <c:pt idx="43">
                  <c:v>2067</c:v>
                </c:pt>
                <c:pt idx="44">
                  <c:v>2068</c:v>
                </c:pt>
                <c:pt idx="45">
                  <c:v>2069</c:v>
                </c:pt>
                <c:pt idx="46">
                  <c:v>2070</c:v>
                </c:pt>
                <c:pt idx="47">
                  <c:v>2071</c:v>
                </c:pt>
                <c:pt idx="48">
                  <c:v>2072</c:v>
                </c:pt>
                <c:pt idx="49">
                  <c:v>2073</c:v>
                </c:pt>
                <c:pt idx="50">
                  <c:v>2074</c:v>
                </c:pt>
                <c:pt idx="51">
                  <c:v>2075</c:v>
                </c:pt>
                <c:pt idx="52">
                  <c:v>2076</c:v>
                </c:pt>
                <c:pt idx="53">
                  <c:v>2077</c:v>
                </c:pt>
                <c:pt idx="54">
                  <c:v>2078</c:v>
                </c:pt>
                <c:pt idx="55">
                  <c:v>2079</c:v>
                </c:pt>
                <c:pt idx="56">
                  <c:v>2080</c:v>
                </c:pt>
                <c:pt idx="57">
                  <c:v>2081</c:v>
                </c:pt>
                <c:pt idx="58">
                  <c:v>2082</c:v>
                </c:pt>
                <c:pt idx="59">
                  <c:v>2083</c:v>
                </c:pt>
                <c:pt idx="60">
                  <c:v>2084</c:v>
                </c:pt>
                <c:pt idx="61">
                  <c:v>2085</c:v>
                </c:pt>
                <c:pt idx="62">
                  <c:v>2086</c:v>
                </c:pt>
                <c:pt idx="63">
                  <c:v>2087</c:v>
                </c:pt>
                <c:pt idx="64">
                  <c:v>2088</c:v>
                </c:pt>
                <c:pt idx="65">
                  <c:v>2089</c:v>
                </c:pt>
                <c:pt idx="66">
                  <c:v>2090</c:v>
                </c:pt>
                <c:pt idx="67">
                  <c:v>2091</c:v>
                </c:pt>
                <c:pt idx="68">
                  <c:v>2092</c:v>
                </c:pt>
                <c:pt idx="69">
                  <c:v>2093</c:v>
                </c:pt>
                <c:pt idx="70">
                  <c:v>2094</c:v>
                </c:pt>
                <c:pt idx="71">
                  <c:v>2095</c:v>
                </c:pt>
                <c:pt idx="72">
                  <c:v>2096</c:v>
                </c:pt>
                <c:pt idx="73">
                  <c:v>2097</c:v>
                </c:pt>
                <c:pt idx="74">
                  <c:v>2098</c:v>
                </c:pt>
                <c:pt idx="75">
                  <c:v>2099</c:v>
                </c:pt>
                <c:pt idx="76">
                  <c:v>2100</c:v>
                </c:pt>
              </c:numCache>
            </c:numRef>
          </c:xVal>
          <c:yVal>
            <c:numRef>
              <c:f>mean_coral_cover_all_climate_sc!$E$2:$E$78</c:f>
              <c:numCache>
                <c:formatCode>General</c:formatCode>
                <c:ptCount val="77"/>
                <c:pt idx="0">
                  <c:v>18.230305056280301</c:v>
                </c:pt>
                <c:pt idx="1">
                  <c:v>18.360434429767501</c:v>
                </c:pt>
                <c:pt idx="2">
                  <c:v>18.480211236318301</c:v>
                </c:pt>
                <c:pt idx="3">
                  <c:v>18.6107320659798</c:v>
                </c:pt>
                <c:pt idx="4">
                  <c:v>18.587189530786301</c:v>
                </c:pt>
                <c:pt idx="5">
                  <c:v>19.205336581662898</c:v>
                </c:pt>
                <c:pt idx="6">
                  <c:v>19.746792121776899</c:v>
                </c:pt>
                <c:pt idx="7">
                  <c:v>19.0150855722591</c:v>
                </c:pt>
                <c:pt idx="8">
                  <c:v>19.876762717055701</c:v>
                </c:pt>
                <c:pt idx="9">
                  <c:v>19.988441928334399</c:v>
                </c:pt>
                <c:pt idx="10">
                  <c:v>19.7486076965567</c:v>
                </c:pt>
                <c:pt idx="11">
                  <c:v>19.7527048393836</c:v>
                </c:pt>
                <c:pt idx="12">
                  <c:v>19.288239893442601</c:v>
                </c:pt>
                <c:pt idx="13">
                  <c:v>19.333817593089801</c:v>
                </c:pt>
                <c:pt idx="14">
                  <c:v>18.450042676869501</c:v>
                </c:pt>
                <c:pt idx="15">
                  <c:v>17.217841688101601</c:v>
                </c:pt>
                <c:pt idx="16">
                  <c:v>15.622962427609099</c:v>
                </c:pt>
                <c:pt idx="17">
                  <c:v>14.7074749173731</c:v>
                </c:pt>
                <c:pt idx="18">
                  <c:v>13.9239714727762</c:v>
                </c:pt>
                <c:pt idx="19">
                  <c:v>13.262114182353599</c:v>
                </c:pt>
                <c:pt idx="20">
                  <c:v>12.962640358274101</c:v>
                </c:pt>
                <c:pt idx="21">
                  <c:v>12.822701685369699</c:v>
                </c:pt>
                <c:pt idx="22">
                  <c:v>12.438922025126599</c:v>
                </c:pt>
                <c:pt idx="23">
                  <c:v>12.4620166796589</c:v>
                </c:pt>
                <c:pt idx="24">
                  <c:v>11.984688526329</c:v>
                </c:pt>
                <c:pt idx="25">
                  <c:v>10.932640057721301</c:v>
                </c:pt>
                <c:pt idx="26">
                  <c:v>9.4437726556362005</c:v>
                </c:pt>
                <c:pt idx="27">
                  <c:v>8.9947800079720501</c:v>
                </c:pt>
                <c:pt idx="28">
                  <c:v>8.5429740308988595</c:v>
                </c:pt>
                <c:pt idx="29">
                  <c:v>7.5393314010007302</c:v>
                </c:pt>
                <c:pt idx="30">
                  <c:v>7.1641189957957803</c:v>
                </c:pt>
                <c:pt idx="31">
                  <c:v>6.0324163150528296</c:v>
                </c:pt>
                <c:pt idx="32">
                  <c:v>5.2034209579116499</c:v>
                </c:pt>
                <c:pt idx="33">
                  <c:v>4.28530696179486</c:v>
                </c:pt>
                <c:pt idx="34">
                  <c:v>3.2105920554113299</c:v>
                </c:pt>
                <c:pt idx="35">
                  <c:v>2.7477920921699202</c:v>
                </c:pt>
                <c:pt idx="36">
                  <c:v>2.4028067226325902</c:v>
                </c:pt>
                <c:pt idx="37">
                  <c:v>2.2520430741598698</c:v>
                </c:pt>
                <c:pt idx="38">
                  <c:v>2.2629624993827799</c:v>
                </c:pt>
                <c:pt idx="39">
                  <c:v>1.6980974983478601</c:v>
                </c:pt>
                <c:pt idx="40">
                  <c:v>1.8222708975308399</c:v>
                </c:pt>
                <c:pt idx="41">
                  <c:v>1.5961103313193701</c:v>
                </c:pt>
                <c:pt idx="42">
                  <c:v>1.37321495024436</c:v>
                </c:pt>
                <c:pt idx="43">
                  <c:v>1.2789159046999801</c:v>
                </c:pt>
                <c:pt idx="44">
                  <c:v>1.2445108692697799</c:v>
                </c:pt>
                <c:pt idx="45">
                  <c:v>1.24726656900864</c:v>
                </c:pt>
                <c:pt idx="46">
                  <c:v>1.08148725927636</c:v>
                </c:pt>
                <c:pt idx="47">
                  <c:v>1.0714381353474101</c:v>
                </c:pt>
                <c:pt idx="48">
                  <c:v>1.0346162769145399</c:v>
                </c:pt>
                <c:pt idx="49">
                  <c:v>1.0058485307404399</c:v>
                </c:pt>
                <c:pt idx="50">
                  <c:v>0.97188207303324203</c:v>
                </c:pt>
                <c:pt idx="51">
                  <c:v>0.878618983141917</c:v>
                </c:pt>
                <c:pt idx="52">
                  <c:v>0.78876714420081895</c:v>
                </c:pt>
                <c:pt idx="53">
                  <c:v>0.69063704516150404</c:v>
                </c:pt>
                <c:pt idx="54">
                  <c:v>0.46780124443809201</c:v>
                </c:pt>
                <c:pt idx="55">
                  <c:v>0.409145834119928</c:v>
                </c:pt>
                <c:pt idx="56">
                  <c:v>0.26838077506486901</c:v>
                </c:pt>
                <c:pt idx="57">
                  <c:v>0.195136229178482</c:v>
                </c:pt>
                <c:pt idx="58">
                  <c:v>0.147226102517555</c:v>
                </c:pt>
                <c:pt idx="59">
                  <c:v>0.110495914794983</c:v>
                </c:pt>
                <c:pt idx="60">
                  <c:v>9.3036331664817104E-2</c:v>
                </c:pt>
                <c:pt idx="61">
                  <c:v>2.53489461179752E-2</c:v>
                </c:pt>
                <c:pt idx="62">
                  <c:v>9.0509583241757605E-3</c:v>
                </c:pt>
                <c:pt idx="63">
                  <c:v>3.9361982250324303E-3</c:v>
                </c:pt>
                <c:pt idx="64">
                  <c:v>1.98298561923079E-3</c:v>
                </c:pt>
                <c:pt idx="65">
                  <c:v>1.2966120942678901E-3</c:v>
                </c:pt>
                <c:pt idx="66">
                  <c:v>1.0199358016942199E-3</c:v>
                </c:pt>
                <c:pt idx="67">
                  <c:v>9.5916703540858701E-4</c:v>
                </c:pt>
                <c:pt idx="68">
                  <c:v>7.2518144749963997E-4</c:v>
                </c:pt>
                <c:pt idx="69">
                  <c:v>6.5780683738321305E-4</c:v>
                </c:pt>
                <c:pt idx="70">
                  <c:v>6.5448789689125304E-4</c:v>
                </c:pt>
                <c:pt idx="71">
                  <c:v>6.4974291249598299E-4</c:v>
                </c:pt>
                <c:pt idx="72">
                  <c:v>6.5733828554592299E-4</c:v>
                </c:pt>
                <c:pt idx="73">
                  <c:v>6.5119499235589105E-4</c:v>
                </c:pt>
                <c:pt idx="74">
                  <c:v>6.7714069636452595E-4</c:v>
                </c:pt>
                <c:pt idx="75">
                  <c:v>6.5116976971663705E-4</c:v>
                </c:pt>
                <c:pt idx="76">
                  <c:v>6.6861228425952202E-4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F-7D4A-BA6A-392927159C74}"/>
            </c:ext>
          </c:extLst>
        </c:ser>
        <c:ser>
          <c:idx val="4"/>
          <c:order val="4"/>
          <c:tx>
            <c:strRef>
              <c:f>mean_coral_cover_all_climate_sc!$F$1</c:f>
              <c:strCache>
                <c:ptCount val="1"/>
                <c:pt idx="0">
                  <c:v>SSP5-8.5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mean_coral_cover_all_climate_sc!$A$2:$A$78</c:f>
              <c:numCache>
                <c:formatCode>General</c:formatCode>
                <c:ptCount val="7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  <c:pt idx="41">
                  <c:v>2065</c:v>
                </c:pt>
                <c:pt idx="42">
                  <c:v>2066</c:v>
                </c:pt>
                <c:pt idx="43">
                  <c:v>2067</c:v>
                </c:pt>
                <c:pt idx="44">
                  <c:v>2068</c:v>
                </c:pt>
                <c:pt idx="45">
                  <c:v>2069</c:v>
                </c:pt>
                <c:pt idx="46">
                  <c:v>2070</c:v>
                </c:pt>
                <c:pt idx="47">
                  <c:v>2071</c:v>
                </c:pt>
                <c:pt idx="48">
                  <c:v>2072</c:v>
                </c:pt>
                <c:pt idx="49">
                  <c:v>2073</c:v>
                </c:pt>
                <c:pt idx="50">
                  <c:v>2074</c:v>
                </c:pt>
                <c:pt idx="51">
                  <c:v>2075</c:v>
                </c:pt>
                <c:pt idx="52">
                  <c:v>2076</c:v>
                </c:pt>
                <c:pt idx="53">
                  <c:v>2077</c:v>
                </c:pt>
                <c:pt idx="54">
                  <c:v>2078</c:v>
                </c:pt>
                <c:pt idx="55">
                  <c:v>2079</c:v>
                </c:pt>
                <c:pt idx="56">
                  <c:v>2080</c:v>
                </c:pt>
                <c:pt idx="57">
                  <c:v>2081</c:v>
                </c:pt>
                <c:pt idx="58">
                  <c:v>2082</c:v>
                </c:pt>
                <c:pt idx="59">
                  <c:v>2083</c:v>
                </c:pt>
                <c:pt idx="60">
                  <c:v>2084</c:v>
                </c:pt>
                <c:pt idx="61">
                  <c:v>2085</c:v>
                </c:pt>
                <c:pt idx="62">
                  <c:v>2086</c:v>
                </c:pt>
                <c:pt idx="63">
                  <c:v>2087</c:v>
                </c:pt>
                <c:pt idx="64">
                  <c:v>2088</c:v>
                </c:pt>
                <c:pt idx="65">
                  <c:v>2089</c:v>
                </c:pt>
                <c:pt idx="66">
                  <c:v>2090</c:v>
                </c:pt>
                <c:pt idx="67">
                  <c:v>2091</c:v>
                </c:pt>
                <c:pt idx="68">
                  <c:v>2092</c:v>
                </c:pt>
                <c:pt idx="69">
                  <c:v>2093</c:v>
                </c:pt>
                <c:pt idx="70">
                  <c:v>2094</c:v>
                </c:pt>
                <c:pt idx="71">
                  <c:v>2095</c:v>
                </c:pt>
                <c:pt idx="72">
                  <c:v>2096</c:v>
                </c:pt>
                <c:pt idx="73">
                  <c:v>2097</c:v>
                </c:pt>
                <c:pt idx="74">
                  <c:v>2098</c:v>
                </c:pt>
                <c:pt idx="75">
                  <c:v>2099</c:v>
                </c:pt>
                <c:pt idx="76">
                  <c:v>2100</c:v>
                </c:pt>
              </c:numCache>
            </c:numRef>
          </c:xVal>
          <c:yVal>
            <c:numRef>
              <c:f>mean_coral_cover_all_climate_sc!$F$2:$F$78</c:f>
              <c:numCache>
                <c:formatCode>General</c:formatCode>
                <c:ptCount val="77"/>
                <c:pt idx="0">
                  <c:v>18.048567990135499</c:v>
                </c:pt>
                <c:pt idx="1">
                  <c:v>18.0715514236621</c:v>
                </c:pt>
                <c:pt idx="2">
                  <c:v>17.9852549238317</c:v>
                </c:pt>
                <c:pt idx="3">
                  <c:v>17.880644160402099</c:v>
                </c:pt>
                <c:pt idx="4">
                  <c:v>17.6476816357603</c:v>
                </c:pt>
                <c:pt idx="5">
                  <c:v>18.015318607549101</c:v>
                </c:pt>
                <c:pt idx="6">
                  <c:v>18.155855379383901</c:v>
                </c:pt>
                <c:pt idx="7">
                  <c:v>16.977483975755401</c:v>
                </c:pt>
                <c:pt idx="8">
                  <c:v>17.397162601765199</c:v>
                </c:pt>
                <c:pt idx="9">
                  <c:v>17.069956074079201</c:v>
                </c:pt>
                <c:pt idx="10">
                  <c:v>16.410034425939902</c:v>
                </c:pt>
                <c:pt idx="11">
                  <c:v>16.119071401087201</c:v>
                </c:pt>
                <c:pt idx="12">
                  <c:v>15.1905948242504</c:v>
                </c:pt>
                <c:pt idx="13">
                  <c:v>14.8362499156135</c:v>
                </c:pt>
                <c:pt idx="14">
                  <c:v>13.557738124355399</c:v>
                </c:pt>
                <c:pt idx="15">
                  <c:v>11.9513539056739</c:v>
                </c:pt>
                <c:pt idx="16">
                  <c:v>10.0976676988639</c:v>
                </c:pt>
                <c:pt idx="17">
                  <c:v>9.1778917765764003</c:v>
                </c:pt>
                <c:pt idx="18">
                  <c:v>8.0525534283746794</c:v>
                </c:pt>
                <c:pt idx="19">
                  <c:v>7.1528405012023404</c:v>
                </c:pt>
                <c:pt idx="20">
                  <c:v>6.4599091938680298</c:v>
                </c:pt>
                <c:pt idx="21">
                  <c:v>6.07424442709552</c:v>
                </c:pt>
                <c:pt idx="22">
                  <c:v>5.16596836616801</c:v>
                </c:pt>
                <c:pt idx="23">
                  <c:v>4.7348619832835004</c:v>
                </c:pt>
                <c:pt idx="24">
                  <c:v>4.2485120936329297</c:v>
                </c:pt>
                <c:pt idx="25">
                  <c:v>3.43250136809261</c:v>
                </c:pt>
                <c:pt idx="26">
                  <c:v>2.2241949594063399</c:v>
                </c:pt>
                <c:pt idx="27">
                  <c:v>1.61052903171698</c:v>
                </c:pt>
                <c:pt idx="28">
                  <c:v>1.2903194413580501</c:v>
                </c:pt>
                <c:pt idx="29">
                  <c:v>0.95808025002518904</c:v>
                </c:pt>
                <c:pt idx="30">
                  <c:v>0.83245507019484899</c:v>
                </c:pt>
                <c:pt idx="31">
                  <c:v>0.61160552808301905</c:v>
                </c:pt>
                <c:pt idx="32">
                  <c:v>0.51680151831017096</c:v>
                </c:pt>
                <c:pt idx="33">
                  <c:v>0.40422280530473398</c:v>
                </c:pt>
                <c:pt idx="34">
                  <c:v>0.32534003982312698</c:v>
                </c:pt>
                <c:pt idx="35">
                  <c:v>0.31450458614578802</c:v>
                </c:pt>
                <c:pt idx="36">
                  <c:v>0.315814843211428</c:v>
                </c:pt>
                <c:pt idx="37">
                  <c:v>0.33945159387146701</c:v>
                </c:pt>
                <c:pt idx="38">
                  <c:v>0.37022162646484802</c:v>
                </c:pt>
                <c:pt idx="39">
                  <c:v>0.31296881756765199</c:v>
                </c:pt>
                <c:pt idx="40">
                  <c:v>0.35277011875483699</c:v>
                </c:pt>
                <c:pt idx="41">
                  <c:v>0.28572155471178401</c:v>
                </c:pt>
                <c:pt idx="42">
                  <c:v>0.232183088668485</c:v>
                </c:pt>
                <c:pt idx="43">
                  <c:v>0.18804459795630901</c:v>
                </c:pt>
                <c:pt idx="44">
                  <c:v>0.16189491552086099</c:v>
                </c:pt>
                <c:pt idx="45">
                  <c:v>0.13309016860231601</c:v>
                </c:pt>
                <c:pt idx="46">
                  <c:v>5.8496996820845797E-2</c:v>
                </c:pt>
                <c:pt idx="47">
                  <c:v>3.5707622685674401E-2</c:v>
                </c:pt>
                <c:pt idx="48">
                  <c:v>2.3904130578896701E-2</c:v>
                </c:pt>
                <c:pt idx="49">
                  <c:v>1.5420901672349E-2</c:v>
                </c:pt>
                <c:pt idx="50">
                  <c:v>6.7671406489725602E-3</c:v>
                </c:pt>
                <c:pt idx="51">
                  <c:v>1.9511502125956199E-3</c:v>
                </c:pt>
                <c:pt idx="52">
                  <c:v>1.61755980795232E-3</c:v>
                </c:pt>
                <c:pt idx="53">
                  <c:v>8.5231471761453297E-4</c:v>
                </c:pt>
                <c:pt idx="54">
                  <c:v>6.9363691299342898E-4</c:v>
                </c:pt>
                <c:pt idx="55">
                  <c:v>6.5823654974697405E-4</c:v>
                </c:pt>
                <c:pt idx="56">
                  <c:v>6.7788236981466401E-4</c:v>
                </c:pt>
                <c:pt idx="57">
                  <c:v>6.4599342099113505E-4</c:v>
                </c:pt>
                <c:pt idx="58">
                  <c:v>6.4582563777609099E-4</c:v>
                </c:pt>
                <c:pt idx="59">
                  <c:v>6.4702994994672298E-4</c:v>
                </c:pt>
                <c:pt idx="60">
                  <c:v>6.5394094326693699E-4</c:v>
                </c:pt>
                <c:pt idx="61">
                  <c:v>6.6831431574876105E-4</c:v>
                </c:pt>
                <c:pt idx="62">
                  <c:v>6.5274879391538296E-4</c:v>
                </c:pt>
                <c:pt idx="63">
                  <c:v>6.5375052052463797E-4</c:v>
                </c:pt>
                <c:pt idx="64">
                  <c:v>6.6981856298815E-4</c:v>
                </c:pt>
                <c:pt idx="65">
                  <c:v>6.5735942187064101E-4</c:v>
                </c:pt>
                <c:pt idx="66">
                  <c:v>6.6776427298522996E-4</c:v>
                </c:pt>
                <c:pt idx="67">
                  <c:v>6.6925889592596996E-4</c:v>
                </c:pt>
                <c:pt idx="68">
                  <c:v>6.4829709782675596E-4</c:v>
                </c:pt>
                <c:pt idx="69">
                  <c:v>6.4790501633072903E-4</c:v>
                </c:pt>
                <c:pt idx="70">
                  <c:v>6.5238138503499201E-4</c:v>
                </c:pt>
                <c:pt idx="71">
                  <c:v>6.4944773074174895E-4</c:v>
                </c:pt>
                <c:pt idx="72">
                  <c:v>6.5746888079098499E-4</c:v>
                </c:pt>
                <c:pt idx="73">
                  <c:v>6.5129541294472798E-4</c:v>
                </c:pt>
                <c:pt idx="74">
                  <c:v>6.8511066629688003E-4</c:v>
                </c:pt>
                <c:pt idx="75">
                  <c:v>6.6351543938005897E-4</c:v>
                </c:pt>
                <c:pt idx="76">
                  <c:v>6.6869071764608795E-4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F-7D4A-BA6A-39292715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860784"/>
        <c:axId val="1295843136"/>
      </c:scatterChart>
      <c:valAx>
        <c:axId val="1295860784"/>
        <c:scaling>
          <c:orientation val="minMax"/>
          <c:max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43136"/>
        <c:crosses val="autoZero"/>
        <c:crossBetween val="midCat"/>
      </c:valAx>
      <c:valAx>
        <c:axId val="12958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5</xdr:row>
      <xdr:rowOff>76200</xdr:rowOff>
    </xdr:from>
    <xdr:to>
      <xdr:col>22</xdr:col>
      <xdr:colOff>254000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525123-D5B2-F823-DC89-4092A5B9C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zoomScale="125" workbookViewId="0">
      <selection activeCell="F2" sqref="F2:F7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>
        <v>2024</v>
      </c>
      <c r="B2">
        <v>17.893635253969698</v>
      </c>
      <c r="C2">
        <v>17.863556972741101</v>
      </c>
      <c r="D2">
        <v>18.211667413791901</v>
      </c>
      <c r="E2">
        <v>18.230305056280301</v>
      </c>
      <c r="F2">
        <v>18.048567990135499</v>
      </c>
    </row>
    <row r="3" spans="1:6" x14ac:dyDescent="0.2">
      <c r="A3">
        <v>2025</v>
      </c>
      <c r="B3">
        <v>17.989500399327301</v>
      </c>
      <c r="C3">
        <v>17.956007677899802</v>
      </c>
      <c r="D3">
        <v>18.339359311226499</v>
      </c>
      <c r="E3">
        <v>18.360434429767501</v>
      </c>
      <c r="F3">
        <v>18.0715514236621</v>
      </c>
    </row>
    <row r="4" spans="1:6" x14ac:dyDescent="0.2">
      <c r="A4">
        <v>2026</v>
      </c>
      <c r="B4">
        <v>17.795393936829399</v>
      </c>
      <c r="C4">
        <v>17.7159616632838</v>
      </c>
      <c r="D4">
        <v>18.345976574316399</v>
      </c>
      <c r="E4">
        <v>18.480211236318301</v>
      </c>
      <c r="F4">
        <v>17.9852549238317</v>
      </c>
    </row>
    <row r="5" spans="1:6" x14ac:dyDescent="0.2">
      <c r="A5">
        <v>2027</v>
      </c>
      <c r="B5">
        <v>17.579631236268799</v>
      </c>
      <c r="C5">
        <v>17.442764937355498</v>
      </c>
      <c r="D5">
        <v>18.330983205990101</v>
      </c>
      <c r="E5">
        <v>18.6107320659798</v>
      </c>
      <c r="F5">
        <v>17.880644160402099</v>
      </c>
    </row>
    <row r="6" spans="1:6" x14ac:dyDescent="0.2">
      <c r="A6">
        <v>2028</v>
      </c>
      <c r="B6">
        <v>17.353480931733301</v>
      </c>
      <c r="C6">
        <v>17.165446124168</v>
      </c>
      <c r="D6">
        <v>18.2484293765697</v>
      </c>
      <c r="E6">
        <v>18.587189530786301</v>
      </c>
      <c r="F6">
        <v>17.6476816357603</v>
      </c>
    </row>
    <row r="7" spans="1:6" x14ac:dyDescent="0.2">
      <c r="A7">
        <v>2029</v>
      </c>
      <c r="B7">
        <v>17.867894347680199</v>
      </c>
      <c r="C7">
        <v>17.498837841534801</v>
      </c>
      <c r="D7">
        <v>18.760534059835202</v>
      </c>
      <c r="E7">
        <v>19.205336581662898</v>
      </c>
      <c r="F7">
        <v>18.015318607549101</v>
      </c>
    </row>
    <row r="8" spans="1:6" x14ac:dyDescent="0.2">
      <c r="A8">
        <v>2030</v>
      </c>
      <c r="B8">
        <v>18.021936574923899</v>
      </c>
      <c r="C8">
        <v>17.5581076111174</v>
      </c>
      <c r="D8">
        <v>19.110498787966499</v>
      </c>
      <c r="E8">
        <v>19.746792121776899</v>
      </c>
      <c r="F8">
        <v>18.155855379383901</v>
      </c>
    </row>
    <row r="9" spans="1:6" x14ac:dyDescent="0.2">
      <c r="A9">
        <v>2031</v>
      </c>
      <c r="B9">
        <v>16.925884963101101</v>
      </c>
      <c r="C9">
        <v>16.338607803762699</v>
      </c>
      <c r="D9">
        <v>18.104234567765701</v>
      </c>
      <c r="E9">
        <v>19.0150855722591</v>
      </c>
      <c r="F9">
        <v>16.977483975755401</v>
      </c>
    </row>
    <row r="10" spans="1:6" x14ac:dyDescent="0.2">
      <c r="A10">
        <v>2032</v>
      </c>
      <c r="B10">
        <v>17.7816184862196</v>
      </c>
      <c r="C10">
        <v>17.0270682413963</v>
      </c>
      <c r="D10">
        <v>18.931348597833502</v>
      </c>
      <c r="E10">
        <v>19.876762717055701</v>
      </c>
      <c r="F10">
        <v>17.397162601765199</v>
      </c>
    </row>
    <row r="11" spans="1:6" x14ac:dyDescent="0.2">
      <c r="A11">
        <v>2033</v>
      </c>
      <c r="B11">
        <v>17.8569689003218</v>
      </c>
      <c r="C11">
        <v>16.9088466541976</v>
      </c>
      <c r="D11">
        <v>18.8800301580915</v>
      </c>
      <c r="E11">
        <v>19.988441928334399</v>
      </c>
      <c r="F11">
        <v>17.069956074079201</v>
      </c>
    </row>
    <row r="12" spans="1:6" x14ac:dyDescent="0.2">
      <c r="A12">
        <v>2034</v>
      </c>
      <c r="B12">
        <v>17.613582612194399</v>
      </c>
      <c r="C12">
        <v>16.578026559807501</v>
      </c>
      <c r="D12">
        <v>18.5753137772621</v>
      </c>
      <c r="E12">
        <v>19.7486076965567</v>
      </c>
      <c r="F12">
        <v>16.410034425939902</v>
      </c>
    </row>
    <row r="13" spans="1:6" x14ac:dyDescent="0.2">
      <c r="A13">
        <v>2035</v>
      </c>
      <c r="B13">
        <v>17.6018876812816</v>
      </c>
      <c r="C13">
        <v>16.560340962784899</v>
      </c>
      <c r="D13">
        <v>18.535552419762102</v>
      </c>
      <c r="E13">
        <v>19.7527048393836</v>
      </c>
      <c r="F13">
        <v>16.119071401087201</v>
      </c>
    </row>
    <row r="14" spans="1:6" x14ac:dyDescent="0.2">
      <c r="A14">
        <v>2036</v>
      </c>
      <c r="B14">
        <v>17.366045156532302</v>
      </c>
      <c r="C14">
        <v>16.274181022525099</v>
      </c>
      <c r="D14">
        <v>18.057619390518301</v>
      </c>
      <c r="E14">
        <v>19.288239893442601</v>
      </c>
      <c r="F14">
        <v>15.1905948242504</v>
      </c>
    </row>
    <row r="15" spans="1:6" x14ac:dyDescent="0.2">
      <c r="A15">
        <v>2037</v>
      </c>
      <c r="B15">
        <v>17.350664687369999</v>
      </c>
      <c r="C15">
        <v>16.234675027702401</v>
      </c>
      <c r="D15">
        <v>17.989255619775001</v>
      </c>
      <c r="E15">
        <v>19.333817593089801</v>
      </c>
      <c r="F15">
        <v>14.8362499156135</v>
      </c>
    </row>
    <row r="16" spans="1:6" x14ac:dyDescent="0.2">
      <c r="A16">
        <v>2038</v>
      </c>
      <c r="B16">
        <v>16.512008180488898</v>
      </c>
      <c r="C16">
        <v>15.3526933775271</v>
      </c>
      <c r="D16">
        <v>17.101627969931201</v>
      </c>
      <c r="E16">
        <v>18.450042676869501</v>
      </c>
      <c r="F16">
        <v>13.557738124355399</v>
      </c>
    </row>
    <row r="17" spans="1:6" x14ac:dyDescent="0.2">
      <c r="A17">
        <v>2039</v>
      </c>
      <c r="B17">
        <v>15.4433750921929</v>
      </c>
      <c r="C17">
        <v>14.138898036206299</v>
      </c>
      <c r="D17">
        <v>15.5977375631839</v>
      </c>
      <c r="E17">
        <v>17.217841688101601</v>
      </c>
      <c r="F17">
        <v>11.9513539056739</v>
      </c>
    </row>
    <row r="18" spans="1:6" x14ac:dyDescent="0.2">
      <c r="A18">
        <v>2040</v>
      </c>
      <c r="B18">
        <v>13.9701795942832</v>
      </c>
      <c r="C18">
        <v>12.5068036298754</v>
      </c>
      <c r="D18">
        <v>13.7951578560121</v>
      </c>
      <c r="E18">
        <v>15.622962427609099</v>
      </c>
      <c r="F18">
        <v>10.0976676988639</v>
      </c>
    </row>
    <row r="19" spans="1:6" x14ac:dyDescent="0.2">
      <c r="A19">
        <v>2041</v>
      </c>
      <c r="B19">
        <v>13.3553089972413</v>
      </c>
      <c r="C19">
        <v>11.838640852051199</v>
      </c>
      <c r="D19">
        <v>12.852644292207099</v>
      </c>
      <c r="E19">
        <v>14.7074749173731</v>
      </c>
      <c r="F19">
        <v>9.1778917765764003</v>
      </c>
    </row>
    <row r="20" spans="1:6" x14ac:dyDescent="0.2">
      <c r="A20">
        <v>2042</v>
      </c>
      <c r="B20">
        <v>12.608225531506999</v>
      </c>
      <c r="C20">
        <v>10.967539418552599</v>
      </c>
      <c r="D20">
        <v>11.9861074138513</v>
      </c>
      <c r="E20">
        <v>13.9239714727762</v>
      </c>
      <c r="F20">
        <v>8.0525534283746794</v>
      </c>
    </row>
    <row r="21" spans="1:6" x14ac:dyDescent="0.2">
      <c r="A21">
        <v>2043</v>
      </c>
      <c r="B21">
        <v>11.8658379056935</v>
      </c>
      <c r="C21">
        <v>10.1184541797317</v>
      </c>
      <c r="D21">
        <v>11.1916423699201</v>
      </c>
      <c r="E21">
        <v>13.262114182353599</v>
      </c>
      <c r="F21">
        <v>7.1528405012023404</v>
      </c>
    </row>
    <row r="22" spans="1:6" x14ac:dyDescent="0.2">
      <c r="A22">
        <v>2044</v>
      </c>
      <c r="B22">
        <v>11.762398633751101</v>
      </c>
      <c r="C22">
        <v>9.9163990017937902</v>
      </c>
      <c r="D22">
        <v>10.871078228254699</v>
      </c>
      <c r="E22">
        <v>12.962640358274101</v>
      </c>
      <c r="F22">
        <v>6.4599091938680298</v>
      </c>
    </row>
    <row r="23" spans="1:6" x14ac:dyDescent="0.2">
      <c r="A23">
        <v>2045</v>
      </c>
      <c r="B23">
        <v>11.8867129086894</v>
      </c>
      <c r="C23">
        <v>9.8523530061023994</v>
      </c>
      <c r="D23">
        <v>10.701854563360101</v>
      </c>
      <c r="E23">
        <v>12.822701685369699</v>
      </c>
      <c r="F23">
        <v>6.07424442709552</v>
      </c>
    </row>
    <row r="24" spans="1:6" x14ac:dyDescent="0.2">
      <c r="A24">
        <v>2046</v>
      </c>
      <c r="B24">
        <v>11.6524657816552</v>
      </c>
      <c r="C24">
        <v>9.4564467290124306</v>
      </c>
      <c r="D24">
        <v>10.2111524957296</v>
      </c>
      <c r="E24">
        <v>12.438922025126599</v>
      </c>
      <c r="F24">
        <v>5.16596836616801</v>
      </c>
    </row>
    <row r="25" spans="1:6" x14ac:dyDescent="0.2">
      <c r="A25">
        <v>2047</v>
      </c>
      <c r="B25">
        <v>12.0927024164515</v>
      </c>
      <c r="C25">
        <v>9.3873117931252299</v>
      </c>
      <c r="D25">
        <v>10.140678852915901</v>
      </c>
      <c r="E25">
        <v>12.4620166796589</v>
      </c>
      <c r="F25">
        <v>4.7348619832835004</v>
      </c>
    </row>
    <row r="26" spans="1:6" x14ac:dyDescent="0.2">
      <c r="A26">
        <v>2048</v>
      </c>
      <c r="B26">
        <v>11.984026673874499</v>
      </c>
      <c r="C26">
        <v>9.0728649901913005</v>
      </c>
      <c r="D26">
        <v>9.7005174511278494</v>
      </c>
      <c r="E26">
        <v>11.984688526329</v>
      </c>
      <c r="F26">
        <v>4.2485120936329297</v>
      </c>
    </row>
    <row r="27" spans="1:6" x14ac:dyDescent="0.2">
      <c r="A27">
        <v>2049</v>
      </c>
      <c r="B27">
        <v>11.363768524006799</v>
      </c>
      <c r="C27">
        <v>8.3334534485953196</v>
      </c>
      <c r="D27">
        <v>8.7187216018090297</v>
      </c>
      <c r="E27">
        <v>10.932640057721301</v>
      </c>
      <c r="F27">
        <v>3.43250136809261</v>
      </c>
    </row>
    <row r="28" spans="1:6" x14ac:dyDescent="0.2">
      <c r="A28">
        <v>2050</v>
      </c>
      <c r="B28">
        <v>10.2971670732029</v>
      </c>
      <c r="C28">
        <v>7.1735991661082696</v>
      </c>
      <c r="D28">
        <v>7.3243522584051499</v>
      </c>
      <c r="E28">
        <v>9.4437726556362005</v>
      </c>
      <c r="F28">
        <v>2.2241949594063399</v>
      </c>
    </row>
    <row r="29" spans="1:6" x14ac:dyDescent="0.2">
      <c r="A29">
        <v>2051</v>
      </c>
      <c r="B29">
        <v>10.3130571611563</v>
      </c>
      <c r="C29">
        <v>7.0184801286341196</v>
      </c>
      <c r="D29">
        <v>6.9958559766473298</v>
      </c>
      <c r="E29">
        <v>8.9947800079720501</v>
      </c>
      <c r="F29">
        <v>1.61052903171698</v>
      </c>
    </row>
    <row r="30" spans="1:6" x14ac:dyDescent="0.2">
      <c r="A30">
        <v>2052</v>
      </c>
      <c r="B30">
        <v>10.4202627380077</v>
      </c>
      <c r="C30">
        <v>6.9157087979663201</v>
      </c>
      <c r="D30">
        <v>6.7200991750933001</v>
      </c>
      <c r="E30">
        <v>8.5429740308988595</v>
      </c>
      <c r="F30">
        <v>1.2903194413580501</v>
      </c>
    </row>
    <row r="31" spans="1:6" x14ac:dyDescent="0.2">
      <c r="A31">
        <v>2053</v>
      </c>
      <c r="B31">
        <v>9.8061737729874601</v>
      </c>
      <c r="C31">
        <v>6.45684579551473</v>
      </c>
      <c r="D31">
        <v>6.0064376404183699</v>
      </c>
      <c r="E31">
        <v>7.5393314010007302</v>
      </c>
      <c r="F31">
        <v>0.95808025002518904</v>
      </c>
    </row>
    <row r="32" spans="1:6" x14ac:dyDescent="0.2">
      <c r="A32">
        <v>2054</v>
      </c>
      <c r="B32">
        <v>9.7859471246138607</v>
      </c>
      <c r="C32">
        <v>6.4455179521868198</v>
      </c>
      <c r="D32">
        <v>5.7933360894020103</v>
      </c>
      <c r="E32">
        <v>7.1641189957957803</v>
      </c>
      <c r="F32">
        <v>0.83245507019484899</v>
      </c>
    </row>
    <row r="33" spans="1:6" x14ac:dyDescent="0.2">
      <c r="A33">
        <v>2055</v>
      </c>
      <c r="B33">
        <v>9.3251884840035899</v>
      </c>
      <c r="C33">
        <v>5.9467940853963404</v>
      </c>
      <c r="D33">
        <v>5.0164015780287503</v>
      </c>
      <c r="E33">
        <v>6.0324163150528296</v>
      </c>
      <c r="F33">
        <v>0.61160552808301905</v>
      </c>
    </row>
    <row r="34" spans="1:6" x14ac:dyDescent="0.2">
      <c r="A34">
        <v>2056</v>
      </c>
      <c r="B34">
        <v>9.1595989820803396</v>
      </c>
      <c r="C34">
        <v>5.5873148961770296</v>
      </c>
      <c r="D34">
        <v>4.53347572889456</v>
      </c>
      <c r="E34">
        <v>5.2034209579116499</v>
      </c>
      <c r="F34">
        <v>0.51680151831017096</v>
      </c>
    </row>
    <row r="35" spans="1:6" x14ac:dyDescent="0.2">
      <c r="A35">
        <v>2057</v>
      </c>
      <c r="B35">
        <v>8.4804126234020494</v>
      </c>
      <c r="C35">
        <v>4.9880098272626103</v>
      </c>
      <c r="D35">
        <v>3.8350465166737799</v>
      </c>
      <c r="E35">
        <v>4.28530696179486</v>
      </c>
      <c r="F35">
        <v>0.40422280530473398</v>
      </c>
    </row>
    <row r="36" spans="1:6" x14ac:dyDescent="0.2">
      <c r="A36">
        <v>2058</v>
      </c>
      <c r="B36">
        <v>7.6749058555776299</v>
      </c>
      <c r="C36">
        <v>4.2399046719960598</v>
      </c>
      <c r="D36">
        <v>3.0062408461248902</v>
      </c>
      <c r="E36">
        <v>3.2105920554113299</v>
      </c>
      <c r="F36">
        <v>0.32534003982312698</v>
      </c>
    </row>
    <row r="37" spans="1:6" x14ac:dyDescent="0.2">
      <c r="A37">
        <v>2059</v>
      </c>
      <c r="B37">
        <v>7.65972828698703</v>
      </c>
      <c r="C37">
        <v>4.082736343653</v>
      </c>
      <c r="D37">
        <v>2.7083208687320699</v>
      </c>
      <c r="E37">
        <v>2.7477920921699202</v>
      </c>
      <c r="F37">
        <v>0.31450458614578802</v>
      </c>
    </row>
    <row r="38" spans="1:6" x14ac:dyDescent="0.2">
      <c r="A38">
        <v>2060</v>
      </c>
      <c r="B38">
        <v>7.6732043482162</v>
      </c>
      <c r="C38">
        <v>4.08189218873882</v>
      </c>
      <c r="D38">
        <v>2.57494957080341</v>
      </c>
      <c r="E38">
        <v>2.4028067226325902</v>
      </c>
      <c r="F38">
        <v>0.315814843211428</v>
      </c>
    </row>
    <row r="39" spans="1:6" x14ac:dyDescent="0.2">
      <c r="A39">
        <v>2061</v>
      </c>
      <c r="B39">
        <v>7.9534134691983196</v>
      </c>
      <c r="C39">
        <v>4.2888802668254398</v>
      </c>
      <c r="D39">
        <v>2.5605934707327398</v>
      </c>
      <c r="E39">
        <v>2.2520430741598698</v>
      </c>
      <c r="F39">
        <v>0.33945159387146701</v>
      </c>
    </row>
    <row r="40" spans="1:6" x14ac:dyDescent="0.2">
      <c r="A40">
        <v>2062</v>
      </c>
      <c r="B40">
        <v>8.5996239717031795</v>
      </c>
      <c r="C40">
        <v>4.8087644442936801</v>
      </c>
      <c r="D40">
        <v>2.75459222180903</v>
      </c>
      <c r="E40">
        <v>2.2629624993827799</v>
      </c>
      <c r="F40">
        <v>0.37022162646484802</v>
      </c>
    </row>
    <row r="41" spans="1:6" x14ac:dyDescent="0.2">
      <c r="A41">
        <v>2063</v>
      </c>
      <c r="B41">
        <v>8.6046327983480104</v>
      </c>
      <c r="C41">
        <v>4.5951898522971399</v>
      </c>
      <c r="D41">
        <v>2.2661839850421699</v>
      </c>
      <c r="E41">
        <v>1.6980974983478601</v>
      </c>
      <c r="F41">
        <v>0.31296881756765199</v>
      </c>
    </row>
    <row r="42" spans="1:6" x14ac:dyDescent="0.2">
      <c r="A42">
        <v>2064</v>
      </c>
      <c r="B42">
        <v>9.2374999525127208</v>
      </c>
      <c r="C42">
        <v>5.1577539691055101</v>
      </c>
      <c r="D42">
        <v>2.5781293991341601</v>
      </c>
      <c r="E42">
        <v>1.8222708975308399</v>
      </c>
      <c r="F42">
        <v>0.35277011875483699</v>
      </c>
    </row>
    <row r="43" spans="1:6" x14ac:dyDescent="0.2">
      <c r="A43">
        <v>2065</v>
      </c>
      <c r="B43">
        <v>9.2169581008057904</v>
      </c>
      <c r="C43">
        <v>5.1241842856510802</v>
      </c>
      <c r="D43">
        <v>2.4127022596186798</v>
      </c>
      <c r="E43">
        <v>1.5961103313193701</v>
      </c>
      <c r="F43">
        <v>0.28572155471178401</v>
      </c>
    </row>
    <row r="44" spans="1:6" x14ac:dyDescent="0.2">
      <c r="A44">
        <v>2066</v>
      </c>
      <c r="B44">
        <v>9.5129320688179</v>
      </c>
      <c r="C44">
        <v>5.0790199547597501</v>
      </c>
      <c r="D44">
        <v>2.22981463886165</v>
      </c>
      <c r="E44">
        <v>1.37321495024436</v>
      </c>
      <c r="F44">
        <v>0.232183088668485</v>
      </c>
    </row>
    <row r="45" spans="1:6" x14ac:dyDescent="0.2">
      <c r="A45">
        <v>2067</v>
      </c>
      <c r="B45">
        <v>10.0367999433536</v>
      </c>
      <c r="C45">
        <v>5.4623166369072802</v>
      </c>
      <c r="D45">
        <v>2.3000103807163801</v>
      </c>
      <c r="E45">
        <v>1.2789159046999801</v>
      </c>
      <c r="F45">
        <v>0.18804459795630901</v>
      </c>
    </row>
    <row r="46" spans="1:6" x14ac:dyDescent="0.2">
      <c r="A46">
        <v>2068</v>
      </c>
      <c r="B46">
        <v>10.463167505903201</v>
      </c>
      <c r="C46">
        <v>5.67674506326086</v>
      </c>
      <c r="D46">
        <v>2.4091580808267601</v>
      </c>
      <c r="E46">
        <v>1.2445108692697799</v>
      </c>
      <c r="F46">
        <v>0.16189491552086099</v>
      </c>
    </row>
    <row r="47" spans="1:6" x14ac:dyDescent="0.2">
      <c r="A47">
        <v>2069</v>
      </c>
      <c r="B47">
        <v>11.1625485467909</v>
      </c>
      <c r="C47">
        <v>6.1770539135817799</v>
      </c>
      <c r="D47">
        <v>2.5384515652033199</v>
      </c>
      <c r="E47">
        <v>1.24726656900864</v>
      </c>
      <c r="F47">
        <v>0.13309016860231601</v>
      </c>
    </row>
    <row r="48" spans="1:6" x14ac:dyDescent="0.2">
      <c r="A48">
        <v>2070</v>
      </c>
      <c r="B48">
        <v>11.1912929903409</v>
      </c>
      <c r="C48">
        <v>6.2526153874175101</v>
      </c>
      <c r="D48">
        <v>2.2990021758262502</v>
      </c>
      <c r="E48">
        <v>1.08148725927636</v>
      </c>
      <c r="F48">
        <v>5.8496996820845797E-2</v>
      </c>
    </row>
    <row r="49" spans="1:6" x14ac:dyDescent="0.2">
      <c r="A49">
        <v>2071</v>
      </c>
      <c r="B49">
        <v>11.26834502805</v>
      </c>
      <c r="C49">
        <v>6.4473580618823698</v>
      </c>
      <c r="D49">
        <v>2.3775031229892001</v>
      </c>
      <c r="E49">
        <v>1.0714381353474101</v>
      </c>
      <c r="F49">
        <v>3.5707622685674401E-2</v>
      </c>
    </row>
    <row r="50" spans="1:6" x14ac:dyDescent="0.2">
      <c r="A50">
        <v>2072</v>
      </c>
      <c r="B50">
        <v>10.869760289266001</v>
      </c>
      <c r="C50">
        <v>6.3730720645833996</v>
      </c>
      <c r="D50">
        <v>2.4117284694746202</v>
      </c>
      <c r="E50">
        <v>1.0346162769145399</v>
      </c>
      <c r="F50">
        <v>2.3904130578896701E-2</v>
      </c>
    </row>
    <row r="51" spans="1:6" x14ac:dyDescent="0.2">
      <c r="A51">
        <v>2073</v>
      </c>
      <c r="B51">
        <v>10.2524767427574</v>
      </c>
      <c r="C51">
        <v>6.1805193995405601</v>
      </c>
      <c r="D51">
        <v>2.48065625339339</v>
      </c>
      <c r="E51">
        <v>1.0058485307404399</v>
      </c>
      <c r="F51">
        <v>1.5420901672349E-2</v>
      </c>
    </row>
    <row r="52" spans="1:6" x14ac:dyDescent="0.2">
      <c r="A52">
        <v>2074</v>
      </c>
      <c r="B52">
        <v>10.1840776585579</v>
      </c>
      <c r="C52">
        <v>6.0743551730603302</v>
      </c>
      <c r="D52">
        <v>2.5106148793455301</v>
      </c>
      <c r="E52">
        <v>0.97188207303324203</v>
      </c>
      <c r="F52">
        <v>6.7671406489725602E-3</v>
      </c>
    </row>
    <row r="53" spans="1:6" x14ac:dyDescent="0.2">
      <c r="A53">
        <v>2075</v>
      </c>
      <c r="B53">
        <v>10.207738299973601</v>
      </c>
      <c r="C53">
        <v>6.0064365366617603</v>
      </c>
      <c r="D53">
        <v>2.4886487630684302</v>
      </c>
      <c r="E53">
        <v>0.878618983141917</v>
      </c>
      <c r="F53">
        <v>1.9511502125956199E-3</v>
      </c>
    </row>
    <row r="54" spans="1:6" x14ac:dyDescent="0.2">
      <c r="A54">
        <v>2076</v>
      </c>
      <c r="B54">
        <v>10.130542860131699</v>
      </c>
      <c r="C54">
        <v>6.0685180756783099</v>
      </c>
      <c r="D54">
        <v>2.6271729036834399</v>
      </c>
      <c r="E54">
        <v>0.78876714420081895</v>
      </c>
      <c r="F54">
        <v>1.61755980795232E-3</v>
      </c>
    </row>
    <row r="55" spans="1:6" x14ac:dyDescent="0.2">
      <c r="A55">
        <v>2077</v>
      </c>
      <c r="B55">
        <v>10.9241599623869</v>
      </c>
      <c r="C55">
        <v>6.4556970952894002</v>
      </c>
      <c r="D55">
        <v>2.6974234499351302</v>
      </c>
      <c r="E55">
        <v>0.69063704516150404</v>
      </c>
      <c r="F55">
        <v>8.5231471761453297E-4</v>
      </c>
    </row>
    <row r="56" spans="1:6" x14ac:dyDescent="0.2">
      <c r="A56">
        <v>2078</v>
      </c>
      <c r="B56">
        <v>10.702911947057901</v>
      </c>
      <c r="C56">
        <v>6.0742149595478603</v>
      </c>
      <c r="D56">
        <v>2.5148524166819701</v>
      </c>
      <c r="E56">
        <v>0.46780124443809201</v>
      </c>
      <c r="F56">
        <v>6.9363691299342898E-4</v>
      </c>
    </row>
    <row r="57" spans="1:6" x14ac:dyDescent="0.2">
      <c r="A57">
        <v>2079</v>
      </c>
      <c r="B57">
        <v>10.9586131822584</v>
      </c>
      <c r="C57">
        <v>6.4755050531085896</v>
      </c>
      <c r="D57">
        <v>2.6820050180131698</v>
      </c>
      <c r="E57">
        <v>0.409145834119928</v>
      </c>
      <c r="F57">
        <v>6.5823654974697405E-4</v>
      </c>
    </row>
    <row r="58" spans="1:6" x14ac:dyDescent="0.2">
      <c r="A58">
        <v>2080</v>
      </c>
      <c r="B58">
        <v>11.372917831173201</v>
      </c>
      <c r="C58">
        <v>6.9247893961080296</v>
      </c>
      <c r="D58">
        <v>2.80096831606209</v>
      </c>
      <c r="E58">
        <v>0.26838077506486901</v>
      </c>
      <c r="F58">
        <v>6.7788236981466401E-4</v>
      </c>
    </row>
    <row r="59" spans="1:6" x14ac:dyDescent="0.2">
      <c r="A59">
        <v>2081</v>
      </c>
      <c r="B59">
        <v>11.702835522495301</v>
      </c>
      <c r="C59">
        <v>7.1882521590597701</v>
      </c>
      <c r="D59">
        <v>2.8706312392237798</v>
      </c>
      <c r="E59">
        <v>0.195136229178482</v>
      </c>
      <c r="F59">
        <v>6.4599342099113505E-4</v>
      </c>
    </row>
    <row r="60" spans="1:6" x14ac:dyDescent="0.2">
      <c r="A60">
        <v>2082</v>
      </c>
      <c r="B60">
        <v>11.929137909069199</v>
      </c>
      <c r="C60">
        <v>7.5593034308748299</v>
      </c>
      <c r="D60">
        <v>2.8944281009025201</v>
      </c>
      <c r="E60">
        <v>0.147226102517555</v>
      </c>
      <c r="F60">
        <v>6.4582563777609099E-4</v>
      </c>
    </row>
    <row r="61" spans="1:6" x14ac:dyDescent="0.2">
      <c r="A61">
        <v>2083</v>
      </c>
      <c r="B61">
        <v>12.6563567055949</v>
      </c>
      <c r="C61">
        <v>8.3572435563733904</v>
      </c>
      <c r="D61">
        <v>3.1148166367416499</v>
      </c>
      <c r="E61">
        <v>0.110495914794983</v>
      </c>
      <c r="F61">
        <v>6.4702994994672298E-4</v>
      </c>
    </row>
    <row r="62" spans="1:6" x14ac:dyDescent="0.2">
      <c r="A62">
        <v>2084</v>
      </c>
      <c r="B62">
        <v>12.7775368233414</v>
      </c>
      <c r="C62">
        <v>8.7614823795331205</v>
      </c>
      <c r="D62">
        <v>3.2561701701289398</v>
      </c>
      <c r="E62">
        <v>9.3036331664817104E-2</v>
      </c>
      <c r="F62">
        <v>6.5394094326693699E-4</v>
      </c>
    </row>
    <row r="63" spans="1:6" x14ac:dyDescent="0.2">
      <c r="A63">
        <v>2085</v>
      </c>
      <c r="B63">
        <v>12.5783049888425</v>
      </c>
      <c r="C63">
        <v>9.0124292430631208</v>
      </c>
      <c r="D63">
        <v>3.0080061729751701</v>
      </c>
      <c r="E63">
        <v>2.53489461179752E-2</v>
      </c>
      <c r="F63">
        <v>6.6831431574876105E-4</v>
      </c>
    </row>
    <row r="64" spans="1:6" x14ac:dyDescent="0.2">
      <c r="A64">
        <v>2086</v>
      </c>
      <c r="B64">
        <v>11.700051744240699</v>
      </c>
      <c r="C64">
        <v>8.4637073731201102</v>
      </c>
      <c r="D64">
        <v>2.4300382451837201</v>
      </c>
      <c r="E64">
        <v>9.0509583241757605E-3</v>
      </c>
      <c r="F64">
        <v>6.5274879391538296E-4</v>
      </c>
    </row>
    <row r="65" spans="1:6" x14ac:dyDescent="0.2">
      <c r="A65">
        <v>2087</v>
      </c>
      <c r="B65">
        <v>11.7807825403961</v>
      </c>
      <c r="C65">
        <v>8.7611692664342904</v>
      </c>
      <c r="D65">
        <v>2.34867836326797</v>
      </c>
      <c r="E65">
        <v>3.9361982250324303E-3</v>
      </c>
      <c r="F65">
        <v>6.5375052052463797E-4</v>
      </c>
    </row>
    <row r="66" spans="1:6" x14ac:dyDescent="0.2">
      <c r="A66">
        <v>2088</v>
      </c>
      <c r="B66">
        <v>11.473970627254401</v>
      </c>
      <c r="C66">
        <v>8.7985716206139006</v>
      </c>
      <c r="D66">
        <v>2.2116255961006202</v>
      </c>
      <c r="E66">
        <v>1.98298561923079E-3</v>
      </c>
      <c r="F66">
        <v>6.6981856298815E-4</v>
      </c>
    </row>
    <row r="67" spans="1:6" x14ac:dyDescent="0.2">
      <c r="A67">
        <v>2089</v>
      </c>
      <c r="B67">
        <v>12.3235069051383</v>
      </c>
      <c r="C67">
        <v>9.7382240060768801</v>
      </c>
      <c r="D67">
        <v>2.3967298349831601</v>
      </c>
      <c r="E67">
        <v>1.2966120942678901E-3</v>
      </c>
      <c r="F67">
        <v>6.5735942187064101E-4</v>
      </c>
    </row>
    <row r="68" spans="1:6" x14ac:dyDescent="0.2">
      <c r="A68">
        <v>2090</v>
      </c>
      <c r="B68">
        <v>12.8661179843666</v>
      </c>
      <c r="C68">
        <v>10.287353148536299</v>
      </c>
      <c r="D68">
        <v>2.2743914376753098</v>
      </c>
      <c r="E68">
        <v>1.0199358016942199E-3</v>
      </c>
      <c r="F68">
        <v>6.6776427298522996E-4</v>
      </c>
    </row>
    <row r="69" spans="1:6" x14ac:dyDescent="0.2">
      <c r="A69">
        <v>2091</v>
      </c>
      <c r="B69">
        <v>13.4340344415244</v>
      </c>
      <c r="C69">
        <v>10.9726305978481</v>
      </c>
      <c r="D69">
        <v>2.4053853151344202</v>
      </c>
      <c r="E69">
        <v>9.5916703540858701E-4</v>
      </c>
      <c r="F69">
        <v>6.6925889592596996E-4</v>
      </c>
    </row>
    <row r="70" spans="1:6" x14ac:dyDescent="0.2">
      <c r="A70">
        <v>2092</v>
      </c>
      <c r="B70">
        <v>14.734886020606501</v>
      </c>
      <c r="C70">
        <v>11.908113121055999</v>
      </c>
      <c r="D70">
        <v>2.5058897558642599</v>
      </c>
      <c r="E70">
        <v>7.2518144749963997E-4</v>
      </c>
      <c r="F70">
        <v>6.4829709782675596E-4</v>
      </c>
    </row>
    <row r="71" spans="1:6" x14ac:dyDescent="0.2">
      <c r="A71">
        <v>2093</v>
      </c>
      <c r="B71">
        <v>15.665946416921701</v>
      </c>
      <c r="C71">
        <v>12.471983873838401</v>
      </c>
      <c r="D71">
        <v>2.3615358706489702</v>
      </c>
      <c r="E71">
        <v>6.5780683738321305E-4</v>
      </c>
      <c r="F71">
        <v>6.4790501633072903E-4</v>
      </c>
    </row>
    <row r="72" spans="1:6" x14ac:dyDescent="0.2">
      <c r="A72">
        <v>2094</v>
      </c>
      <c r="B72">
        <v>16.139122445043402</v>
      </c>
      <c r="C72">
        <v>13.0979057439576</v>
      </c>
      <c r="D72">
        <v>2.5079890427245899</v>
      </c>
      <c r="E72">
        <v>6.5448789689125304E-4</v>
      </c>
      <c r="F72">
        <v>6.5238138503499201E-4</v>
      </c>
    </row>
    <row r="73" spans="1:6" x14ac:dyDescent="0.2">
      <c r="A73">
        <v>2095</v>
      </c>
      <c r="B73">
        <v>16.252304033876499</v>
      </c>
      <c r="C73">
        <v>13.377019744747599</v>
      </c>
      <c r="D73">
        <v>2.3279603568185498</v>
      </c>
      <c r="E73">
        <v>6.4974291249598299E-4</v>
      </c>
      <c r="F73">
        <v>6.4944773074174895E-4</v>
      </c>
    </row>
    <row r="74" spans="1:6" x14ac:dyDescent="0.2">
      <c r="A74">
        <v>2096</v>
      </c>
      <c r="B74">
        <v>16.947693134670299</v>
      </c>
      <c r="C74">
        <v>13.661949657644801</v>
      </c>
      <c r="D74">
        <v>1.9380781074903399</v>
      </c>
      <c r="E74">
        <v>6.5733828554592299E-4</v>
      </c>
      <c r="F74">
        <v>6.5746888079098499E-4</v>
      </c>
    </row>
    <row r="75" spans="1:6" x14ac:dyDescent="0.2">
      <c r="A75">
        <v>2097</v>
      </c>
      <c r="B75">
        <v>17.892944707421901</v>
      </c>
      <c r="C75">
        <v>14.6327413464895</v>
      </c>
      <c r="D75">
        <v>2.0014498177527198</v>
      </c>
      <c r="E75">
        <v>6.5119499235589105E-4</v>
      </c>
      <c r="F75">
        <v>6.5129541294472798E-4</v>
      </c>
    </row>
    <row r="76" spans="1:6" x14ac:dyDescent="0.2">
      <c r="A76">
        <v>2098</v>
      </c>
      <c r="B76">
        <v>18.315890202054401</v>
      </c>
      <c r="C76">
        <v>15.100093033607999</v>
      </c>
      <c r="D76">
        <v>2.10255962160854</v>
      </c>
      <c r="E76">
        <v>6.7714069636452595E-4</v>
      </c>
      <c r="F76">
        <v>6.8511066629688003E-4</v>
      </c>
    </row>
    <row r="77" spans="1:6" x14ac:dyDescent="0.2">
      <c r="A77">
        <v>2099</v>
      </c>
      <c r="B77">
        <v>18.1240751337528</v>
      </c>
      <c r="C77">
        <v>15.2361775186255</v>
      </c>
      <c r="D77">
        <v>1.83181289315608</v>
      </c>
      <c r="E77">
        <v>6.5116976971663705E-4</v>
      </c>
      <c r="F77">
        <v>6.6351543938005897E-4</v>
      </c>
    </row>
    <row r="78" spans="1:6" x14ac:dyDescent="0.2">
      <c r="A78">
        <v>2100</v>
      </c>
      <c r="B78">
        <v>18.1720509763142</v>
      </c>
      <c r="C78">
        <v>15.4812184725508</v>
      </c>
      <c r="D78">
        <v>1.53436740609323</v>
      </c>
      <c r="E78">
        <v>6.6861228425952202E-4</v>
      </c>
      <c r="F78">
        <v>6.6869071764608795E-4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A00A-E0F2-584B-922B-51F939080ACE}">
  <dimension ref="A1:BB78"/>
  <sheetViews>
    <sheetView topLeftCell="AJ1" workbookViewId="0">
      <selection activeCell="P1" sqref="P1:S1"/>
    </sheetView>
  </sheetViews>
  <sheetFormatPr baseColWidth="10" defaultRowHeight="16" x14ac:dyDescent="0.2"/>
  <cols>
    <col min="1" max="1" width="95.33203125" customWidth="1"/>
    <col min="3" max="3" width="8.33203125" bestFit="1" customWidth="1"/>
    <col min="4" max="4" width="4.83203125" bestFit="1" customWidth="1"/>
    <col min="5" max="5" width="10.33203125" bestFit="1" customWidth="1"/>
    <col min="6" max="6" width="17.83203125" bestFit="1" customWidth="1"/>
    <col min="7" max="7" width="12" bestFit="1" customWidth="1"/>
    <col min="8" max="8" width="22.33203125" bestFit="1" customWidth="1"/>
    <col min="9" max="9" width="23.5" bestFit="1" customWidth="1"/>
    <col min="10" max="10" width="20.83203125" bestFit="1" customWidth="1"/>
    <col min="12" max="12" width="8.33203125" bestFit="1" customWidth="1"/>
    <col min="13" max="13" width="4.83203125" bestFit="1" customWidth="1"/>
    <col min="14" max="14" width="10.33203125" bestFit="1" customWidth="1"/>
    <col min="15" max="15" width="17.83203125" bestFit="1" customWidth="1"/>
    <col min="16" max="16" width="12" bestFit="1" customWidth="1"/>
    <col min="17" max="17" width="22.33203125" bestFit="1" customWidth="1"/>
    <col min="18" max="18" width="23.5" bestFit="1" customWidth="1"/>
    <col min="19" max="19" width="20.83203125" bestFit="1" customWidth="1"/>
    <col min="20" max="20" width="20.83203125" customWidth="1"/>
    <col min="21" max="21" width="8.33203125" bestFit="1" customWidth="1"/>
    <col min="22" max="22" width="4.83203125" bestFit="1" customWidth="1"/>
    <col min="23" max="23" width="10.33203125" bestFit="1" customWidth="1"/>
    <col min="24" max="24" width="17.83203125" bestFit="1" customWidth="1"/>
    <col min="25" max="25" width="12" bestFit="1" customWidth="1"/>
    <col min="26" max="26" width="22.33203125" bestFit="1" customWidth="1"/>
    <col min="27" max="27" width="23.5" bestFit="1" customWidth="1"/>
    <col min="28" max="28" width="20.83203125" bestFit="1" customWidth="1"/>
    <col min="30" max="30" width="8.33203125" bestFit="1" customWidth="1"/>
    <col min="31" max="31" width="4.83203125" bestFit="1" customWidth="1"/>
    <col min="32" max="32" width="10.33203125" bestFit="1" customWidth="1"/>
    <col min="33" max="33" width="17.83203125" bestFit="1" customWidth="1"/>
    <col min="34" max="34" width="12" bestFit="1" customWidth="1"/>
    <col min="35" max="35" width="22.33203125" bestFit="1" customWidth="1"/>
    <col min="36" max="36" width="23.5" bestFit="1" customWidth="1"/>
    <col min="37" max="37" width="20.83203125" bestFit="1" customWidth="1"/>
    <col min="39" max="39" width="8.33203125" bestFit="1" customWidth="1"/>
    <col min="40" max="40" width="4.83203125" bestFit="1" customWidth="1"/>
    <col min="41" max="41" width="10.33203125" bestFit="1" customWidth="1"/>
    <col min="42" max="42" width="17.83203125" bestFit="1" customWidth="1"/>
    <col min="43" max="43" width="12" bestFit="1" customWidth="1"/>
    <col min="44" max="44" width="22.33203125" bestFit="1" customWidth="1"/>
    <col min="45" max="45" width="23.5" bestFit="1" customWidth="1"/>
    <col min="46" max="46" width="20.83203125" bestFit="1" customWidth="1"/>
    <col min="49" max="49" width="16" bestFit="1" customWidth="1"/>
    <col min="50" max="50" width="17.1640625" bestFit="1" customWidth="1"/>
    <col min="52" max="52" width="13.33203125" bestFit="1" customWidth="1"/>
    <col min="53" max="53" width="16.33203125" bestFit="1" customWidth="1"/>
    <col min="54" max="54" width="13.6640625" bestFit="1" customWidth="1"/>
  </cols>
  <sheetData>
    <row r="1" spans="1:54" x14ac:dyDescent="0.2">
      <c r="A1" t="s">
        <v>8</v>
      </c>
      <c r="C1" t="s">
        <v>1</v>
      </c>
      <c r="D1" t="s">
        <v>0</v>
      </c>
      <c r="E1" t="s">
        <v>6</v>
      </c>
      <c r="F1" t="s">
        <v>24</v>
      </c>
      <c r="G1" t="s">
        <v>7</v>
      </c>
      <c r="H1" t="s">
        <v>21</v>
      </c>
      <c r="I1" t="s">
        <v>22</v>
      </c>
      <c r="J1" t="s">
        <v>23</v>
      </c>
      <c r="L1" t="s">
        <v>2</v>
      </c>
      <c r="M1" t="s">
        <v>0</v>
      </c>
      <c r="N1" t="s">
        <v>6</v>
      </c>
      <c r="O1" t="s">
        <v>24</v>
      </c>
      <c r="P1" t="s">
        <v>7</v>
      </c>
      <c r="Q1" t="s">
        <v>21</v>
      </c>
      <c r="R1" t="s">
        <v>22</v>
      </c>
      <c r="S1" t="s">
        <v>23</v>
      </c>
      <c r="U1" t="s">
        <v>3</v>
      </c>
      <c r="V1" t="s">
        <v>0</v>
      </c>
      <c r="W1" t="s">
        <v>6</v>
      </c>
      <c r="X1" t="s">
        <v>24</v>
      </c>
      <c r="Y1" t="s">
        <v>7</v>
      </c>
      <c r="Z1" t="s">
        <v>21</v>
      </c>
      <c r="AA1" t="s">
        <v>22</v>
      </c>
      <c r="AB1" t="s">
        <v>23</v>
      </c>
      <c r="AD1" s="1" t="s">
        <v>4</v>
      </c>
      <c r="AE1" t="s">
        <v>0</v>
      </c>
      <c r="AF1" t="s">
        <v>6</v>
      </c>
      <c r="AG1" t="s">
        <v>24</v>
      </c>
      <c r="AH1" t="s">
        <v>7</v>
      </c>
      <c r="AI1" t="s">
        <v>21</v>
      </c>
      <c r="AJ1" t="s">
        <v>22</v>
      </c>
      <c r="AK1" t="s">
        <v>23</v>
      </c>
      <c r="AM1" s="1" t="s">
        <v>5</v>
      </c>
      <c r="AN1" t="s">
        <v>0</v>
      </c>
      <c r="AO1" t="s">
        <v>6</v>
      </c>
      <c r="AP1" t="s">
        <v>24</v>
      </c>
      <c r="AQ1" t="s">
        <v>7</v>
      </c>
      <c r="AR1" t="s">
        <v>21</v>
      </c>
      <c r="AS1" t="s">
        <v>22</v>
      </c>
      <c r="AT1" t="s">
        <v>23</v>
      </c>
      <c r="AW1" s="4" t="s">
        <v>38</v>
      </c>
      <c r="AY1" s="16" t="s">
        <v>34</v>
      </c>
      <c r="AZ1" s="16"/>
      <c r="BA1" s="16"/>
      <c r="BB1" s="16"/>
    </row>
    <row r="2" spans="1:54" x14ac:dyDescent="0.2">
      <c r="D2">
        <v>2024</v>
      </c>
      <c r="E2">
        <v>17.893635253969698</v>
      </c>
      <c r="F2">
        <f>0.0000002*E2^4-0.00005*E2^3+0.0022*E2^2+1.3892</f>
        <v>1.8276429682207043</v>
      </c>
      <c r="G2">
        <f>-2294.6*F2^2+8961.1*F2-6843.6</f>
        <v>1869.4876237875524</v>
      </c>
      <c r="H2">
        <f>12.716*E2+146.75</f>
        <v>374.2854658894787</v>
      </c>
      <c r="I2">
        <f>13.56*E2+732.15</f>
        <v>974.78769404382911</v>
      </c>
      <c r="J2">
        <f>14.285*E2+1325.7</f>
        <v>1581.3105796029572</v>
      </c>
      <c r="M2">
        <v>2024</v>
      </c>
      <c r="N2">
        <v>17.863556972741101</v>
      </c>
      <c r="O2">
        <f>0.0000002*N2^4-0.00005*N2^3+0.0022*N2^2+1.3892</f>
        <v>1.826581475098441</v>
      </c>
      <c r="P2">
        <f>-2294.6*O2^2+8961.1*O2-6843.6</f>
        <v>1868.8760799871397</v>
      </c>
      <c r="Q2">
        <f>12.716*N2+146.75</f>
        <v>373.90299046537586</v>
      </c>
      <c r="R2">
        <f>13.56*N2+732.15</f>
        <v>974.37983255036931</v>
      </c>
      <c r="S2">
        <f>14.285*N2+1325.7</f>
        <v>1580.8809113556067</v>
      </c>
      <c r="V2">
        <v>2024</v>
      </c>
      <c r="W2">
        <v>18.211667413791901</v>
      </c>
      <c r="X2">
        <f>0.0000002*W2^4-0.00005*W2^3+0.0022*W2^2+1.3892</f>
        <v>1.8388544590377838</v>
      </c>
      <c r="Y2">
        <f>-2294.6*X2^2+8961.1*X2-6843.6</f>
        <v>1875.6310162764876</v>
      </c>
      <c r="Z2">
        <f>12.716*W2+146.75</f>
        <v>378.3295628337778</v>
      </c>
      <c r="AA2">
        <f>13.56*W2+732.15</f>
        <v>979.10021013101812</v>
      </c>
      <c r="AB2">
        <f>14.285*W2+1325.7</f>
        <v>1585.8536690060173</v>
      </c>
      <c r="AE2">
        <v>2024</v>
      </c>
      <c r="AF2">
        <v>18.230305056280301</v>
      </c>
      <c r="AG2">
        <f>0.0000002*AF2^4-0.00005*AF2^3+0.0022*AF2^2+1.3892</f>
        <v>1.8395107135898594</v>
      </c>
      <c r="AH2">
        <f>-2294.6*AG2^2+8961.1*AG2-6843.6</f>
        <v>1875.9727432960044</v>
      </c>
      <c r="AI2">
        <f>12.716*AF2+146.75</f>
        <v>378.5665590956603</v>
      </c>
      <c r="AJ2">
        <f>13.56*AF2+732.15</f>
        <v>979.35293656316082</v>
      </c>
      <c r="AK2">
        <f>14.285*AF2+1325.7</f>
        <v>1586.1199077289641</v>
      </c>
      <c r="AN2">
        <v>2024</v>
      </c>
      <c r="AO2">
        <v>18.048567990135499</v>
      </c>
      <c r="AP2">
        <f>0.0000002*AO2^4-0.00005*AO2^3+0.0022*AO2^2+1.3892</f>
        <v>1.833107712931453</v>
      </c>
      <c r="AQ2">
        <f>-2294.6*AP2^2+8961.1*AP2-6843.6</f>
        <v>1872.5541187607741</v>
      </c>
      <c r="AR2">
        <f>12.716*AO2+146.75</f>
        <v>376.25559056256299</v>
      </c>
      <c r="AS2">
        <f>13.56*AO2+732.15</f>
        <v>976.88858194623731</v>
      </c>
      <c r="AT2">
        <f>14.285*AO2+1325.7</f>
        <v>1583.5237937390857</v>
      </c>
      <c r="AW2" t="s">
        <v>36</v>
      </c>
      <c r="AX2" t="s">
        <v>35</v>
      </c>
      <c r="AY2" t="s">
        <v>30</v>
      </c>
      <c r="AZ2" t="s">
        <v>31</v>
      </c>
      <c r="BA2" t="s">
        <v>32</v>
      </c>
      <c r="BB2" t="s">
        <v>33</v>
      </c>
    </row>
    <row r="3" spans="1:54" x14ac:dyDescent="0.2">
      <c r="A3" t="s">
        <v>9</v>
      </c>
      <c r="D3">
        <v>2025</v>
      </c>
      <c r="E3">
        <v>17.989500399327301</v>
      </c>
      <c r="F3">
        <f t="shared" ref="F3:F66" si="0">0.0000002*E3^4-0.00005*E3^3+0.0022*E3^2+1.3892</f>
        <v>1.8310249130648586</v>
      </c>
      <c r="G3">
        <f t="shared" ref="G3:G66" si="1">-2294.6*F3^2+8961.1*F3-6843.6</f>
        <v>1871.4015363121343</v>
      </c>
      <c r="H3">
        <f t="shared" ref="H3:H66" si="2">12.716*E3+146.75</f>
        <v>375.50448707784597</v>
      </c>
      <c r="I3">
        <f t="shared" ref="I3:I66" si="3">13.56*E3+732.15</f>
        <v>976.08762541487818</v>
      </c>
      <c r="J3">
        <f t="shared" ref="J3:J66" si="4">14.285*E3+1325.7</f>
        <v>1582.6800132043904</v>
      </c>
      <c r="M3">
        <v>2025</v>
      </c>
      <c r="N3">
        <v>17.956007677899802</v>
      </c>
      <c r="O3">
        <f t="shared" ref="O3:O66" si="5">0.0000002*N3^4-0.00005*N3^3+0.0022*N3^2+1.3892</f>
        <v>1.8298435721893818</v>
      </c>
      <c r="P3">
        <f t="shared" ref="P3:P66" si="6">-2294.6*O3^2+8961.1*O3-6843.6</f>
        <v>1870.7389562687222</v>
      </c>
      <c r="Q3">
        <f t="shared" ref="Q3:Q66" si="7">12.716*N3+146.75</f>
        <v>375.07859363217386</v>
      </c>
      <c r="R3">
        <f t="shared" ref="R3:R66" si="8">13.56*N3+732.15</f>
        <v>975.63346411232124</v>
      </c>
      <c r="S3">
        <f t="shared" ref="S3:S66" si="9">14.285*N3+1325.7</f>
        <v>1582.2015696787987</v>
      </c>
      <c r="V3">
        <v>2025</v>
      </c>
      <c r="W3">
        <v>18.339359311226499</v>
      </c>
      <c r="X3">
        <f t="shared" ref="X3:X66" si="10">0.0000002*W3^4-0.00005*W3^3+0.0022*W3^2+1.3892</f>
        <v>1.8433487147319483</v>
      </c>
      <c r="Y3">
        <f t="shared" ref="Y3:Y66" si="11">-2294.6*X3^2+8961.1*X3-6843.6</f>
        <v>1877.9317003595952</v>
      </c>
      <c r="Z3">
        <f t="shared" ref="Z3:Z66" si="12">12.716*W3+146.75</f>
        <v>379.95329300155618</v>
      </c>
      <c r="AA3">
        <f t="shared" ref="AA3:AA66" si="13">13.56*W3+732.15</f>
        <v>980.83171226023137</v>
      </c>
      <c r="AB3">
        <f t="shared" ref="AB3:AB66" si="14">14.285*W3+1325.7</f>
        <v>1587.6777477608707</v>
      </c>
      <c r="AE3">
        <v>2025</v>
      </c>
      <c r="AF3">
        <v>18.360434429767501</v>
      </c>
      <c r="AG3">
        <f t="shared" ref="AG3:AG66" si="15">0.0000002*AF3^4-0.00005*AF3^3+0.0022*AF3^2+1.3892</f>
        <v>1.8440900265047904</v>
      </c>
      <c r="AH3">
        <f t="shared" ref="AH3:AH66" si="16">-2294.6*AG3^2+8961.1*AG3-6843.6</f>
        <v>1878.3022843864837</v>
      </c>
      <c r="AI3">
        <f t="shared" ref="AI3:AI66" si="17">12.716*AF3+146.75</f>
        <v>380.22128420892352</v>
      </c>
      <c r="AJ3">
        <f t="shared" ref="AJ3:AJ66" si="18">13.56*AF3+732.15</f>
        <v>981.11749086764735</v>
      </c>
      <c r="AK3">
        <f t="shared" ref="AK3:AK66" si="19">14.285*AF3+1325.7</f>
        <v>1587.9788058292288</v>
      </c>
      <c r="AN3">
        <v>2025</v>
      </c>
      <c r="AO3">
        <v>18.0715514236621</v>
      </c>
      <c r="AP3">
        <f t="shared" ref="AP3:AP66" si="20">0.0000002*AO3^4-0.00005*AO3^3+0.0022*AO3^2+1.3892</f>
        <v>1.8339179215505097</v>
      </c>
      <c r="AQ3">
        <f t="shared" ref="AQ3:AQ66" si="21">-2294.6*AP3^2+8961.1*AP3-6843.6</f>
        <v>1872.997094634864</v>
      </c>
      <c r="AR3">
        <f t="shared" ref="AR3:AR66" si="22">12.716*AO3+146.75</f>
        <v>376.54784790328722</v>
      </c>
      <c r="AS3">
        <f t="shared" ref="AS3:AS66" si="23">13.56*AO3+732.15</f>
        <v>977.20023730485809</v>
      </c>
      <c r="AT3">
        <f t="shared" ref="AT3:AT66" si="24">14.285*AO3+1325.7</f>
        <v>1583.8521120870132</v>
      </c>
      <c r="AX3" t="s">
        <v>28</v>
      </c>
      <c r="AY3">
        <f>AVERAGE(Y18:Y38)</f>
        <v>1447.1129899133084</v>
      </c>
      <c r="AZ3">
        <f t="shared" ref="AZ3:BB3" si="25">AVERAGE(Z18:Z38)</f>
        <v>246.47012626652455</v>
      </c>
      <c r="BA3">
        <f t="shared" si="25"/>
        <v>838.4888575160486</v>
      </c>
      <c r="BB3">
        <f t="shared" si="25"/>
        <v>1437.7243790277837</v>
      </c>
    </row>
    <row r="4" spans="1:54" x14ac:dyDescent="0.2">
      <c r="D4">
        <v>2026</v>
      </c>
      <c r="E4">
        <v>17.795393936829399</v>
      </c>
      <c r="F4">
        <f t="shared" si="0"/>
        <v>1.8241752944660257</v>
      </c>
      <c r="G4">
        <f t="shared" si="1"/>
        <v>1867.4706936036928</v>
      </c>
      <c r="H4">
        <f t="shared" si="2"/>
        <v>373.03622930072265</v>
      </c>
      <c r="I4">
        <f t="shared" si="3"/>
        <v>973.4555417834066</v>
      </c>
      <c r="J4">
        <f t="shared" si="4"/>
        <v>1579.9072023876081</v>
      </c>
      <c r="M4">
        <v>2026</v>
      </c>
      <c r="N4">
        <v>17.7159616632838</v>
      </c>
      <c r="O4">
        <f t="shared" si="5"/>
        <v>1.8213702633604119</v>
      </c>
      <c r="P4">
        <f t="shared" si="6"/>
        <v>1865.7988076515321</v>
      </c>
      <c r="Q4">
        <f t="shared" si="7"/>
        <v>372.02616851031678</v>
      </c>
      <c r="R4">
        <f t="shared" si="8"/>
        <v>972.37844015412827</v>
      </c>
      <c r="S4">
        <f t="shared" si="9"/>
        <v>1578.7725123600092</v>
      </c>
      <c r="V4">
        <v>2026</v>
      </c>
      <c r="W4">
        <v>18.345976574316399</v>
      </c>
      <c r="X4">
        <f t="shared" si="10"/>
        <v>1.8435814894138662</v>
      </c>
      <c r="Y4">
        <f t="shared" si="11"/>
        <v>1878.048336758653</v>
      </c>
      <c r="Z4">
        <f t="shared" si="12"/>
        <v>380.03743811900733</v>
      </c>
      <c r="AA4">
        <f t="shared" si="13"/>
        <v>980.92144234773036</v>
      </c>
      <c r="AB4">
        <f t="shared" si="14"/>
        <v>1587.7722753641099</v>
      </c>
      <c r="AE4">
        <v>2026</v>
      </c>
      <c r="AF4">
        <v>18.480211236318301</v>
      </c>
      <c r="AG4">
        <f t="shared" si="15"/>
        <v>1.848300562700858</v>
      </c>
      <c r="AH4">
        <f t="shared" si="16"/>
        <v>1880.3593020723838</v>
      </c>
      <c r="AI4">
        <f t="shared" si="17"/>
        <v>381.74436608102349</v>
      </c>
      <c r="AJ4">
        <f t="shared" si="18"/>
        <v>982.74166436447615</v>
      </c>
      <c r="AK4">
        <f t="shared" si="19"/>
        <v>1589.689817510807</v>
      </c>
      <c r="AN4">
        <v>2026</v>
      </c>
      <c r="AO4">
        <v>17.9852549238317</v>
      </c>
      <c r="AP4">
        <f t="shared" si="20"/>
        <v>1.8308751819792159</v>
      </c>
      <c r="AQ4">
        <f t="shared" si="21"/>
        <v>1871.3179108956047</v>
      </c>
      <c r="AR4">
        <f t="shared" si="22"/>
        <v>375.45050161144388</v>
      </c>
      <c r="AS4">
        <f t="shared" si="23"/>
        <v>976.03005676715782</v>
      </c>
      <c r="AT4">
        <f t="shared" si="24"/>
        <v>1582.6193665869359</v>
      </c>
      <c r="AX4" t="s">
        <v>29</v>
      </c>
      <c r="AY4">
        <f>AVERAGE(AQ18:AQ38)</f>
        <v>1273.2420830013343</v>
      </c>
      <c r="AZ4">
        <f t="shared" ref="AZ4:BB4" si="26">AVERAGE(AR18:AR38)</f>
        <v>191.55925777471134</v>
      </c>
      <c r="BA4">
        <f t="shared" si="26"/>
        <v>779.93338592521923</v>
      </c>
      <c r="BB4">
        <f t="shared" si="26"/>
        <v>1376.0381761018996</v>
      </c>
    </row>
    <row r="5" spans="1:54" x14ac:dyDescent="0.2">
      <c r="A5" t="s">
        <v>12</v>
      </c>
      <c r="D5">
        <v>2027</v>
      </c>
      <c r="E5">
        <v>17.579631236268799</v>
      </c>
      <c r="F5">
        <f t="shared" si="0"/>
        <v>1.8165536439166676</v>
      </c>
      <c r="G5">
        <f t="shared" si="1"/>
        <v>1862.8437162423525</v>
      </c>
      <c r="H5">
        <f t="shared" si="2"/>
        <v>370.29259080039401</v>
      </c>
      <c r="I5">
        <f t="shared" si="3"/>
        <v>970.52979956380489</v>
      </c>
      <c r="J5">
        <f t="shared" si="4"/>
        <v>1576.8250322100998</v>
      </c>
      <c r="M5">
        <v>2027</v>
      </c>
      <c r="N5">
        <v>17.442764937355498</v>
      </c>
      <c r="O5">
        <f t="shared" si="5"/>
        <v>1.8117156214259207</v>
      </c>
      <c r="P5">
        <f t="shared" si="6"/>
        <v>1859.7683143085469</v>
      </c>
      <c r="Q5">
        <f t="shared" si="7"/>
        <v>368.55219894341252</v>
      </c>
      <c r="R5">
        <f t="shared" si="8"/>
        <v>968.67389255054059</v>
      </c>
      <c r="S5">
        <f t="shared" si="9"/>
        <v>1574.8698971301233</v>
      </c>
      <c r="V5">
        <v>2027</v>
      </c>
      <c r="W5">
        <v>18.330983205990101</v>
      </c>
      <c r="X5">
        <f t="shared" si="10"/>
        <v>1.8430540509759485</v>
      </c>
      <c r="Y5">
        <f t="shared" si="11"/>
        <v>1877.7836965852312</v>
      </c>
      <c r="Z5">
        <f t="shared" si="12"/>
        <v>379.84678244737012</v>
      </c>
      <c r="AA5">
        <f t="shared" si="13"/>
        <v>980.71813227322582</v>
      </c>
      <c r="AB5">
        <f t="shared" si="14"/>
        <v>1587.5580950975686</v>
      </c>
      <c r="AE5">
        <v>2027</v>
      </c>
      <c r="AF5">
        <v>18.6107320659798</v>
      </c>
      <c r="AG5">
        <f t="shared" si="15"/>
        <v>1.852883474025242</v>
      </c>
      <c r="AH5">
        <f t="shared" si="16"/>
        <v>1882.5057686700475</v>
      </c>
      <c r="AI5">
        <f t="shared" si="17"/>
        <v>383.40406895099909</v>
      </c>
      <c r="AJ5">
        <f t="shared" si="18"/>
        <v>984.51152681468602</v>
      </c>
      <c r="AK5">
        <f t="shared" si="19"/>
        <v>1591.5543075625214</v>
      </c>
      <c r="AN5">
        <v>2027</v>
      </c>
      <c r="AO5">
        <v>17.880644160402099</v>
      </c>
      <c r="AP5">
        <f t="shared" si="20"/>
        <v>1.8271845211403175</v>
      </c>
      <c r="AQ5">
        <f t="shared" si="21"/>
        <v>1869.2241391937187</v>
      </c>
      <c r="AR5">
        <f t="shared" si="22"/>
        <v>374.12027114367311</v>
      </c>
      <c r="AS5">
        <f t="shared" si="23"/>
        <v>974.61153481505244</v>
      </c>
      <c r="AT5">
        <f t="shared" si="24"/>
        <v>1581.125001831344</v>
      </c>
      <c r="AW5" t="s">
        <v>40</v>
      </c>
      <c r="AX5" t="s">
        <v>28</v>
      </c>
      <c r="AY5">
        <f>AVERAGE(Y48:Y68)</f>
        <v>1213.0872091783881</v>
      </c>
      <c r="AZ5">
        <f>AVERAGE(Z48:Z68)</f>
        <v>179.86978573089917</v>
      </c>
      <c r="BA5">
        <f>AVERAGE(AA48:AA68)</f>
        <v>767.46804769668074</v>
      </c>
      <c r="BB5">
        <f>AVERAGE(AB48:AB68)</f>
        <v>1362.9063651435908</v>
      </c>
    </row>
    <row r="6" spans="1:54" x14ac:dyDescent="0.2">
      <c r="A6" t="s">
        <v>10</v>
      </c>
      <c r="D6">
        <v>2028</v>
      </c>
      <c r="E6">
        <v>17.353480931733301</v>
      </c>
      <c r="F6">
        <f t="shared" si="0"/>
        <v>1.8085584923644085</v>
      </c>
      <c r="G6">
        <f t="shared" si="1"/>
        <v>1857.7034918584686</v>
      </c>
      <c r="H6">
        <f t="shared" si="2"/>
        <v>367.41686352792067</v>
      </c>
      <c r="I6">
        <f t="shared" si="3"/>
        <v>967.46320143430353</v>
      </c>
      <c r="J6">
        <f t="shared" si="4"/>
        <v>1573.5944751098102</v>
      </c>
      <c r="M6">
        <v>2028</v>
      </c>
      <c r="N6">
        <v>17.165446124168</v>
      </c>
      <c r="O6">
        <f t="shared" si="5"/>
        <v>1.8019074977663663</v>
      </c>
      <c r="P6">
        <f t="shared" si="6"/>
        <v>1853.2039294736333</v>
      </c>
      <c r="Q6">
        <f t="shared" si="7"/>
        <v>365.02581291492027</v>
      </c>
      <c r="R6">
        <f t="shared" si="8"/>
        <v>964.91344944371804</v>
      </c>
      <c r="S6">
        <f t="shared" si="9"/>
        <v>1570.90839788374</v>
      </c>
      <c r="V6">
        <v>2028</v>
      </c>
      <c r="W6">
        <v>18.2484293765697</v>
      </c>
      <c r="X6">
        <f t="shared" si="10"/>
        <v>1.8401488030046902</v>
      </c>
      <c r="Y6">
        <f t="shared" si="11"/>
        <v>1876.3031161791423</v>
      </c>
      <c r="Z6">
        <f t="shared" si="12"/>
        <v>378.79702795246033</v>
      </c>
      <c r="AA6">
        <f t="shared" si="13"/>
        <v>979.59870234628511</v>
      </c>
      <c r="AB6">
        <f t="shared" si="14"/>
        <v>1586.3788136442981</v>
      </c>
      <c r="AE6">
        <v>2028</v>
      </c>
      <c r="AF6">
        <v>18.587189530786301</v>
      </c>
      <c r="AG6">
        <f t="shared" si="15"/>
        <v>1.852057266569042</v>
      </c>
      <c r="AH6">
        <f t="shared" si="16"/>
        <v>1882.1259255948189</v>
      </c>
      <c r="AI6">
        <f t="shared" si="17"/>
        <v>383.10470207347862</v>
      </c>
      <c r="AJ6">
        <f t="shared" si="18"/>
        <v>984.19229003746227</v>
      </c>
      <c r="AK6">
        <f t="shared" si="19"/>
        <v>1591.2180024472823</v>
      </c>
      <c r="AN6">
        <v>2028</v>
      </c>
      <c r="AO6">
        <v>17.6476816357603</v>
      </c>
      <c r="AP6">
        <f t="shared" si="20"/>
        <v>1.8189582383989937</v>
      </c>
      <c r="AQ6">
        <f t="shared" si="21"/>
        <v>1864.3322911206251</v>
      </c>
      <c r="AR6">
        <f t="shared" si="22"/>
        <v>371.15791968032795</v>
      </c>
      <c r="AS6">
        <f t="shared" si="23"/>
        <v>971.45256298090965</v>
      </c>
      <c r="AT6">
        <f t="shared" si="24"/>
        <v>1577.797132166836</v>
      </c>
      <c r="AX6" t="s">
        <v>29</v>
      </c>
      <c r="AY6">
        <f>AVERAGE(AQ48:AQ68)</f>
        <v>1176.8666876771817</v>
      </c>
      <c r="AZ6">
        <f>AVERAGE(AR48:AR68)</f>
        <v>146.8428329271849</v>
      </c>
      <c r="BA6">
        <f>AVERAGE(AS48:AS68)</f>
        <v>732.2489945338649</v>
      </c>
      <c r="BB6">
        <f>AVERAGE(AT48:AT68)</f>
        <v>1325.8042873832051</v>
      </c>
    </row>
    <row r="7" spans="1:54" x14ac:dyDescent="0.2">
      <c r="D7">
        <v>2029</v>
      </c>
      <c r="E7">
        <v>17.867894347680199</v>
      </c>
      <c r="F7">
        <f t="shared" si="0"/>
        <v>1.8267345563924342</v>
      </c>
      <c r="G7">
        <f t="shared" si="1"/>
        <v>1868.9645917496346</v>
      </c>
      <c r="H7">
        <f t="shared" si="2"/>
        <v>373.95814452510137</v>
      </c>
      <c r="I7">
        <f t="shared" si="3"/>
        <v>974.43864735454349</v>
      </c>
      <c r="J7">
        <f t="shared" si="4"/>
        <v>1580.9428707566117</v>
      </c>
      <c r="M7">
        <v>2029</v>
      </c>
      <c r="N7">
        <v>17.498837841534801</v>
      </c>
      <c r="O7">
        <f t="shared" si="5"/>
        <v>1.8136979801206516</v>
      </c>
      <c r="P7">
        <f t="shared" si="6"/>
        <v>1861.0414365042943</v>
      </c>
      <c r="Q7">
        <f t="shared" si="7"/>
        <v>369.26522199295653</v>
      </c>
      <c r="R7">
        <f t="shared" si="8"/>
        <v>969.43424113121182</v>
      </c>
      <c r="S7">
        <f t="shared" si="9"/>
        <v>1575.6708985663247</v>
      </c>
      <c r="V7">
        <v>2029</v>
      </c>
      <c r="W7">
        <v>18.760534059835202</v>
      </c>
      <c r="X7">
        <f t="shared" si="10"/>
        <v>1.8581359769183112</v>
      </c>
      <c r="Y7">
        <f t="shared" si="11"/>
        <v>1884.8473069779739</v>
      </c>
      <c r="Z7">
        <f t="shared" si="12"/>
        <v>385.30895110486438</v>
      </c>
      <c r="AA7">
        <f t="shared" si="13"/>
        <v>986.54284185136532</v>
      </c>
      <c r="AB7">
        <f t="shared" si="14"/>
        <v>1593.694229044746</v>
      </c>
      <c r="AE7">
        <v>2029</v>
      </c>
      <c r="AF7">
        <v>19.205336581662898</v>
      </c>
      <c r="AG7">
        <f t="shared" si="15"/>
        <v>1.8736786433282895</v>
      </c>
      <c r="AH7">
        <f t="shared" si="16"/>
        <v>1891.0345032164041</v>
      </c>
      <c r="AI7">
        <f t="shared" si="17"/>
        <v>390.96505997242537</v>
      </c>
      <c r="AJ7">
        <f t="shared" si="18"/>
        <v>992.57436404734881</v>
      </c>
      <c r="AK7">
        <f t="shared" si="19"/>
        <v>1600.0482330690545</v>
      </c>
      <c r="AN7">
        <v>2029</v>
      </c>
      <c r="AO7">
        <v>18.015318607549101</v>
      </c>
      <c r="AP7">
        <f t="shared" si="20"/>
        <v>1.8319353936642619</v>
      </c>
      <c r="AQ7">
        <f t="shared" si="21"/>
        <v>1871.9078284246207</v>
      </c>
      <c r="AR7">
        <f t="shared" si="22"/>
        <v>375.83279141359435</v>
      </c>
      <c r="AS7">
        <f t="shared" si="23"/>
        <v>976.43772031836579</v>
      </c>
      <c r="AT7">
        <f t="shared" si="24"/>
        <v>1583.0488263088389</v>
      </c>
    </row>
    <row r="8" spans="1:54" ht="34" x14ac:dyDescent="0.2">
      <c r="A8" s="2" t="s">
        <v>13</v>
      </c>
      <c r="D8">
        <v>2030</v>
      </c>
      <c r="E8">
        <v>18.021936574923899</v>
      </c>
      <c r="F8">
        <f t="shared" si="0"/>
        <v>1.8321687525899617</v>
      </c>
      <c r="G8">
        <f t="shared" si="1"/>
        <v>1872.0369801346988</v>
      </c>
      <c r="H8">
        <f t="shared" si="2"/>
        <v>375.91694548673229</v>
      </c>
      <c r="I8">
        <f t="shared" si="3"/>
        <v>976.52745995596808</v>
      </c>
      <c r="J8">
        <f t="shared" si="4"/>
        <v>1583.1433639727879</v>
      </c>
      <c r="M8">
        <v>2030</v>
      </c>
      <c r="N8">
        <v>17.5581076111174</v>
      </c>
      <c r="O8">
        <f t="shared" si="5"/>
        <v>1.8157929653436473</v>
      </c>
      <c r="P8">
        <f t="shared" si="6"/>
        <v>1862.3672899627181</v>
      </c>
      <c r="Q8">
        <f t="shared" si="7"/>
        <v>370.01889638296882</v>
      </c>
      <c r="R8">
        <f t="shared" si="8"/>
        <v>970.23793920675189</v>
      </c>
      <c r="S8">
        <f t="shared" si="9"/>
        <v>1576.5175672248122</v>
      </c>
      <c r="V8">
        <v>2030</v>
      </c>
      <c r="W8">
        <v>19.110498787966499</v>
      </c>
      <c r="X8">
        <f t="shared" si="10"/>
        <v>1.8703720242088813</v>
      </c>
      <c r="Y8">
        <f t="shared" si="11"/>
        <v>1889.8110497170728</v>
      </c>
      <c r="Z8">
        <f t="shared" si="12"/>
        <v>389.75910258778197</v>
      </c>
      <c r="AA8">
        <f t="shared" si="13"/>
        <v>991.28836356482566</v>
      </c>
      <c r="AB8">
        <f t="shared" si="14"/>
        <v>1598.6934751861015</v>
      </c>
      <c r="AE8">
        <v>2030</v>
      </c>
      <c r="AF8">
        <v>19.746792121776899</v>
      </c>
      <c r="AG8">
        <f t="shared" si="15"/>
        <v>1.8924696852215355</v>
      </c>
      <c r="AH8">
        <f t="shared" si="16"/>
        <v>1897.0344085801644</v>
      </c>
      <c r="AI8">
        <f t="shared" si="17"/>
        <v>397.85020862051499</v>
      </c>
      <c r="AJ8">
        <f t="shared" si="18"/>
        <v>999.91650117129473</v>
      </c>
      <c r="AK8">
        <f t="shared" si="19"/>
        <v>1607.7829254595831</v>
      </c>
      <c r="AN8">
        <v>2030</v>
      </c>
      <c r="AO8">
        <v>18.155855379383901</v>
      </c>
      <c r="AP8">
        <f t="shared" si="20"/>
        <v>1.8368886976603336</v>
      </c>
      <c r="AQ8">
        <f t="shared" si="21"/>
        <v>1874.5955716147801</v>
      </c>
      <c r="AR8">
        <f t="shared" si="22"/>
        <v>377.61985700424566</v>
      </c>
      <c r="AS8">
        <f t="shared" si="23"/>
        <v>978.34339894444565</v>
      </c>
      <c r="AT8">
        <f t="shared" si="24"/>
        <v>1585.056394094499</v>
      </c>
    </row>
    <row r="9" spans="1:54" x14ac:dyDescent="0.2">
      <c r="A9" t="s">
        <v>11</v>
      </c>
      <c r="D9">
        <v>2031</v>
      </c>
      <c r="E9">
        <v>16.925884963101101</v>
      </c>
      <c r="F9">
        <f t="shared" si="0"/>
        <v>1.7934319775958634</v>
      </c>
      <c r="G9">
        <f t="shared" si="1"/>
        <v>1847.1758510230738</v>
      </c>
      <c r="H9">
        <f t="shared" si="2"/>
        <v>361.97955319079358</v>
      </c>
      <c r="I9">
        <f t="shared" si="3"/>
        <v>961.66500009965091</v>
      </c>
      <c r="J9">
        <f t="shared" si="4"/>
        <v>1567.4862666978993</v>
      </c>
      <c r="M9">
        <v>2031</v>
      </c>
      <c r="N9">
        <v>16.338607803762699</v>
      </c>
      <c r="O9">
        <f t="shared" si="5"/>
        <v>1.7726630492216051</v>
      </c>
      <c r="P9">
        <f t="shared" si="6"/>
        <v>1831.0105975505649</v>
      </c>
      <c r="Q9">
        <f t="shared" si="7"/>
        <v>354.51173683264648</v>
      </c>
      <c r="R9">
        <f t="shared" si="8"/>
        <v>953.70152181902222</v>
      </c>
      <c r="S9">
        <f t="shared" si="9"/>
        <v>1559.0970124767503</v>
      </c>
      <c r="V9">
        <v>2031</v>
      </c>
      <c r="W9">
        <v>18.104234567765701</v>
      </c>
      <c r="X9">
        <f t="shared" si="10"/>
        <v>1.8350698461090993</v>
      </c>
      <c r="Y9">
        <f t="shared" si="11"/>
        <v>1873.6217149773747</v>
      </c>
      <c r="Z9">
        <f t="shared" si="12"/>
        <v>376.96344676370865</v>
      </c>
      <c r="AA9">
        <f t="shared" si="13"/>
        <v>977.64342073890293</v>
      </c>
      <c r="AB9">
        <f t="shared" si="14"/>
        <v>1584.3189908005331</v>
      </c>
      <c r="AE9">
        <v>2031</v>
      </c>
      <c r="AF9">
        <v>19.0150855722591</v>
      </c>
      <c r="AG9">
        <f t="shared" si="15"/>
        <v>1.8670411981975199</v>
      </c>
      <c r="AH9">
        <f t="shared" si="16"/>
        <v>1888.5279102172262</v>
      </c>
      <c r="AI9">
        <f t="shared" si="17"/>
        <v>388.54582813684669</v>
      </c>
      <c r="AJ9">
        <f t="shared" si="18"/>
        <v>989.99456035983337</v>
      </c>
      <c r="AK9">
        <f t="shared" si="19"/>
        <v>1597.3304973997213</v>
      </c>
      <c r="AN9">
        <v>2031</v>
      </c>
      <c r="AO9">
        <v>16.977483975755401</v>
      </c>
      <c r="AP9">
        <f t="shared" si="20"/>
        <v>1.7952575728490647</v>
      </c>
      <c r="AQ9">
        <f t="shared" si="21"/>
        <v>1848.5021331178596</v>
      </c>
      <c r="AR9">
        <f t="shared" si="22"/>
        <v>362.63568623570563</v>
      </c>
      <c r="AS9">
        <f t="shared" si="23"/>
        <v>962.36468271124318</v>
      </c>
      <c r="AT9">
        <f t="shared" si="24"/>
        <v>1568.223358593666</v>
      </c>
      <c r="AW9" s="4" t="s">
        <v>39</v>
      </c>
      <c r="AY9" s="16" t="s">
        <v>34</v>
      </c>
      <c r="AZ9" s="16"/>
      <c r="BA9" s="16"/>
      <c r="BB9" s="16"/>
    </row>
    <row r="10" spans="1:54" x14ac:dyDescent="0.2">
      <c r="D10">
        <v>2032</v>
      </c>
      <c r="E10">
        <v>17.7816184862196</v>
      </c>
      <c r="F10">
        <f t="shared" si="0"/>
        <v>1.8236889129245553</v>
      </c>
      <c r="G10">
        <f t="shared" si="1"/>
        <v>1867.1833827792252</v>
      </c>
      <c r="H10">
        <f t="shared" si="2"/>
        <v>372.86106067076844</v>
      </c>
      <c r="I10">
        <f t="shared" si="3"/>
        <v>973.2687466731378</v>
      </c>
      <c r="J10">
        <f t="shared" si="4"/>
        <v>1579.7104200756471</v>
      </c>
      <c r="M10">
        <v>2032</v>
      </c>
      <c r="N10">
        <v>17.0270682413963</v>
      </c>
      <c r="O10">
        <f t="shared" si="5"/>
        <v>1.7970118821414907</v>
      </c>
      <c r="P10">
        <f t="shared" si="6"/>
        <v>1849.7622157800088</v>
      </c>
      <c r="Q10">
        <f t="shared" si="7"/>
        <v>363.26619975759536</v>
      </c>
      <c r="R10">
        <f t="shared" si="8"/>
        <v>963.03704535333384</v>
      </c>
      <c r="S10">
        <f t="shared" si="9"/>
        <v>1568.9316698283462</v>
      </c>
      <c r="V10">
        <v>2032</v>
      </c>
      <c r="W10">
        <v>18.931348597833502</v>
      </c>
      <c r="X10">
        <f t="shared" si="10"/>
        <v>1.8641147017147319</v>
      </c>
      <c r="Y10">
        <f t="shared" si="11"/>
        <v>1887.3585124473793</v>
      </c>
      <c r="Z10">
        <f t="shared" si="12"/>
        <v>387.48102877005078</v>
      </c>
      <c r="AA10">
        <f t="shared" si="13"/>
        <v>988.85908698662229</v>
      </c>
      <c r="AB10">
        <f t="shared" si="14"/>
        <v>1596.1343147200516</v>
      </c>
      <c r="AE10">
        <v>2032</v>
      </c>
      <c r="AF10">
        <v>19.876762717055701</v>
      </c>
      <c r="AG10">
        <f t="shared" si="15"/>
        <v>1.8969558411722673</v>
      </c>
      <c r="AH10">
        <f t="shared" si="16"/>
        <v>1898.2272065084926</v>
      </c>
      <c r="AI10">
        <f t="shared" si="17"/>
        <v>399.50291471008029</v>
      </c>
      <c r="AJ10">
        <f t="shared" si="18"/>
        <v>1001.6789024432753</v>
      </c>
      <c r="AK10">
        <f t="shared" si="19"/>
        <v>1609.6395554131407</v>
      </c>
      <c r="AN10">
        <v>2032</v>
      </c>
      <c r="AO10">
        <v>17.397162601765199</v>
      </c>
      <c r="AP10">
        <f t="shared" si="20"/>
        <v>1.8101031915539272</v>
      </c>
      <c r="AQ10">
        <f t="shared" si="21"/>
        <v>1858.7194697103532</v>
      </c>
      <c r="AR10">
        <f t="shared" si="22"/>
        <v>367.97231964404625</v>
      </c>
      <c r="AS10">
        <f t="shared" si="23"/>
        <v>968.05552487993612</v>
      </c>
      <c r="AT10">
        <f t="shared" si="24"/>
        <v>1574.218467766216</v>
      </c>
      <c r="AW10" t="s">
        <v>36</v>
      </c>
      <c r="AX10" t="s">
        <v>35</v>
      </c>
      <c r="AY10" t="s">
        <v>30</v>
      </c>
      <c r="AZ10" t="s">
        <v>31</v>
      </c>
      <c r="BA10" t="s">
        <v>32</v>
      </c>
      <c r="BB10" t="s">
        <v>33</v>
      </c>
    </row>
    <row r="11" spans="1:54" x14ac:dyDescent="0.2">
      <c r="A11" t="s">
        <v>14</v>
      </c>
      <c r="D11">
        <v>2033</v>
      </c>
      <c r="E11">
        <v>17.8569689003218</v>
      </c>
      <c r="F11">
        <f t="shared" si="0"/>
        <v>1.8263489517866209</v>
      </c>
      <c r="G11">
        <f t="shared" si="1"/>
        <v>1868.7414290292236</v>
      </c>
      <c r="H11">
        <f t="shared" si="2"/>
        <v>373.81921653649198</v>
      </c>
      <c r="I11">
        <f t="shared" si="3"/>
        <v>974.29049828836355</v>
      </c>
      <c r="J11">
        <f t="shared" si="4"/>
        <v>1580.7868007410971</v>
      </c>
      <c r="M11">
        <v>2033</v>
      </c>
      <c r="N11">
        <v>16.9088466541976</v>
      </c>
      <c r="O11">
        <f t="shared" si="5"/>
        <v>1.7928291591582832</v>
      </c>
      <c r="P11">
        <f t="shared" si="6"/>
        <v>1846.7345486256509</v>
      </c>
      <c r="Q11">
        <f t="shared" si="7"/>
        <v>361.76289405477667</v>
      </c>
      <c r="R11">
        <f t="shared" si="8"/>
        <v>961.4339606309195</v>
      </c>
      <c r="S11">
        <f t="shared" si="9"/>
        <v>1567.2428744552128</v>
      </c>
      <c r="V11">
        <v>2033</v>
      </c>
      <c r="W11">
        <v>18.8800301580915</v>
      </c>
      <c r="X11">
        <f t="shared" si="10"/>
        <v>1.8623197294187663</v>
      </c>
      <c r="Y11">
        <f t="shared" si="11"/>
        <v>1886.6218135377621</v>
      </c>
      <c r="Z11">
        <f t="shared" si="12"/>
        <v>386.82846349029148</v>
      </c>
      <c r="AA11">
        <f t="shared" si="13"/>
        <v>988.16320894372075</v>
      </c>
      <c r="AB11">
        <f t="shared" si="14"/>
        <v>1595.401230808337</v>
      </c>
      <c r="AE11">
        <v>2033</v>
      </c>
      <c r="AF11">
        <v>19.988441928334399</v>
      </c>
      <c r="AG11">
        <f t="shared" si="15"/>
        <v>1.9008023596387174</v>
      </c>
      <c r="AH11">
        <f t="shared" si="16"/>
        <v>1899.1763889160502</v>
      </c>
      <c r="AI11">
        <f t="shared" si="17"/>
        <v>400.92302756070023</v>
      </c>
      <c r="AJ11">
        <f t="shared" si="18"/>
        <v>1003.1932725482145</v>
      </c>
      <c r="AK11">
        <f t="shared" si="19"/>
        <v>1611.2348929462569</v>
      </c>
      <c r="AN11">
        <v>2033</v>
      </c>
      <c r="AO11">
        <v>17.069956074079201</v>
      </c>
      <c r="AP11">
        <f t="shared" si="20"/>
        <v>1.7985292457661035</v>
      </c>
      <c r="AQ11">
        <f t="shared" si="21"/>
        <v>1850.8407143383865</v>
      </c>
      <c r="AR11">
        <f t="shared" si="22"/>
        <v>363.81156143799114</v>
      </c>
      <c r="AS11">
        <f t="shared" si="23"/>
        <v>963.61860436451389</v>
      </c>
      <c r="AT11">
        <f t="shared" si="24"/>
        <v>1569.5443225182214</v>
      </c>
      <c r="AX11" t="s">
        <v>28</v>
      </c>
      <c r="AY11">
        <f>2*STDEV(Y26:Y46)/COUNT(Y26:Y46)</f>
        <v>9.7068236483705252</v>
      </c>
      <c r="AZ11">
        <f>2*STDEV(Z26:Z46)/COUNT(Z26:Z46)</f>
        <v>2.8631693674987115</v>
      </c>
      <c r="BA11">
        <f>2*STDEV(AA26:AA46)/COUNT(AA26:AA46)</f>
        <v>3.0532067177793323</v>
      </c>
      <c r="BB11">
        <f>2*STDEV(AB26:AB46)/COUNT(AB26:AB46)</f>
        <v>3.2164497023213698</v>
      </c>
    </row>
    <row r="12" spans="1:54" x14ac:dyDescent="0.2">
      <c r="A12" t="s">
        <v>15</v>
      </c>
      <c r="D12">
        <v>2034</v>
      </c>
      <c r="E12">
        <v>17.613582612194399</v>
      </c>
      <c r="F12">
        <f t="shared" si="0"/>
        <v>1.817753413314402</v>
      </c>
      <c r="G12">
        <f t="shared" si="1"/>
        <v>1863.5897556812488</v>
      </c>
      <c r="H12">
        <f t="shared" si="2"/>
        <v>370.72431649666396</v>
      </c>
      <c r="I12">
        <f t="shared" si="3"/>
        <v>970.99018022135601</v>
      </c>
      <c r="J12">
        <f t="shared" si="4"/>
        <v>1577.310027615197</v>
      </c>
      <c r="M12">
        <v>2034</v>
      </c>
      <c r="N12">
        <v>16.578026559807501</v>
      </c>
      <c r="O12">
        <f t="shared" si="5"/>
        <v>1.7811267824369665</v>
      </c>
      <c r="P12">
        <f t="shared" si="6"/>
        <v>1837.8372234547187</v>
      </c>
      <c r="Q12">
        <f t="shared" si="7"/>
        <v>357.55618573451216</v>
      </c>
      <c r="R12">
        <f t="shared" si="8"/>
        <v>956.94804015098975</v>
      </c>
      <c r="S12">
        <f t="shared" si="9"/>
        <v>1562.5171094068503</v>
      </c>
      <c r="V12">
        <v>2034</v>
      </c>
      <c r="W12">
        <v>18.5753137772621</v>
      </c>
      <c r="X12">
        <f t="shared" si="10"/>
        <v>1.8516404228374608</v>
      </c>
      <c r="Y12">
        <f t="shared" si="11"/>
        <v>1881.9330956513058</v>
      </c>
      <c r="Z12">
        <f t="shared" si="12"/>
        <v>382.95368999166487</v>
      </c>
      <c r="AA12">
        <f t="shared" si="13"/>
        <v>984.03125481967402</v>
      </c>
      <c r="AB12">
        <f t="shared" si="14"/>
        <v>1591.0483573081892</v>
      </c>
      <c r="AE12">
        <v>2034</v>
      </c>
      <c r="AF12">
        <v>19.7486076965567</v>
      </c>
      <c r="AG12">
        <f t="shared" si="15"/>
        <v>1.8925324223469346</v>
      </c>
      <c r="AH12">
        <f t="shared" si="16"/>
        <v>1897.0517261701243</v>
      </c>
      <c r="AI12">
        <f t="shared" si="17"/>
        <v>397.87329546941498</v>
      </c>
      <c r="AJ12">
        <f t="shared" si="18"/>
        <v>999.94112036530885</v>
      </c>
      <c r="AK12">
        <f t="shared" si="19"/>
        <v>1607.8088609453125</v>
      </c>
      <c r="AN12">
        <v>2034</v>
      </c>
      <c r="AO12">
        <v>16.410034425939902</v>
      </c>
      <c r="AP12">
        <f t="shared" si="20"/>
        <v>1.7751873669296385</v>
      </c>
      <c r="AQ12">
        <f t="shared" si="21"/>
        <v>1833.0810490816602</v>
      </c>
      <c r="AR12">
        <f t="shared" si="22"/>
        <v>355.41999776025182</v>
      </c>
      <c r="AS12">
        <f t="shared" si="23"/>
        <v>954.67006681574503</v>
      </c>
      <c r="AT12">
        <f t="shared" si="24"/>
        <v>1560.1173417745515</v>
      </c>
      <c r="AX12" t="s">
        <v>29</v>
      </c>
      <c r="AY12">
        <f>2*STDEV(AQ26:AQ46)/COUNT(AQ26:AQ46)</f>
        <v>2.1830484319917667</v>
      </c>
      <c r="AZ12">
        <f>2*STDEV(AR26:AR46)/COUNT(AR26:AR46)</f>
        <v>1.3442098866130512</v>
      </c>
      <c r="BA12">
        <f>2*STDEV(AS26:AS46)/COUNT(AS26:AS46)</f>
        <v>1.433429227939051</v>
      </c>
      <c r="BB12">
        <f>2*STDEV(AT26:AT46)/COUNT(AT26:AT46)</f>
        <v>1.510069064978564</v>
      </c>
    </row>
    <row r="13" spans="1:54" x14ac:dyDescent="0.2">
      <c r="A13" t="s">
        <v>18</v>
      </c>
      <c r="D13">
        <v>2035</v>
      </c>
      <c r="E13">
        <v>17.6018876812816</v>
      </c>
      <c r="F13">
        <f t="shared" si="0"/>
        <v>1.8173401570642091</v>
      </c>
      <c r="G13">
        <f t="shared" si="1"/>
        <v>1863.3335308992901</v>
      </c>
      <c r="H13">
        <f t="shared" si="2"/>
        <v>370.57560375517681</v>
      </c>
      <c r="I13">
        <f t="shared" si="3"/>
        <v>970.83159695817847</v>
      </c>
      <c r="J13">
        <f t="shared" si="4"/>
        <v>1577.1429655271077</v>
      </c>
      <c r="M13">
        <v>2035</v>
      </c>
      <c r="N13">
        <v>16.560340962784899</v>
      </c>
      <c r="O13">
        <f t="shared" si="5"/>
        <v>1.7805013698073267</v>
      </c>
      <c r="P13">
        <f t="shared" si="6"/>
        <v>1837.3440305337554</v>
      </c>
      <c r="Q13">
        <f t="shared" si="7"/>
        <v>357.33129568277275</v>
      </c>
      <c r="R13">
        <f t="shared" si="8"/>
        <v>956.70822345536317</v>
      </c>
      <c r="S13">
        <f t="shared" si="9"/>
        <v>1562.2644706533824</v>
      </c>
      <c r="V13">
        <v>2035</v>
      </c>
      <c r="W13">
        <v>18.535552419762102</v>
      </c>
      <c r="X13">
        <f t="shared" si="10"/>
        <v>1.850244431538425</v>
      </c>
      <c r="Y13">
        <f t="shared" si="11"/>
        <v>1881.2815097141665</v>
      </c>
      <c r="Z13">
        <f t="shared" si="12"/>
        <v>382.44808456969486</v>
      </c>
      <c r="AA13">
        <f t="shared" si="13"/>
        <v>983.49209081197409</v>
      </c>
      <c r="AB13">
        <f t="shared" si="14"/>
        <v>1590.4803663163016</v>
      </c>
      <c r="AE13">
        <v>2035</v>
      </c>
      <c r="AF13">
        <v>19.7527048393836</v>
      </c>
      <c r="AG13">
        <f t="shared" si="15"/>
        <v>1.8926739918484496</v>
      </c>
      <c r="AH13">
        <f t="shared" si="16"/>
        <v>1897.0907378210541</v>
      </c>
      <c r="AI13">
        <f t="shared" si="17"/>
        <v>397.92539473760189</v>
      </c>
      <c r="AJ13">
        <f t="shared" si="18"/>
        <v>999.9966776220416</v>
      </c>
      <c r="AK13">
        <f t="shared" si="19"/>
        <v>1607.8673886305949</v>
      </c>
      <c r="AN13">
        <v>2035</v>
      </c>
      <c r="AO13">
        <v>16.119071401087201</v>
      </c>
      <c r="AP13">
        <f t="shared" si="20"/>
        <v>1.764909115122699</v>
      </c>
      <c r="AQ13">
        <f t="shared" si="21"/>
        <v>1824.4679294437592</v>
      </c>
      <c r="AR13">
        <f t="shared" si="22"/>
        <v>351.72011193622484</v>
      </c>
      <c r="AS13">
        <f t="shared" si="23"/>
        <v>950.72460819874243</v>
      </c>
      <c r="AT13">
        <f t="shared" si="24"/>
        <v>1555.9609349645307</v>
      </c>
      <c r="AW13" t="s">
        <v>37</v>
      </c>
      <c r="AX13" t="s">
        <v>28</v>
      </c>
      <c r="AY13">
        <f>2*STDEV(Y48:Y68)/COUNT(Y48:Y68)</f>
        <v>0.75336124369702395</v>
      </c>
      <c r="AZ13">
        <f>2*STDEV(Z48:Z68)/COUNT(Z48:Z68)</f>
        <v>0.35167885111828473</v>
      </c>
      <c r="BA13">
        <f>2*STDEV(AA48:AA68)/COUNT(AA48:AA68)</f>
        <v>0.37502085727932799</v>
      </c>
      <c r="BB13">
        <f>2*STDEV(AB48:AB68)/COUNT(AB48:AB68)</f>
        <v>0.39507175119728577</v>
      </c>
    </row>
    <row r="14" spans="1:54" x14ac:dyDescent="0.2">
      <c r="D14">
        <v>2036</v>
      </c>
      <c r="E14">
        <v>17.366045156532302</v>
      </c>
      <c r="F14">
        <f t="shared" si="0"/>
        <v>1.8090028136057623</v>
      </c>
      <c r="G14">
        <f t="shared" si="1"/>
        <v>1857.9968522154213</v>
      </c>
      <c r="H14">
        <f t="shared" si="2"/>
        <v>367.57663021046471</v>
      </c>
      <c r="I14">
        <f t="shared" si="3"/>
        <v>967.63357232257795</v>
      </c>
      <c r="J14">
        <f t="shared" si="4"/>
        <v>1573.773955061064</v>
      </c>
      <c r="M14">
        <v>2036</v>
      </c>
      <c r="N14">
        <v>16.274181022525099</v>
      </c>
      <c r="O14">
        <f t="shared" si="5"/>
        <v>1.7703867222583174</v>
      </c>
      <c r="P14">
        <f t="shared" si="6"/>
        <v>1829.1184736176292</v>
      </c>
      <c r="Q14">
        <f t="shared" si="7"/>
        <v>353.69248588242914</v>
      </c>
      <c r="R14">
        <f t="shared" si="8"/>
        <v>952.82789466544034</v>
      </c>
      <c r="S14">
        <f t="shared" si="9"/>
        <v>1558.1766759067712</v>
      </c>
      <c r="V14">
        <v>2036</v>
      </c>
      <c r="W14">
        <v>18.057619390518301</v>
      </c>
      <c r="X14">
        <f t="shared" si="10"/>
        <v>1.8334268063869765</v>
      </c>
      <c r="Y14">
        <f t="shared" si="11"/>
        <v>1872.7289404577768</v>
      </c>
      <c r="Z14">
        <f t="shared" si="12"/>
        <v>376.37068816983071</v>
      </c>
      <c r="AA14">
        <f t="shared" si="13"/>
        <v>977.01131893542811</v>
      </c>
      <c r="AB14">
        <f t="shared" si="14"/>
        <v>1583.6530929935539</v>
      </c>
      <c r="AE14">
        <v>2036</v>
      </c>
      <c r="AF14">
        <v>19.288239893442601</v>
      </c>
      <c r="AG14">
        <f t="shared" si="15"/>
        <v>1.8765656505799138</v>
      </c>
      <c r="AH14">
        <f t="shared" si="16"/>
        <v>1892.0616699189686</v>
      </c>
      <c r="AI14">
        <f t="shared" si="17"/>
        <v>392.01925848501611</v>
      </c>
      <c r="AJ14">
        <f t="shared" si="18"/>
        <v>993.69853295508165</v>
      </c>
      <c r="AK14">
        <f t="shared" si="19"/>
        <v>1601.2325068778275</v>
      </c>
      <c r="AN14">
        <v>2036</v>
      </c>
      <c r="AO14">
        <v>15.1905948242504</v>
      </c>
      <c r="AP14">
        <f t="shared" si="20"/>
        <v>1.7322440180790082</v>
      </c>
      <c r="AQ14">
        <f t="shared" si="21"/>
        <v>1793.8760070417538</v>
      </c>
      <c r="AR14">
        <f t="shared" si="22"/>
        <v>339.91360378516811</v>
      </c>
      <c r="AS14">
        <f t="shared" si="23"/>
        <v>938.13446581683547</v>
      </c>
      <c r="AT14">
        <f t="shared" si="24"/>
        <v>1542.697647064417</v>
      </c>
      <c r="AX14" t="s">
        <v>29</v>
      </c>
      <c r="AY14">
        <f>2*STDEV(AQ48:AQ68)/COUNT(AQ48:AQ68)</f>
        <v>4.2339859278277346E-4</v>
      </c>
      <c r="AZ14">
        <f t="shared" ref="AZ14:BB14" si="27">2*STDEV(AR48:AR68)/COUNT(AR48:AR68)</f>
        <v>1.8055441534476826E-2</v>
      </c>
      <c r="BA14">
        <f t="shared" si="27"/>
        <v>1.9253836678790735E-2</v>
      </c>
      <c r="BB14">
        <f t="shared" si="27"/>
        <v>2.0283263787353241E-2</v>
      </c>
    </row>
    <row r="15" spans="1:54" x14ac:dyDescent="0.2">
      <c r="A15" t="s">
        <v>16</v>
      </c>
      <c r="D15">
        <v>2037</v>
      </c>
      <c r="E15">
        <v>17.350664687369999</v>
      </c>
      <c r="F15">
        <f t="shared" si="0"/>
        <v>1.8084588968804063</v>
      </c>
      <c r="G15">
        <f t="shared" si="1"/>
        <v>1857.637610252661</v>
      </c>
      <c r="H15">
        <f t="shared" si="2"/>
        <v>367.38105216459689</v>
      </c>
      <c r="I15">
        <f t="shared" si="3"/>
        <v>967.42501316073719</v>
      </c>
      <c r="J15">
        <f t="shared" si="4"/>
        <v>1573.5542450590806</v>
      </c>
      <c r="M15">
        <v>2037</v>
      </c>
      <c r="N15">
        <v>16.234675027702401</v>
      </c>
      <c r="O15">
        <f t="shared" si="5"/>
        <v>1.7689912076048837</v>
      </c>
      <c r="P15">
        <f t="shared" si="6"/>
        <v>1827.946738946288</v>
      </c>
      <c r="Q15">
        <f t="shared" si="7"/>
        <v>353.19012765226375</v>
      </c>
      <c r="R15">
        <f t="shared" si="8"/>
        <v>952.2921933756445</v>
      </c>
      <c r="S15">
        <f t="shared" si="9"/>
        <v>1557.6123327707289</v>
      </c>
      <c r="V15">
        <v>2037</v>
      </c>
      <c r="W15">
        <v>17.989255619775001</v>
      </c>
      <c r="X15">
        <f t="shared" si="10"/>
        <v>1.8310162801917786</v>
      </c>
      <c r="Y15">
        <f t="shared" si="11"/>
        <v>1871.3967176126371</v>
      </c>
      <c r="Z15">
        <f t="shared" si="12"/>
        <v>375.5013744610589</v>
      </c>
      <c r="AA15">
        <f t="shared" si="13"/>
        <v>976.08430620414902</v>
      </c>
      <c r="AB15">
        <f t="shared" si="14"/>
        <v>1582.676516528486</v>
      </c>
      <c r="AE15">
        <v>2037</v>
      </c>
      <c r="AF15">
        <v>19.333817593089801</v>
      </c>
      <c r="AG15">
        <f t="shared" si="15"/>
        <v>1.8781514010509388</v>
      </c>
      <c r="AH15">
        <f t="shared" si="16"/>
        <v>1892.609588337933</v>
      </c>
      <c r="AI15">
        <f t="shared" si="17"/>
        <v>392.59882451372994</v>
      </c>
      <c r="AJ15">
        <f t="shared" si="18"/>
        <v>994.31656656229768</v>
      </c>
      <c r="AK15">
        <f t="shared" si="19"/>
        <v>1601.8835843172878</v>
      </c>
      <c r="AN15">
        <v>2037</v>
      </c>
      <c r="AO15">
        <v>14.8362499156135</v>
      </c>
      <c r="AP15">
        <f t="shared" si="20"/>
        <v>1.719858000645083</v>
      </c>
      <c r="AQ15">
        <f t="shared" si="21"/>
        <v>1780.9957044288476</v>
      </c>
      <c r="AR15">
        <f t="shared" si="22"/>
        <v>335.40775392694127</v>
      </c>
      <c r="AS15">
        <f t="shared" si="23"/>
        <v>933.32954885571905</v>
      </c>
      <c r="AT15">
        <f t="shared" si="24"/>
        <v>1537.6358300445388</v>
      </c>
    </row>
    <row r="16" spans="1:54" x14ac:dyDescent="0.2">
      <c r="A16" t="s">
        <v>19</v>
      </c>
      <c r="D16">
        <v>2038</v>
      </c>
      <c r="E16">
        <v>16.512008180488898</v>
      </c>
      <c r="F16">
        <f t="shared" si="0"/>
        <v>1.7787923335222391</v>
      </c>
      <c r="G16">
        <f t="shared" si="1"/>
        <v>1835.9871502872102</v>
      </c>
      <c r="H16">
        <f t="shared" si="2"/>
        <v>356.7166960230968</v>
      </c>
      <c r="I16">
        <f t="shared" si="3"/>
        <v>956.05283092742945</v>
      </c>
      <c r="J16">
        <f t="shared" si="4"/>
        <v>1561.574036858284</v>
      </c>
      <c r="M16">
        <v>2038</v>
      </c>
      <c r="N16">
        <v>15.3526933775271</v>
      </c>
      <c r="O16">
        <f t="shared" si="5"/>
        <v>1.7379273358621528</v>
      </c>
      <c r="P16">
        <f t="shared" si="6"/>
        <v>1799.5504861930003</v>
      </c>
      <c r="Q16">
        <f t="shared" si="7"/>
        <v>341.97484898863456</v>
      </c>
      <c r="R16">
        <f t="shared" si="8"/>
        <v>940.33252219926749</v>
      </c>
      <c r="S16">
        <f t="shared" si="9"/>
        <v>1545.0132248979746</v>
      </c>
      <c r="V16">
        <v>2038</v>
      </c>
      <c r="W16">
        <v>17.101627969931201</v>
      </c>
      <c r="X16">
        <f t="shared" si="10"/>
        <v>1.7996497669914655</v>
      </c>
      <c r="Y16">
        <f t="shared" si="11"/>
        <v>1851.6303663053131</v>
      </c>
      <c r="Z16">
        <f t="shared" si="12"/>
        <v>364.21430126564513</v>
      </c>
      <c r="AA16">
        <f t="shared" si="13"/>
        <v>964.04807527226706</v>
      </c>
      <c r="AB16">
        <f t="shared" si="14"/>
        <v>1569.9967555504672</v>
      </c>
      <c r="AE16">
        <v>2038</v>
      </c>
      <c r="AF16">
        <v>18.450042676869501</v>
      </c>
      <c r="AG16">
        <f t="shared" si="15"/>
        <v>1.8472404659854069</v>
      </c>
      <c r="AH16">
        <f t="shared" si="16"/>
        <v>1879.8490652732089</v>
      </c>
      <c r="AI16">
        <f t="shared" si="17"/>
        <v>381.36074267907259</v>
      </c>
      <c r="AJ16">
        <f t="shared" si="18"/>
        <v>982.3325786983504</v>
      </c>
      <c r="AK16">
        <f t="shared" si="19"/>
        <v>1589.2588596390808</v>
      </c>
      <c r="AN16">
        <v>2038</v>
      </c>
      <c r="AO16">
        <v>13.557738124355399</v>
      </c>
      <c r="AP16">
        <f t="shared" si="20"/>
        <v>1.675740441993427</v>
      </c>
      <c r="AQ16">
        <f t="shared" si="21"/>
        <v>1729.3975807591833</v>
      </c>
      <c r="AR16">
        <f t="shared" si="22"/>
        <v>319.15019798930325</v>
      </c>
      <c r="AS16">
        <f t="shared" si="23"/>
        <v>915.99292896625923</v>
      </c>
      <c r="AT16">
        <f t="shared" si="24"/>
        <v>1519.3722891064169</v>
      </c>
    </row>
    <row r="17" spans="1:46" x14ac:dyDescent="0.2">
      <c r="D17">
        <v>2039</v>
      </c>
      <c r="E17">
        <v>15.4433750921929</v>
      </c>
      <c r="F17">
        <f t="shared" si="0"/>
        <v>1.7411109030704393</v>
      </c>
      <c r="G17">
        <f t="shared" si="1"/>
        <v>1802.6643296404345</v>
      </c>
      <c r="H17">
        <f t="shared" si="2"/>
        <v>343.1279576723249</v>
      </c>
      <c r="I17">
        <f t="shared" si="3"/>
        <v>941.56216625013576</v>
      </c>
      <c r="J17">
        <f t="shared" si="4"/>
        <v>1546.3086131919756</v>
      </c>
      <c r="M17">
        <v>2039</v>
      </c>
      <c r="N17">
        <v>14.138898036206299</v>
      </c>
      <c r="O17">
        <f t="shared" si="5"/>
        <v>1.6956669887376195</v>
      </c>
      <c r="P17">
        <f t="shared" si="6"/>
        <v>1753.8089656774682</v>
      </c>
      <c r="Q17">
        <f t="shared" si="7"/>
        <v>326.54022742839931</v>
      </c>
      <c r="R17">
        <f t="shared" si="8"/>
        <v>923.87345737095734</v>
      </c>
      <c r="S17">
        <f t="shared" si="9"/>
        <v>1527.674158447207</v>
      </c>
      <c r="V17">
        <v>2039</v>
      </c>
      <c r="W17">
        <v>15.5977375631839</v>
      </c>
      <c r="X17">
        <f t="shared" si="10"/>
        <v>1.7465364417080442</v>
      </c>
      <c r="Y17">
        <f t="shared" si="11"/>
        <v>1807.8638642252608</v>
      </c>
      <c r="Z17">
        <f t="shared" si="12"/>
        <v>345.09083085344645</v>
      </c>
      <c r="AA17">
        <f t="shared" si="13"/>
        <v>943.6553213567737</v>
      </c>
      <c r="AB17">
        <f t="shared" si="14"/>
        <v>1548.5136810900822</v>
      </c>
      <c r="AE17">
        <v>2039</v>
      </c>
      <c r="AF17">
        <v>17.217841688101601</v>
      </c>
      <c r="AG17">
        <f t="shared" si="15"/>
        <v>1.8037609983646394</v>
      </c>
      <c r="AH17">
        <f t="shared" si="16"/>
        <v>1854.4782724279448</v>
      </c>
      <c r="AI17">
        <f t="shared" si="17"/>
        <v>365.69207490589997</v>
      </c>
      <c r="AJ17">
        <f t="shared" si="18"/>
        <v>965.62393329065776</v>
      </c>
      <c r="AK17">
        <f t="shared" si="19"/>
        <v>1571.6568685145314</v>
      </c>
      <c r="AN17">
        <v>2039</v>
      </c>
      <c r="AO17">
        <v>11.9513539056739</v>
      </c>
      <c r="AP17">
        <f t="shared" si="20"/>
        <v>1.6221635536463841</v>
      </c>
      <c r="AQ17">
        <f t="shared" si="21"/>
        <v>1654.7258914014874</v>
      </c>
      <c r="AR17">
        <f t="shared" si="22"/>
        <v>298.72341626454931</v>
      </c>
      <c r="AS17">
        <f t="shared" si="23"/>
        <v>894.21035896093804</v>
      </c>
      <c r="AT17">
        <f t="shared" si="24"/>
        <v>1496.4250905425517</v>
      </c>
    </row>
    <row r="18" spans="1:46" x14ac:dyDescent="0.2">
      <c r="A18" t="s">
        <v>17</v>
      </c>
      <c r="D18">
        <v>2040</v>
      </c>
      <c r="E18">
        <v>13.9701795942832</v>
      </c>
      <c r="F18">
        <f t="shared" si="0"/>
        <v>1.6898578202891572</v>
      </c>
      <c r="G18">
        <f t="shared" si="1"/>
        <v>1746.8805170156757</v>
      </c>
      <c r="H18">
        <f t="shared" si="2"/>
        <v>324.3948037209052</v>
      </c>
      <c r="I18">
        <f t="shared" si="3"/>
        <v>921.58563529848016</v>
      </c>
      <c r="J18">
        <f t="shared" si="4"/>
        <v>1525.2640155043355</v>
      </c>
      <c r="M18">
        <v>2040</v>
      </c>
      <c r="N18">
        <v>12.5068036298754</v>
      </c>
      <c r="O18">
        <f t="shared" si="5"/>
        <v>1.6404019564503325</v>
      </c>
      <c r="P18">
        <f t="shared" si="6"/>
        <v>1681.624201202214</v>
      </c>
      <c r="Q18">
        <f t="shared" si="7"/>
        <v>305.78651495749557</v>
      </c>
      <c r="R18">
        <f t="shared" si="8"/>
        <v>901.74225722111044</v>
      </c>
      <c r="S18">
        <f t="shared" si="9"/>
        <v>1504.3596898527701</v>
      </c>
      <c r="V18">
        <v>2040</v>
      </c>
      <c r="W18">
        <v>13.7951578560121</v>
      </c>
      <c r="X18">
        <f t="shared" si="10"/>
        <v>1.6838520124303846</v>
      </c>
      <c r="Y18">
        <f t="shared" si="11"/>
        <v>1739.554720167187</v>
      </c>
      <c r="Z18">
        <f t="shared" si="12"/>
        <v>322.16922729704982</v>
      </c>
      <c r="AA18">
        <f t="shared" si="13"/>
        <v>919.21234052752402</v>
      </c>
      <c r="AB18">
        <f t="shared" si="14"/>
        <v>1522.7638299731329</v>
      </c>
      <c r="AE18">
        <v>2040</v>
      </c>
      <c r="AF18">
        <v>15.622962427609099</v>
      </c>
      <c r="AG18">
        <f t="shared" si="15"/>
        <v>1.7474237581438699</v>
      </c>
      <c r="AH18">
        <f t="shared" si="16"/>
        <v>1808.7013657628868</v>
      </c>
      <c r="AI18">
        <f t="shared" si="17"/>
        <v>345.41159022947727</v>
      </c>
      <c r="AJ18">
        <f t="shared" si="18"/>
        <v>943.9973705183794</v>
      </c>
      <c r="AK18">
        <f t="shared" si="19"/>
        <v>1548.8740182783961</v>
      </c>
      <c r="AN18">
        <v>2040</v>
      </c>
      <c r="AO18">
        <v>10.0976676988639</v>
      </c>
      <c r="AP18">
        <f t="shared" si="20"/>
        <v>1.5641182802781448</v>
      </c>
      <c r="AQ18">
        <f t="shared" si="21"/>
        <v>1558.9594499612649</v>
      </c>
      <c r="AR18">
        <f t="shared" si="22"/>
        <v>275.15194245875335</v>
      </c>
      <c r="AS18">
        <f t="shared" si="23"/>
        <v>869.07437399659443</v>
      </c>
      <c r="AT18">
        <f t="shared" si="24"/>
        <v>1469.9451830782709</v>
      </c>
    </row>
    <row r="19" spans="1:46" x14ac:dyDescent="0.2">
      <c r="A19" t="s">
        <v>20</v>
      </c>
      <c r="D19">
        <v>2041</v>
      </c>
      <c r="E19">
        <v>13.3553089972413</v>
      </c>
      <c r="F19">
        <f t="shared" si="0"/>
        <v>1.6688586730556452</v>
      </c>
      <c r="G19">
        <f t="shared" si="1"/>
        <v>1720.543614724349</v>
      </c>
      <c r="H19">
        <f t="shared" si="2"/>
        <v>316.57610920892034</v>
      </c>
      <c r="I19">
        <f t="shared" si="3"/>
        <v>913.24799000259202</v>
      </c>
      <c r="J19">
        <f t="shared" si="4"/>
        <v>1516.4805890255921</v>
      </c>
      <c r="M19">
        <v>2041</v>
      </c>
      <c r="N19">
        <v>11.838640852051199</v>
      </c>
      <c r="O19">
        <f t="shared" si="5"/>
        <v>1.6185048154293413</v>
      </c>
      <c r="P19">
        <f t="shared" si="6"/>
        <v>1649.1460874604145</v>
      </c>
      <c r="Q19">
        <f t="shared" si="7"/>
        <v>297.29015707468307</v>
      </c>
      <c r="R19">
        <f t="shared" si="8"/>
        <v>892.68196995381425</v>
      </c>
      <c r="S19">
        <f t="shared" si="9"/>
        <v>1494.8149845715513</v>
      </c>
      <c r="V19">
        <v>2041</v>
      </c>
      <c r="W19">
        <v>12.852644292207099</v>
      </c>
      <c r="X19">
        <f t="shared" si="10"/>
        <v>1.651919887080205</v>
      </c>
      <c r="Y19">
        <f t="shared" si="11"/>
        <v>1697.8246117449362</v>
      </c>
      <c r="Z19">
        <f t="shared" si="12"/>
        <v>310.18422481970549</v>
      </c>
      <c r="AA19">
        <f t="shared" si="13"/>
        <v>906.43185660232825</v>
      </c>
      <c r="AB19">
        <f t="shared" si="14"/>
        <v>1509.3000237141785</v>
      </c>
      <c r="AE19">
        <v>2041</v>
      </c>
      <c r="AF19">
        <v>14.7074749173731</v>
      </c>
      <c r="AG19">
        <f t="shared" si="15"/>
        <v>1.7153710266323199</v>
      </c>
      <c r="AH19">
        <f t="shared" si="16"/>
        <v>1776.1559489314113</v>
      </c>
      <c r="AI19">
        <f t="shared" si="17"/>
        <v>333.77025104931636</v>
      </c>
      <c r="AJ19">
        <f t="shared" si="18"/>
        <v>931.58335987957923</v>
      </c>
      <c r="AK19">
        <f t="shared" si="19"/>
        <v>1535.7962791946748</v>
      </c>
      <c r="AN19">
        <v>2041</v>
      </c>
      <c r="AO19">
        <v>9.1778917765764003</v>
      </c>
      <c r="AP19">
        <f t="shared" si="20"/>
        <v>1.5372788096126422</v>
      </c>
      <c r="AQ19">
        <f t="shared" si="21"/>
        <v>1509.4504434543196</v>
      </c>
      <c r="AR19">
        <f t="shared" si="22"/>
        <v>263.45607183094552</v>
      </c>
      <c r="AS19">
        <f t="shared" si="23"/>
        <v>856.60221249037602</v>
      </c>
      <c r="AT19">
        <f t="shared" si="24"/>
        <v>1456.806184028394</v>
      </c>
    </row>
    <row r="20" spans="1:46" x14ac:dyDescent="0.2">
      <c r="D20">
        <v>2042</v>
      </c>
      <c r="E20">
        <v>12.608225531506999</v>
      </c>
      <c r="F20">
        <f t="shared" si="0"/>
        <v>1.6437674853462014</v>
      </c>
      <c r="G20">
        <f t="shared" si="1"/>
        <v>1686.4209037564451</v>
      </c>
      <c r="H20">
        <f t="shared" si="2"/>
        <v>307.07619585864302</v>
      </c>
      <c r="I20">
        <f t="shared" si="3"/>
        <v>903.11753820723493</v>
      </c>
      <c r="J20">
        <f t="shared" si="4"/>
        <v>1505.8085017175777</v>
      </c>
      <c r="M20">
        <v>2042</v>
      </c>
      <c r="N20">
        <v>10.967539418552599</v>
      </c>
      <c r="O20">
        <f t="shared" si="5"/>
        <v>1.5907624373183264</v>
      </c>
      <c r="P20">
        <f t="shared" si="6"/>
        <v>1604.8383092051972</v>
      </c>
      <c r="Q20">
        <f t="shared" si="7"/>
        <v>286.21323124631488</v>
      </c>
      <c r="R20">
        <f t="shared" si="8"/>
        <v>880.86983451557319</v>
      </c>
      <c r="S20">
        <f t="shared" si="9"/>
        <v>1482.371300594024</v>
      </c>
      <c r="V20">
        <v>2042</v>
      </c>
      <c r="W20">
        <v>11.9861074138513</v>
      </c>
      <c r="X20">
        <f t="shared" si="10"/>
        <v>1.6232946568620641</v>
      </c>
      <c r="Y20">
        <f t="shared" si="11"/>
        <v>1656.4384626458977</v>
      </c>
      <c r="Z20">
        <f t="shared" si="12"/>
        <v>299.16534187453317</v>
      </c>
      <c r="AA20">
        <f t="shared" si="13"/>
        <v>894.68161653182358</v>
      </c>
      <c r="AB20">
        <f t="shared" si="14"/>
        <v>1496.9215444068659</v>
      </c>
      <c r="AE20">
        <v>2042</v>
      </c>
      <c r="AF20">
        <v>13.9239714727762</v>
      </c>
      <c r="AG20">
        <f t="shared" si="15"/>
        <v>1.6882701382275163</v>
      </c>
      <c r="AH20">
        <f t="shared" si="16"/>
        <v>1744.9599812418619</v>
      </c>
      <c r="AI20">
        <f t="shared" si="17"/>
        <v>323.80722124782216</v>
      </c>
      <c r="AJ20">
        <f t="shared" si="18"/>
        <v>920.95905317084521</v>
      </c>
      <c r="AK20">
        <f t="shared" si="19"/>
        <v>1524.6039324886081</v>
      </c>
      <c r="AN20">
        <v>2042</v>
      </c>
      <c r="AO20">
        <v>8.0525534283746794</v>
      </c>
      <c r="AP20">
        <f t="shared" si="20"/>
        <v>1.5065890612977415</v>
      </c>
      <c r="AQ20">
        <f t="shared" si="21"/>
        <v>1448.787835302528</v>
      </c>
      <c r="AR20">
        <f t="shared" si="22"/>
        <v>249.14626939521241</v>
      </c>
      <c r="AS20">
        <f t="shared" si="23"/>
        <v>841.34262448876063</v>
      </c>
      <c r="AT20">
        <f t="shared" si="24"/>
        <v>1440.7307257243324</v>
      </c>
    </row>
    <row r="21" spans="1:46" x14ac:dyDescent="0.2">
      <c r="D21">
        <v>2043</v>
      </c>
      <c r="E21">
        <v>11.8658379056935</v>
      </c>
      <c r="F21">
        <f t="shared" si="0"/>
        <v>1.6193862846980651</v>
      </c>
      <c r="G21">
        <f t="shared" si="1"/>
        <v>1650.4960004219338</v>
      </c>
      <c r="H21">
        <f t="shared" si="2"/>
        <v>297.6359948087985</v>
      </c>
      <c r="I21">
        <f t="shared" si="3"/>
        <v>893.05076200120379</v>
      </c>
      <c r="J21">
        <f t="shared" si="4"/>
        <v>1495.2034944828317</v>
      </c>
      <c r="M21">
        <v>2043</v>
      </c>
      <c r="N21">
        <v>10.1184541797317</v>
      </c>
      <c r="O21">
        <f t="shared" si="5"/>
        <v>1.5647413705301525</v>
      </c>
      <c r="P21">
        <f t="shared" si="6"/>
        <v>1560.0695591719177</v>
      </c>
      <c r="Q21">
        <f t="shared" si="7"/>
        <v>275.4162633494683</v>
      </c>
      <c r="R21">
        <f t="shared" si="8"/>
        <v>869.35623867716185</v>
      </c>
      <c r="S21">
        <f t="shared" si="9"/>
        <v>1470.2421179574674</v>
      </c>
      <c r="V21">
        <v>2043</v>
      </c>
      <c r="W21">
        <v>11.1916423699201</v>
      </c>
      <c r="X21">
        <f t="shared" si="10"/>
        <v>1.5978046852427628</v>
      </c>
      <c r="Y21">
        <f t="shared" si="11"/>
        <v>1616.4200878921492</v>
      </c>
      <c r="Z21">
        <f t="shared" si="12"/>
        <v>289.062924375904</v>
      </c>
      <c r="AA21">
        <f t="shared" si="13"/>
        <v>883.90867053611657</v>
      </c>
      <c r="AB21">
        <f t="shared" si="14"/>
        <v>1485.5726112543086</v>
      </c>
      <c r="AE21">
        <v>2043</v>
      </c>
      <c r="AF21">
        <v>13.262114182353599</v>
      </c>
      <c r="AG21">
        <f t="shared" si="15"/>
        <v>1.66570162551296</v>
      </c>
      <c r="AH21">
        <f t="shared" si="16"/>
        <v>1716.4090886284739</v>
      </c>
      <c r="AI21">
        <f t="shared" si="17"/>
        <v>315.39104394280832</v>
      </c>
      <c r="AJ21">
        <f t="shared" si="18"/>
        <v>911.98426831271479</v>
      </c>
      <c r="AK21">
        <f t="shared" si="19"/>
        <v>1515.1493010949212</v>
      </c>
      <c r="AN21">
        <v>2043</v>
      </c>
      <c r="AO21">
        <v>7.1528405012023404</v>
      </c>
      <c r="AP21">
        <f t="shared" si="20"/>
        <v>1.4839843286031524</v>
      </c>
      <c r="AQ21">
        <f t="shared" si="21"/>
        <v>1401.3420769370005</v>
      </c>
      <c r="AR21">
        <f t="shared" si="22"/>
        <v>237.70551981328896</v>
      </c>
      <c r="AS21">
        <f t="shared" si="23"/>
        <v>829.14251719630374</v>
      </c>
      <c r="AT21">
        <f t="shared" si="24"/>
        <v>1427.8783265596755</v>
      </c>
    </row>
    <row r="22" spans="1:46" x14ac:dyDescent="0.2">
      <c r="D22">
        <v>2044</v>
      </c>
      <c r="E22">
        <v>11.762398633751101</v>
      </c>
      <c r="F22">
        <f t="shared" si="0"/>
        <v>1.616038456878615</v>
      </c>
      <c r="G22">
        <f t="shared" si="1"/>
        <v>1645.3500730687392</v>
      </c>
      <c r="H22">
        <f t="shared" si="2"/>
        <v>296.32066102677902</v>
      </c>
      <c r="I22">
        <f t="shared" si="3"/>
        <v>891.64812547366489</v>
      </c>
      <c r="J22">
        <f t="shared" si="4"/>
        <v>1493.7258644831345</v>
      </c>
      <c r="M22">
        <v>2044</v>
      </c>
      <c r="N22">
        <v>9.9163990017937902</v>
      </c>
      <c r="O22">
        <f t="shared" si="5"/>
        <v>1.5587144458877988</v>
      </c>
      <c r="P22">
        <f t="shared" si="6"/>
        <v>1549.2571461693715</v>
      </c>
      <c r="Q22">
        <f t="shared" si="7"/>
        <v>272.84692970680982</v>
      </c>
      <c r="R22">
        <f t="shared" si="8"/>
        <v>866.61637046432384</v>
      </c>
      <c r="S22">
        <f t="shared" si="9"/>
        <v>1467.3557597406243</v>
      </c>
      <c r="V22">
        <v>2044</v>
      </c>
      <c r="W22">
        <v>10.871078228254699</v>
      </c>
      <c r="X22">
        <f t="shared" si="10"/>
        <v>1.5877526836364924</v>
      </c>
      <c r="Y22">
        <f t="shared" si="11"/>
        <v>1599.8190055824725</v>
      </c>
      <c r="Z22">
        <f t="shared" si="12"/>
        <v>284.98663075048671</v>
      </c>
      <c r="AA22">
        <f t="shared" si="13"/>
        <v>879.5618207751337</v>
      </c>
      <c r="AB22">
        <f t="shared" si="14"/>
        <v>1480.9933524906185</v>
      </c>
      <c r="AE22">
        <v>2044</v>
      </c>
      <c r="AF22">
        <v>12.962640358274101</v>
      </c>
      <c r="AG22">
        <f t="shared" si="15"/>
        <v>1.655607266162396</v>
      </c>
      <c r="AH22">
        <f t="shared" si="16"/>
        <v>1702.8823986042426</v>
      </c>
      <c r="AI22">
        <f t="shared" si="17"/>
        <v>311.58293479581346</v>
      </c>
      <c r="AJ22">
        <f t="shared" si="18"/>
        <v>907.9234032581968</v>
      </c>
      <c r="AK22">
        <f t="shared" si="19"/>
        <v>1510.8713175179455</v>
      </c>
      <c r="AN22">
        <v>2044</v>
      </c>
      <c r="AO22">
        <v>6.4599091938680298</v>
      </c>
      <c r="AP22">
        <f t="shared" si="20"/>
        <v>1.4678764862634974</v>
      </c>
      <c r="AQ22">
        <f t="shared" si="21"/>
        <v>1366.1019809738991</v>
      </c>
      <c r="AR22">
        <f t="shared" si="22"/>
        <v>228.89420530922587</v>
      </c>
      <c r="AS22">
        <f t="shared" si="23"/>
        <v>819.74636866885044</v>
      </c>
      <c r="AT22">
        <f t="shared" si="24"/>
        <v>1417.9798028344048</v>
      </c>
    </row>
    <row r="23" spans="1:46" x14ac:dyDescent="0.2">
      <c r="A23" t="s">
        <v>25</v>
      </c>
      <c r="D23">
        <v>2045</v>
      </c>
      <c r="E23">
        <v>11.8867129086894</v>
      </c>
      <c r="F23">
        <f t="shared" si="0"/>
        <v>1.6200634447426805</v>
      </c>
      <c r="G23">
        <f t="shared" si="1"/>
        <v>1651.5306052540927</v>
      </c>
      <c r="H23">
        <f t="shared" si="2"/>
        <v>297.90144134689444</v>
      </c>
      <c r="I23">
        <f t="shared" si="3"/>
        <v>893.33382704182827</v>
      </c>
      <c r="J23">
        <f t="shared" si="4"/>
        <v>1495.5016939006282</v>
      </c>
      <c r="M23">
        <v>2045</v>
      </c>
      <c r="N23">
        <v>9.8523530061023994</v>
      </c>
      <c r="O23">
        <f t="shared" si="5"/>
        <v>1.5568181305607611</v>
      </c>
      <c r="P23">
        <f t="shared" si="6"/>
        <v>1545.8206455246891</v>
      </c>
      <c r="Q23">
        <f t="shared" si="7"/>
        <v>272.03252082559811</v>
      </c>
      <c r="R23">
        <f t="shared" si="8"/>
        <v>865.74790676274847</v>
      </c>
      <c r="S23">
        <f t="shared" si="9"/>
        <v>1466.4408626921729</v>
      </c>
      <c r="V23">
        <v>2045</v>
      </c>
      <c r="W23">
        <v>10.701854563360101</v>
      </c>
      <c r="X23">
        <f t="shared" si="10"/>
        <v>1.5825047255737335</v>
      </c>
      <c r="Y23">
        <f t="shared" si="11"/>
        <v>1590.9676559883319</v>
      </c>
      <c r="Z23">
        <f t="shared" si="12"/>
        <v>282.83478262768705</v>
      </c>
      <c r="AA23">
        <f t="shared" si="13"/>
        <v>877.26714787916296</v>
      </c>
      <c r="AB23">
        <f t="shared" si="14"/>
        <v>1478.5759924375991</v>
      </c>
      <c r="AE23">
        <v>2045</v>
      </c>
      <c r="AF23">
        <v>12.822701685369699</v>
      </c>
      <c r="AG23">
        <f t="shared" si="15"/>
        <v>1.6509180836909561</v>
      </c>
      <c r="AH23">
        <f t="shared" si="16"/>
        <v>1696.4397107329551</v>
      </c>
      <c r="AI23">
        <f t="shared" si="17"/>
        <v>309.80347463116107</v>
      </c>
      <c r="AJ23">
        <f t="shared" si="18"/>
        <v>906.02583485361311</v>
      </c>
      <c r="AK23">
        <f t="shared" si="19"/>
        <v>1508.8722935755063</v>
      </c>
      <c r="AN23">
        <v>2045</v>
      </c>
      <c r="AO23">
        <v>6.07424442709552</v>
      </c>
      <c r="AP23">
        <f t="shared" si="20"/>
        <v>1.4594385479478529</v>
      </c>
      <c r="AQ23">
        <f t="shared" si="21"/>
        <v>1347.1665476986645</v>
      </c>
      <c r="AR23">
        <f t="shared" si="22"/>
        <v>223.99009213494662</v>
      </c>
      <c r="AS23">
        <f t="shared" si="23"/>
        <v>814.51675443141528</v>
      </c>
      <c r="AT23">
        <f t="shared" si="24"/>
        <v>1412.4705816410597</v>
      </c>
    </row>
    <row r="24" spans="1:46" x14ac:dyDescent="0.2">
      <c r="A24" s="3" t="s">
        <v>27</v>
      </c>
      <c r="D24">
        <v>2046</v>
      </c>
      <c r="E24">
        <v>11.6524657816552</v>
      </c>
      <c r="F24">
        <f t="shared" si="0"/>
        <v>1.6124945826024737</v>
      </c>
      <c r="G24">
        <f t="shared" si="1"/>
        <v>1639.8467620438587</v>
      </c>
      <c r="H24">
        <f t="shared" si="2"/>
        <v>294.92275487952753</v>
      </c>
      <c r="I24">
        <f t="shared" si="3"/>
        <v>890.15743599924451</v>
      </c>
      <c r="J24">
        <f t="shared" si="4"/>
        <v>1492.1554736909445</v>
      </c>
      <c r="M24">
        <v>2046</v>
      </c>
      <c r="N24">
        <v>9.4564467290124306</v>
      </c>
      <c r="O24">
        <f t="shared" si="5"/>
        <v>1.5452511440144192</v>
      </c>
      <c r="P24">
        <f t="shared" si="6"/>
        <v>1524.5016269781281</v>
      </c>
      <c r="Q24">
        <f t="shared" si="7"/>
        <v>266.99817660612206</v>
      </c>
      <c r="R24">
        <f t="shared" si="8"/>
        <v>860.37941764540858</v>
      </c>
      <c r="S24">
        <f t="shared" si="9"/>
        <v>1460.7853415239426</v>
      </c>
      <c r="V24">
        <v>2046</v>
      </c>
      <c r="W24">
        <v>10.2111524957296</v>
      </c>
      <c r="X24">
        <f t="shared" si="10"/>
        <v>1.5675285093778371</v>
      </c>
      <c r="Y24">
        <f t="shared" si="11"/>
        <v>1565.0133680370855</v>
      </c>
      <c r="Z24">
        <f t="shared" si="12"/>
        <v>276.59501513569762</v>
      </c>
      <c r="AA24">
        <f t="shared" si="13"/>
        <v>870.61322784209335</v>
      </c>
      <c r="AB24">
        <f t="shared" si="14"/>
        <v>1471.5663134014974</v>
      </c>
      <c r="AE24">
        <v>2046</v>
      </c>
      <c r="AF24">
        <v>12.438922025126599</v>
      </c>
      <c r="AG24">
        <f t="shared" si="15"/>
        <v>1.6381552755901989</v>
      </c>
      <c r="AH24">
        <f t="shared" si="16"/>
        <v>1678.3931987376291</v>
      </c>
      <c r="AI24">
        <f t="shared" si="17"/>
        <v>304.92333247150987</v>
      </c>
      <c r="AJ24">
        <f t="shared" si="18"/>
        <v>900.82178266071674</v>
      </c>
      <c r="AK24">
        <f t="shared" si="19"/>
        <v>1503.3900011289336</v>
      </c>
      <c r="AN24">
        <v>2046</v>
      </c>
      <c r="AO24">
        <v>5.16596836616801</v>
      </c>
      <c r="AP24">
        <f t="shared" si="20"/>
        <v>1.4411610767114711</v>
      </c>
      <c r="AQ24">
        <f t="shared" si="21"/>
        <v>1305.0299560991334</v>
      </c>
      <c r="AR24">
        <f t="shared" si="22"/>
        <v>212.44045374419241</v>
      </c>
      <c r="AS24">
        <f t="shared" si="23"/>
        <v>802.20053104523822</v>
      </c>
      <c r="AT24">
        <f t="shared" si="24"/>
        <v>1399.4958581107101</v>
      </c>
    </row>
    <row r="25" spans="1:46" x14ac:dyDescent="0.2">
      <c r="A25" s="3" t="s">
        <v>26</v>
      </c>
      <c r="D25">
        <v>2047</v>
      </c>
      <c r="E25">
        <v>12.0927024164515</v>
      </c>
      <c r="F25">
        <f t="shared" si="0"/>
        <v>1.6267725575366201</v>
      </c>
      <c r="G25">
        <f t="shared" si="1"/>
        <v>1661.6674715980171</v>
      </c>
      <c r="H25">
        <f t="shared" si="2"/>
        <v>300.52080392759729</v>
      </c>
      <c r="I25">
        <f t="shared" si="3"/>
        <v>896.12704476708234</v>
      </c>
      <c r="J25">
        <f t="shared" si="4"/>
        <v>1498.4442540190098</v>
      </c>
      <c r="M25">
        <v>2047</v>
      </c>
      <c r="N25">
        <v>9.3873117931252299</v>
      </c>
      <c r="O25">
        <f t="shared" si="5"/>
        <v>1.5432593966197845</v>
      </c>
      <c r="P25">
        <f t="shared" si="6"/>
        <v>1520.7686866148306</v>
      </c>
      <c r="Q25">
        <f t="shared" si="7"/>
        <v>266.11905676138042</v>
      </c>
      <c r="R25">
        <f t="shared" si="8"/>
        <v>859.4419479147781</v>
      </c>
      <c r="S25">
        <f t="shared" si="9"/>
        <v>1459.797748964794</v>
      </c>
      <c r="V25">
        <v>2047</v>
      </c>
      <c r="W25">
        <v>10.140678852915901</v>
      </c>
      <c r="X25">
        <f t="shared" si="10"/>
        <v>1.5654083412051087</v>
      </c>
      <c r="Y25">
        <f t="shared" si="11"/>
        <v>1561.255872213138</v>
      </c>
      <c r="Z25">
        <f t="shared" si="12"/>
        <v>275.69887229367862</v>
      </c>
      <c r="AA25">
        <f t="shared" si="13"/>
        <v>869.65760524553957</v>
      </c>
      <c r="AB25">
        <f t="shared" si="14"/>
        <v>1470.5595974139037</v>
      </c>
      <c r="AE25">
        <v>2047</v>
      </c>
      <c r="AF25">
        <v>12.4620166796589</v>
      </c>
      <c r="AG25">
        <f t="shared" si="15"/>
        <v>1.6389191066065782</v>
      </c>
      <c r="AH25">
        <f t="shared" si="16"/>
        <v>1679.4942803371687</v>
      </c>
      <c r="AI25">
        <f t="shared" si="17"/>
        <v>305.21700409854259</v>
      </c>
      <c r="AJ25">
        <f t="shared" si="18"/>
        <v>901.13494617617471</v>
      </c>
      <c r="AK25">
        <f t="shared" si="19"/>
        <v>1503.7199082689274</v>
      </c>
      <c r="AN25">
        <v>2047</v>
      </c>
      <c r="AO25">
        <v>4.7348619832835004</v>
      </c>
      <c r="AP25">
        <f t="shared" si="20"/>
        <v>1.4333146170510966</v>
      </c>
      <c r="AQ25">
        <f t="shared" si="21"/>
        <v>1286.4705047900625</v>
      </c>
      <c r="AR25">
        <f t="shared" si="22"/>
        <v>206.95850497943297</v>
      </c>
      <c r="AS25">
        <f t="shared" si="23"/>
        <v>796.35472849332427</v>
      </c>
      <c r="AT25">
        <f t="shared" si="24"/>
        <v>1393.3375034312048</v>
      </c>
    </row>
    <row r="26" spans="1:46" x14ac:dyDescent="0.2">
      <c r="D26">
        <v>2048</v>
      </c>
      <c r="E26">
        <v>11.984026673874499</v>
      </c>
      <c r="F26">
        <f t="shared" si="0"/>
        <v>1.6232268970117998</v>
      </c>
      <c r="G26">
        <f t="shared" si="1"/>
        <v>1656.3360347121452</v>
      </c>
      <c r="H26">
        <f t="shared" si="2"/>
        <v>299.13888318498812</v>
      </c>
      <c r="I26">
        <f t="shared" si="3"/>
        <v>894.65340169773822</v>
      </c>
      <c r="J26">
        <f t="shared" si="4"/>
        <v>1496.8918210362972</v>
      </c>
      <c r="M26">
        <v>2048</v>
      </c>
      <c r="N26">
        <v>9.0728649901913005</v>
      </c>
      <c r="O26">
        <f t="shared" si="5"/>
        <v>1.5343098512663464</v>
      </c>
      <c r="P26">
        <f t="shared" si="6"/>
        <v>1503.7707291753959</v>
      </c>
      <c r="Q26">
        <f t="shared" si="7"/>
        <v>262.1205512152726</v>
      </c>
      <c r="R26">
        <f t="shared" si="8"/>
        <v>855.17804926699398</v>
      </c>
      <c r="S26">
        <f t="shared" si="9"/>
        <v>1455.3058763848828</v>
      </c>
      <c r="V26">
        <v>2048</v>
      </c>
      <c r="W26">
        <v>9.7005174511278494</v>
      </c>
      <c r="X26">
        <f t="shared" si="10"/>
        <v>1.5523500954282861</v>
      </c>
      <c r="Y26">
        <f t="shared" si="11"/>
        <v>1537.6584273785265</v>
      </c>
      <c r="Z26">
        <f t="shared" si="12"/>
        <v>270.10177990854174</v>
      </c>
      <c r="AA26">
        <f t="shared" si="13"/>
        <v>863.68901663729366</v>
      </c>
      <c r="AB26">
        <f t="shared" si="14"/>
        <v>1464.2718917893615</v>
      </c>
      <c r="AE26">
        <v>2048</v>
      </c>
      <c r="AF26">
        <v>11.984688526329</v>
      </c>
      <c r="AG26">
        <f t="shared" si="15"/>
        <v>1.6232484498732287</v>
      </c>
      <c r="AH26">
        <f t="shared" si="16"/>
        <v>1656.3686169846442</v>
      </c>
      <c r="AI26">
        <f t="shared" si="17"/>
        <v>299.14729930079955</v>
      </c>
      <c r="AJ26">
        <f t="shared" si="18"/>
        <v>894.66237641702128</v>
      </c>
      <c r="AK26">
        <f t="shared" si="19"/>
        <v>1496.9012755986098</v>
      </c>
      <c r="AN26">
        <v>2048</v>
      </c>
      <c r="AO26">
        <v>4.2485120936329297</v>
      </c>
      <c r="AP26">
        <f t="shared" si="20"/>
        <v>1.4251405891097528</v>
      </c>
      <c r="AQ26">
        <f t="shared" si="21"/>
        <v>1266.835764769924</v>
      </c>
      <c r="AR26">
        <f t="shared" si="22"/>
        <v>200.77407978263633</v>
      </c>
      <c r="AS26">
        <f t="shared" si="23"/>
        <v>789.75982398966255</v>
      </c>
      <c r="AT26">
        <f t="shared" si="24"/>
        <v>1386.3899952575464</v>
      </c>
    </row>
    <row r="27" spans="1:46" x14ac:dyDescent="0.2">
      <c r="D27">
        <v>2049</v>
      </c>
      <c r="E27">
        <v>11.363768524006799</v>
      </c>
      <c r="F27">
        <f t="shared" si="0"/>
        <v>1.6032595529551819</v>
      </c>
      <c r="G27">
        <f t="shared" si="1"/>
        <v>1625.234815908334</v>
      </c>
      <c r="H27">
        <f t="shared" si="2"/>
        <v>291.25168055127045</v>
      </c>
      <c r="I27">
        <f t="shared" si="3"/>
        <v>886.24270118553216</v>
      </c>
      <c r="J27">
        <f t="shared" si="4"/>
        <v>1488.0314333654371</v>
      </c>
      <c r="M27">
        <v>2049</v>
      </c>
      <c r="N27">
        <v>8.3334534485953196</v>
      </c>
      <c r="O27">
        <f t="shared" si="5"/>
        <v>1.5140103074148854</v>
      </c>
      <c r="P27">
        <f t="shared" si="6"/>
        <v>1463.8532075101193</v>
      </c>
      <c r="Q27">
        <f t="shared" si="7"/>
        <v>252.71819405233808</v>
      </c>
      <c r="R27">
        <f t="shared" si="8"/>
        <v>845.15162876295256</v>
      </c>
      <c r="S27">
        <f t="shared" si="9"/>
        <v>1444.7433825131841</v>
      </c>
      <c r="V27">
        <v>2049</v>
      </c>
      <c r="W27">
        <v>8.7187216018090297</v>
      </c>
      <c r="X27">
        <f t="shared" si="10"/>
        <v>1.5244529602645878</v>
      </c>
      <c r="Y27">
        <f t="shared" si="11"/>
        <v>1484.6240845617485</v>
      </c>
      <c r="Z27">
        <f t="shared" si="12"/>
        <v>257.61726388860359</v>
      </c>
      <c r="AA27">
        <f t="shared" si="13"/>
        <v>850.37586492053038</v>
      </c>
      <c r="AB27">
        <f t="shared" si="14"/>
        <v>1450.246938081842</v>
      </c>
      <c r="AE27">
        <v>2049</v>
      </c>
      <c r="AF27">
        <v>10.932640057721301</v>
      </c>
      <c r="AG27">
        <f t="shared" si="15"/>
        <v>1.5896720038498093</v>
      </c>
      <c r="AH27">
        <f t="shared" si="16"/>
        <v>1603.024618334679</v>
      </c>
      <c r="AI27">
        <f t="shared" si="17"/>
        <v>285.76945097398402</v>
      </c>
      <c r="AJ27">
        <f t="shared" si="18"/>
        <v>880.39659918270081</v>
      </c>
      <c r="AK27">
        <f t="shared" si="19"/>
        <v>1481.8727632245489</v>
      </c>
      <c r="AN27">
        <v>2049</v>
      </c>
      <c r="AO27">
        <v>3.43250136809261</v>
      </c>
      <c r="AP27">
        <f t="shared" si="20"/>
        <v>1.4131262100047162</v>
      </c>
      <c r="AQ27">
        <f t="shared" si="21"/>
        <v>1237.4196027491598</v>
      </c>
      <c r="AR27">
        <f t="shared" si="22"/>
        <v>190.39768739666562</v>
      </c>
      <c r="AS27">
        <f t="shared" si="23"/>
        <v>778.69471855133577</v>
      </c>
      <c r="AT27">
        <f t="shared" si="24"/>
        <v>1374.733282043203</v>
      </c>
    </row>
    <row r="28" spans="1:46" x14ac:dyDescent="0.2">
      <c r="D28">
        <v>2050</v>
      </c>
      <c r="E28">
        <v>10.2971670732029</v>
      </c>
      <c r="F28">
        <f t="shared" si="0"/>
        <v>1.570126890945003</v>
      </c>
      <c r="G28">
        <f t="shared" si="1"/>
        <v>1569.5902506592483</v>
      </c>
      <c r="H28">
        <f t="shared" si="2"/>
        <v>277.6887765028481</v>
      </c>
      <c r="I28">
        <f t="shared" si="3"/>
        <v>871.77958551263134</v>
      </c>
      <c r="J28">
        <f t="shared" si="4"/>
        <v>1472.7950316407034</v>
      </c>
      <c r="M28">
        <v>2050</v>
      </c>
      <c r="N28">
        <v>7.1735991661082696</v>
      </c>
      <c r="O28">
        <f t="shared" si="5"/>
        <v>1.4844849331578127</v>
      </c>
      <c r="P28">
        <f t="shared" si="6"/>
        <v>1402.41820173417</v>
      </c>
      <c r="Q28">
        <f t="shared" si="7"/>
        <v>237.96948699623275</v>
      </c>
      <c r="R28">
        <f t="shared" si="8"/>
        <v>829.42400469242807</v>
      </c>
      <c r="S28">
        <f t="shared" si="9"/>
        <v>1428.1748640878566</v>
      </c>
      <c r="V28">
        <v>2050</v>
      </c>
      <c r="W28">
        <v>7.3243522584051499</v>
      </c>
      <c r="X28">
        <f t="shared" si="10"/>
        <v>1.4881509209228865</v>
      </c>
      <c r="Y28">
        <f t="shared" si="11"/>
        <v>1410.2637446443132</v>
      </c>
      <c r="Z28">
        <f t="shared" si="12"/>
        <v>239.88646331787987</v>
      </c>
      <c r="AA28">
        <f t="shared" si="13"/>
        <v>831.46821662397383</v>
      </c>
      <c r="AB28">
        <f t="shared" si="14"/>
        <v>1430.3283720113177</v>
      </c>
      <c r="AE28">
        <v>2050</v>
      </c>
      <c r="AF28">
        <v>9.4437726556362005</v>
      </c>
      <c r="AG28">
        <f t="shared" si="15"/>
        <v>1.5448853709491333</v>
      </c>
      <c r="AH28">
        <f t="shared" si="16"/>
        <v>1523.8174584258177</v>
      </c>
      <c r="AI28">
        <f t="shared" si="17"/>
        <v>266.8370130890699</v>
      </c>
      <c r="AJ28">
        <f t="shared" si="18"/>
        <v>860.2075572104269</v>
      </c>
      <c r="AK28">
        <f t="shared" si="19"/>
        <v>1460.6042923857631</v>
      </c>
      <c r="AN28">
        <v>2050</v>
      </c>
      <c r="AO28">
        <v>2.2241949594063399</v>
      </c>
      <c r="AP28">
        <f t="shared" si="20"/>
        <v>1.3995382302962951</v>
      </c>
      <c r="AQ28">
        <f t="shared" si="21"/>
        <v>1203.352361161622</v>
      </c>
      <c r="AR28">
        <f t="shared" si="22"/>
        <v>175.03286310381102</v>
      </c>
      <c r="AS28">
        <f t="shared" si="23"/>
        <v>762.31008364954994</v>
      </c>
      <c r="AT28">
        <f t="shared" si="24"/>
        <v>1357.4726249951195</v>
      </c>
    </row>
    <row r="29" spans="1:46" x14ac:dyDescent="0.2">
      <c r="D29">
        <v>2051</v>
      </c>
      <c r="E29">
        <v>10.3130571611563</v>
      </c>
      <c r="F29">
        <f t="shared" si="0"/>
        <v>1.5706081806418839</v>
      </c>
      <c r="G29">
        <f t="shared" si="1"/>
        <v>1570.4346105301429</v>
      </c>
      <c r="H29">
        <f t="shared" si="2"/>
        <v>277.8908348612635</v>
      </c>
      <c r="I29">
        <f t="shared" si="3"/>
        <v>871.99505510527933</v>
      </c>
      <c r="J29">
        <f t="shared" si="4"/>
        <v>1473.0220215471177</v>
      </c>
      <c r="M29">
        <v>2051</v>
      </c>
      <c r="N29">
        <v>7.0184801286341196</v>
      </c>
      <c r="O29">
        <f t="shared" si="5"/>
        <v>1.4807690425070898</v>
      </c>
      <c r="P29">
        <f t="shared" si="6"/>
        <v>1394.4029207104832</v>
      </c>
      <c r="Q29">
        <f t="shared" si="7"/>
        <v>235.99699331571145</v>
      </c>
      <c r="R29">
        <f t="shared" si="8"/>
        <v>827.32059054427862</v>
      </c>
      <c r="S29">
        <f t="shared" si="9"/>
        <v>1425.9589886375384</v>
      </c>
      <c r="V29">
        <v>2051</v>
      </c>
      <c r="W29">
        <v>6.9958559766473298</v>
      </c>
      <c r="X29">
        <f t="shared" si="10"/>
        <v>1.4802319062941689</v>
      </c>
      <c r="Y29">
        <f t="shared" si="11"/>
        <v>1393.2390608273781</v>
      </c>
      <c r="Z29">
        <f t="shared" si="12"/>
        <v>235.70930459904744</v>
      </c>
      <c r="AA29">
        <f t="shared" si="13"/>
        <v>827.01380704333781</v>
      </c>
      <c r="AB29">
        <f t="shared" si="14"/>
        <v>1425.6358026264072</v>
      </c>
      <c r="AE29">
        <v>2051</v>
      </c>
      <c r="AF29">
        <v>8.9947800079720501</v>
      </c>
      <c r="AG29">
        <f t="shared" si="15"/>
        <v>1.5321158927351757</v>
      </c>
      <c r="AH29">
        <f t="shared" si="16"/>
        <v>1499.5476234016296</v>
      </c>
      <c r="AI29">
        <f t="shared" si="17"/>
        <v>261.12762258137258</v>
      </c>
      <c r="AJ29">
        <f t="shared" si="18"/>
        <v>854.11921690810095</v>
      </c>
      <c r="AK29">
        <f t="shared" si="19"/>
        <v>1454.1904324138809</v>
      </c>
      <c r="AN29">
        <v>2051</v>
      </c>
      <c r="AO29">
        <v>1.61052903171698</v>
      </c>
      <c r="AP29">
        <f t="shared" si="20"/>
        <v>1.3946988440269341</v>
      </c>
      <c r="AQ29">
        <f t="shared" si="21"/>
        <v>1191.0146187644696</v>
      </c>
      <c r="AR29">
        <f t="shared" si="22"/>
        <v>167.22948716731312</v>
      </c>
      <c r="AS29">
        <f t="shared" si="23"/>
        <v>753.9887736700822</v>
      </c>
      <c r="AT29">
        <f t="shared" si="24"/>
        <v>1348.7064072180772</v>
      </c>
    </row>
    <row r="30" spans="1:46" x14ac:dyDescent="0.2">
      <c r="D30">
        <v>2052</v>
      </c>
      <c r="E30">
        <v>10.4202627380077</v>
      </c>
      <c r="F30">
        <f t="shared" si="0"/>
        <v>1.5738655473227801</v>
      </c>
      <c r="G30">
        <f t="shared" si="1"/>
        <v>1576.1212906096753</v>
      </c>
      <c r="H30">
        <f t="shared" si="2"/>
        <v>279.25406097650591</v>
      </c>
      <c r="I30">
        <f t="shared" si="3"/>
        <v>873.44876272738441</v>
      </c>
      <c r="J30">
        <f t="shared" si="4"/>
        <v>1474.55345321244</v>
      </c>
      <c r="M30">
        <v>2052</v>
      </c>
      <c r="N30">
        <v>6.9157087979663201</v>
      </c>
      <c r="O30">
        <f t="shared" si="5"/>
        <v>1.4783390569394124</v>
      </c>
      <c r="P30">
        <f t="shared" si="6"/>
        <v>1389.1271047962637</v>
      </c>
      <c r="Q30">
        <f t="shared" si="7"/>
        <v>234.6901530749397</v>
      </c>
      <c r="R30">
        <f t="shared" si="8"/>
        <v>825.92701130042326</v>
      </c>
      <c r="S30">
        <f t="shared" si="9"/>
        <v>1424.490900178949</v>
      </c>
      <c r="V30">
        <v>2052</v>
      </c>
      <c r="W30">
        <v>6.7200991750933001</v>
      </c>
      <c r="X30">
        <f t="shared" si="10"/>
        <v>1.4737853985281397</v>
      </c>
      <c r="Y30">
        <f t="shared" si="11"/>
        <v>1379.1675470115333</v>
      </c>
      <c r="Z30">
        <f t="shared" si="12"/>
        <v>232.2027811104864</v>
      </c>
      <c r="AA30">
        <f t="shared" si="13"/>
        <v>823.27454481426514</v>
      </c>
      <c r="AB30">
        <f t="shared" si="14"/>
        <v>1421.6966167162079</v>
      </c>
      <c r="AE30">
        <v>2052</v>
      </c>
      <c r="AF30">
        <v>8.5429740308988595</v>
      </c>
      <c r="AG30">
        <f t="shared" si="15"/>
        <v>1.51965223828384</v>
      </c>
      <c r="AH30">
        <f t="shared" si="16"/>
        <v>1475.1373960435576</v>
      </c>
      <c r="AI30">
        <f t="shared" si="17"/>
        <v>255.38245777690989</v>
      </c>
      <c r="AJ30">
        <f t="shared" si="18"/>
        <v>847.99272785898847</v>
      </c>
      <c r="AK30">
        <f t="shared" si="19"/>
        <v>1447.7363840313903</v>
      </c>
      <c r="AN30">
        <v>2052</v>
      </c>
      <c r="AO30">
        <v>1.2903194413580501</v>
      </c>
      <c r="AP30">
        <f t="shared" si="20"/>
        <v>1.3927559735610997</v>
      </c>
      <c r="AQ30">
        <f t="shared" si="21"/>
        <v>1186.0311440212854</v>
      </c>
      <c r="AR30">
        <f t="shared" si="22"/>
        <v>163.15770201630897</v>
      </c>
      <c r="AS30">
        <f t="shared" si="23"/>
        <v>749.64673162481517</v>
      </c>
      <c r="AT30">
        <f t="shared" si="24"/>
        <v>1344.1322132197997</v>
      </c>
    </row>
    <row r="31" spans="1:46" x14ac:dyDescent="0.2">
      <c r="D31">
        <v>2053</v>
      </c>
      <c r="E31">
        <v>9.8061737729874601</v>
      </c>
      <c r="F31">
        <f t="shared" si="0"/>
        <v>1.555455090809265</v>
      </c>
      <c r="G31">
        <f t="shared" si="1"/>
        <v>1543.3403522580829</v>
      </c>
      <c r="H31">
        <f t="shared" si="2"/>
        <v>271.44530569730853</v>
      </c>
      <c r="I31">
        <f t="shared" si="3"/>
        <v>865.1217163617099</v>
      </c>
      <c r="J31">
        <f t="shared" si="4"/>
        <v>1465.7811923471259</v>
      </c>
      <c r="M31">
        <v>2053</v>
      </c>
      <c r="N31">
        <v>6.45684579551473</v>
      </c>
      <c r="O31">
        <f t="shared" si="5"/>
        <v>1.4678079403624267</v>
      </c>
      <c r="P31">
        <f t="shared" si="6"/>
        <v>1365.9494746713372</v>
      </c>
      <c r="Q31">
        <f t="shared" si="7"/>
        <v>228.85525113576529</v>
      </c>
      <c r="R31">
        <f t="shared" si="8"/>
        <v>819.70482898717978</v>
      </c>
      <c r="S31">
        <f t="shared" si="9"/>
        <v>1417.936042188928</v>
      </c>
      <c r="V31">
        <v>2053</v>
      </c>
      <c r="W31">
        <v>6.0064376404183699</v>
      </c>
      <c r="X31">
        <f t="shared" si="10"/>
        <v>1.4579955585275164</v>
      </c>
      <c r="Y31">
        <f t="shared" si="11"/>
        <v>1343.8956432061141</v>
      </c>
      <c r="Z31">
        <f t="shared" si="12"/>
        <v>223.12786103555999</v>
      </c>
      <c r="AA31">
        <f t="shared" si="13"/>
        <v>813.59729440407307</v>
      </c>
      <c r="AB31">
        <f t="shared" si="14"/>
        <v>1411.5019616933764</v>
      </c>
      <c r="AE31">
        <v>2053</v>
      </c>
      <c r="AF31">
        <v>7.5393314010007302</v>
      </c>
      <c r="AG31">
        <f t="shared" si="15"/>
        <v>1.4934701791090348</v>
      </c>
      <c r="AH31">
        <f t="shared" si="16"/>
        <v>1421.5377646214311</v>
      </c>
      <c r="AI31">
        <f t="shared" si="17"/>
        <v>242.6201380951253</v>
      </c>
      <c r="AJ31">
        <f t="shared" si="18"/>
        <v>834.38333379756989</v>
      </c>
      <c r="AK31">
        <f t="shared" si="19"/>
        <v>1433.3993490632954</v>
      </c>
      <c r="AN31">
        <v>2053</v>
      </c>
      <c r="AO31">
        <v>0.95808025002518904</v>
      </c>
      <c r="AP31">
        <f t="shared" si="20"/>
        <v>1.391175615654566</v>
      </c>
      <c r="AQ31">
        <f t="shared" si="21"/>
        <v>1181.964739986247</v>
      </c>
      <c r="AR31">
        <f t="shared" si="22"/>
        <v>158.9329484593203</v>
      </c>
      <c r="AS31">
        <f t="shared" si="23"/>
        <v>745.14156819034156</v>
      </c>
      <c r="AT31">
        <f t="shared" si="24"/>
        <v>1339.38617637161</v>
      </c>
    </row>
    <row r="32" spans="1:46" x14ac:dyDescent="0.2">
      <c r="D32">
        <v>2054</v>
      </c>
      <c r="E32">
        <v>9.7859471246138607</v>
      </c>
      <c r="F32">
        <f t="shared" si="0"/>
        <v>1.5548592079324306</v>
      </c>
      <c r="G32">
        <f t="shared" si="1"/>
        <v>1542.2533589161521</v>
      </c>
      <c r="H32">
        <f t="shared" si="2"/>
        <v>271.18810363658986</v>
      </c>
      <c r="I32">
        <f t="shared" si="3"/>
        <v>864.84744300976399</v>
      </c>
      <c r="J32">
        <f t="shared" si="4"/>
        <v>1465.4922546751091</v>
      </c>
      <c r="M32">
        <v>2054</v>
      </c>
      <c r="N32">
        <v>6.4455179521868198</v>
      </c>
      <c r="O32">
        <f t="shared" si="5"/>
        <v>1.467554680103476</v>
      </c>
      <c r="P32">
        <f t="shared" si="6"/>
        <v>1365.3858143510479</v>
      </c>
      <c r="Q32">
        <f t="shared" si="7"/>
        <v>228.71120628000762</v>
      </c>
      <c r="R32">
        <f t="shared" si="8"/>
        <v>819.55122343165328</v>
      </c>
      <c r="S32">
        <f t="shared" si="9"/>
        <v>1417.7742239469887</v>
      </c>
      <c r="V32">
        <v>2054</v>
      </c>
      <c r="W32">
        <v>5.7933360894020103</v>
      </c>
      <c r="X32">
        <f t="shared" si="10"/>
        <v>1.4535413137155979</v>
      </c>
      <c r="Y32">
        <f t="shared" si="11"/>
        <v>1333.7386844709536</v>
      </c>
      <c r="Z32">
        <f t="shared" si="12"/>
        <v>220.41806171283596</v>
      </c>
      <c r="AA32">
        <f t="shared" si="13"/>
        <v>810.70763737229129</v>
      </c>
      <c r="AB32">
        <f t="shared" si="14"/>
        <v>1408.4578060371077</v>
      </c>
      <c r="AE32">
        <v>2054</v>
      </c>
      <c r="AF32">
        <v>7.1641189957957803</v>
      </c>
      <c r="AG32">
        <f t="shared" si="15"/>
        <v>1.4842561876585569</v>
      </c>
      <c r="AH32">
        <f t="shared" si="16"/>
        <v>1401.9266215661082</v>
      </c>
      <c r="AI32">
        <f t="shared" si="17"/>
        <v>237.84893715053914</v>
      </c>
      <c r="AJ32">
        <f t="shared" si="18"/>
        <v>829.29545358299072</v>
      </c>
      <c r="AK32">
        <f t="shared" si="19"/>
        <v>1428.0394398549429</v>
      </c>
      <c r="AN32">
        <v>2054</v>
      </c>
      <c r="AO32">
        <v>0.83245507019484899</v>
      </c>
      <c r="AP32">
        <f t="shared" si="20"/>
        <v>1.3906958114253951</v>
      </c>
      <c r="AQ32">
        <f t="shared" si="21"/>
        <v>1180.7278920925373</v>
      </c>
      <c r="AR32">
        <f t="shared" si="22"/>
        <v>157.33549867259771</v>
      </c>
      <c r="AS32">
        <f t="shared" si="23"/>
        <v>743.43809075184208</v>
      </c>
      <c r="AT32">
        <f t="shared" si="24"/>
        <v>1337.5916206777335</v>
      </c>
    </row>
    <row r="33" spans="4:46" x14ac:dyDescent="0.2">
      <c r="D33">
        <v>2055</v>
      </c>
      <c r="E33">
        <v>9.3251884840035899</v>
      </c>
      <c r="F33">
        <f t="shared" si="0"/>
        <v>1.5414769683242602</v>
      </c>
      <c r="G33">
        <f t="shared" si="1"/>
        <v>1517.4126166568985</v>
      </c>
      <c r="H33">
        <f t="shared" si="2"/>
        <v>265.32909676258964</v>
      </c>
      <c r="I33">
        <f t="shared" si="3"/>
        <v>858.59955584308864</v>
      </c>
      <c r="J33">
        <f t="shared" si="4"/>
        <v>1458.9103174939914</v>
      </c>
      <c r="M33">
        <v>2055</v>
      </c>
      <c r="N33">
        <v>5.9467940853963404</v>
      </c>
      <c r="O33">
        <f t="shared" si="5"/>
        <v>1.4567364910445701</v>
      </c>
      <c r="P33">
        <f t="shared" si="6"/>
        <v>1341.0338384189899</v>
      </c>
      <c r="Q33">
        <f t="shared" si="7"/>
        <v>222.36943358989987</v>
      </c>
      <c r="R33">
        <f t="shared" si="8"/>
        <v>812.78852779797433</v>
      </c>
      <c r="S33">
        <f t="shared" si="9"/>
        <v>1410.6499535098867</v>
      </c>
      <c r="V33">
        <v>2055</v>
      </c>
      <c r="W33">
        <v>5.0164015780287503</v>
      </c>
      <c r="X33">
        <f t="shared" si="10"/>
        <v>1.4383763668912875</v>
      </c>
      <c r="Y33">
        <f t="shared" si="11"/>
        <v>1298.4755473306323</v>
      </c>
      <c r="Z33">
        <f t="shared" si="12"/>
        <v>210.53856246621359</v>
      </c>
      <c r="AA33">
        <f t="shared" si="13"/>
        <v>800.17240539806983</v>
      </c>
      <c r="AB33">
        <f t="shared" si="14"/>
        <v>1397.3592965421408</v>
      </c>
      <c r="AE33">
        <v>2055</v>
      </c>
      <c r="AF33">
        <v>6.0324163150528296</v>
      </c>
      <c r="AG33">
        <f t="shared" si="15"/>
        <v>1.4585469540739366</v>
      </c>
      <c r="AH33">
        <f t="shared" si="16"/>
        <v>1345.1466502768162</v>
      </c>
      <c r="AI33">
        <f t="shared" si="17"/>
        <v>223.45820586221177</v>
      </c>
      <c r="AJ33">
        <f t="shared" si="18"/>
        <v>813.94956523211636</v>
      </c>
      <c r="AK33">
        <f t="shared" si="19"/>
        <v>1411.8730670605298</v>
      </c>
      <c r="AN33">
        <v>2055</v>
      </c>
      <c r="AO33">
        <v>0.61160552808301905</v>
      </c>
      <c r="AP33">
        <f t="shared" si="20"/>
        <v>1.390011523994116</v>
      </c>
      <c r="AQ33">
        <f t="shared" si="21"/>
        <v>1178.9620959387667</v>
      </c>
      <c r="AR33">
        <f t="shared" si="22"/>
        <v>154.52717589510368</v>
      </c>
      <c r="AS33">
        <f t="shared" si="23"/>
        <v>740.44337096080574</v>
      </c>
      <c r="AT33">
        <f t="shared" si="24"/>
        <v>1334.436784968666</v>
      </c>
    </row>
    <row r="34" spans="4:46" x14ac:dyDescent="0.2">
      <c r="D34">
        <v>2056</v>
      </c>
      <c r="E34">
        <v>9.1595989820803396</v>
      </c>
      <c r="F34">
        <f t="shared" si="0"/>
        <v>1.5367602232424671</v>
      </c>
      <c r="G34">
        <f t="shared" si="1"/>
        <v>1508.4612866077241</v>
      </c>
      <c r="H34">
        <f t="shared" si="2"/>
        <v>263.22346065613362</v>
      </c>
      <c r="I34">
        <f t="shared" si="3"/>
        <v>856.35416219700937</v>
      </c>
      <c r="J34">
        <f t="shared" si="4"/>
        <v>1456.5448714590177</v>
      </c>
      <c r="M34">
        <v>2056</v>
      </c>
      <c r="N34">
        <v>5.5873148961770296</v>
      </c>
      <c r="O34">
        <f t="shared" si="5"/>
        <v>1.449353442512914</v>
      </c>
      <c r="P34">
        <f t="shared" si="6"/>
        <v>1324.1060878243443</v>
      </c>
      <c r="Q34">
        <f t="shared" si="7"/>
        <v>217.79829621978712</v>
      </c>
      <c r="R34">
        <f t="shared" si="8"/>
        <v>807.91398999216051</v>
      </c>
      <c r="S34">
        <f t="shared" si="9"/>
        <v>1405.514793291889</v>
      </c>
      <c r="V34">
        <v>2056</v>
      </c>
      <c r="W34">
        <v>4.53347572889456</v>
      </c>
      <c r="X34">
        <f t="shared" si="10"/>
        <v>1.4298410742292678</v>
      </c>
      <c r="Y34">
        <f t="shared" si="11"/>
        <v>1278.1642115905343</v>
      </c>
      <c r="Z34">
        <f t="shared" si="12"/>
        <v>204.39767736862322</v>
      </c>
      <c r="AA34">
        <f t="shared" si="13"/>
        <v>793.6239308838102</v>
      </c>
      <c r="AB34">
        <f t="shared" si="14"/>
        <v>1390.4607007872589</v>
      </c>
      <c r="AE34">
        <v>2056</v>
      </c>
      <c r="AF34">
        <v>5.2034209579116499</v>
      </c>
      <c r="AG34">
        <f t="shared" si="15"/>
        <v>1.4418686302390644</v>
      </c>
      <c r="AH34">
        <f t="shared" si="16"/>
        <v>1306.6896644331709</v>
      </c>
      <c r="AI34">
        <f t="shared" si="17"/>
        <v>212.91670090080453</v>
      </c>
      <c r="AJ34">
        <f t="shared" si="18"/>
        <v>802.708388189282</v>
      </c>
      <c r="AK34">
        <f t="shared" si="19"/>
        <v>1400.0308683837679</v>
      </c>
      <c r="AN34">
        <v>2056</v>
      </c>
      <c r="AO34">
        <v>0.51680151831017096</v>
      </c>
      <c r="AP34">
        <f t="shared" si="20"/>
        <v>1.3897806971813644</v>
      </c>
      <c r="AQ34">
        <f t="shared" si="21"/>
        <v>1178.3659652045026</v>
      </c>
      <c r="AR34">
        <f t="shared" si="22"/>
        <v>153.32164810683213</v>
      </c>
      <c r="AS34">
        <f t="shared" si="23"/>
        <v>739.15782858828595</v>
      </c>
      <c r="AT34">
        <f t="shared" si="24"/>
        <v>1333.0825096890608</v>
      </c>
    </row>
    <row r="35" spans="4:46" x14ac:dyDescent="0.2">
      <c r="D35">
        <v>2057</v>
      </c>
      <c r="E35">
        <v>8.4804126234020494</v>
      </c>
      <c r="F35">
        <f t="shared" si="0"/>
        <v>1.5179582380098779</v>
      </c>
      <c r="G35">
        <f t="shared" si="1"/>
        <v>1471.7646431902413</v>
      </c>
      <c r="H35">
        <f t="shared" si="2"/>
        <v>254.58692691918046</v>
      </c>
      <c r="I35">
        <f t="shared" si="3"/>
        <v>847.14439517333176</v>
      </c>
      <c r="J35">
        <f t="shared" si="4"/>
        <v>1446.8426943252982</v>
      </c>
      <c r="M35">
        <v>2057</v>
      </c>
      <c r="N35">
        <v>4.9880098272626103</v>
      </c>
      <c r="O35">
        <f t="shared" si="5"/>
        <v>1.4378551931806445</v>
      </c>
      <c r="P35">
        <f t="shared" si="6"/>
        <v>1297.2449003364181</v>
      </c>
      <c r="Q35">
        <f t="shared" si="7"/>
        <v>210.17753296347135</v>
      </c>
      <c r="R35">
        <f t="shared" si="8"/>
        <v>799.78741325768101</v>
      </c>
      <c r="S35">
        <f t="shared" si="9"/>
        <v>1396.9537203824464</v>
      </c>
      <c r="V35">
        <v>2057</v>
      </c>
      <c r="W35">
        <v>3.8350465166737799</v>
      </c>
      <c r="X35">
        <f t="shared" si="10"/>
        <v>1.4187797295048337</v>
      </c>
      <c r="Y35">
        <f t="shared" si="11"/>
        <v>1251.3442700746155</v>
      </c>
      <c r="Z35">
        <f t="shared" si="12"/>
        <v>195.51645150602377</v>
      </c>
      <c r="AA35">
        <f t="shared" si="13"/>
        <v>784.15323076609639</v>
      </c>
      <c r="AB35">
        <f t="shared" si="14"/>
        <v>1380.4836394906849</v>
      </c>
      <c r="AE35">
        <v>2057</v>
      </c>
      <c r="AF35">
        <v>4.28530696179486</v>
      </c>
      <c r="AG35">
        <f t="shared" si="15"/>
        <v>1.4257331909586257</v>
      </c>
      <c r="AH35">
        <f t="shared" si="16"/>
        <v>1268.269556068617</v>
      </c>
      <c r="AI35">
        <f t="shared" si="17"/>
        <v>201.24196332618345</v>
      </c>
      <c r="AJ35">
        <f t="shared" si="18"/>
        <v>790.25876240193827</v>
      </c>
      <c r="AK35">
        <f t="shared" si="19"/>
        <v>1386.9156099492395</v>
      </c>
      <c r="AN35">
        <v>2057</v>
      </c>
      <c r="AO35">
        <v>0.40422280530473398</v>
      </c>
      <c r="AP35">
        <f t="shared" si="20"/>
        <v>1.3895561742865605</v>
      </c>
      <c r="AQ35">
        <f t="shared" si="21"/>
        <v>1177.7858803062118</v>
      </c>
      <c r="AR35">
        <f t="shared" si="22"/>
        <v>151.89009719225498</v>
      </c>
      <c r="AS35">
        <f t="shared" si="23"/>
        <v>737.6312612399322</v>
      </c>
      <c r="AT35">
        <f t="shared" si="24"/>
        <v>1331.4743227737781</v>
      </c>
    </row>
    <row r="36" spans="4:46" x14ac:dyDescent="0.2">
      <c r="D36">
        <v>2058</v>
      </c>
      <c r="E36">
        <v>7.6749058555776299</v>
      </c>
      <c r="F36">
        <f t="shared" si="0"/>
        <v>1.4968789344855571</v>
      </c>
      <c r="G36">
        <f t="shared" si="1"/>
        <v>1428.6942587936446</v>
      </c>
      <c r="H36">
        <f t="shared" si="2"/>
        <v>244.34410285952515</v>
      </c>
      <c r="I36">
        <f t="shared" si="3"/>
        <v>836.22172340163263</v>
      </c>
      <c r="J36">
        <f t="shared" si="4"/>
        <v>1435.3360301469265</v>
      </c>
      <c r="M36">
        <v>2058</v>
      </c>
      <c r="N36">
        <v>4.2399046719960598</v>
      </c>
      <c r="O36">
        <f t="shared" si="5"/>
        <v>1.4250025804477244</v>
      </c>
      <c r="P36">
        <f t="shared" si="6"/>
        <v>1266.5016235130815</v>
      </c>
      <c r="Q36">
        <f t="shared" si="7"/>
        <v>200.66462780910189</v>
      </c>
      <c r="R36">
        <f t="shared" si="8"/>
        <v>789.6431073522665</v>
      </c>
      <c r="S36">
        <f t="shared" si="9"/>
        <v>1386.2670382394638</v>
      </c>
      <c r="V36">
        <v>2058</v>
      </c>
      <c r="W36">
        <v>3.0062408461248902</v>
      </c>
      <c r="X36">
        <f t="shared" si="10"/>
        <v>1.4077403573972072</v>
      </c>
      <c r="Y36">
        <f t="shared" si="11"/>
        <v>1224.0177725637977</v>
      </c>
      <c r="Z36">
        <f t="shared" si="12"/>
        <v>184.97735859932411</v>
      </c>
      <c r="AA36">
        <f t="shared" si="13"/>
        <v>772.91462587345347</v>
      </c>
      <c r="AB36">
        <f t="shared" si="14"/>
        <v>1368.6441504868942</v>
      </c>
      <c r="AE36">
        <v>2058</v>
      </c>
      <c r="AF36">
        <v>3.2105920554113299</v>
      </c>
      <c r="AG36">
        <f t="shared" si="15"/>
        <v>1.4102439102193127</v>
      </c>
      <c r="AH36">
        <f t="shared" si="16"/>
        <v>1230.2640199378502</v>
      </c>
      <c r="AI36">
        <f t="shared" si="17"/>
        <v>187.57588857661045</v>
      </c>
      <c r="AJ36">
        <f t="shared" si="18"/>
        <v>775.6856282713776</v>
      </c>
      <c r="AK36">
        <f t="shared" si="19"/>
        <v>1371.5633075115509</v>
      </c>
      <c r="AN36">
        <v>2058</v>
      </c>
      <c r="AO36">
        <v>0.32534003982312698</v>
      </c>
      <c r="AP36">
        <f t="shared" si="20"/>
        <v>1.3894311419526131</v>
      </c>
      <c r="AQ36">
        <f t="shared" si="21"/>
        <v>1177.4627422781832</v>
      </c>
      <c r="AR36">
        <f t="shared" si="22"/>
        <v>150.88702394639088</v>
      </c>
      <c r="AS36">
        <f t="shared" si="23"/>
        <v>736.56161094000163</v>
      </c>
      <c r="AT36">
        <f t="shared" si="24"/>
        <v>1330.3474824688735</v>
      </c>
    </row>
    <row r="37" spans="4:46" x14ac:dyDescent="0.2">
      <c r="D37">
        <v>2059</v>
      </c>
      <c r="E37">
        <v>7.65972828698703</v>
      </c>
      <c r="F37">
        <f t="shared" si="0"/>
        <v>1.4964952664148461</v>
      </c>
      <c r="G37">
        <f t="shared" si="1"/>
        <v>1427.8914319903542</v>
      </c>
      <c r="H37">
        <f t="shared" si="2"/>
        <v>244.15110489732706</v>
      </c>
      <c r="I37">
        <f t="shared" si="3"/>
        <v>836.01591557154416</v>
      </c>
      <c r="J37">
        <f t="shared" si="4"/>
        <v>1435.1192185796099</v>
      </c>
      <c r="M37">
        <v>2059</v>
      </c>
      <c r="N37">
        <v>4.082736343653</v>
      </c>
      <c r="O37">
        <f t="shared" si="5"/>
        <v>1.4225240859421708</v>
      </c>
      <c r="P37">
        <f t="shared" si="6"/>
        <v>1260.4859076249504</v>
      </c>
      <c r="Q37">
        <f t="shared" si="7"/>
        <v>198.66607534589156</v>
      </c>
      <c r="R37">
        <f t="shared" si="8"/>
        <v>787.51190481993467</v>
      </c>
      <c r="S37">
        <f t="shared" si="9"/>
        <v>1384.0218886690832</v>
      </c>
      <c r="V37">
        <v>2059</v>
      </c>
      <c r="W37">
        <v>2.7083208687320699</v>
      </c>
      <c r="X37">
        <f t="shared" si="10"/>
        <v>1.4043544877525871</v>
      </c>
      <c r="Y37">
        <f t="shared" si="11"/>
        <v>1215.5244297240588</v>
      </c>
      <c r="Z37">
        <f t="shared" si="12"/>
        <v>181.18900816679701</v>
      </c>
      <c r="AA37">
        <f t="shared" si="13"/>
        <v>768.87483098000689</v>
      </c>
      <c r="AB37">
        <f t="shared" si="14"/>
        <v>1364.3883636098376</v>
      </c>
      <c r="AE37">
        <v>2059</v>
      </c>
      <c r="AF37">
        <v>2.7477920921699202</v>
      </c>
      <c r="AG37">
        <f t="shared" si="15"/>
        <v>1.4047848554664448</v>
      </c>
      <c r="AH37">
        <f t="shared" si="16"/>
        <v>1216.6069116270328</v>
      </c>
      <c r="AI37">
        <f t="shared" si="17"/>
        <v>181.69092424403271</v>
      </c>
      <c r="AJ37">
        <f t="shared" si="18"/>
        <v>769.4100607698241</v>
      </c>
      <c r="AK37">
        <f t="shared" si="19"/>
        <v>1364.9522100366473</v>
      </c>
      <c r="AN37">
        <v>2059</v>
      </c>
      <c r="AO37">
        <v>0.31450458614578802</v>
      </c>
      <c r="AP37">
        <f t="shared" si="20"/>
        <v>1.3894160554213917</v>
      </c>
      <c r="AQ37">
        <f t="shared" si="21"/>
        <v>1177.4237472576706</v>
      </c>
      <c r="AR37">
        <f t="shared" si="22"/>
        <v>150.74924031742984</v>
      </c>
      <c r="AS37">
        <f t="shared" si="23"/>
        <v>736.41468218813691</v>
      </c>
      <c r="AT37">
        <f t="shared" si="24"/>
        <v>1330.1926980130927</v>
      </c>
    </row>
    <row r="38" spans="4:46" x14ac:dyDescent="0.2">
      <c r="D38">
        <v>2060</v>
      </c>
      <c r="E38">
        <v>7.6732043482162</v>
      </c>
      <c r="F38">
        <f t="shared" si="0"/>
        <v>1.496835897032855</v>
      </c>
      <c r="G38">
        <f t="shared" si="1"/>
        <v>1428.6042364092591</v>
      </c>
      <c r="H38">
        <f t="shared" si="2"/>
        <v>244.3224664919172</v>
      </c>
      <c r="I38">
        <f t="shared" si="3"/>
        <v>836.19865096181161</v>
      </c>
      <c r="J38">
        <f t="shared" si="4"/>
        <v>1435.3117241142684</v>
      </c>
      <c r="M38">
        <v>2060</v>
      </c>
      <c r="N38">
        <v>4.08189218873882</v>
      </c>
      <c r="O38">
        <f t="shared" si="5"/>
        <v>1.4225109873459809</v>
      </c>
      <c r="P38">
        <f t="shared" si="6"/>
        <v>1260.4540402792318</v>
      </c>
      <c r="Q38">
        <f t="shared" si="7"/>
        <v>198.65534107200284</v>
      </c>
      <c r="R38">
        <f t="shared" si="8"/>
        <v>787.50045807929837</v>
      </c>
      <c r="S38">
        <f t="shared" si="9"/>
        <v>1384.0098299161341</v>
      </c>
      <c r="V38">
        <v>2060</v>
      </c>
      <c r="W38">
        <v>2.57494957080341</v>
      </c>
      <c r="X38">
        <f t="shared" si="10"/>
        <v>1.4029419531784104</v>
      </c>
      <c r="Y38">
        <f t="shared" si="11"/>
        <v>1211.9655805240673</v>
      </c>
      <c r="Z38">
        <f t="shared" si="12"/>
        <v>179.49305874233616</v>
      </c>
      <c r="AA38">
        <f t="shared" si="13"/>
        <v>767.06631618009419</v>
      </c>
      <c r="AB38">
        <f t="shared" si="14"/>
        <v>1362.4831546189268</v>
      </c>
      <c r="AE38">
        <v>2060</v>
      </c>
      <c r="AF38">
        <v>2.4028067226325902</v>
      </c>
      <c r="AG38">
        <f t="shared" si="15"/>
        <v>1.4012146950910933</v>
      </c>
      <c r="AH38">
        <f t="shared" si="16"/>
        <v>1207.6013483379702</v>
      </c>
      <c r="AI38">
        <f t="shared" si="17"/>
        <v>177.30409028499602</v>
      </c>
      <c r="AJ38">
        <f t="shared" si="18"/>
        <v>764.73205915889787</v>
      </c>
      <c r="AK38">
        <f t="shared" si="19"/>
        <v>1360.0240940328065</v>
      </c>
      <c r="AN38">
        <v>2060</v>
      </c>
      <c r="AO38">
        <v>0.315814843211428</v>
      </c>
      <c r="AP38">
        <f t="shared" si="20"/>
        <v>1.3894178528699259</v>
      </c>
      <c r="AQ38">
        <f t="shared" si="21"/>
        <v>1177.4283932805592</v>
      </c>
      <c r="AR38">
        <f t="shared" si="22"/>
        <v>150.76590154627652</v>
      </c>
      <c r="AS38">
        <f t="shared" si="23"/>
        <v>736.43244927394699</v>
      </c>
      <c r="AT38">
        <f t="shared" si="24"/>
        <v>1330.2114150352752</v>
      </c>
    </row>
    <row r="39" spans="4:46" x14ac:dyDescent="0.2">
      <c r="D39">
        <v>2061</v>
      </c>
      <c r="E39">
        <v>7.9534134691983196</v>
      </c>
      <c r="F39">
        <f t="shared" si="0"/>
        <v>1.5040098443619314</v>
      </c>
      <c r="G39">
        <f t="shared" si="1"/>
        <v>1443.4927551596829</v>
      </c>
      <c r="H39">
        <f t="shared" si="2"/>
        <v>247.88560567432583</v>
      </c>
      <c r="I39">
        <f t="shared" si="3"/>
        <v>839.99828664232916</v>
      </c>
      <c r="J39">
        <f t="shared" si="4"/>
        <v>1439.314511407498</v>
      </c>
      <c r="M39">
        <v>2061</v>
      </c>
      <c r="N39">
        <v>4.2888802668254398</v>
      </c>
      <c r="O39">
        <f t="shared" si="5"/>
        <v>1.4257909690518933</v>
      </c>
      <c r="P39">
        <f t="shared" si="6"/>
        <v>1268.4092630741879</v>
      </c>
      <c r="Q39">
        <f t="shared" si="7"/>
        <v>201.2874014729523</v>
      </c>
      <c r="R39">
        <f t="shared" si="8"/>
        <v>790.30721641815296</v>
      </c>
      <c r="S39">
        <f t="shared" si="9"/>
        <v>1386.9666546116014</v>
      </c>
      <c r="V39">
        <v>2061</v>
      </c>
      <c r="W39">
        <v>2.5605934707327398</v>
      </c>
      <c r="X39">
        <f t="shared" si="10"/>
        <v>1.4027937591912545</v>
      </c>
      <c r="Y39">
        <f t="shared" si="11"/>
        <v>1211.5916783755702</v>
      </c>
      <c r="Z39">
        <f t="shared" si="12"/>
        <v>179.31050657383753</v>
      </c>
      <c r="AA39">
        <f t="shared" si="13"/>
        <v>766.8716474631359</v>
      </c>
      <c r="AB39">
        <f t="shared" si="14"/>
        <v>1362.2780777294172</v>
      </c>
      <c r="AE39">
        <v>2061</v>
      </c>
      <c r="AF39">
        <v>2.2520430741598698</v>
      </c>
      <c r="AG39">
        <f t="shared" si="15"/>
        <v>1.399791795922811</v>
      </c>
      <c r="AH39">
        <f t="shared" si="16"/>
        <v>1203.9958491868802</v>
      </c>
      <c r="AI39">
        <f t="shared" si="17"/>
        <v>175.38697973101691</v>
      </c>
      <c r="AJ39">
        <f t="shared" si="18"/>
        <v>762.68770408560783</v>
      </c>
      <c r="AK39">
        <f t="shared" si="19"/>
        <v>1357.8704353143737</v>
      </c>
      <c r="AN39">
        <v>2061</v>
      </c>
      <c r="AO39">
        <v>0.33945159387146701</v>
      </c>
      <c r="AP39">
        <f t="shared" si="20"/>
        <v>1.3894515471955824</v>
      </c>
      <c r="AQ39">
        <f t="shared" si="21"/>
        <v>1177.5154832155022</v>
      </c>
      <c r="AR39">
        <f t="shared" si="22"/>
        <v>151.06646646766958</v>
      </c>
      <c r="AS39">
        <f t="shared" si="23"/>
        <v>736.75296361289702</v>
      </c>
      <c r="AT39">
        <f t="shared" si="24"/>
        <v>1330.5490660184539</v>
      </c>
    </row>
    <row r="40" spans="4:46" x14ac:dyDescent="0.2">
      <c r="D40">
        <v>2062</v>
      </c>
      <c r="E40">
        <v>8.5996239717031795</v>
      </c>
      <c r="F40">
        <f t="shared" si="0"/>
        <v>1.5211929678683529</v>
      </c>
      <c r="G40">
        <f t="shared" si="1"/>
        <v>1478.1935511788597</v>
      </c>
      <c r="H40">
        <f t="shared" si="2"/>
        <v>256.1028184241776</v>
      </c>
      <c r="I40">
        <f t="shared" si="3"/>
        <v>848.7609010562951</v>
      </c>
      <c r="J40">
        <f t="shared" si="4"/>
        <v>1448.5456284357799</v>
      </c>
      <c r="M40">
        <v>2062</v>
      </c>
      <c r="N40">
        <v>4.8087644442936801</v>
      </c>
      <c r="O40">
        <f t="shared" si="5"/>
        <v>1.434620274665577</v>
      </c>
      <c r="P40">
        <f t="shared" si="6"/>
        <v>1289.578409393569</v>
      </c>
      <c r="Q40">
        <f t="shared" si="7"/>
        <v>207.89824867363842</v>
      </c>
      <c r="R40">
        <f t="shared" si="8"/>
        <v>797.3568458646223</v>
      </c>
      <c r="S40">
        <f t="shared" si="9"/>
        <v>1394.3932000867353</v>
      </c>
      <c r="V40">
        <v>2062</v>
      </c>
      <c r="W40">
        <v>2.75459222180903</v>
      </c>
      <c r="X40">
        <f t="shared" si="10"/>
        <v>1.4048595653990599</v>
      </c>
      <c r="Y40">
        <f t="shared" si="11"/>
        <v>1216.7947391149382</v>
      </c>
      <c r="Z40">
        <f t="shared" si="12"/>
        <v>181.77739469252361</v>
      </c>
      <c r="AA40">
        <f t="shared" si="13"/>
        <v>769.50227052773039</v>
      </c>
      <c r="AB40">
        <f t="shared" si="14"/>
        <v>1365.0493498885421</v>
      </c>
      <c r="AE40">
        <v>2062</v>
      </c>
      <c r="AF40">
        <v>2.2629624993827799</v>
      </c>
      <c r="AG40">
        <f t="shared" si="15"/>
        <v>1.3998920118628826</v>
      </c>
      <c r="AH40">
        <f t="shared" si="16"/>
        <v>1204.250091568545</v>
      </c>
      <c r="AI40">
        <f t="shared" si="17"/>
        <v>175.52583114215142</v>
      </c>
      <c r="AJ40">
        <f t="shared" si="18"/>
        <v>762.83577149163045</v>
      </c>
      <c r="AK40">
        <f t="shared" si="19"/>
        <v>1358.026419303683</v>
      </c>
      <c r="AN40">
        <v>2062</v>
      </c>
      <c r="AO40">
        <v>0.37022162646484802</v>
      </c>
      <c r="AP40">
        <f t="shared" si="20"/>
        <v>1.3894990074694298</v>
      </c>
      <c r="AQ40">
        <f t="shared" si="21"/>
        <v>1177.6381452451833</v>
      </c>
      <c r="AR40">
        <f t="shared" si="22"/>
        <v>151.45773820212702</v>
      </c>
      <c r="AS40">
        <f t="shared" si="23"/>
        <v>737.17020525486328</v>
      </c>
      <c r="AT40">
        <f t="shared" si="24"/>
        <v>1330.9886159340504</v>
      </c>
    </row>
    <row r="41" spans="4:46" x14ac:dyDescent="0.2">
      <c r="D41">
        <v>2063</v>
      </c>
      <c r="E41">
        <v>8.6046327983480104</v>
      </c>
      <c r="F41">
        <f t="shared" si="0"/>
        <v>1.5213295039517123</v>
      </c>
      <c r="G41">
        <f t="shared" si="1"/>
        <v>1478.4638554773828</v>
      </c>
      <c r="H41">
        <f t="shared" si="2"/>
        <v>256.1665106637933</v>
      </c>
      <c r="I41">
        <f t="shared" si="3"/>
        <v>848.82882074559905</v>
      </c>
      <c r="J41">
        <f t="shared" si="4"/>
        <v>1448.6171795244013</v>
      </c>
      <c r="M41">
        <v>2063</v>
      </c>
      <c r="N41">
        <v>4.5951898522971399</v>
      </c>
      <c r="O41">
        <f t="shared" si="5"/>
        <v>1.4308923201091934</v>
      </c>
      <c r="P41">
        <f t="shared" si="6"/>
        <v>1280.6839020027473</v>
      </c>
      <c r="Q41">
        <f t="shared" si="7"/>
        <v>205.18243416181042</v>
      </c>
      <c r="R41">
        <f t="shared" si="8"/>
        <v>794.46077439714918</v>
      </c>
      <c r="S41">
        <f t="shared" si="9"/>
        <v>1391.3422870400648</v>
      </c>
      <c r="V41">
        <v>2063</v>
      </c>
      <c r="W41">
        <v>2.2661839850421699</v>
      </c>
      <c r="X41">
        <f t="shared" si="10"/>
        <v>1.3999216629615143</v>
      </c>
      <c r="Y41">
        <f t="shared" si="11"/>
        <v>1204.3253059549997</v>
      </c>
      <c r="Z41">
        <f t="shared" si="12"/>
        <v>175.56679555379623</v>
      </c>
      <c r="AA41">
        <f t="shared" si="13"/>
        <v>762.87945483717181</v>
      </c>
      <c r="AB41">
        <f t="shared" si="14"/>
        <v>1358.0724382263274</v>
      </c>
      <c r="AE41">
        <v>2063</v>
      </c>
      <c r="AF41">
        <v>1.6980974983478601</v>
      </c>
      <c r="AG41">
        <f t="shared" si="15"/>
        <v>1.3953006140173549</v>
      </c>
      <c r="AH41">
        <f t="shared" si="16"/>
        <v>1192.554648812119</v>
      </c>
      <c r="AI41">
        <f t="shared" si="17"/>
        <v>168.34300778899137</v>
      </c>
      <c r="AJ41">
        <f t="shared" si="18"/>
        <v>755.17620207759694</v>
      </c>
      <c r="AK41">
        <f t="shared" si="19"/>
        <v>1349.9573227638991</v>
      </c>
      <c r="AN41">
        <v>2063</v>
      </c>
      <c r="AO41">
        <v>0.31296881756765199</v>
      </c>
      <c r="AP41">
        <f t="shared" si="20"/>
        <v>1.3894139580198546</v>
      </c>
      <c r="AQ41">
        <f t="shared" si="21"/>
        <v>1177.4183259012016</v>
      </c>
      <c r="AR41">
        <f t="shared" si="22"/>
        <v>150.72971148419026</v>
      </c>
      <c r="AS41">
        <f t="shared" si="23"/>
        <v>736.39385716621734</v>
      </c>
      <c r="AT41">
        <f t="shared" si="24"/>
        <v>1330.1707595589539</v>
      </c>
    </row>
    <row r="42" spans="4:46" x14ac:dyDescent="0.2">
      <c r="D42">
        <v>2064</v>
      </c>
      <c r="E42">
        <v>9.2374999525127208</v>
      </c>
      <c r="F42">
        <f t="shared" si="0"/>
        <v>1.5389729389145592</v>
      </c>
      <c r="G42">
        <f t="shared" si="1"/>
        <v>1512.6732410874702</v>
      </c>
      <c r="H42">
        <f t="shared" si="2"/>
        <v>264.21404939615172</v>
      </c>
      <c r="I42">
        <f t="shared" si="3"/>
        <v>857.41049935607248</v>
      </c>
      <c r="J42">
        <f t="shared" si="4"/>
        <v>1457.6576868216443</v>
      </c>
      <c r="M42">
        <v>2064</v>
      </c>
      <c r="N42">
        <v>5.1577539691055101</v>
      </c>
      <c r="O42">
        <f t="shared" si="5"/>
        <v>1.4410064366107225</v>
      </c>
      <c r="P42">
        <f t="shared" si="6"/>
        <v>1304.6669108711294</v>
      </c>
      <c r="Q42">
        <f t="shared" si="7"/>
        <v>212.33599947114567</v>
      </c>
      <c r="R42">
        <f t="shared" si="8"/>
        <v>802.08914382107071</v>
      </c>
      <c r="S42">
        <f t="shared" si="9"/>
        <v>1399.3785154486723</v>
      </c>
      <c r="V42">
        <v>2064</v>
      </c>
      <c r="W42">
        <v>2.5781293991341601</v>
      </c>
      <c r="X42">
        <f t="shared" si="10"/>
        <v>1.4029748792636927</v>
      </c>
      <c r="Y42">
        <f t="shared" si="11"/>
        <v>1212.048641290402</v>
      </c>
      <c r="Z42">
        <f t="shared" si="12"/>
        <v>179.53349343938999</v>
      </c>
      <c r="AA42">
        <f t="shared" si="13"/>
        <v>767.10943465225921</v>
      </c>
      <c r="AB42">
        <f t="shared" si="14"/>
        <v>1362.5285784666314</v>
      </c>
      <c r="AE42">
        <v>2064</v>
      </c>
      <c r="AF42">
        <v>1.8222708975308399</v>
      </c>
      <c r="AG42">
        <f t="shared" si="15"/>
        <v>1.3962051239376618</v>
      </c>
      <c r="AH42">
        <f t="shared" si="16"/>
        <v>1194.8663147050775</v>
      </c>
      <c r="AI42">
        <f t="shared" si="17"/>
        <v>169.92199673300217</v>
      </c>
      <c r="AJ42">
        <f t="shared" si="18"/>
        <v>756.85999337051817</v>
      </c>
      <c r="AK42">
        <f t="shared" si="19"/>
        <v>1351.7311397712281</v>
      </c>
      <c r="AN42">
        <v>2064</v>
      </c>
      <c r="AO42">
        <v>0.35277011875483699</v>
      </c>
      <c r="AP42">
        <f t="shared" si="20"/>
        <v>1.3894715909072521</v>
      </c>
      <c r="AQ42">
        <f t="shared" si="21"/>
        <v>1177.567287851286</v>
      </c>
      <c r="AR42">
        <f t="shared" si="22"/>
        <v>151.2358248300865</v>
      </c>
      <c r="AS42">
        <f t="shared" si="23"/>
        <v>736.93356281031561</v>
      </c>
      <c r="AT42">
        <f t="shared" si="24"/>
        <v>1330.739321146413</v>
      </c>
    </row>
    <row r="43" spans="4:46" x14ac:dyDescent="0.2">
      <c r="D43">
        <v>2065</v>
      </c>
      <c r="E43">
        <v>9.2169581008057904</v>
      </c>
      <c r="F43">
        <f t="shared" si="0"/>
        <v>1.538388378662469</v>
      </c>
      <c r="G43">
        <f t="shared" si="1"/>
        <v>1511.5627012831101</v>
      </c>
      <c r="H43">
        <f t="shared" si="2"/>
        <v>263.95283920984645</v>
      </c>
      <c r="I43">
        <f t="shared" si="3"/>
        <v>857.13195184692654</v>
      </c>
      <c r="J43">
        <f t="shared" si="4"/>
        <v>1457.3642464700108</v>
      </c>
      <c r="M43">
        <v>2065</v>
      </c>
      <c r="N43">
        <v>5.1241842856510802</v>
      </c>
      <c r="O43">
        <f t="shared" si="5"/>
        <v>1.4403765177634122</v>
      </c>
      <c r="P43">
        <f t="shared" si="6"/>
        <v>1303.1869299737227</v>
      </c>
      <c r="Q43">
        <f t="shared" si="7"/>
        <v>211.90912737633914</v>
      </c>
      <c r="R43">
        <f t="shared" si="8"/>
        <v>801.63393891342866</v>
      </c>
      <c r="S43">
        <f t="shared" si="9"/>
        <v>1398.8989725205258</v>
      </c>
      <c r="V43">
        <v>2065</v>
      </c>
      <c r="W43">
        <v>2.4127022596186798</v>
      </c>
      <c r="X43">
        <f t="shared" si="10"/>
        <v>1.4013110350020068</v>
      </c>
      <c r="Y43">
        <f t="shared" si="11"/>
        <v>1207.845129204994</v>
      </c>
      <c r="Z43">
        <f t="shared" si="12"/>
        <v>177.42992193331114</v>
      </c>
      <c r="AA43">
        <f t="shared" si="13"/>
        <v>764.86624264042928</v>
      </c>
      <c r="AB43">
        <f t="shared" si="14"/>
        <v>1360.1654517786528</v>
      </c>
      <c r="AE43">
        <v>2065</v>
      </c>
      <c r="AF43">
        <v>1.5961103313193701</v>
      </c>
      <c r="AG43">
        <f t="shared" si="15"/>
        <v>1.3946026380428045</v>
      </c>
      <c r="AH43">
        <f t="shared" si="16"/>
        <v>1190.7682574800856</v>
      </c>
      <c r="AI43">
        <f t="shared" si="17"/>
        <v>167.04613897305711</v>
      </c>
      <c r="AJ43">
        <f t="shared" si="18"/>
        <v>753.79325609269063</v>
      </c>
      <c r="AK43">
        <f t="shared" si="19"/>
        <v>1348.5004360828973</v>
      </c>
      <c r="AN43">
        <v>2065</v>
      </c>
      <c r="AO43">
        <v>0.28572155471178401</v>
      </c>
      <c r="AP43">
        <f t="shared" si="20"/>
        <v>1.3893784360381645</v>
      </c>
      <c r="AQ43">
        <f t="shared" si="21"/>
        <v>1177.3265057355775</v>
      </c>
      <c r="AR43">
        <f t="shared" si="22"/>
        <v>150.38323528971503</v>
      </c>
      <c r="AS43">
        <f t="shared" si="23"/>
        <v>736.0243842818918</v>
      </c>
      <c r="AT43">
        <f t="shared" si="24"/>
        <v>1329.7815324090579</v>
      </c>
    </row>
    <row r="44" spans="4:46" x14ac:dyDescent="0.2">
      <c r="D44">
        <v>2066</v>
      </c>
      <c r="E44">
        <v>9.5129320688179</v>
      </c>
      <c r="F44">
        <f t="shared" si="0"/>
        <v>1.5468847728309558</v>
      </c>
      <c r="G44">
        <f t="shared" si="1"/>
        <v>1527.5497903602864</v>
      </c>
      <c r="H44">
        <f t="shared" si="2"/>
        <v>267.71644418708843</v>
      </c>
      <c r="I44">
        <f t="shared" si="3"/>
        <v>861.14535885317071</v>
      </c>
      <c r="J44">
        <f t="shared" si="4"/>
        <v>1461.5922346030638</v>
      </c>
      <c r="M44">
        <v>2066</v>
      </c>
      <c r="N44">
        <v>5.0790199547597501</v>
      </c>
      <c r="O44">
        <f t="shared" si="5"/>
        <v>1.4395342348274651</v>
      </c>
      <c r="P44">
        <f t="shared" si="6"/>
        <v>1301.2051588512149</v>
      </c>
      <c r="Q44">
        <f t="shared" si="7"/>
        <v>211.33481774472497</v>
      </c>
      <c r="R44">
        <f t="shared" si="8"/>
        <v>801.02151058654215</v>
      </c>
      <c r="S44">
        <f t="shared" si="9"/>
        <v>1398.2538000537431</v>
      </c>
      <c r="V44">
        <v>2066</v>
      </c>
      <c r="W44">
        <v>2.22981463886165</v>
      </c>
      <c r="X44">
        <f t="shared" si="10"/>
        <v>1.399589165520595</v>
      </c>
      <c r="Y44">
        <f t="shared" si="11"/>
        <v>1203.4816460826532</v>
      </c>
      <c r="Z44">
        <f t="shared" si="12"/>
        <v>175.10432294776473</v>
      </c>
      <c r="AA44">
        <f t="shared" si="13"/>
        <v>762.38628650296391</v>
      </c>
      <c r="AB44">
        <f t="shared" si="14"/>
        <v>1357.5529021161387</v>
      </c>
      <c r="AE44">
        <v>2066</v>
      </c>
      <c r="AF44">
        <v>1.37321495024436</v>
      </c>
      <c r="AG44">
        <f t="shared" si="15"/>
        <v>1.3932198187498126</v>
      </c>
      <c r="AH44">
        <f t="shared" si="16"/>
        <v>1187.2224839793753</v>
      </c>
      <c r="AI44">
        <f t="shared" si="17"/>
        <v>164.21180130730727</v>
      </c>
      <c r="AJ44">
        <f t="shared" si="18"/>
        <v>750.77079472531352</v>
      </c>
      <c r="AK44">
        <f t="shared" si="19"/>
        <v>1345.3163755642408</v>
      </c>
      <c r="AN44">
        <v>2066</v>
      </c>
      <c r="AO44">
        <v>0.232183088668485</v>
      </c>
      <c r="AP44">
        <f t="shared" si="20"/>
        <v>1.3893179745141442</v>
      </c>
      <c r="AQ44">
        <f t="shared" si="21"/>
        <v>1177.1702064553674</v>
      </c>
      <c r="AR44">
        <f t="shared" si="22"/>
        <v>149.70244015550844</v>
      </c>
      <c r="AS44">
        <f t="shared" si="23"/>
        <v>735.29840268234466</v>
      </c>
      <c r="AT44">
        <f t="shared" si="24"/>
        <v>1329.0167354216294</v>
      </c>
    </row>
    <row r="45" spans="4:46" x14ac:dyDescent="0.2">
      <c r="D45">
        <v>2067</v>
      </c>
      <c r="E45">
        <v>10.0367999433536</v>
      </c>
      <c r="F45">
        <f t="shared" si="0"/>
        <v>1.5622977466925816</v>
      </c>
      <c r="G45">
        <f t="shared" si="1"/>
        <v>1555.7057453955749</v>
      </c>
      <c r="H45">
        <f t="shared" si="2"/>
        <v>274.37794807968436</v>
      </c>
      <c r="I45">
        <f t="shared" si="3"/>
        <v>868.24900723187477</v>
      </c>
      <c r="J45">
        <f t="shared" si="4"/>
        <v>1469.0756871908063</v>
      </c>
      <c r="M45">
        <v>2067</v>
      </c>
      <c r="N45">
        <v>5.4623166369072802</v>
      </c>
      <c r="O45">
        <f t="shared" si="5"/>
        <v>1.4468703042547004</v>
      </c>
      <c r="P45">
        <f t="shared" si="6"/>
        <v>1318.3565674459942</v>
      </c>
      <c r="Q45">
        <f t="shared" si="7"/>
        <v>216.20881835491298</v>
      </c>
      <c r="R45">
        <f t="shared" si="8"/>
        <v>806.21901359646267</v>
      </c>
      <c r="S45">
        <f t="shared" si="9"/>
        <v>1403.7291931582206</v>
      </c>
      <c r="V45">
        <v>2067</v>
      </c>
      <c r="W45">
        <v>2.3000103807163801</v>
      </c>
      <c r="X45">
        <f t="shared" si="10"/>
        <v>1.4002353437369937</v>
      </c>
      <c r="Y45">
        <f t="shared" si="11"/>
        <v>1205.1207564023753</v>
      </c>
      <c r="Z45">
        <f t="shared" si="12"/>
        <v>175.99693200118949</v>
      </c>
      <c r="AA45">
        <f t="shared" si="13"/>
        <v>763.33814076251406</v>
      </c>
      <c r="AB45">
        <f t="shared" si="14"/>
        <v>1358.5556482885336</v>
      </c>
      <c r="AE45">
        <v>2067</v>
      </c>
      <c r="AF45">
        <v>1.2789159046999801</v>
      </c>
      <c r="AG45">
        <f t="shared" si="15"/>
        <v>1.3926943206169335</v>
      </c>
      <c r="AH45">
        <f t="shared" si="16"/>
        <v>1185.8727202611444</v>
      </c>
      <c r="AI45">
        <f t="shared" si="17"/>
        <v>163.01269464416495</v>
      </c>
      <c r="AJ45">
        <f t="shared" si="18"/>
        <v>749.49209966773174</v>
      </c>
      <c r="AK45">
        <f t="shared" si="19"/>
        <v>1343.9693136986393</v>
      </c>
      <c r="AN45">
        <v>2067</v>
      </c>
      <c r="AO45">
        <v>0.18804459795630901</v>
      </c>
      <c r="AP45">
        <f t="shared" si="20"/>
        <v>1.3892774614757855</v>
      </c>
      <c r="AQ45">
        <f t="shared" si="21"/>
        <v>1177.0654666828841</v>
      </c>
      <c r="AR45">
        <f t="shared" si="22"/>
        <v>149.14117510761241</v>
      </c>
      <c r="AS45">
        <f t="shared" si="23"/>
        <v>734.69988474828756</v>
      </c>
      <c r="AT45">
        <f t="shared" si="24"/>
        <v>1328.3862170818059</v>
      </c>
    </row>
    <row r="46" spans="4:46" x14ac:dyDescent="0.2">
      <c r="D46">
        <v>2068</v>
      </c>
      <c r="E46">
        <v>10.463167505903201</v>
      </c>
      <c r="F46">
        <f t="shared" si="0"/>
        <v>1.5751741375279984</v>
      </c>
      <c r="G46">
        <f t="shared" si="1"/>
        <v>1578.392104909979</v>
      </c>
      <c r="H46">
        <f t="shared" si="2"/>
        <v>279.79963800506505</v>
      </c>
      <c r="I46">
        <f t="shared" si="3"/>
        <v>874.03055138004743</v>
      </c>
      <c r="J46">
        <f t="shared" si="4"/>
        <v>1475.1663478218272</v>
      </c>
      <c r="M46">
        <v>2068</v>
      </c>
      <c r="N46">
        <v>5.67674506326086</v>
      </c>
      <c r="O46">
        <f t="shared" si="5"/>
        <v>1.4511568728408497</v>
      </c>
      <c r="P46">
        <f t="shared" si="6"/>
        <v>1328.2640570055046</v>
      </c>
      <c r="Q46">
        <f t="shared" si="7"/>
        <v>218.93549022442511</v>
      </c>
      <c r="R46">
        <f t="shared" si="8"/>
        <v>809.12666305781727</v>
      </c>
      <c r="S46">
        <f t="shared" si="9"/>
        <v>1406.7923032286815</v>
      </c>
      <c r="V46">
        <v>2068</v>
      </c>
      <c r="W46">
        <v>2.4091580808267601</v>
      </c>
      <c r="X46">
        <f t="shared" si="10"/>
        <v>1.4012764884171456</v>
      </c>
      <c r="Y46">
        <f t="shared" si="11"/>
        <v>1207.757716580054</v>
      </c>
      <c r="Z46">
        <f t="shared" si="12"/>
        <v>177.38485415579308</v>
      </c>
      <c r="AA46">
        <f t="shared" si="13"/>
        <v>764.81818357601082</v>
      </c>
      <c r="AB46">
        <f t="shared" si="14"/>
        <v>1360.1148231846103</v>
      </c>
      <c r="AE46">
        <v>2068</v>
      </c>
      <c r="AF46">
        <v>1.2445108692697799</v>
      </c>
      <c r="AG46">
        <f t="shared" si="15"/>
        <v>1.3925114804528254</v>
      </c>
      <c r="AH46">
        <f t="shared" si="16"/>
        <v>1185.4027905473413</v>
      </c>
      <c r="AI46">
        <f t="shared" si="17"/>
        <v>162.57520021363453</v>
      </c>
      <c r="AJ46">
        <f t="shared" si="18"/>
        <v>749.02556738729822</v>
      </c>
      <c r="AK46">
        <f t="shared" si="19"/>
        <v>1343.4778377675188</v>
      </c>
      <c r="AN46">
        <v>2068</v>
      </c>
      <c r="AO46">
        <v>0.16189491552086099</v>
      </c>
      <c r="AP46">
        <f t="shared" si="20"/>
        <v>1.389257449894477</v>
      </c>
      <c r="AQ46">
        <f t="shared" si="21"/>
        <v>1177.0137272638676</v>
      </c>
      <c r="AR46">
        <f t="shared" si="22"/>
        <v>148.80865574576328</v>
      </c>
      <c r="AS46">
        <f t="shared" si="23"/>
        <v>734.34529505446289</v>
      </c>
      <c r="AT46">
        <f t="shared" si="24"/>
        <v>1328.0126688682155</v>
      </c>
    </row>
    <row r="47" spans="4:46" x14ac:dyDescent="0.2">
      <c r="D47">
        <v>2069</v>
      </c>
      <c r="E47">
        <v>11.1625485467909</v>
      </c>
      <c r="F47">
        <f t="shared" si="0"/>
        <v>1.5968865670196342</v>
      </c>
      <c r="G47">
        <f t="shared" si="1"/>
        <v>1614.923039708623</v>
      </c>
      <c r="H47">
        <f t="shared" si="2"/>
        <v>288.69296732099303</v>
      </c>
      <c r="I47">
        <f t="shared" si="3"/>
        <v>883.51415829448456</v>
      </c>
      <c r="J47">
        <f t="shared" si="4"/>
        <v>1485.1570059909081</v>
      </c>
      <c r="M47">
        <v>2069</v>
      </c>
      <c r="N47">
        <v>6.1770539135817799</v>
      </c>
      <c r="O47">
        <f t="shared" si="5"/>
        <v>1.4616497831766113</v>
      </c>
      <c r="P47">
        <f t="shared" si="6"/>
        <v>1352.1603365841565</v>
      </c>
      <c r="Q47">
        <f t="shared" si="7"/>
        <v>225.29741756510589</v>
      </c>
      <c r="R47">
        <f t="shared" si="8"/>
        <v>815.91085106816888</v>
      </c>
      <c r="S47">
        <f t="shared" si="9"/>
        <v>1413.9392151555157</v>
      </c>
      <c r="V47">
        <v>2069</v>
      </c>
      <c r="W47">
        <v>2.5384515652033199</v>
      </c>
      <c r="X47">
        <f t="shared" si="10"/>
        <v>1.4025666686841407</v>
      </c>
      <c r="Y47">
        <f t="shared" si="11"/>
        <v>1211.01852011144</v>
      </c>
      <c r="Z47">
        <f t="shared" si="12"/>
        <v>179.02895010312542</v>
      </c>
      <c r="AA47">
        <f t="shared" si="13"/>
        <v>766.57140322415694</v>
      </c>
      <c r="AB47">
        <f t="shared" si="14"/>
        <v>1361.9617806089295</v>
      </c>
      <c r="AE47">
        <v>2069</v>
      </c>
      <c r="AF47">
        <v>1.24726656900864</v>
      </c>
      <c r="AG47">
        <f t="shared" si="15"/>
        <v>1.3925259495893958</v>
      </c>
      <c r="AH47">
        <f t="shared" si="16"/>
        <v>1185.4399842313951</v>
      </c>
      <c r="AI47">
        <f t="shared" si="17"/>
        <v>162.61024169151386</v>
      </c>
      <c r="AJ47">
        <f t="shared" si="18"/>
        <v>749.06293467575711</v>
      </c>
      <c r="AK47">
        <f t="shared" si="19"/>
        <v>1343.5172029382884</v>
      </c>
      <c r="AN47">
        <v>2069</v>
      </c>
      <c r="AO47">
        <v>0.13309016860231601</v>
      </c>
      <c r="AP47">
        <f t="shared" si="20"/>
        <v>1.3892388507760418</v>
      </c>
      <c r="AQ47">
        <f t="shared" si="21"/>
        <v>1176.9656380827819</v>
      </c>
      <c r="AR47">
        <f t="shared" si="22"/>
        <v>148.44237458394704</v>
      </c>
      <c r="AS47">
        <f t="shared" si="23"/>
        <v>733.9547026862474</v>
      </c>
      <c r="AT47">
        <f t="shared" si="24"/>
        <v>1327.6011930584841</v>
      </c>
    </row>
    <row r="48" spans="4:46" x14ac:dyDescent="0.2">
      <c r="D48">
        <v>2070</v>
      </c>
      <c r="E48">
        <v>11.1912929903409</v>
      </c>
      <c r="F48">
        <f t="shared" si="0"/>
        <v>1.5977936530615839</v>
      </c>
      <c r="G48">
        <f t="shared" si="1"/>
        <v>1616.4021222051579</v>
      </c>
      <c r="H48">
        <f t="shared" si="2"/>
        <v>289.0584816651749</v>
      </c>
      <c r="I48">
        <f t="shared" si="3"/>
        <v>883.90393294902265</v>
      </c>
      <c r="J48">
        <f t="shared" si="4"/>
        <v>1485.5676203670198</v>
      </c>
      <c r="M48">
        <v>2070</v>
      </c>
      <c r="N48">
        <v>6.2526153874175101</v>
      </c>
      <c r="O48">
        <f t="shared" si="5"/>
        <v>1.4632927629230861</v>
      </c>
      <c r="P48">
        <f t="shared" si="6"/>
        <v>1355.856263611111</v>
      </c>
      <c r="Q48">
        <f t="shared" si="7"/>
        <v>226.25825726640107</v>
      </c>
      <c r="R48">
        <f t="shared" si="8"/>
        <v>816.93546465338136</v>
      </c>
      <c r="S48">
        <f t="shared" si="9"/>
        <v>1415.0186108092591</v>
      </c>
      <c r="V48">
        <v>2070</v>
      </c>
      <c r="W48">
        <v>2.2990021758262502</v>
      </c>
      <c r="X48">
        <f t="shared" si="10"/>
        <v>1.4002259327537268</v>
      </c>
      <c r="Y48">
        <f t="shared" si="11"/>
        <v>1205.0968980394018</v>
      </c>
      <c r="Z48">
        <f t="shared" si="12"/>
        <v>175.98411166780659</v>
      </c>
      <c r="AA48">
        <f t="shared" si="13"/>
        <v>763.32446950420399</v>
      </c>
      <c r="AB48">
        <f t="shared" si="14"/>
        <v>1358.5412460816781</v>
      </c>
      <c r="AE48">
        <v>2070</v>
      </c>
      <c r="AF48">
        <v>1.08148725927636</v>
      </c>
      <c r="AG48">
        <f t="shared" si="15"/>
        <v>1.3917101797526734</v>
      </c>
      <c r="AH48">
        <f t="shared" si="16"/>
        <v>1183.3415046109858</v>
      </c>
      <c r="AI48">
        <f t="shared" si="17"/>
        <v>160.5021919889582</v>
      </c>
      <c r="AJ48">
        <f t="shared" si="18"/>
        <v>746.81496723578744</v>
      </c>
      <c r="AK48">
        <f t="shared" si="19"/>
        <v>1341.1490454987629</v>
      </c>
      <c r="AN48">
        <v>2070</v>
      </c>
      <c r="AO48">
        <v>5.8496996820845797E-2</v>
      </c>
      <c r="AP48">
        <f t="shared" si="20"/>
        <v>1.3892075181708037</v>
      </c>
      <c r="AQ48">
        <f t="shared" si="21"/>
        <v>1176.8846220872656</v>
      </c>
      <c r="AR48">
        <f t="shared" si="22"/>
        <v>147.49384781157389</v>
      </c>
      <c r="AS48">
        <f t="shared" si="23"/>
        <v>732.94321927689066</v>
      </c>
      <c r="AT48">
        <f t="shared" si="24"/>
        <v>1326.5356295995857</v>
      </c>
    </row>
    <row r="49" spans="4:46" x14ac:dyDescent="0.2">
      <c r="D49">
        <v>2071</v>
      </c>
      <c r="E49">
        <v>11.26834502805</v>
      </c>
      <c r="F49">
        <f t="shared" si="0"/>
        <v>1.6002306364970453</v>
      </c>
      <c r="G49">
        <f t="shared" si="1"/>
        <v>1620.3571354369869</v>
      </c>
      <c r="H49">
        <f t="shared" si="2"/>
        <v>290.03827537668383</v>
      </c>
      <c r="I49">
        <f t="shared" si="3"/>
        <v>884.948758580358</v>
      </c>
      <c r="J49">
        <f t="shared" si="4"/>
        <v>1486.6683087256943</v>
      </c>
      <c r="M49">
        <v>2071</v>
      </c>
      <c r="N49">
        <v>6.4473580618823698</v>
      </c>
      <c r="O49">
        <f t="shared" si="5"/>
        <v>1.4675957976420333</v>
      </c>
      <c r="P49">
        <f t="shared" si="6"/>
        <v>1365.4773462563335</v>
      </c>
      <c r="Q49">
        <f t="shared" si="7"/>
        <v>228.73460511489623</v>
      </c>
      <c r="R49">
        <f t="shared" si="8"/>
        <v>819.5761753191249</v>
      </c>
      <c r="S49">
        <f t="shared" si="9"/>
        <v>1417.8005099139898</v>
      </c>
      <c r="V49">
        <v>2071</v>
      </c>
      <c r="W49">
        <v>2.3775031229892001</v>
      </c>
      <c r="X49">
        <f t="shared" si="10"/>
        <v>1.4009699922901886</v>
      </c>
      <c r="Y49">
        <f t="shared" si="11"/>
        <v>1206.9819548914029</v>
      </c>
      <c r="Z49">
        <f t="shared" si="12"/>
        <v>176.98232971193067</v>
      </c>
      <c r="AA49">
        <f t="shared" si="13"/>
        <v>764.38894234773352</v>
      </c>
      <c r="AB49">
        <f t="shared" si="14"/>
        <v>1359.6626321119008</v>
      </c>
      <c r="AE49">
        <v>2071</v>
      </c>
      <c r="AF49">
        <v>1.0714381353474101</v>
      </c>
      <c r="AG49">
        <f t="shared" si="15"/>
        <v>1.3916643194025229</v>
      </c>
      <c r="AH49">
        <f t="shared" si="16"/>
        <v>1183.2234431529978</v>
      </c>
      <c r="AI49">
        <f t="shared" si="17"/>
        <v>160.37440732907766</v>
      </c>
      <c r="AJ49">
        <f t="shared" si="18"/>
        <v>746.6787011153109</v>
      </c>
      <c r="AK49">
        <f t="shared" si="19"/>
        <v>1341.0054937634377</v>
      </c>
      <c r="AN49">
        <v>2071</v>
      </c>
      <c r="AO49">
        <v>3.5707622685674401E-2</v>
      </c>
      <c r="AP49">
        <f t="shared" si="20"/>
        <v>1.3892028027994021</v>
      </c>
      <c r="AQ49">
        <f t="shared" si="21"/>
        <v>1176.8724292700299</v>
      </c>
      <c r="AR49">
        <f t="shared" si="22"/>
        <v>147.20405813007105</v>
      </c>
      <c r="AS49">
        <f t="shared" si="23"/>
        <v>732.63419536361778</v>
      </c>
      <c r="AT49">
        <f t="shared" si="24"/>
        <v>1326.2100833900649</v>
      </c>
    </row>
    <row r="50" spans="4:46" x14ac:dyDescent="0.2">
      <c r="D50">
        <v>2072</v>
      </c>
      <c r="E50">
        <v>10.869760289266001</v>
      </c>
      <c r="F50">
        <f t="shared" si="0"/>
        <v>1.5877116528300343</v>
      </c>
      <c r="G50">
        <f t="shared" si="1"/>
        <v>1599.7502921306532</v>
      </c>
      <c r="H50">
        <f t="shared" si="2"/>
        <v>284.96987183830646</v>
      </c>
      <c r="I50">
        <f t="shared" si="3"/>
        <v>879.54394952244695</v>
      </c>
      <c r="J50">
        <f t="shared" si="4"/>
        <v>1480.9745257321649</v>
      </c>
      <c r="M50">
        <v>2072</v>
      </c>
      <c r="N50">
        <v>6.3730720645833996</v>
      </c>
      <c r="O50">
        <f t="shared" si="5"/>
        <v>1.4659427873547144</v>
      </c>
      <c r="P50">
        <f t="shared" si="6"/>
        <v>1361.7914600118256</v>
      </c>
      <c r="Q50">
        <f t="shared" si="7"/>
        <v>227.7899843732425</v>
      </c>
      <c r="R50">
        <f t="shared" si="8"/>
        <v>818.56885719575087</v>
      </c>
      <c r="S50">
        <f t="shared" si="9"/>
        <v>1416.7393344425739</v>
      </c>
      <c r="V50">
        <v>2072</v>
      </c>
      <c r="W50">
        <v>2.4117284694746202</v>
      </c>
      <c r="X50">
        <f t="shared" si="10"/>
        <v>1.4013015384456173</v>
      </c>
      <c r="Y50">
        <f t="shared" si="11"/>
        <v>1207.8211007788086</v>
      </c>
      <c r="Z50">
        <f t="shared" si="12"/>
        <v>177.41753921783928</v>
      </c>
      <c r="AA50">
        <f t="shared" si="13"/>
        <v>764.85303804607588</v>
      </c>
      <c r="AB50">
        <f t="shared" si="14"/>
        <v>1360.151541186445</v>
      </c>
      <c r="AE50">
        <v>2072</v>
      </c>
      <c r="AF50">
        <v>1.0346162769145399</v>
      </c>
      <c r="AG50">
        <f t="shared" si="15"/>
        <v>1.3914998027548988</v>
      </c>
      <c r="AH50">
        <f t="shared" si="16"/>
        <v>1182.7998371987642</v>
      </c>
      <c r="AI50">
        <f t="shared" si="17"/>
        <v>159.90618057724529</v>
      </c>
      <c r="AJ50">
        <f t="shared" si="18"/>
        <v>746.17939671496117</v>
      </c>
      <c r="AK50">
        <f t="shared" si="19"/>
        <v>1340.4794935157242</v>
      </c>
      <c r="AN50">
        <v>2072</v>
      </c>
      <c r="AO50">
        <v>2.3904130578896701E-2</v>
      </c>
      <c r="AP50">
        <f t="shared" si="20"/>
        <v>1.3892012564135245</v>
      </c>
      <c r="AQ50">
        <f t="shared" si="21"/>
        <v>1176.8684306655632</v>
      </c>
      <c r="AR50">
        <f t="shared" si="22"/>
        <v>147.05396492444126</v>
      </c>
      <c r="AS50">
        <f t="shared" si="23"/>
        <v>732.47414001064976</v>
      </c>
      <c r="AT50">
        <f t="shared" si="24"/>
        <v>1326.0414705053197</v>
      </c>
    </row>
    <row r="51" spans="4:46" x14ac:dyDescent="0.2">
      <c r="D51">
        <v>2073</v>
      </c>
      <c r="E51">
        <v>10.2524767427574</v>
      </c>
      <c r="F51">
        <f t="shared" si="0"/>
        <v>1.5687754022932459</v>
      </c>
      <c r="G51">
        <f t="shared" si="1"/>
        <v>1567.2135567765708</v>
      </c>
      <c r="H51">
        <f t="shared" si="2"/>
        <v>277.12049426090311</v>
      </c>
      <c r="I51">
        <f t="shared" si="3"/>
        <v>871.17358463179039</v>
      </c>
      <c r="J51">
        <f t="shared" si="4"/>
        <v>1472.1566302702895</v>
      </c>
      <c r="M51">
        <v>2073</v>
      </c>
      <c r="N51">
        <v>6.1805193995405601</v>
      </c>
      <c r="O51">
        <f t="shared" si="5"/>
        <v>1.461724806659086</v>
      </c>
      <c r="P51">
        <f t="shared" si="6"/>
        <v>1352.3293738430639</v>
      </c>
      <c r="Q51">
        <f t="shared" si="7"/>
        <v>225.34148468455777</v>
      </c>
      <c r="R51">
        <f t="shared" si="8"/>
        <v>815.95784305776999</v>
      </c>
      <c r="S51">
        <f t="shared" si="9"/>
        <v>1413.988719622437</v>
      </c>
      <c r="V51">
        <v>2073</v>
      </c>
      <c r="W51">
        <v>2.48065625339339</v>
      </c>
      <c r="X51">
        <f t="shared" si="10"/>
        <v>1.4019823602862194</v>
      </c>
      <c r="Y51">
        <f t="shared" si="11"/>
        <v>1209.542684595478</v>
      </c>
      <c r="Z51">
        <f t="shared" si="12"/>
        <v>178.29402491815034</v>
      </c>
      <c r="AA51">
        <f t="shared" si="13"/>
        <v>765.7876987960143</v>
      </c>
      <c r="AB51">
        <f t="shared" si="14"/>
        <v>1361.1361745797246</v>
      </c>
      <c r="AE51">
        <v>2073</v>
      </c>
      <c r="AF51">
        <v>1.0058485307404399</v>
      </c>
      <c r="AG51">
        <f t="shared" si="15"/>
        <v>1.3913751310865647</v>
      </c>
      <c r="AH51">
        <f t="shared" si="16"/>
        <v>1182.4787434248519</v>
      </c>
      <c r="AI51">
        <f t="shared" si="17"/>
        <v>159.54036991689543</v>
      </c>
      <c r="AJ51">
        <f t="shared" si="18"/>
        <v>745.78930607684038</v>
      </c>
      <c r="AK51">
        <f t="shared" si="19"/>
        <v>1340.0685462616273</v>
      </c>
      <c r="AN51">
        <v>2073</v>
      </c>
      <c r="AO51">
        <v>1.5420901672349E-2</v>
      </c>
      <c r="AP51">
        <f t="shared" si="20"/>
        <v>1.3892005229859119</v>
      </c>
      <c r="AQ51">
        <f t="shared" si="21"/>
        <v>1176.8665341836413</v>
      </c>
      <c r="AR51">
        <f t="shared" si="22"/>
        <v>146.94609218566558</v>
      </c>
      <c r="AS51">
        <f t="shared" si="23"/>
        <v>732.35910742667704</v>
      </c>
      <c r="AT51">
        <f t="shared" si="24"/>
        <v>1325.9202875803896</v>
      </c>
    </row>
    <row r="52" spans="4:46" x14ac:dyDescent="0.2">
      <c r="D52">
        <v>2074</v>
      </c>
      <c r="E52">
        <v>10.1840776585579</v>
      </c>
      <c r="F52">
        <f t="shared" si="0"/>
        <v>1.5667130378432621</v>
      </c>
      <c r="G52">
        <f t="shared" si="1"/>
        <v>1563.5705792486315</v>
      </c>
      <c r="H52">
        <f t="shared" si="2"/>
        <v>276.25073150622222</v>
      </c>
      <c r="I52">
        <f t="shared" si="3"/>
        <v>870.24609305004515</v>
      </c>
      <c r="J52">
        <f t="shared" si="4"/>
        <v>1471.1795493524996</v>
      </c>
      <c r="M52">
        <v>2074</v>
      </c>
      <c r="N52">
        <v>6.0743551730603302</v>
      </c>
      <c r="O52">
        <f t="shared" si="5"/>
        <v>1.4594409147719334</v>
      </c>
      <c r="P52">
        <f t="shared" si="6"/>
        <v>1347.1719048610321</v>
      </c>
      <c r="Q52">
        <f t="shared" si="7"/>
        <v>223.99150038063516</v>
      </c>
      <c r="R52">
        <f t="shared" si="8"/>
        <v>814.51825614669804</v>
      </c>
      <c r="S52">
        <f t="shared" si="9"/>
        <v>1412.4721636471668</v>
      </c>
      <c r="V52">
        <v>2074</v>
      </c>
      <c r="W52">
        <v>2.5106148793455301</v>
      </c>
      <c r="X52">
        <f t="shared" si="10"/>
        <v>1.4022837138301523</v>
      </c>
      <c r="Y52">
        <f t="shared" si="11"/>
        <v>1210.3040335508185</v>
      </c>
      <c r="Z52">
        <f t="shared" si="12"/>
        <v>178.67497880575775</v>
      </c>
      <c r="AA52">
        <f t="shared" si="13"/>
        <v>766.19393776392542</v>
      </c>
      <c r="AB52">
        <f t="shared" si="14"/>
        <v>1361.5641335514511</v>
      </c>
      <c r="AE52">
        <v>2074</v>
      </c>
      <c r="AF52">
        <v>0.97188207303324203</v>
      </c>
      <c r="AG52">
        <f t="shared" si="15"/>
        <v>1.3912322991251831</v>
      </c>
      <c r="AH52">
        <f t="shared" si="16"/>
        <v>1182.1107898683458</v>
      </c>
      <c r="AI52">
        <f t="shared" si="17"/>
        <v>159.10845244069071</v>
      </c>
      <c r="AJ52">
        <f t="shared" si="18"/>
        <v>745.32872091033073</v>
      </c>
      <c r="AK52">
        <f t="shared" si="19"/>
        <v>1339.5833354132799</v>
      </c>
      <c r="AN52">
        <v>2074</v>
      </c>
      <c r="AO52">
        <v>6.7671406489725602E-3</v>
      </c>
      <c r="AP52">
        <f t="shared" si="20"/>
        <v>1.3892001007317292</v>
      </c>
      <c r="AQ52">
        <f t="shared" si="21"/>
        <v>1176.8654423264061</v>
      </c>
      <c r="AR52">
        <f t="shared" si="22"/>
        <v>146.83605096049234</v>
      </c>
      <c r="AS52">
        <f t="shared" si="23"/>
        <v>732.2417624272</v>
      </c>
      <c r="AT52">
        <f t="shared" si="24"/>
        <v>1325.7966686041707</v>
      </c>
    </row>
    <row r="53" spans="4:46" x14ac:dyDescent="0.2">
      <c r="D53">
        <v>2075</v>
      </c>
      <c r="E53">
        <v>10.207738299973601</v>
      </c>
      <c r="F53">
        <f t="shared" si="0"/>
        <v>1.5674256124472317</v>
      </c>
      <c r="G53">
        <f t="shared" si="1"/>
        <v>1564.8314838960559</v>
      </c>
      <c r="H53">
        <f t="shared" si="2"/>
        <v>276.55160022246429</v>
      </c>
      <c r="I53">
        <f t="shared" si="3"/>
        <v>870.56693134764203</v>
      </c>
      <c r="J53">
        <f t="shared" si="4"/>
        <v>1471.5175416151228</v>
      </c>
      <c r="M53">
        <v>2075</v>
      </c>
      <c r="N53">
        <v>6.0064365366617603</v>
      </c>
      <c r="O53">
        <f t="shared" si="5"/>
        <v>1.4579955351388179</v>
      </c>
      <c r="P53">
        <f t="shared" si="6"/>
        <v>1343.8955901122054</v>
      </c>
      <c r="Q53">
        <f t="shared" si="7"/>
        <v>223.12784700019094</v>
      </c>
      <c r="R53">
        <f t="shared" si="8"/>
        <v>813.59727943713347</v>
      </c>
      <c r="S53">
        <f t="shared" si="9"/>
        <v>1411.5019459262132</v>
      </c>
      <c r="V53">
        <v>2075</v>
      </c>
      <c r="W53">
        <v>2.4886487630684302</v>
      </c>
      <c r="X53">
        <f t="shared" si="10"/>
        <v>1.4020624349768107</v>
      </c>
      <c r="Y53">
        <f t="shared" si="11"/>
        <v>1209.7450284390552</v>
      </c>
      <c r="Z53">
        <f t="shared" si="12"/>
        <v>178.39565767117816</v>
      </c>
      <c r="AA53">
        <f t="shared" si="13"/>
        <v>765.89607722720791</v>
      </c>
      <c r="AB53">
        <f t="shared" si="14"/>
        <v>1361.2503475804326</v>
      </c>
      <c r="AE53">
        <v>2075</v>
      </c>
      <c r="AF53">
        <v>0.878618983141917</v>
      </c>
      <c r="AG53">
        <f t="shared" si="15"/>
        <v>1.3908645426538238</v>
      </c>
      <c r="AH53">
        <f t="shared" si="16"/>
        <v>1181.1629708988939</v>
      </c>
      <c r="AI53">
        <f t="shared" si="17"/>
        <v>157.92251898963261</v>
      </c>
      <c r="AJ53">
        <f t="shared" si="18"/>
        <v>744.06407341140437</v>
      </c>
      <c r="AK53">
        <f t="shared" si="19"/>
        <v>1338.2510721741824</v>
      </c>
      <c r="AN53">
        <v>2075</v>
      </c>
      <c r="AO53">
        <v>1.9511502125956199E-3</v>
      </c>
      <c r="AP53">
        <f t="shared" si="20"/>
        <v>1.3892000083750002</v>
      </c>
      <c r="AQ53">
        <f t="shared" si="21"/>
        <v>1176.8652035119367</v>
      </c>
      <c r="AR53">
        <f t="shared" si="22"/>
        <v>146.77481082610336</v>
      </c>
      <c r="AS53">
        <f t="shared" si="23"/>
        <v>732.17645759688276</v>
      </c>
      <c r="AT53">
        <f t="shared" si="24"/>
        <v>1325.727872180787</v>
      </c>
    </row>
    <row r="54" spans="4:46" x14ac:dyDescent="0.2">
      <c r="D54">
        <v>2076</v>
      </c>
      <c r="E54">
        <v>10.130542860131699</v>
      </c>
      <c r="F54">
        <f t="shared" si="0"/>
        <v>1.5651040578346382</v>
      </c>
      <c r="G54">
        <f t="shared" si="1"/>
        <v>1560.714909249933</v>
      </c>
      <c r="H54">
        <f t="shared" si="2"/>
        <v>275.56998300943468</v>
      </c>
      <c r="I54">
        <f t="shared" si="3"/>
        <v>869.52016118338588</v>
      </c>
      <c r="J54">
        <f t="shared" si="4"/>
        <v>1470.4148047569813</v>
      </c>
      <c r="M54">
        <v>2076</v>
      </c>
      <c r="N54">
        <v>6.0685180756783099</v>
      </c>
      <c r="O54">
        <f t="shared" si="5"/>
        <v>1.4593162109343776</v>
      </c>
      <c r="P54">
        <f t="shared" si="6"/>
        <v>1346.8896103024308</v>
      </c>
      <c r="Q54">
        <f t="shared" si="7"/>
        <v>223.91727585032538</v>
      </c>
      <c r="R54">
        <f t="shared" si="8"/>
        <v>814.43910510619787</v>
      </c>
      <c r="S54">
        <f t="shared" si="9"/>
        <v>1412.3887807110648</v>
      </c>
      <c r="V54">
        <v>2076</v>
      </c>
      <c r="W54">
        <v>2.6271729036834399</v>
      </c>
      <c r="X54">
        <f t="shared" si="10"/>
        <v>1.4034873677585784</v>
      </c>
      <c r="Y54">
        <f t="shared" si="11"/>
        <v>1213.3408255420927</v>
      </c>
      <c r="Z54">
        <f t="shared" si="12"/>
        <v>180.15713064323862</v>
      </c>
      <c r="AA54">
        <f t="shared" si="13"/>
        <v>767.7744645739474</v>
      </c>
      <c r="AB54">
        <f t="shared" si="14"/>
        <v>1363.229164929118</v>
      </c>
      <c r="AE54">
        <v>2076</v>
      </c>
      <c r="AF54">
        <v>0.78876714420081895</v>
      </c>
      <c r="AG54">
        <f t="shared" si="15"/>
        <v>1.390544278635895</v>
      </c>
      <c r="AH54">
        <f t="shared" si="16"/>
        <v>1180.3370486465437</v>
      </c>
      <c r="AI54">
        <f t="shared" si="17"/>
        <v>156.77996300565761</v>
      </c>
      <c r="AJ54">
        <f t="shared" si="18"/>
        <v>742.84568247536311</v>
      </c>
      <c r="AK54">
        <f t="shared" si="19"/>
        <v>1336.9675386549088</v>
      </c>
      <c r="AN54">
        <v>2076</v>
      </c>
      <c r="AO54">
        <v>1.61755980795232E-3</v>
      </c>
      <c r="AP54">
        <f t="shared" si="20"/>
        <v>1.3892000057560878</v>
      </c>
      <c r="AQ54">
        <f t="shared" si="21"/>
        <v>1176.8651967399965</v>
      </c>
      <c r="AR54">
        <f t="shared" si="22"/>
        <v>146.77056889051792</v>
      </c>
      <c r="AS54">
        <f t="shared" si="23"/>
        <v>732.17193411099583</v>
      </c>
      <c r="AT54">
        <f t="shared" si="24"/>
        <v>1325.7231068418566</v>
      </c>
    </row>
    <row r="55" spans="4:46" x14ac:dyDescent="0.2">
      <c r="D55">
        <v>2077</v>
      </c>
      <c r="E55">
        <v>10.9241599623869</v>
      </c>
      <c r="F55">
        <f t="shared" si="0"/>
        <v>1.5894073009583212</v>
      </c>
      <c r="G55">
        <f t="shared" si="1"/>
        <v>1602.5835215055304</v>
      </c>
      <c r="H55">
        <f t="shared" si="2"/>
        <v>285.66161808171182</v>
      </c>
      <c r="I55">
        <f t="shared" si="3"/>
        <v>880.28160908996631</v>
      </c>
      <c r="J55">
        <f t="shared" si="4"/>
        <v>1481.7516250626968</v>
      </c>
      <c r="M55">
        <v>2077</v>
      </c>
      <c r="N55">
        <v>6.4556970952894002</v>
      </c>
      <c r="O55">
        <f t="shared" si="5"/>
        <v>1.4677822435089027</v>
      </c>
      <c r="P55">
        <f t="shared" si="6"/>
        <v>1365.8922967371091</v>
      </c>
      <c r="Q55">
        <f t="shared" si="7"/>
        <v>228.84064426370003</v>
      </c>
      <c r="R55">
        <f t="shared" si="8"/>
        <v>819.68925261212428</v>
      </c>
      <c r="S55">
        <f t="shared" si="9"/>
        <v>1417.9196330062091</v>
      </c>
      <c r="V55">
        <v>2077</v>
      </c>
      <c r="W55">
        <v>2.6974234499351302</v>
      </c>
      <c r="X55">
        <f t="shared" si="10"/>
        <v>1.4042366582665355</v>
      </c>
      <c r="Y55">
        <f t="shared" si="11"/>
        <v>1215.2279110263134</v>
      </c>
      <c r="Z55">
        <f t="shared" si="12"/>
        <v>181.05043658937512</v>
      </c>
      <c r="AA55">
        <f t="shared" si="13"/>
        <v>768.7270619811203</v>
      </c>
      <c r="AB55">
        <f t="shared" si="14"/>
        <v>1364.2326939823233</v>
      </c>
      <c r="AE55">
        <v>2077</v>
      </c>
      <c r="AF55">
        <v>0.69063704516150404</v>
      </c>
      <c r="AG55">
        <f t="shared" si="15"/>
        <v>1.3902329294772267</v>
      </c>
      <c r="AH55">
        <f t="shared" si="16"/>
        <v>1179.5336655021592</v>
      </c>
      <c r="AI55">
        <f t="shared" si="17"/>
        <v>155.53214066627368</v>
      </c>
      <c r="AJ55">
        <f t="shared" si="18"/>
        <v>741.51503833238996</v>
      </c>
      <c r="AK55">
        <f t="shared" si="19"/>
        <v>1335.5657501901321</v>
      </c>
      <c r="AN55">
        <v>2077</v>
      </c>
      <c r="AO55">
        <v>8.5231471761453297E-4</v>
      </c>
      <c r="AP55">
        <f t="shared" si="20"/>
        <v>1.3892000015981378</v>
      </c>
      <c r="AQ55">
        <f t="shared" si="21"/>
        <v>1176.8651859884385</v>
      </c>
      <c r="AR55">
        <f t="shared" si="22"/>
        <v>146.7608380339492</v>
      </c>
      <c r="AS55">
        <f t="shared" si="23"/>
        <v>732.16155738757084</v>
      </c>
      <c r="AT55">
        <f t="shared" si="24"/>
        <v>1325.7121753157412</v>
      </c>
    </row>
    <row r="56" spans="4:46" x14ac:dyDescent="0.2">
      <c r="D56">
        <v>2078</v>
      </c>
      <c r="E56">
        <v>10.702911947057901</v>
      </c>
      <c r="F56">
        <f t="shared" si="0"/>
        <v>1.5825373881821885</v>
      </c>
      <c r="G56">
        <f t="shared" si="1"/>
        <v>1591.023136511023</v>
      </c>
      <c r="H56">
        <f t="shared" si="2"/>
        <v>282.8482283187883</v>
      </c>
      <c r="I56">
        <f t="shared" si="3"/>
        <v>877.28148600210511</v>
      </c>
      <c r="J56">
        <f t="shared" si="4"/>
        <v>1478.5910971637222</v>
      </c>
      <c r="M56">
        <v>2078</v>
      </c>
      <c r="N56">
        <v>6.0742149595478603</v>
      </c>
      <c r="O56">
        <f t="shared" si="5"/>
        <v>1.4594379181832244</v>
      </c>
      <c r="P56">
        <f t="shared" si="6"/>
        <v>1347.1651222603969</v>
      </c>
      <c r="Q56">
        <f t="shared" si="7"/>
        <v>223.98971742561059</v>
      </c>
      <c r="R56">
        <f t="shared" si="8"/>
        <v>814.51635485146892</v>
      </c>
      <c r="S56">
        <f t="shared" si="9"/>
        <v>1412.4701606971412</v>
      </c>
      <c r="V56">
        <v>2078</v>
      </c>
      <c r="W56">
        <v>2.5148524166819701</v>
      </c>
      <c r="X56">
        <f t="shared" si="10"/>
        <v>1.4023266046798359</v>
      </c>
      <c r="Y56">
        <f t="shared" si="11"/>
        <v>1210.412360446302</v>
      </c>
      <c r="Z56">
        <f t="shared" si="12"/>
        <v>178.72886333052793</v>
      </c>
      <c r="AA56">
        <f t="shared" si="13"/>
        <v>766.25139877020752</v>
      </c>
      <c r="AB56">
        <f t="shared" si="14"/>
        <v>1361.6246667723019</v>
      </c>
      <c r="AE56">
        <v>2078</v>
      </c>
      <c r="AF56">
        <v>0.46780124443809201</v>
      </c>
      <c r="AG56">
        <f t="shared" si="15"/>
        <v>1.3896763345529326</v>
      </c>
      <c r="AH56">
        <f t="shared" si="16"/>
        <v>1178.096359184402</v>
      </c>
      <c r="AI56">
        <f t="shared" si="17"/>
        <v>152.69856062427479</v>
      </c>
      <c r="AJ56">
        <f t="shared" si="18"/>
        <v>738.49338487458056</v>
      </c>
      <c r="AK56">
        <f t="shared" si="19"/>
        <v>1332.3825407767981</v>
      </c>
      <c r="AN56">
        <v>2078</v>
      </c>
      <c r="AO56">
        <v>6.9363691299342898E-4</v>
      </c>
      <c r="AP56">
        <f t="shared" si="20"/>
        <v>1.389200001058474</v>
      </c>
      <c r="AQ56">
        <f t="shared" si="21"/>
        <v>1176.8651845929853</v>
      </c>
      <c r="AR56">
        <f t="shared" si="22"/>
        <v>146.75882028698561</v>
      </c>
      <c r="AS56">
        <f t="shared" si="23"/>
        <v>732.15940571654016</v>
      </c>
      <c r="AT56">
        <f t="shared" si="24"/>
        <v>1325.7099086033022</v>
      </c>
    </row>
    <row r="57" spans="4:46" x14ac:dyDescent="0.2">
      <c r="D57">
        <v>2079</v>
      </c>
      <c r="E57">
        <v>10.9586131822584</v>
      </c>
      <c r="F57">
        <f t="shared" si="0"/>
        <v>1.590483373787356</v>
      </c>
      <c r="G57">
        <f t="shared" si="1"/>
        <v>1604.3746693260418</v>
      </c>
      <c r="H57">
        <f t="shared" si="2"/>
        <v>286.09972522559781</v>
      </c>
      <c r="I57">
        <f t="shared" si="3"/>
        <v>880.74879475142393</v>
      </c>
      <c r="J57">
        <f t="shared" si="4"/>
        <v>1482.2437893085612</v>
      </c>
      <c r="M57">
        <v>2079</v>
      </c>
      <c r="N57">
        <v>6.4755050531085896</v>
      </c>
      <c r="O57">
        <f t="shared" si="5"/>
        <v>1.4682258282865881</v>
      </c>
      <c r="P57">
        <f t="shared" si="6"/>
        <v>1366.8788895562957</v>
      </c>
      <c r="Q57">
        <f t="shared" si="7"/>
        <v>229.09252225532882</v>
      </c>
      <c r="R57">
        <f t="shared" si="8"/>
        <v>819.95784852015242</v>
      </c>
      <c r="S57">
        <f t="shared" si="9"/>
        <v>1418.2025896836562</v>
      </c>
      <c r="V57">
        <v>2079</v>
      </c>
      <c r="W57">
        <v>2.6820050180131698</v>
      </c>
      <c r="X57">
        <f t="shared" si="10"/>
        <v>1.4040706769579583</v>
      </c>
      <c r="Y57">
        <f t="shared" si="11"/>
        <v>1214.8101098494717</v>
      </c>
      <c r="Z57">
        <f t="shared" si="12"/>
        <v>180.85437580905545</v>
      </c>
      <c r="AA57">
        <f t="shared" si="13"/>
        <v>768.51798804425857</v>
      </c>
      <c r="AB57">
        <f t="shared" si="14"/>
        <v>1364.0124416823182</v>
      </c>
      <c r="AE57">
        <v>2079</v>
      </c>
      <c r="AF57">
        <v>0.409145834119928</v>
      </c>
      <c r="AG57">
        <f t="shared" si="15"/>
        <v>1.3895648617373975</v>
      </c>
      <c r="AH57">
        <f t="shared" si="16"/>
        <v>1177.8083297987323</v>
      </c>
      <c r="AI57">
        <f t="shared" si="17"/>
        <v>151.952698426669</v>
      </c>
      <c r="AJ57">
        <f t="shared" si="18"/>
        <v>737.6980175106662</v>
      </c>
      <c r="AK57">
        <f t="shared" si="19"/>
        <v>1331.5446482404031</v>
      </c>
      <c r="AN57">
        <v>2079</v>
      </c>
      <c r="AO57">
        <v>6.5823654974697405E-4</v>
      </c>
      <c r="AP57">
        <f t="shared" si="20"/>
        <v>1.3892000009531915</v>
      </c>
      <c r="AQ57">
        <f t="shared" si="21"/>
        <v>1176.8651843207481</v>
      </c>
      <c r="AR57">
        <f t="shared" si="22"/>
        <v>146.75837013596657</v>
      </c>
      <c r="AS57">
        <f t="shared" si="23"/>
        <v>732.15892568761456</v>
      </c>
      <c r="AT57">
        <f t="shared" si="24"/>
        <v>1325.7094029091131</v>
      </c>
    </row>
    <row r="58" spans="4:46" x14ac:dyDescent="0.2">
      <c r="D58">
        <v>2080</v>
      </c>
      <c r="E58">
        <v>11.372917831173201</v>
      </c>
      <c r="F58">
        <f t="shared" si="0"/>
        <v>1.6035505943726225</v>
      </c>
      <c r="G58">
        <f t="shared" si="1"/>
        <v>1625.7012835401383</v>
      </c>
      <c r="H58">
        <f t="shared" si="2"/>
        <v>291.36802314119842</v>
      </c>
      <c r="I58">
        <f t="shared" si="3"/>
        <v>886.36676579070854</v>
      </c>
      <c r="J58">
        <f t="shared" si="4"/>
        <v>1488.1621312183092</v>
      </c>
      <c r="M58">
        <v>2080</v>
      </c>
      <c r="N58">
        <v>6.9247893961080296</v>
      </c>
      <c r="O58">
        <f t="shared" si="5"/>
        <v>1.4785527301852261</v>
      </c>
      <c r="P58">
        <f t="shared" si="6"/>
        <v>1389.5921039550685</v>
      </c>
      <c r="Q58">
        <f t="shared" si="7"/>
        <v>234.80562196090972</v>
      </c>
      <c r="R58">
        <f t="shared" si="8"/>
        <v>826.05014421122485</v>
      </c>
      <c r="S58">
        <f t="shared" si="9"/>
        <v>1424.6206165234032</v>
      </c>
      <c r="V58">
        <v>2080</v>
      </c>
      <c r="W58">
        <v>2.80096831606209</v>
      </c>
      <c r="X58">
        <f t="shared" si="10"/>
        <v>1.4053735027171452</v>
      </c>
      <c r="Y58">
        <f t="shared" si="11"/>
        <v>1218.0861295614113</v>
      </c>
      <c r="Z58">
        <f t="shared" si="12"/>
        <v>182.36711310704553</v>
      </c>
      <c r="AA58">
        <f t="shared" si="13"/>
        <v>770.13113036580194</v>
      </c>
      <c r="AB58">
        <f t="shared" si="14"/>
        <v>1365.7118323949469</v>
      </c>
      <c r="AE58">
        <v>2080</v>
      </c>
      <c r="AF58">
        <v>0.26838077506486901</v>
      </c>
      <c r="AG58">
        <f t="shared" si="15"/>
        <v>1.3893574966167976</v>
      </c>
      <c r="AH58">
        <f t="shared" si="16"/>
        <v>1177.2723770689954</v>
      </c>
      <c r="AI58">
        <f t="shared" si="17"/>
        <v>150.16272993572488</v>
      </c>
      <c r="AJ58">
        <f t="shared" si="18"/>
        <v>735.78924330987957</v>
      </c>
      <c r="AK58">
        <f t="shared" si="19"/>
        <v>1329.5338193718017</v>
      </c>
      <c r="AN58">
        <v>2080</v>
      </c>
      <c r="AO58">
        <v>6.7788236981466401E-4</v>
      </c>
      <c r="AP58">
        <f t="shared" si="20"/>
        <v>1.3892000010109384</v>
      </c>
      <c r="AQ58">
        <f t="shared" si="21"/>
        <v>1176.865184470068</v>
      </c>
      <c r="AR58">
        <f t="shared" si="22"/>
        <v>146.75861995221456</v>
      </c>
      <c r="AS58">
        <f t="shared" si="23"/>
        <v>732.15919208493472</v>
      </c>
      <c r="AT58">
        <f t="shared" si="24"/>
        <v>1325.7096835496529</v>
      </c>
    </row>
    <row r="59" spans="4:46" x14ac:dyDescent="0.2">
      <c r="D59">
        <v>2081</v>
      </c>
      <c r="E59">
        <v>11.702835522495301</v>
      </c>
      <c r="F59">
        <f t="shared" si="0"/>
        <v>1.6141165119423557</v>
      </c>
      <c r="G59">
        <f t="shared" si="1"/>
        <v>1642.3726220955159</v>
      </c>
      <c r="H59">
        <f t="shared" si="2"/>
        <v>295.56325650405023</v>
      </c>
      <c r="I59">
        <f t="shared" si="3"/>
        <v>890.84044968503622</v>
      </c>
      <c r="J59">
        <f t="shared" si="4"/>
        <v>1492.8750054388454</v>
      </c>
      <c r="M59">
        <v>2081</v>
      </c>
      <c r="N59">
        <v>7.1882521590597701</v>
      </c>
      <c r="O59">
        <f t="shared" si="5"/>
        <v>1.4848389120740031</v>
      </c>
      <c r="P59">
        <f t="shared" si="6"/>
        <v>1403.1784385373667</v>
      </c>
      <c r="Q59">
        <f t="shared" si="7"/>
        <v>238.15581445460401</v>
      </c>
      <c r="R59">
        <f t="shared" si="8"/>
        <v>829.62269927685043</v>
      </c>
      <c r="S59">
        <f t="shared" si="9"/>
        <v>1428.3841820921689</v>
      </c>
      <c r="V59">
        <v>2081</v>
      </c>
      <c r="W59">
        <v>2.8706312392237798</v>
      </c>
      <c r="X59">
        <f t="shared" si="10"/>
        <v>1.4061599581720394</v>
      </c>
      <c r="Y59">
        <f t="shared" si="11"/>
        <v>1220.0599403237811</v>
      </c>
      <c r="Z59">
        <f t="shared" si="12"/>
        <v>183.25294683796957</v>
      </c>
      <c r="AA59">
        <f t="shared" si="13"/>
        <v>771.07575960387442</v>
      </c>
      <c r="AB59">
        <f t="shared" si="14"/>
        <v>1366.7069672523116</v>
      </c>
      <c r="AE59">
        <v>2081</v>
      </c>
      <c r="AF59">
        <v>0.195136229178482</v>
      </c>
      <c r="AG59">
        <f t="shared" si="15"/>
        <v>1.3892834006941426</v>
      </c>
      <c r="AH59">
        <f t="shared" si="16"/>
        <v>1177.0808220226327</v>
      </c>
      <c r="AI59">
        <f t="shared" si="17"/>
        <v>149.23135229023359</v>
      </c>
      <c r="AJ59">
        <f t="shared" si="18"/>
        <v>734.79604726766024</v>
      </c>
      <c r="AK59">
        <f t="shared" si="19"/>
        <v>1328.4875210338146</v>
      </c>
      <c r="AN59">
        <v>2081</v>
      </c>
      <c r="AO59">
        <v>6.4599342099113505E-4</v>
      </c>
      <c r="AP59">
        <f t="shared" si="20"/>
        <v>1.3892000009180629</v>
      </c>
      <c r="AQ59">
        <f t="shared" si="21"/>
        <v>1176.8651842299132</v>
      </c>
      <c r="AR59">
        <f t="shared" si="22"/>
        <v>146.75821445234132</v>
      </c>
      <c r="AS59">
        <f t="shared" si="23"/>
        <v>732.15875967078864</v>
      </c>
      <c r="AT59">
        <f t="shared" si="24"/>
        <v>1325.7092280160189</v>
      </c>
    </row>
    <row r="60" spans="4:46" x14ac:dyDescent="0.2">
      <c r="D60">
        <v>2082</v>
      </c>
      <c r="E60">
        <v>11.929137909069199</v>
      </c>
      <c r="F60">
        <f t="shared" si="0"/>
        <v>1.6214412336675104</v>
      </c>
      <c r="G60">
        <f t="shared" si="1"/>
        <v>1653.6291753132082</v>
      </c>
      <c r="H60">
        <f t="shared" si="2"/>
        <v>298.44091765172391</v>
      </c>
      <c r="I60">
        <f t="shared" si="3"/>
        <v>893.9091100469783</v>
      </c>
      <c r="J60">
        <f t="shared" si="4"/>
        <v>1496.1077350310536</v>
      </c>
      <c r="M60">
        <v>2082</v>
      </c>
      <c r="N60">
        <v>7.5593034308748299</v>
      </c>
      <c r="O60">
        <f t="shared" si="5"/>
        <v>1.4939697268091623</v>
      </c>
      <c r="P60">
        <f t="shared" si="6"/>
        <v>1422.589872219387</v>
      </c>
      <c r="Q60">
        <f t="shared" si="7"/>
        <v>242.87410242700435</v>
      </c>
      <c r="R60">
        <f t="shared" si="8"/>
        <v>834.65415452266268</v>
      </c>
      <c r="S60">
        <f t="shared" si="9"/>
        <v>1433.6846495100469</v>
      </c>
      <c r="V60">
        <v>2082</v>
      </c>
      <c r="W60">
        <v>2.8944281009025201</v>
      </c>
      <c r="X60">
        <f t="shared" si="10"/>
        <v>1.4064325735416501</v>
      </c>
      <c r="Y60">
        <f t="shared" si="11"/>
        <v>1220.7434757035699</v>
      </c>
      <c r="Z60">
        <f t="shared" si="12"/>
        <v>183.55554773107644</v>
      </c>
      <c r="AA60">
        <f t="shared" si="13"/>
        <v>771.39844504823816</v>
      </c>
      <c r="AB60">
        <f t="shared" si="14"/>
        <v>1367.0469054213925</v>
      </c>
      <c r="AE60">
        <v>2082</v>
      </c>
      <c r="AF60">
        <v>0.147226102517555</v>
      </c>
      <c r="AG60">
        <f t="shared" si="15"/>
        <v>1.389247526689388</v>
      </c>
      <c r="AH60">
        <f t="shared" si="16"/>
        <v>1176.988070395565</v>
      </c>
      <c r="AI60">
        <f t="shared" si="17"/>
        <v>148.62212711961322</v>
      </c>
      <c r="AJ60">
        <f t="shared" si="18"/>
        <v>734.14638595013798</v>
      </c>
      <c r="AK60">
        <f t="shared" si="19"/>
        <v>1327.8031248744633</v>
      </c>
      <c r="AN60">
        <v>2082</v>
      </c>
      <c r="AO60">
        <v>6.4582563777609099E-4</v>
      </c>
      <c r="AP60">
        <f t="shared" si="20"/>
        <v>1.3892000009175862</v>
      </c>
      <c r="AQ60">
        <f t="shared" si="21"/>
        <v>1176.865184228679</v>
      </c>
      <c r="AR60">
        <f t="shared" si="22"/>
        <v>146.75821231880997</v>
      </c>
      <c r="AS60">
        <f t="shared" si="23"/>
        <v>732.15875739564819</v>
      </c>
      <c r="AT60">
        <f t="shared" si="24"/>
        <v>1325.7092256192357</v>
      </c>
    </row>
    <row r="61" spans="4:46" x14ac:dyDescent="0.2">
      <c r="D61">
        <v>2083</v>
      </c>
      <c r="E61">
        <v>12.6563567055949</v>
      </c>
      <c r="F61">
        <f t="shared" si="0"/>
        <v>1.6453682548940827</v>
      </c>
      <c r="G61">
        <f t="shared" si="1"/>
        <v>1688.6841503897595</v>
      </c>
      <c r="H61">
        <f t="shared" si="2"/>
        <v>307.68823186834476</v>
      </c>
      <c r="I61">
        <f t="shared" si="3"/>
        <v>903.77019692786689</v>
      </c>
      <c r="J61">
        <f t="shared" si="4"/>
        <v>1506.4960555394232</v>
      </c>
      <c r="M61">
        <v>2083</v>
      </c>
      <c r="N61">
        <v>8.3572435563733904</v>
      </c>
      <c r="O61">
        <f t="shared" si="5"/>
        <v>1.5146464018310515</v>
      </c>
      <c r="P61">
        <f t="shared" si="6"/>
        <v>1465.132739616738</v>
      </c>
      <c r="Q61">
        <f t="shared" si="7"/>
        <v>253.02070906284405</v>
      </c>
      <c r="R61">
        <f t="shared" si="8"/>
        <v>845.47422262442319</v>
      </c>
      <c r="S61">
        <f t="shared" si="9"/>
        <v>1445.0832242027939</v>
      </c>
      <c r="V61">
        <v>2083</v>
      </c>
      <c r="W61">
        <v>3.1148166367416499</v>
      </c>
      <c r="X61">
        <f t="shared" si="10"/>
        <v>1.4090523975516009</v>
      </c>
      <c r="Y61">
        <f t="shared" si="11"/>
        <v>1227.2948386528951</v>
      </c>
      <c r="Z61">
        <f t="shared" si="12"/>
        <v>186.35800835280682</v>
      </c>
      <c r="AA61">
        <f t="shared" si="13"/>
        <v>774.38691359421671</v>
      </c>
      <c r="AB61">
        <f t="shared" si="14"/>
        <v>1370.1951556558545</v>
      </c>
      <c r="AE61">
        <v>2083</v>
      </c>
      <c r="AF61">
        <v>0.110495914794983</v>
      </c>
      <c r="AG61">
        <f t="shared" si="15"/>
        <v>1.3892267931394744</v>
      </c>
      <c r="AH61">
        <f t="shared" si="16"/>
        <v>1176.9344614629863</v>
      </c>
      <c r="AI61">
        <f t="shared" si="17"/>
        <v>148.15506605253302</v>
      </c>
      <c r="AJ61">
        <f t="shared" si="18"/>
        <v>733.64832460461992</v>
      </c>
      <c r="AK61">
        <f t="shared" si="19"/>
        <v>1327.2784341428464</v>
      </c>
      <c r="AN61">
        <v>2083</v>
      </c>
      <c r="AO61">
        <v>6.4702994994672298E-4</v>
      </c>
      <c r="AP61">
        <f t="shared" si="20"/>
        <v>1.3892000009210115</v>
      </c>
      <c r="AQ61">
        <f t="shared" si="21"/>
        <v>1176.8651842375366</v>
      </c>
      <c r="AR61">
        <f t="shared" si="22"/>
        <v>146.75822763284353</v>
      </c>
      <c r="AS61">
        <f t="shared" si="23"/>
        <v>732.15877372612124</v>
      </c>
      <c r="AT61">
        <f t="shared" si="24"/>
        <v>1325.709242822835</v>
      </c>
    </row>
    <row r="62" spans="4:46" x14ac:dyDescent="0.2">
      <c r="D62">
        <v>2084</v>
      </c>
      <c r="E62">
        <v>12.7775368233414</v>
      </c>
      <c r="F62">
        <f t="shared" si="0"/>
        <v>1.6494085920278696</v>
      </c>
      <c r="G62">
        <f t="shared" si="1"/>
        <v>1694.3442790722747</v>
      </c>
      <c r="H62">
        <f t="shared" si="2"/>
        <v>309.22915824560926</v>
      </c>
      <c r="I62">
        <f t="shared" si="3"/>
        <v>905.41339932450933</v>
      </c>
      <c r="J62">
        <f t="shared" si="4"/>
        <v>1508.2271135214319</v>
      </c>
      <c r="M62">
        <v>2084</v>
      </c>
      <c r="N62">
        <v>8.7614823795331205</v>
      </c>
      <c r="O62">
        <f t="shared" si="5"/>
        <v>1.5256302560892472</v>
      </c>
      <c r="P62">
        <f t="shared" si="6"/>
        <v>1486.9343852257789</v>
      </c>
      <c r="Q62">
        <f t="shared" si="7"/>
        <v>258.16100993814314</v>
      </c>
      <c r="R62">
        <f t="shared" si="8"/>
        <v>850.95570106646915</v>
      </c>
      <c r="S62">
        <f t="shared" si="9"/>
        <v>1450.8577757916307</v>
      </c>
      <c r="V62">
        <v>2084</v>
      </c>
      <c r="W62">
        <v>3.2561701701289398</v>
      </c>
      <c r="X62">
        <f t="shared" si="10"/>
        <v>1.4108220997170953</v>
      </c>
      <c r="Y62">
        <f t="shared" si="11"/>
        <v>1231.7024871435806</v>
      </c>
      <c r="Z62">
        <f t="shared" si="12"/>
        <v>188.15545988335958</v>
      </c>
      <c r="AA62">
        <f t="shared" si="13"/>
        <v>776.30366750694839</v>
      </c>
      <c r="AB62">
        <f t="shared" si="14"/>
        <v>1372.2143908802921</v>
      </c>
      <c r="AE62">
        <v>2084</v>
      </c>
      <c r="AF62">
        <v>9.3036331664817104E-2</v>
      </c>
      <c r="AG62">
        <f t="shared" si="15"/>
        <v>1.3892190024198023</v>
      </c>
      <c r="AH62">
        <f t="shared" si="16"/>
        <v>1176.9143171683645</v>
      </c>
      <c r="AI62">
        <f t="shared" si="17"/>
        <v>147.93304999344983</v>
      </c>
      <c r="AJ62">
        <f t="shared" si="18"/>
        <v>733.4115726573749</v>
      </c>
      <c r="AK62">
        <f t="shared" si="19"/>
        <v>1327.0290239978319</v>
      </c>
      <c r="AN62">
        <v>2084</v>
      </c>
      <c r="AO62">
        <v>6.5394094326693699E-4</v>
      </c>
      <c r="AP62">
        <f t="shared" si="20"/>
        <v>1.3892000009407912</v>
      </c>
      <c r="AQ62">
        <f t="shared" si="21"/>
        <v>1176.865184288682</v>
      </c>
      <c r="AR62">
        <f t="shared" si="22"/>
        <v>146.75831551303457</v>
      </c>
      <c r="AS62">
        <f t="shared" si="23"/>
        <v>732.15886743919066</v>
      </c>
      <c r="AT62">
        <f t="shared" si="24"/>
        <v>1325.7093415463746</v>
      </c>
    </row>
    <row r="63" spans="4:46" x14ac:dyDescent="0.2">
      <c r="D63">
        <v>2085</v>
      </c>
      <c r="E63">
        <v>12.5783049888425</v>
      </c>
      <c r="F63">
        <f t="shared" si="0"/>
        <v>1.6427735385388391</v>
      </c>
      <c r="G63">
        <f t="shared" si="1"/>
        <v>1685.009695130715</v>
      </c>
      <c r="H63">
        <f t="shared" si="2"/>
        <v>306.69572623812121</v>
      </c>
      <c r="I63">
        <f t="shared" si="3"/>
        <v>902.71181564870426</v>
      </c>
      <c r="J63">
        <f t="shared" si="4"/>
        <v>1505.3810867656152</v>
      </c>
      <c r="M63">
        <v>2085</v>
      </c>
      <c r="N63">
        <v>9.0124292430631208</v>
      </c>
      <c r="O63">
        <f t="shared" si="5"/>
        <v>1.5326107777036775</v>
      </c>
      <c r="P63">
        <f t="shared" si="6"/>
        <v>1500.5021467314818</v>
      </c>
      <c r="Q63">
        <f t="shared" si="7"/>
        <v>261.35205025479064</v>
      </c>
      <c r="R63">
        <f t="shared" si="8"/>
        <v>854.35854053593584</v>
      </c>
      <c r="S63">
        <f t="shared" si="9"/>
        <v>1454.4425517371567</v>
      </c>
      <c r="V63">
        <v>2085</v>
      </c>
      <c r="W63">
        <v>3.0080061729751701</v>
      </c>
      <c r="X63">
        <f t="shared" si="10"/>
        <v>1.4077613589238422</v>
      </c>
      <c r="Y63">
        <f t="shared" si="11"/>
        <v>1224.0702900263732</v>
      </c>
      <c r="Z63">
        <f t="shared" si="12"/>
        <v>184.99980649555226</v>
      </c>
      <c r="AA63">
        <f t="shared" si="13"/>
        <v>772.93856370554329</v>
      </c>
      <c r="AB63">
        <f t="shared" si="14"/>
        <v>1368.6693681809504</v>
      </c>
      <c r="AE63">
        <v>2085</v>
      </c>
      <c r="AF63">
        <v>2.53489461179752E-2</v>
      </c>
      <c r="AG63">
        <f t="shared" si="15"/>
        <v>1.3892014128376127</v>
      </c>
      <c r="AH63">
        <f t="shared" si="16"/>
        <v>1176.8688351434093</v>
      </c>
      <c r="AI63">
        <f t="shared" si="17"/>
        <v>147.07233719883618</v>
      </c>
      <c r="AJ63">
        <f t="shared" si="18"/>
        <v>732.49373170935974</v>
      </c>
      <c r="AK63">
        <f t="shared" si="19"/>
        <v>1326.0621096952952</v>
      </c>
      <c r="AN63">
        <v>2085</v>
      </c>
      <c r="AO63">
        <v>6.6831431574876105E-4</v>
      </c>
      <c r="AP63">
        <f t="shared" si="20"/>
        <v>1.389200000982602</v>
      </c>
      <c r="AQ63">
        <f t="shared" si="21"/>
        <v>1176.8651843967964</v>
      </c>
      <c r="AR63">
        <f t="shared" si="22"/>
        <v>146.75849828483905</v>
      </c>
      <c r="AS63">
        <f t="shared" si="23"/>
        <v>732.1590623421215</v>
      </c>
      <c r="AT63">
        <f t="shared" si="24"/>
        <v>1325.7095468700006</v>
      </c>
    </row>
    <row r="64" spans="4:46" x14ac:dyDescent="0.2">
      <c r="D64">
        <v>2086</v>
      </c>
      <c r="E64">
        <v>11.700051744240699</v>
      </c>
      <c r="F64">
        <f t="shared" si="0"/>
        <v>1.6140267920241749</v>
      </c>
      <c r="G64">
        <f t="shared" si="1"/>
        <v>1642.2332150735892</v>
      </c>
      <c r="H64">
        <f t="shared" si="2"/>
        <v>295.52785797976469</v>
      </c>
      <c r="I64">
        <f t="shared" si="3"/>
        <v>890.80270165190382</v>
      </c>
      <c r="J64">
        <f t="shared" si="4"/>
        <v>1492.8352391664785</v>
      </c>
      <c r="M64">
        <v>2086</v>
      </c>
      <c r="N64">
        <v>8.4637073731201102</v>
      </c>
      <c r="O64">
        <f t="shared" si="5"/>
        <v>1.5175072436618304</v>
      </c>
      <c r="P64">
        <f t="shared" si="6"/>
        <v>1470.8644941425973</v>
      </c>
      <c r="Q64">
        <f t="shared" si="7"/>
        <v>254.37450295659534</v>
      </c>
      <c r="R64">
        <f t="shared" si="8"/>
        <v>846.91787197950862</v>
      </c>
      <c r="S64">
        <f t="shared" si="9"/>
        <v>1446.6040598250208</v>
      </c>
      <c r="V64">
        <v>2086</v>
      </c>
      <c r="W64">
        <v>2.4300382451837201</v>
      </c>
      <c r="X64">
        <f t="shared" si="10"/>
        <v>1.401480683702925</v>
      </c>
      <c r="Y64">
        <f t="shared" si="11"/>
        <v>1208.274308884399</v>
      </c>
      <c r="Z64">
        <f t="shared" si="12"/>
        <v>177.65036632575618</v>
      </c>
      <c r="AA64">
        <f t="shared" si="13"/>
        <v>765.10131860469119</v>
      </c>
      <c r="AB64">
        <f t="shared" si="14"/>
        <v>1360.4130963324494</v>
      </c>
      <c r="AE64">
        <v>2086</v>
      </c>
      <c r="AF64">
        <v>9.0509583241757605E-3</v>
      </c>
      <c r="AG64">
        <f t="shared" si="15"/>
        <v>1.3892001801865912</v>
      </c>
      <c r="AH64">
        <f t="shared" si="16"/>
        <v>1176.8656477794148</v>
      </c>
      <c r="AI64">
        <f t="shared" si="17"/>
        <v>146.86509198605023</v>
      </c>
      <c r="AJ64">
        <f t="shared" si="18"/>
        <v>732.27273099487581</v>
      </c>
      <c r="AK64">
        <f t="shared" si="19"/>
        <v>1325.8292929396609</v>
      </c>
      <c r="AN64">
        <v>2086</v>
      </c>
      <c r="AO64">
        <v>6.5274879391538296E-4</v>
      </c>
      <c r="AP64">
        <f t="shared" si="20"/>
        <v>1.3892000009373642</v>
      </c>
      <c r="AQ64">
        <f t="shared" si="21"/>
        <v>1176.8651842798208</v>
      </c>
      <c r="AR64">
        <f t="shared" si="22"/>
        <v>146.75830035366343</v>
      </c>
      <c r="AS64">
        <f t="shared" si="23"/>
        <v>732.1588512736455</v>
      </c>
      <c r="AT64">
        <f t="shared" si="24"/>
        <v>1325.7093245165211</v>
      </c>
    </row>
    <row r="65" spans="4:46" x14ac:dyDescent="0.2">
      <c r="D65">
        <v>2087</v>
      </c>
      <c r="E65">
        <v>11.7807825403961</v>
      </c>
      <c r="F65">
        <f t="shared" si="0"/>
        <v>1.6166325217566917</v>
      </c>
      <c r="G65">
        <f t="shared" si="1"/>
        <v>1646.2669606268373</v>
      </c>
      <c r="H65">
        <f t="shared" si="2"/>
        <v>296.55443078367682</v>
      </c>
      <c r="I65">
        <f t="shared" si="3"/>
        <v>891.89741124777106</v>
      </c>
      <c r="J65">
        <f t="shared" si="4"/>
        <v>1493.9884785895583</v>
      </c>
      <c r="M65">
        <v>2087</v>
      </c>
      <c r="N65">
        <v>8.7611692664342904</v>
      </c>
      <c r="O65">
        <f t="shared" si="5"/>
        <v>1.5256216223930728</v>
      </c>
      <c r="P65">
        <f t="shared" si="6"/>
        <v>1486.9174657934927</v>
      </c>
      <c r="Q65">
        <f t="shared" si="7"/>
        <v>258.15702839197843</v>
      </c>
      <c r="R65">
        <f t="shared" si="8"/>
        <v>850.95145525284897</v>
      </c>
      <c r="S65">
        <f t="shared" si="9"/>
        <v>1450.8533029710138</v>
      </c>
      <c r="V65">
        <v>2087</v>
      </c>
      <c r="W65">
        <v>2.34867836326797</v>
      </c>
      <c r="X65">
        <f t="shared" si="10"/>
        <v>1.4006941244553983</v>
      </c>
      <c r="Y65">
        <f t="shared" si="11"/>
        <v>1206.2833467678911</v>
      </c>
      <c r="Z65">
        <f t="shared" si="12"/>
        <v>176.61579406731551</v>
      </c>
      <c r="AA65">
        <f t="shared" si="13"/>
        <v>763.99807860591363</v>
      </c>
      <c r="AB65">
        <f t="shared" si="14"/>
        <v>1359.250870419283</v>
      </c>
      <c r="AE65">
        <v>2087</v>
      </c>
      <c r="AF65">
        <v>3.9361982250324303E-3</v>
      </c>
      <c r="AG65">
        <f t="shared" si="15"/>
        <v>1.3892000340829949</v>
      </c>
      <c r="AH65">
        <f t="shared" si="16"/>
        <v>1176.8652699872382</v>
      </c>
      <c r="AI65">
        <f t="shared" si="17"/>
        <v>146.80005269662951</v>
      </c>
      <c r="AJ65">
        <f t="shared" si="18"/>
        <v>732.2033748479314</v>
      </c>
      <c r="AK65">
        <f t="shared" si="19"/>
        <v>1325.7562285916447</v>
      </c>
      <c r="AN65">
        <v>2087</v>
      </c>
      <c r="AO65">
        <v>6.5375052052463797E-4</v>
      </c>
      <c r="AP65">
        <f t="shared" si="20"/>
        <v>1.3892000009402434</v>
      </c>
      <c r="AQ65">
        <f t="shared" si="21"/>
        <v>1176.8651842872659</v>
      </c>
      <c r="AR65">
        <f t="shared" si="22"/>
        <v>146.75831309161899</v>
      </c>
      <c r="AS65">
        <f t="shared" si="23"/>
        <v>732.15886485705835</v>
      </c>
      <c r="AT65">
        <f t="shared" si="24"/>
        <v>1325.7093388261858</v>
      </c>
    </row>
    <row r="66" spans="4:46" x14ac:dyDescent="0.2">
      <c r="D66">
        <v>2088</v>
      </c>
      <c r="E66">
        <v>11.473970627254401</v>
      </c>
      <c r="F66">
        <f t="shared" si="0"/>
        <v>1.6067722940523688</v>
      </c>
      <c r="G66">
        <f t="shared" si="1"/>
        <v>1630.8389057904078</v>
      </c>
      <c r="H66">
        <f t="shared" si="2"/>
        <v>292.65301049616698</v>
      </c>
      <c r="I66">
        <f t="shared" si="3"/>
        <v>887.73704170556971</v>
      </c>
      <c r="J66">
        <f t="shared" si="4"/>
        <v>1489.6056704103291</v>
      </c>
      <c r="M66">
        <v>2088</v>
      </c>
      <c r="N66">
        <v>8.7985716206139006</v>
      </c>
      <c r="O66">
        <f t="shared" si="5"/>
        <v>1.5266542991898322</v>
      </c>
      <c r="P66">
        <f t="shared" si="6"/>
        <v>1488.9387733158383</v>
      </c>
      <c r="Q66">
        <f t="shared" si="7"/>
        <v>258.63263672772632</v>
      </c>
      <c r="R66">
        <f t="shared" si="8"/>
        <v>851.45863117552449</v>
      </c>
      <c r="S66">
        <f t="shared" si="9"/>
        <v>1451.3875956004697</v>
      </c>
      <c r="V66">
        <v>2088</v>
      </c>
      <c r="W66">
        <v>2.2116255961006202</v>
      </c>
      <c r="X66">
        <f t="shared" si="10"/>
        <v>1.3994247331870329</v>
      </c>
      <c r="Y66">
        <f t="shared" si="11"/>
        <v>1203.0642374472645</v>
      </c>
      <c r="Z66">
        <f t="shared" si="12"/>
        <v>174.87303108001549</v>
      </c>
      <c r="AA66">
        <f t="shared" si="13"/>
        <v>762.13964308312438</v>
      </c>
      <c r="AB66">
        <f t="shared" si="14"/>
        <v>1357.2930716402975</v>
      </c>
      <c r="AE66">
        <v>2088</v>
      </c>
      <c r="AF66">
        <v>1.98298561923079E-3</v>
      </c>
      <c r="AG66">
        <f t="shared" si="15"/>
        <v>1.3892000086505205</v>
      </c>
      <c r="AH66">
        <f t="shared" si="16"/>
        <v>1176.865204224373</v>
      </c>
      <c r="AI66">
        <f t="shared" si="17"/>
        <v>146.77521564513412</v>
      </c>
      <c r="AJ66">
        <f t="shared" si="18"/>
        <v>732.17688928499672</v>
      </c>
      <c r="AK66">
        <f t="shared" si="19"/>
        <v>1325.7283269495708</v>
      </c>
      <c r="AN66">
        <v>2088</v>
      </c>
      <c r="AO66">
        <v>6.6981856298815E-4</v>
      </c>
      <c r="AP66">
        <f t="shared" si="20"/>
        <v>1.3892000009870302</v>
      </c>
      <c r="AQ66">
        <f t="shared" si="21"/>
        <v>1176.865184408246</v>
      </c>
      <c r="AR66">
        <f t="shared" si="22"/>
        <v>146.75851741284697</v>
      </c>
      <c r="AS66">
        <f t="shared" si="23"/>
        <v>732.15908273971411</v>
      </c>
      <c r="AT66">
        <f t="shared" si="24"/>
        <v>1325.7095683581724</v>
      </c>
    </row>
    <row r="67" spans="4:46" x14ac:dyDescent="0.2">
      <c r="D67">
        <v>2089</v>
      </c>
      <c r="E67">
        <v>12.3235069051383</v>
      </c>
      <c r="F67">
        <f t="shared" ref="F67:F78" si="28">0.0000002*E67^4-0.00005*E67^3+0.0022*E67^2+1.3892</f>
        <v>1.6343464131147647</v>
      </c>
      <c r="G67">
        <f t="shared" ref="G67:G78" si="29">-2294.6*F67^2+8961.1*F67-6843.6</f>
        <v>1672.8626632917258</v>
      </c>
      <c r="H67">
        <f t="shared" ref="H67:H78" si="30">12.716*E67+146.75</f>
        <v>303.45571380573858</v>
      </c>
      <c r="I67">
        <f t="shared" ref="I67:I78" si="31">13.56*E67+732.15</f>
        <v>899.25675363367532</v>
      </c>
      <c r="J67">
        <f t="shared" ref="J67:J78" si="32">14.285*E67+1325.7</f>
        <v>1501.7412961399007</v>
      </c>
      <c r="M67">
        <v>2089</v>
      </c>
      <c r="N67">
        <v>9.7382240060768801</v>
      </c>
      <c r="O67">
        <f t="shared" ref="O67:O78" si="33">0.0000002*N67^4-0.00005*N67^3+0.0022*N67^2+1.3892</f>
        <v>1.5534560216132587</v>
      </c>
      <c r="P67">
        <f t="shared" ref="P67:P78" si="34">-2294.6*O67^2+8961.1*O67-6843.6</f>
        <v>1539.6872680795059</v>
      </c>
      <c r="Q67">
        <f t="shared" ref="Q67:Q78" si="35">12.716*N67+146.75</f>
        <v>270.5812564612736</v>
      </c>
      <c r="R67">
        <f t="shared" ref="R67:R78" si="36">13.56*N67+732.15</f>
        <v>864.20031752240243</v>
      </c>
      <c r="S67">
        <f t="shared" ref="S67:S78" si="37">14.285*N67+1325.7</f>
        <v>1464.8105299268082</v>
      </c>
      <c r="V67">
        <v>2089</v>
      </c>
      <c r="W67">
        <v>2.3967298349831601</v>
      </c>
      <c r="X67">
        <f t="shared" ref="X67:X78" si="38">0.0000002*W67^4-0.00005*W67^3+0.0022*W67^2+1.3892</f>
        <v>1.4011557115871078</v>
      </c>
      <c r="Y67">
        <f t="shared" ref="Y67:Y78" si="39">-2294.6*X67^2+8961.1*X67-6843.6</f>
        <v>1207.4520740147418</v>
      </c>
      <c r="Z67">
        <f t="shared" ref="Z67:Z78" si="40">12.716*W67+146.75</f>
        <v>177.22681658164586</v>
      </c>
      <c r="AA67">
        <f t="shared" ref="AA67:AA78" si="41">13.56*W67+732.15</f>
        <v>764.64965656237166</v>
      </c>
      <c r="AB67">
        <f t="shared" ref="AB67:AB78" si="42">14.285*W67+1325.7</f>
        <v>1359.9372856927346</v>
      </c>
      <c r="AE67">
        <v>2089</v>
      </c>
      <c r="AF67">
        <v>1.2966120942678901E-3</v>
      </c>
      <c r="AG67">
        <f t="shared" ref="AG67:AG78" si="43">0.0000002*AF67^4-0.00005*AF67^3+0.0022*AF67^2+1.3892</f>
        <v>1.3892000036985375</v>
      </c>
      <c r="AH67">
        <f t="shared" ref="AH67:AH78" si="44">-2294.6*AG67^2+8961.1*AG67-6843.6</f>
        <v>1176.8651914196171</v>
      </c>
      <c r="AI67">
        <f t="shared" ref="AI67:AI78" si="45">12.716*AF67+146.75</f>
        <v>146.76648771939071</v>
      </c>
      <c r="AJ67">
        <f t="shared" ref="AJ67:AJ78" si="46">13.56*AF67+732.15</f>
        <v>732.16758205999827</v>
      </c>
      <c r="AK67">
        <f t="shared" ref="AK67:AK78" si="47">14.285*AF67+1325.7</f>
        <v>1325.7185221037666</v>
      </c>
      <c r="AN67">
        <v>2089</v>
      </c>
      <c r="AO67">
        <v>6.5735942187064101E-4</v>
      </c>
      <c r="AP67">
        <f t="shared" ref="AP67:AP78" si="48">0.0000002*AO67^4-0.00005*AO67^3+0.0022*AO67^2+1.3892</f>
        <v>1.3892000009506529</v>
      </c>
      <c r="AQ67">
        <f t="shared" ref="AQ67:AQ78" si="49">-2294.6*AP67^2+8961.1*AP67-6843.6</f>
        <v>1176.8651843141824</v>
      </c>
      <c r="AR67">
        <f t="shared" ref="AR67:AR78" si="50">12.716*AO67+146.75</f>
        <v>146.75835898240851</v>
      </c>
      <c r="AS67">
        <f t="shared" ref="AS67:AS78" si="51">13.56*AO67+732.15</f>
        <v>732.15891379376058</v>
      </c>
      <c r="AT67">
        <f t="shared" ref="AT67:AT78" si="52">14.285*AO67+1325.7</f>
        <v>1325.7093903793414</v>
      </c>
    </row>
    <row r="68" spans="4:46" x14ac:dyDescent="0.2">
      <c r="D68">
        <v>2090</v>
      </c>
      <c r="E68">
        <v>12.8661179843666</v>
      </c>
      <c r="F68">
        <f t="shared" si="28"/>
        <v>1.6523709580315677</v>
      </c>
      <c r="G68">
        <f t="shared" si="29"/>
        <v>1698.4466720684195</v>
      </c>
      <c r="H68">
        <f t="shared" si="30"/>
        <v>310.35555628920565</v>
      </c>
      <c r="I68">
        <f t="shared" si="31"/>
        <v>906.61455986801104</v>
      </c>
      <c r="J68">
        <f t="shared" si="32"/>
        <v>1509.4924954066769</v>
      </c>
      <c r="M68">
        <v>2090</v>
      </c>
      <c r="N68">
        <v>10.287353148536299</v>
      </c>
      <c r="O68">
        <f t="shared" si="33"/>
        <v>1.569829837546634</v>
      </c>
      <c r="P68">
        <f t="shared" si="34"/>
        <v>1569.0685787620514</v>
      </c>
      <c r="Q68">
        <f t="shared" si="35"/>
        <v>277.56398263678761</v>
      </c>
      <c r="R68">
        <f t="shared" si="36"/>
        <v>871.6465086941522</v>
      </c>
      <c r="S68">
        <f t="shared" si="37"/>
        <v>1472.6548397268411</v>
      </c>
      <c r="V68">
        <v>2090</v>
      </c>
      <c r="W68">
        <v>2.2743914376753098</v>
      </c>
      <c r="X68">
        <f t="shared" si="38"/>
        <v>1.3999973807780242</v>
      </c>
      <c r="Y68">
        <f t="shared" si="39"/>
        <v>1204.5173570610996</v>
      </c>
      <c r="Z68">
        <f t="shared" si="40"/>
        <v>175.67116152147923</v>
      </c>
      <c r="AA68">
        <f t="shared" si="41"/>
        <v>762.99074789487713</v>
      </c>
      <c r="AB68">
        <f t="shared" si="42"/>
        <v>1358.1896816871918</v>
      </c>
      <c r="AE68">
        <v>2090</v>
      </c>
      <c r="AF68">
        <v>1.0199358016942199E-3</v>
      </c>
      <c r="AG68">
        <f t="shared" si="43"/>
        <v>1.3892000022885389</v>
      </c>
      <c r="AH68">
        <f t="shared" si="44"/>
        <v>1176.8651877736656</v>
      </c>
      <c r="AI68">
        <f t="shared" si="45"/>
        <v>146.76296950365435</v>
      </c>
      <c r="AJ68">
        <f t="shared" si="46"/>
        <v>732.1638303294709</v>
      </c>
      <c r="AK68">
        <f t="shared" si="47"/>
        <v>1325.7145697829274</v>
      </c>
      <c r="AN68">
        <v>2090</v>
      </c>
      <c r="AO68">
        <v>6.6776427298522996E-4</v>
      </c>
      <c r="AP68">
        <f t="shared" si="48"/>
        <v>1.3892000009809853</v>
      </c>
      <c r="AQ68">
        <f t="shared" si="49"/>
        <v>1176.8651843926154</v>
      </c>
      <c r="AR68">
        <f t="shared" si="50"/>
        <v>146.75849129049527</v>
      </c>
      <c r="AS68">
        <f t="shared" si="51"/>
        <v>732.15905488354167</v>
      </c>
      <c r="AT68">
        <f t="shared" si="52"/>
        <v>1325.7095390126397</v>
      </c>
    </row>
    <row r="69" spans="4:46" x14ac:dyDescent="0.2">
      <c r="D69">
        <v>2091</v>
      </c>
      <c r="E69">
        <v>13.4340344415244</v>
      </c>
      <c r="F69">
        <f t="shared" si="28"/>
        <v>1.6715311261964207</v>
      </c>
      <c r="G69">
        <f t="shared" si="29"/>
        <v>1724.0077595703096</v>
      </c>
      <c r="H69">
        <f t="shared" si="30"/>
        <v>317.57718195842426</v>
      </c>
      <c r="I69">
        <f t="shared" si="31"/>
        <v>914.31550702707091</v>
      </c>
      <c r="J69">
        <f t="shared" si="32"/>
        <v>1517.605181997176</v>
      </c>
      <c r="M69">
        <v>2091</v>
      </c>
      <c r="N69">
        <v>10.9726305978481</v>
      </c>
      <c r="O69">
        <f t="shared" si="33"/>
        <v>1.5909216542536058</v>
      </c>
      <c r="P69">
        <f t="shared" si="34"/>
        <v>1605.1026742278718</v>
      </c>
      <c r="Q69">
        <f t="shared" si="35"/>
        <v>286.2779706822364</v>
      </c>
      <c r="R69">
        <f t="shared" si="36"/>
        <v>880.93887090682028</v>
      </c>
      <c r="S69">
        <f t="shared" si="37"/>
        <v>1482.4440280902602</v>
      </c>
      <c r="V69">
        <v>2091</v>
      </c>
      <c r="W69">
        <v>2.4053853151344202</v>
      </c>
      <c r="X69">
        <f t="shared" si="38"/>
        <v>1.4012397646487498</v>
      </c>
      <c r="Y69">
        <f t="shared" si="39"/>
        <v>1207.6647890596578</v>
      </c>
      <c r="Z69">
        <f t="shared" si="40"/>
        <v>177.33687966724929</v>
      </c>
      <c r="AA69">
        <f t="shared" si="41"/>
        <v>764.76702487322268</v>
      </c>
      <c r="AB69">
        <f t="shared" si="42"/>
        <v>1360.0609292266952</v>
      </c>
      <c r="AE69">
        <v>2091</v>
      </c>
      <c r="AF69">
        <v>9.5916703540858701E-4</v>
      </c>
      <c r="AG69">
        <f t="shared" si="43"/>
        <v>1.389200002023959</v>
      </c>
      <c r="AH69">
        <f t="shared" si="44"/>
        <v>1176.8651870895192</v>
      </c>
      <c r="AI69">
        <f t="shared" si="45"/>
        <v>146.76219676802225</v>
      </c>
      <c r="AJ69">
        <f t="shared" si="46"/>
        <v>732.16300630500007</v>
      </c>
      <c r="AK69">
        <f t="shared" si="47"/>
        <v>1325.7137017011009</v>
      </c>
      <c r="AN69">
        <v>2091</v>
      </c>
      <c r="AO69">
        <v>6.6925889592596996E-4</v>
      </c>
      <c r="AP69">
        <f t="shared" si="48"/>
        <v>1.3892000009853815</v>
      </c>
      <c r="AQ69">
        <f t="shared" si="49"/>
        <v>1176.8651844039832</v>
      </c>
      <c r="AR69">
        <f t="shared" si="50"/>
        <v>146.75851029612059</v>
      </c>
      <c r="AS69">
        <f t="shared" si="51"/>
        <v>732.15907515062872</v>
      </c>
      <c r="AT69">
        <f t="shared" si="52"/>
        <v>1325.7095603633284</v>
      </c>
    </row>
    <row r="70" spans="4:46" x14ac:dyDescent="0.2">
      <c r="D70">
        <v>2092</v>
      </c>
      <c r="E70">
        <v>14.734886020606501</v>
      </c>
      <c r="F70">
        <f t="shared" si="28"/>
        <v>1.7163254382796822</v>
      </c>
      <c r="G70">
        <f t="shared" si="29"/>
        <v>1777.1931360248545</v>
      </c>
      <c r="H70">
        <f t="shared" si="30"/>
        <v>334.11881063803224</v>
      </c>
      <c r="I70">
        <f t="shared" si="31"/>
        <v>931.9550544394242</v>
      </c>
      <c r="J70">
        <f t="shared" si="32"/>
        <v>1536.187846804364</v>
      </c>
      <c r="M70">
        <v>2092</v>
      </c>
      <c r="N70">
        <v>11.908113121055999</v>
      </c>
      <c r="O70">
        <f t="shared" si="33"/>
        <v>1.62075817257696</v>
      </c>
      <c r="P70">
        <f t="shared" si="34"/>
        <v>1652.5898642283446</v>
      </c>
      <c r="Q70">
        <f t="shared" si="35"/>
        <v>298.17356644734809</v>
      </c>
      <c r="R70">
        <f t="shared" si="36"/>
        <v>893.62401392151935</v>
      </c>
      <c r="S70">
        <f t="shared" si="37"/>
        <v>1495.8073959342851</v>
      </c>
      <c r="V70">
        <v>2092</v>
      </c>
      <c r="W70">
        <v>2.5058897558642599</v>
      </c>
      <c r="X70">
        <f t="shared" si="38"/>
        <v>1.402235965348529</v>
      </c>
      <c r="Y70">
        <f t="shared" si="39"/>
        <v>1210.1834280893763</v>
      </c>
      <c r="Z70">
        <f t="shared" si="40"/>
        <v>178.61489413556993</v>
      </c>
      <c r="AA70">
        <f t="shared" si="41"/>
        <v>766.1298650895194</v>
      </c>
      <c r="AB70">
        <f t="shared" si="42"/>
        <v>1361.496635162521</v>
      </c>
      <c r="AE70">
        <v>2092</v>
      </c>
      <c r="AF70">
        <v>7.2518144749963997E-4</v>
      </c>
      <c r="AG70">
        <f t="shared" si="43"/>
        <v>1.3892000011569348</v>
      </c>
      <c r="AH70">
        <f t="shared" si="44"/>
        <v>1176.8651848475829</v>
      </c>
      <c r="AI70">
        <f t="shared" si="45"/>
        <v>146.75922140728642</v>
      </c>
      <c r="AJ70">
        <f t="shared" si="46"/>
        <v>732.1598334604281</v>
      </c>
      <c r="AK70">
        <f t="shared" si="47"/>
        <v>1325.7103592169776</v>
      </c>
      <c r="AN70">
        <v>2092</v>
      </c>
      <c r="AO70">
        <v>6.4829709782675596E-4</v>
      </c>
      <c r="AP70">
        <f t="shared" si="48"/>
        <v>1.3892000009246224</v>
      </c>
      <c r="AQ70">
        <f t="shared" si="49"/>
        <v>1176.8651842468735</v>
      </c>
      <c r="AR70">
        <f t="shared" si="50"/>
        <v>146.75824374589595</v>
      </c>
      <c r="AS70">
        <f t="shared" si="51"/>
        <v>732.15879090864655</v>
      </c>
      <c r="AT70">
        <f t="shared" si="52"/>
        <v>1325.7092609240426</v>
      </c>
    </row>
    <row r="71" spans="4:46" x14ac:dyDescent="0.2">
      <c r="D71">
        <v>2093</v>
      </c>
      <c r="E71">
        <v>15.665946416921701</v>
      </c>
      <c r="F71">
        <f t="shared" si="28"/>
        <v>1.7489362104197663</v>
      </c>
      <c r="G71">
        <f t="shared" si="29"/>
        <v>1810.1205790102613</v>
      </c>
      <c r="H71">
        <f t="shared" si="30"/>
        <v>345.95817463757635</v>
      </c>
      <c r="I71">
        <f t="shared" si="31"/>
        <v>944.58023341345825</v>
      </c>
      <c r="J71">
        <f t="shared" si="32"/>
        <v>1549.4880445657266</v>
      </c>
      <c r="M71">
        <v>2093</v>
      </c>
      <c r="N71">
        <v>12.471983873838401</v>
      </c>
      <c r="O71">
        <f t="shared" si="33"/>
        <v>1.6392489314635723</v>
      </c>
      <c r="P71">
        <f t="shared" si="34"/>
        <v>1679.9689034581952</v>
      </c>
      <c r="Q71">
        <f t="shared" si="35"/>
        <v>305.3437469397291</v>
      </c>
      <c r="R71">
        <f t="shared" si="36"/>
        <v>901.27010132924875</v>
      </c>
      <c r="S71">
        <f t="shared" si="37"/>
        <v>1503.8622896377815</v>
      </c>
      <c r="V71">
        <v>2093</v>
      </c>
      <c r="W71">
        <v>2.3615358706489702</v>
      </c>
      <c r="X71">
        <f t="shared" si="38"/>
        <v>1.4008167971622958</v>
      </c>
      <c r="Y71">
        <f t="shared" si="39"/>
        <v>1206.5940464391197</v>
      </c>
      <c r="Z71">
        <f t="shared" si="40"/>
        <v>176.7792901311723</v>
      </c>
      <c r="AA71">
        <f t="shared" si="41"/>
        <v>764.172426406</v>
      </c>
      <c r="AB71">
        <f t="shared" si="42"/>
        <v>1359.4345399122205</v>
      </c>
      <c r="AE71">
        <v>2093</v>
      </c>
      <c r="AF71">
        <v>6.5780683738321305E-4</v>
      </c>
      <c r="AG71">
        <f t="shared" si="43"/>
        <v>1.3892000009519474</v>
      </c>
      <c r="AH71">
        <f t="shared" si="44"/>
        <v>1176.8651843175312</v>
      </c>
      <c r="AI71">
        <f t="shared" si="45"/>
        <v>146.75836467174418</v>
      </c>
      <c r="AJ71">
        <f t="shared" si="46"/>
        <v>732.15891986071495</v>
      </c>
      <c r="AK71">
        <f t="shared" si="47"/>
        <v>1325.7093967706721</v>
      </c>
      <c r="AN71">
        <v>2093</v>
      </c>
      <c r="AO71">
        <v>6.4790501633072903E-4</v>
      </c>
      <c r="AP71">
        <f t="shared" si="48"/>
        <v>1.3892000009235044</v>
      </c>
      <c r="AQ71">
        <f t="shared" si="49"/>
        <v>1176.8651842439822</v>
      </c>
      <c r="AR71">
        <f t="shared" si="50"/>
        <v>146.75823876018765</v>
      </c>
      <c r="AS71">
        <f t="shared" si="51"/>
        <v>732.15878559202145</v>
      </c>
      <c r="AT71">
        <f t="shared" si="52"/>
        <v>1325.7092553231582</v>
      </c>
    </row>
    <row r="72" spans="4:46" x14ac:dyDescent="0.2">
      <c r="D72">
        <v>2094</v>
      </c>
      <c r="E72">
        <v>16.139122445043402</v>
      </c>
      <c r="F72">
        <f t="shared" si="28"/>
        <v>1.7656169694368178</v>
      </c>
      <c r="G72">
        <f t="shared" si="29"/>
        <v>1825.0766521917085</v>
      </c>
      <c r="H72">
        <f t="shared" si="30"/>
        <v>351.97508101117188</v>
      </c>
      <c r="I72">
        <f t="shared" si="31"/>
        <v>950.99650035478851</v>
      </c>
      <c r="J72">
        <f t="shared" si="32"/>
        <v>1556.2473641274451</v>
      </c>
      <c r="M72">
        <v>2094</v>
      </c>
      <c r="N72">
        <v>13.0979057439576</v>
      </c>
      <c r="O72">
        <f t="shared" si="33"/>
        <v>1.6601568802653535</v>
      </c>
      <c r="P72">
        <f t="shared" si="34"/>
        <v>1709.0368781156576</v>
      </c>
      <c r="Q72">
        <f t="shared" si="35"/>
        <v>313.30296944016482</v>
      </c>
      <c r="R72">
        <f t="shared" si="36"/>
        <v>909.75760188806498</v>
      </c>
      <c r="S72">
        <f t="shared" si="37"/>
        <v>1512.8035835524342</v>
      </c>
      <c r="V72">
        <v>2094</v>
      </c>
      <c r="W72">
        <v>2.5079890427245899</v>
      </c>
      <c r="X72">
        <f t="shared" si="38"/>
        <v>1.4022571690399286</v>
      </c>
      <c r="Y72">
        <f t="shared" si="39"/>
        <v>1210.2369867066609</v>
      </c>
      <c r="Z72">
        <f t="shared" si="40"/>
        <v>178.64158866728587</v>
      </c>
      <c r="AA72">
        <f t="shared" si="41"/>
        <v>766.15833141934536</v>
      </c>
      <c r="AB72">
        <f t="shared" si="42"/>
        <v>1361.5266234753208</v>
      </c>
      <c r="AE72">
        <v>2094</v>
      </c>
      <c r="AF72">
        <v>6.5448789689125304E-4</v>
      </c>
      <c r="AG72">
        <f t="shared" si="43"/>
        <v>1.3892000009423657</v>
      </c>
      <c r="AH72">
        <f t="shared" si="44"/>
        <v>1176.8651842927538</v>
      </c>
      <c r="AI72">
        <f t="shared" si="45"/>
        <v>146.75832246809688</v>
      </c>
      <c r="AJ72">
        <f t="shared" si="46"/>
        <v>732.15887485588178</v>
      </c>
      <c r="AK72">
        <f t="shared" si="47"/>
        <v>1325.7093493596071</v>
      </c>
      <c r="AN72">
        <v>2094</v>
      </c>
      <c r="AO72">
        <v>6.5238138503499201E-4</v>
      </c>
      <c r="AP72">
        <f t="shared" si="48"/>
        <v>1.3892000009363092</v>
      </c>
      <c r="AQ72">
        <f t="shared" si="49"/>
        <v>1176.8651842770923</v>
      </c>
      <c r="AR72">
        <f t="shared" si="50"/>
        <v>146.75829568169212</v>
      </c>
      <c r="AS72">
        <f t="shared" si="51"/>
        <v>732.15884629158109</v>
      </c>
      <c r="AT72">
        <f t="shared" si="52"/>
        <v>1325.7093192680852</v>
      </c>
    </row>
    <row r="73" spans="4:46" x14ac:dyDescent="0.2">
      <c r="D73">
        <v>2095</v>
      </c>
      <c r="E73">
        <v>16.252304033876499</v>
      </c>
      <c r="F73">
        <f t="shared" si="28"/>
        <v>1.7696139063487997</v>
      </c>
      <c r="G73">
        <f t="shared" si="29"/>
        <v>1828.4706880719277</v>
      </c>
      <c r="H73">
        <f t="shared" si="30"/>
        <v>353.41429809477359</v>
      </c>
      <c r="I73">
        <f t="shared" si="31"/>
        <v>952.53124269936529</v>
      </c>
      <c r="J73">
        <f t="shared" si="32"/>
        <v>1557.8641631239259</v>
      </c>
      <c r="M73">
        <v>2095</v>
      </c>
      <c r="N73">
        <v>13.377019744747599</v>
      </c>
      <c r="O73">
        <f t="shared" si="33"/>
        <v>1.6695951733613381</v>
      </c>
      <c r="P73">
        <f t="shared" si="34"/>
        <v>1721.5015687436116</v>
      </c>
      <c r="Q73">
        <f t="shared" si="35"/>
        <v>316.85218307421047</v>
      </c>
      <c r="R73">
        <f t="shared" si="36"/>
        <v>913.54238773877739</v>
      </c>
      <c r="S73">
        <f t="shared" si="37"/>
        <v>1516.7907270537196</v>
      </c>
      <c r="V73">
        <v>2095</v>
      </c>
      <c r="W73">
        <v>2.3279603568185498</v>
      </c>
      <c r="X73">
        <f t="shared" si="38"/>
        <v>1.4004977453577263</v>
      </c>
      <c r="Y73">
        <f t="shared" si="39"/>
        <v>1205.7858232430108</v>
      </c>
      <c r="Z73">
        <f t="shared" si="40"/>
        <v>176.35234389730468</v>
      </c>
      <c r="AA73">
        <f t="shared" si="41"/>
        <v>763.71714243845952</v>
      </c>
      <c r="AB73">
        <f t="shared" si="42"/>
        <v>1358.954913697153</v>
      </c>
      <c r="AE73">
        <v>2095</v>
      </c>
      <c r="AF73">
        <v>6.4974291249598299E-4</v>
      </c>
      <c r="AG73">
        <f t="shared" si="43"/>
        <v>1.3892000009287511</v>
      </c>
      <c r="AH73">
        <f t="shared" si="44"/>
        <v>1176.86518425755</v>
      </c>
      <c r="AI73">
        <f t="shared" si="45"/>
        <v>146.75826213087529</v>
      </c>
      <c r="AJ73">
        <f t="shared" si="46"/>
        <v>732.1588105138934</v>
      </c>
      <c r="AK73">
        <f t="shared" si="47"/>
        <v>1325.709281577505</v>
      </c>
      <c r="AN73">
        <v>2095</v>
      </c>
      <c r="AO73">
        <v>6.4944773074174895E-4</v>
      </c>
      <c r="AP73">
        <f t="shared" si="48"/>
        <v>1.3892000009279075</v>
      </c>
      <c r="AQ73">
        <f t="shared" si="49"/>
        <v>1176.8651842553681</v>
      </c>
      <c r="AR73">
        <f t="shared" si="50"/>
        <v>146.75825837734411</v>
      </c>
      <c r="AS73">
        <f t="shared" si="51"/>
        <v>732.15880651122882</v>
      </c>
      <c r="AT73">
        <f t="shared" si="52"/>
        <v>1325.7092773608338</v>
      </c>
    </row>
    <row r="74" spans="4:46" x14ac:dyDescent="0.2">
      <c r="D74">
        <v>2096</v>
      </c>
      <c r="E74">
        <v>16.947693134670299</v>
      </c>
      <c r="F74">
        <f t="shared" si="28"/>
        <v>1.7942035586374372</v>
      </c>
      <c r="G74">
        <f t="shared" si="29"/>
        <v>1847.7382653163459</v>
      </c>
      <c r="H74">
        <f t="shared" si="30"/>
        <v>362.25686590046752</v>
      </c>
      <c r="I74">
        <f t="shared" si="31"/>
        <v>961.96071890612927</v>
      </c>
      <c r="J74">
        <f t="shared" si="32"/>
        <v>1567.7977964287652</v>
      </c>
      <c r="M74">
        <v>2096</v>
      </c>
      <c r="N74">
        <v>13.661949657644801</v>
      </c>
      <c r="O74">
        <f t="shared" si="33"/>
        <v>1.6792956983845699</v>
      </c>
      <c r="P74">
        <f t="shared" si="34"/>
        <v>1733.8865686143636</v>
      </c>
      <c r="Q74">
        <f t="shared" si="35"/>
        <v>320.47535184661126</v>
      </c>
      <c r="R74">
        <f t="shared" si="36"/>
        <v>917.40603735766354</v>
      </c>
      <c r="S74">
        <f t="shared" si="37"/>
        <v>1520.8609508594561</v>
      </c>
      <c r="V74">
        <v>2096</v>
      </c>
      <c r="W74">
        <v>1.9380781074903399</v>
      </c>
      <c r="X74">
        <f t="shared" si="38"/>
        <v>1.39710235928999</v>
      </c>
      <c r="Y74">
        <f t="shared" si="39"/>
        <v>1197.155679478722</v>
      </c>
      <c r="Z74">
        <f t="shared" si="40"/>
        <v>171.39460121484717</v>
      </c>
      <c r="AA74">
        <f t="shared" si="41"/>
        <v>758.43033913756904</v>
      </c>
      <c r="AB74">
        <f t="shared" si="42"/>
        <v>1353.3854457654995</v>
      </c>
      <c r="AE74">
        <v>2096</v>
      </c>
      <c r="AF74">
        <v>6.5733828554592299E-4</v>
      </c>
      <c r="AG74">
        <f t="shared" si="43"/>
        <v>1.3892000009505918</v>
      </c>
      <c r="AH74">
        <f t="shared" si="44"/>
        <v>1176.8651843140242</v>
      </c>
      <c r="AI74">
        <f t="shared" si="45"/>
        <v>146.75835871363901</v>
      </c>
      <c r="AJ74">
        <f t="shared" si="46"/>
        <v>732.15891350715196</v>
      </c>
      <c r="AK74">
        <f t="shared" si="47"/>
        <v>1325.7093900774091</v>
      </c>
      <c r="AN74">
        <v>2096</v>
      </c>
      <c r="AO74">
        <v>6.5746888079098499E-4</v>
      </c>
      <c r="AP74">
        <f t="shared" si="48"/>
        <v>1.3892000009509695</v>
      </c>
      <c r="AQ74">
        <f t="shared" si="49"/>
        <v>1176.8651843150019</v>
      </c>
      <c r="AR74">
        <f t="shared" si="50"/>
        <v>146.75836037428815</v>
      </c>
      <c r="AS74">
        <f t="shared" si="51"/>
        <v>732.15891527802353</v>
      </c>
      <c r="AT74">
        <f t="shared" si="52"/>
        <v>1325.7093919429622</v>
      </c>
    </row>
    <row r="75" spans="4:46" x14ac:dyDescent="0.2">
      <c r="D75">
        <v>2097</v>
      </c>
      <c r="E75">
        <v>17.892944707421901</v>
      </c>
      <c r="F75">
        <f t="shared" si="28"/>
        <v>1.8276186001345764</v>
      </c>
      <c r="G75">
        <f t="shared" si="29"/>
        <v>1869.4736429196673</v>
      </c>
      <c r="H75">
        <f t="shared" si="30"/>
        <v>374.27668489957688</v>
      </c>
      <c r="I75">
        <f t="shared" si="31"/>
        <v>974.778330232641</v>
      </c>
      <c r="J75">
        <f t="shared" si="32"/>
        <v>1581.300715145522</v>
      </c>
      <c r="M75">
        <v>2097</v>
      </c>
      <c r="N75">
        <v>14.6327413464895</v>
      </c>
      <c r="O75">
        <f t="shared" si="33"/>
        <v>1.7127708694074606</v>
      </c>
      <c r="P75">
        <f t="shared" si="34"/>
        <v>1773.3090742142722</v>
      </c>
      <c r="Q75">
        <f t="shared" si="35"/>
        <v>332.81993896196047</v>
      </c>
      <c r="R75">
        <f t="shared" si="36"/>
        <v>930.56997265839755</v>
      </c>
      <c r="S75">
        <f t="shared" si="37"/>
        <v>1534.7287101346026</v>
      </c>
      <c r="V75">
        <v>2097</v>
      </c>
      <c r="W75">
        <v>2.0014498177527198</v>
      </c>
      <c r="X75">
        <f t="shared" si="38"/>
        <v>1.3976151017880938</v>
      </c>
      <c r="Y75">
        <f t="shared" si="39"/>
        <v>1198.4623223699864</v>
      </c>
      <c r="Z75">
        <f t="shared" si="40"/>
        <v>172.20043588254359</v>
      </c>
      <c r="AA75">
        <f t="shared" si="41"/>
        <v>759.28965952872682</v>
      </c>
      <c r="AB75">
        <f t="shared" si="42"/>
        <v>1354.2907106465977</v>
      </c>
      <c r="AE75">
        <v>2097</v>
      </c>
      <c r="AF75">
        <v>6.5119499235589105E-4</v>
      </c>
      <c r="AG75">
        <f t="shared" si="43"/>
        <v>1.3892000009329071</v>
      </c>
      <c r="AH75">
        <f t="shared" si="44"/>
        <v>1176.8651842682957</v>
      </c>
      <c r="AI75">
        <f t="shared" si="45"/>
        <v>146.75828059552279</v>
      </c>
      <c r="AJ75">
        <f t="shared" si="46"/>
        <v>732.15883020409638</v>
      </c>
      <c r="AK75">
        <f t="shared" si="47"/>
        <v>1325.7093023204659</v>
      </c>
      <c r="AN75">
        <v>2097</v>
      </c>
      <c r="AO75">
        <v>6.5129541294472798E-4</v>
      </c>
      <c r="AP75">
        <f t="shared" si="48"/>
        <v>1.3892000009331948</v>
      </c>
      <c r="AQ75">
        <f t="shared" si="49"/>
        <v>1176.8651842690406</v>
      </c>
      <c r="AR75">
        <f t="shared" si="50"/>
        <v>146.758281872471</v>
      </c>
      <c r="AS75">
        <f t="shared" si="51"/>
        <v>732.15883156579946</v>
      </c>
      <c r="AT75">
        <f t="shared" si="52"/>
        <v>1325.7093037549739</v>
      </c>
    </row>
    <row r="76" spans="4:46" x14ac:dyDescent="0.2">
      <c r="D76">
        <v>2098</v>
      </c>
      <c r="E76">
        <v>18.315890202054401</v>
      </c>
      <c r="F76">
        <f t="shared" si="28"/>
        <v>1.842523041059416</v>
      </c>
      <c r="G76">
        <f t="shared" si="29"/>
        <v>1877.5159747643138</v>
      </c>
      <c r="H76">
        <f t="shared" si="30"/>
        <v>379.65485980932374</v>
      </c>
      <c r="I76">
        <f t="shared" si="31"/>
        <v>980.51347113985764</v>
      </c>
      <c r="J76">
        <f t="shared" si="32"/>
        <v>1587.3424915363471</v>
      </c>
      <c r="M76">
        <v>2098</v>
      </c>
      <c r="N76">
        <v>15.100093033607999</v>
      </c>
      <c r="O76">
        <f t="shared" si="33"/>
        <v>1.7290754175339</v>
      </c>
      <c r="P76">
        <f t="shared" si="34"/>
        <v>1790.6479748843685</v>
      </c>
      <c r="Q76">
        <f t="shared" si="35"/>
        <v>338.76278301535933</v>
      </c>
      <c r="R76">
        <f t="shared" si="36"/>
        <v>936.9072615357245</v>
      </c>
      <c r="S76">
        <f t="shared" si="37"/>
        <v>1541.4048289850903</v>
      </c>
      <c r="V76">
        <v>2098</v>
      </c>
      <c r="W76">
        <v>2.10255962160854</v>
      </c>
      <c r="X76">
        <f t="shared" si="38"/>
        <v>1.398464828681439</v>
      </c>
      <c r="Y76">
        <f t="shared" si="39"/>
        <v>1200.6250599976474</v>
      </c>
      <c r="Z76">
        <f t="shared" si="40"/>
        <v>173.48614814837418</v>
      </c>
      <c r="AA76">
        <f t="shared" si="41"/>
        <v>760.66070846901175</v>
      </c>
      <c r="AB76">
        <f t="shared" si="42"/>
        <v>1355.735064194678</v>
      </c>
      <c r="AE76">
        <v>2098</v>
      </c>
      <c r="AF76">
        <v>6.7714069636452595E-4</v>
      </c>
      <c r="AG76">
        <f t="shared" si="43"/>
        <v>1.3892000010087273</v>
      </c>
      <c r="AH76">
        <f t="shared" si="44"/>
        <v>1176.8651844643509</v>
      </c>
      <c r="AI76">
        <f t="shared" si="45"/>
        <v>146.75861052109497</v>
      </c>
      <c r="AJ76">
        <f t="shared" si="46"/>
        <v>732.15918202784269</v>
      </c>
      <c r="AK76">
        <f t="shared" si="47"/>
        <v>1325.7096729548475</v>
      </c>
      <c r="AN76">
        <v>2098</v>
      </c>
      <c r="AO76">
        <v>6.8511066629688003E-4</v>
      </c>
      <c r="AP76">
        <f t="shared" si="48"/>
        <v>1.3892000010326124</v>
      </c>
      <c r="AQ76">
        <f t="shared" si="49"/>
        <v>1176.865184526112</v>
      </c>
      <c r="AR76">
        <f t="shared" si="50"/>
        <v>146.75871186723262</v>
      </c>
      <c r="AS76">
        <f t="shared" si="51"/>
        <v>732.15929010063496</v>
      </c>
      <c r="AT76">
        <f t="shared" si="52"/>
        <v>1325.7097868058681</v>
      </c>
    </row>
    <row r="77" spans="4:46" x14ac:dyDescent="0.2">
      <c r="D77">
        <v>2099</v>
      </c>
      <c r="E77">
        <v>18.1240751337528</v>
      </c>
      <c r="F77">
        <f t="shared" si="28"/>
        <v>1.835769004201165</v>
      </c>
      <c r="G77">
        <f t="shared" si="29"/>
        <v>1873.9978572585078</v>
      </c>
      <c r="H77">
        <f t="shared" si="30"/>
        <v>377.2157394008006</v>
      </c>
      <c r="I77">
        <f t="shared" si="31"/>
        <v>977.91245881368798</v>
      </c>
      <c r="J77">
        <f t="shared" si="32"/>
        <v>1584.6024132856587</v>
      </c>
      <c r="M77">
        <v>2099</v>
      </c>
      <c r="N77">
        <v>15.2361775186255</v>
      </c>
      <c r="O77">
        <f t="shared" si="33"/>
        <v>1.7338411758490029</v>
      </c>
      <c r="P77">
        <f t="shared" si="34"/>
        <v>1795.4856560453336</v>
      </c>
      <c r="Q77">
        <f t="shared" si="35"/>
        <v>340.49323332684185</v>
      </c>
      <c r="R77">
        <f t="shared" si="36"/>
        <v>938.75256715256182</v>
      </c>
      <c r="S77">
        <f t="shared" si="37"/>
        <v>1543.3487958535652</v>
      </c>
      <c r="V77">
        <v>2099</v>
      </c>
      <c r="W77">
        <v>1.83181289315608</v>
      </c>
      <c r="X77">
        <f t="shared" si="38"/>
        <v>1.3962771006417163</v>
      </c>
      <c r="Y77">
        <f t="shared" si="39"/>
        <v>1195.0501050802704</v>
      </c>
      <c r="Z77">
        <f t="shared" si="40"/>
        <v>170.04333274937272</v>
      </c>
      <c r="AA77">
        <f t="shared" si="41"/>
        <v>756.98938283119639</v>
      </c>
      <c r="AB77">
        <f t="shared" si="42"/>
        <v>1351.8674471787347</v>
      </c>
      <c r="AE77">
        <v>2099</v>
      </c>
      <c r="AF77">
        <v>6.5116976971663705E-4</v>
      </c>
      <c r="AG77">
        <f t="shared" si="43"/>
        <v>1.3892000009328347</v>
      </c>
      <c r="AH77">
        <f t="shared" si="44"/>
        <v>1176.8651842681084</v>
      </c>
      <c r="AI77">
        <f t="shared" si="45"/>
        <v>146.75828027479173</v>
      </c>
      <c r="AJ77">
        <f t="shared" si="46"/>
        <v>732.15882986207737</v>
      </c>
      <c r="AK77">
        <f t="shared" si="47"/>
        <v>1325.7093019601605</v>
      </c>
      <c r="AN77">
        <v>2099</v>
      </c>
      <c r="AO77">
        <v>6.6351543938005897E-4</v>
      </c>
      <c r="AP77">
        <f t="shared" si="48"/>
        <v>1.3892000009685415</v>
      </c>
      <c r="AQ77">
        <f t="shared" si="49"/>
        <v>1176.8651843604393</v>
      </c>
      <c r="AR77">
        <f t="shared" si="50"/>
        <v>146.75843726232716</v>
      </c>
      <c r="AS77">
        <f t="shared" si="51"/>
        <v>732.158997269358</v>
      </c>
      <c r="AT77">
        <f t="shared" si="52"/>
        <v>1325.7094783180517</v>
      </c>
    </row>
    <row r="78" spans="4:46" x14ac:dyDescent="0.2">
      <c r="D78">
        <v>2100</v>
      </c>
      <c r="E78">
        <v>18.1720509763142</v>
      </c>
      <c r="F78">
        <f t="shared" si="28"/>
        <v>1.8374592080846206</v>
      </c>
      <c r="G78">
        <f t="shared" si="29"/>
        <v>1874.8979086481086</v>
      </c>
      <c r="H78">
        <f t="shared" si="30"/>
        <v>377.82580021481135</v>
      </c>
      <c r="I78">
        <f t="shared" si="31"/>
        <v>978.56301123882054</v>
      </c>
      <c r="J78">
        <f t="shared" si="32"/>
        <v>1585.2877481966484</v>
      </c>
      <c r="M78">
        <v>2100</v>
      </c>
      <c r="N78">
        <v>15.4812184725508</v>
      </c>
      <c r="O78">
        <f t="shared" si="33"/>
        <v>1.7424403074275048</v>
      </c>
      <c r="P78">
        <f t="shared" si="34"/>
        <v>1803.9508519228002</v>
      </c>
      <c r="Q78">
        <f t="shared" si="35"/>
        <v>343.60917409695594</v>
      </c>
      <c r="R78">
        <f t="shared" si="36"/>
        <v>942.07532248778887</v>
      </c>
      <c r="S78">
        <f t="shared" si="37"/>
        <v>1546.8492058803881</v>
      </c>
      <c r="V78">
        <v>2100</v>
      </c>
      <c r="W78">
        <v>1.53436740609323</v>
      </c>
      <c r="X78">
        <f t="shared" si="38"/>
        <v>1.3941999150903039</v>
      </c>
      <c r="Y78">
        <f t="shared" si="39"/>
        <v>1189.7365160462414</v>
      </c>
      <c r="Z78">
        <f t="shared" si="40"/>
        <v>166.26101593588152</v>
      </c>
      <c r="AA78">
        <f t="shared" si="41"/>
        <v>752.95602202662417</v>
      </c>
      <c r="AB78">
        <f t="shared" si="42"/>
        <v>1347.6184383960419</v>
      </c>
      <c r="AE78">
        <v>2100</v>
      </c>
      <c r="AF78">
        <v>6.6861228425952202E-4</v>
      </c>
      <c r="AG78">
        <f t="shared" si="43"/>
        <v>1.3892000009834784</v>
      </c>
      <c r="AH78">
        <f t="shared" si="44"/>
        <v>1176.8651843990619</v>
      </c>
      <c r="AI78">
        <f t="shared" si="45"/>
        <v>146.75850207380665</v>
      </c>
      <c r="AJ78">
        <f t="shared" si="46"/>
        <v>732.15906638257457</v>
      </c>
      <c r="AK78">
        <f t="shared" si="47"/>
        <v>1325.7095511264806</v>
      </c>
      <c r="AN78">
        <v>2100</v>
      </c>
      <c r="AO78">
        <v>6.6869071764608795E-4</v>
      </c>
      <c r="AP78">
        <f t="shared" si="48"/>
        <v>1.3892000009837091</v>
      </c>
      <c r="AQ78">
        <f t="shared" si="49"/>
        <v>1176.8651843996595</v>
      </c>
      <c r="AR78">
        <f t="shared" si="50"/>
        <v>146.75850307116559</v>
      </c>
      <c r="AS78">
        <f t="shared" si="51"/>
        <v>732.1590674461313</v>
      </c>
      <c r="AT78">
        <f t="shared" si="52"/>
        <v>1325.7095522469017</v>
      </c>
    </row>
  </sheetData>
  <mergeCells count="2">
    <mergeCell ref="AY1:BB1"/>
    <mergeCell ref="AY9:B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DBA3-60C2-4441-B7E6-F4AFAE338F3B}">
  <dimension ref="A1:AZ1034"/>
  <sheetViews>
    <sheetView topLeftCell="AG1" workbookViewId="0">
      <selection activeCell="AL1" sqref="AL1"/>
    </sheetView>
  </sheetViews>
  <sheetFormatPr baseColWidth="10" defaultRowHeight="16" x14ac:dyDescent="0.2"/>
  <cols>
    <col min="3" max="3" width="13.6640625" bestFit="1" customWidth="1"/>
    <col min="4" max="4" width="12.1640625" bestFit="1" customWidth="1"/>
    <col min="5" max="5" width="11.1640625" bestFit="1" customWidth="1"/>
    <col min="9" max="9" width="14.5" bestFit="1" customWidth="1"/>
    <col min="10" max="10" width="13.5" bestFit="1" customWidth="1"/>
    <col min="13" max="13" width="12" bestFit="1" customWidth="1"/>
    <col min="14" max="14" width="12" customWidth="1"/>
    <col min="15" max="15" width="23.5" bestFit="1" customWidth="1"/>
    <col min="16" max="16" width="22.5" bestFit="1" customWidth="1"/>
    <col min="20" max="20" width="13.6640625" bestFit="1" customWidth="1"/>
    <col min="21" max="21" width="12.1640625" bestFit="1" customWidth="1"/>
    <col min="22" max="22" width="11.1640625" bestFit="1" customWidth="1"/>
    <col min="32" max="32" width="23.5" bestFit="1" customWidth="1"/>
    <col min="33" max="33" width="22.5" bestFit="1" customWidth="1"/>
    <col min="37" max="37" width="17" bestFit="1" customWidth="1"/>
    <col min="38" max="38" width="18.5" bestFit="1" customWidth="1"/>
    <col min="39" max="39" width="15.83203125" bestFit="1" customWidth="1"/>
    <col min="40" max="40" width="17.5" bestFit="1" customWidth="1"/>
    <col min="41" max="42" width="17.5" customWidth="1"/>
    <col min="46" max="46" width="17" bestFit="1" customWidth="1"/>
    <col min="47" max="47" width="18.5" bestFit="1" customWidth="1"/>
    <col min="48" max="48" width="15.83203125" bestFit="1" customWidth="1"/>
    <col min="49" max="49" width="17.5" bestFit="1" customWidth="1"/>
  </cols>
  <sheetData>
    <row r="1" spans="1:52" x14ac:dyDescent="0.2">
      <c r="B1" t="s">
        <v>41</v>
      </c>
      <c r="F1" s="6" t="s">
        <v>64</v>
      </c>
      <c r="G1" s="6"/>
      <c r="S1" t="s">
        <v>41</v>
      </c>
      <c r="W1" s="6" t="s">
        <v>64</v>
      </c>
      <c r="X1" s="6"/>
      <c r="Z1" s="7" t="s">
        <v>60</v>
      </c>
      <c r="AA1" s="7" t="s">
        <v>61</v>
      </c>
      <c r="AI1" t="s">
        <v>41</v>
      </c>
      <c r="AR1" t="s">
        <v>41</v>
      </c>
    </row>
    <row r="2" spans="1:52" x14ac:dyDescent="0.2">
      <c r="A2" t="s">
        <v>2</v>
      </c>
      <c r="B2" t="s">
        <v>0</v>
      </c>
      <c r="C2" t="s">
        <v>42</v>
      </c>
      <c r="D2" t="s">
        <v>44</v>
      </c>
      <c r="E2" t="s">
        <v>43</v>
      </c>
      <c r="F2" s="6" t="s">
        <v>57</v>
      </c>
      <c r="G2" s="6" t="s">
        <v>56</v>
      </c>
      <c r="H2" t="s">
        <v>53</v>
      </c>
      <c r="I2" t="s">
        <v>58</v>
      </c>
      <c r="J2" t="s">
        <v>59</v>
      </c>
      <c r="K2" s="6" t="s">
        <v>62</v>
      </c>
      <c r="L2" s="6" t="s">
        <v>63</v>
      </c>
      <c r="M2" t="s">
        <v>47</v>
      </c>
      <c r="N2" t="s">
        <v>49</v>
      </c>
      <c r="O2" s="6" t="s">
        <v>45</v>
      </c>
      <c r="P2" s="6" t="s">
        <v>46</v>
      </c>
      <c r="R2" s="1" t="s">
        <v>5</v>
      </c>
      <c r="S2" t="s">
        <v>0</v>
      </c>
      <c r="T2" t="s">
        <v>42</v>
      </c>
      <c r="U2" t="s">
        <v>44</v>
      </c>
      <c r="V2" t="s">
        <v>43</v>
      </c>
      <c r="W2" s="6" t="s">
        <v>57</v>
      </c>
      <c r="X2" s="6" t="s">
        <v>56</v>
      </c>
      <c r="Y2" t="s">
        <v>53</v>
      </c>
      <c r="Z2" s="7" t="s">
        <v>58</v>
      </c>
      <c r="AA2" s="7" t="s">
        <v>59</v>
      </c>
      <c r="AB2" s="6" t="s">
        <v>62</v>
      </c>
      <c r="AC2" s="6" t="s">
        <v>63</v>
      </c>
      <c r="AD2" t="s">
        <v>47</v>
      </c>
      <c r="AE2" t="s">
        <v>49</v>
      </c>
      <c r="AF2" t="s">
        <v>45</v>
      </c>
      <c r="AG2" t="s">
        <v>46</v>
      </c>
      <c r="AI2" t="s">
        <v>2</v>
      </c>
      <c r="AJ2" t="s">
        <v>0</v>
      </c>
      <c r="AK2" t="s">
        <v>48</v>
      </c>
      <c r="AL2" t="s">
        <v>52</v>
      </c>
      <c r="AM2" t="s">
        <v>50</v>
      </c>
      <c r="AN2" t="s">
        <v>51</v>
      </c>
      <c r="AO2" t="s">
        <v>54</v>
      </c>
      <c r="AP2" t="s">
        <v>55</v>
      </c>
      <c r="AR2" s="1" t="s">
        <v>5</v>
      </c>
      <c r="AS2" t="s">
        <v>0</v>
      </c>
      <c r="AT2" t="s">
        <v>48</v>
      </c>
      <c r="AU2" t="s">
        <v>52</v>
      </c>
      <c r="AV2" t="s">
        <v>50</v>
      </c>
      <c r="AW2" t="s">
        <v>51</v>
      </c>
      <c r="AX2" t="s">
        <v>54</v>
      </c>
      <c r="AY2" t="s">
        <v>55</v>
      </c>
    </row>
    <row r="3" spans="1:52" x14ac:dyDescent="0.2">
      <c r="B3" s="5">
        <v>42005</v>
      </c>
      <c r="C3">
        <v>543867.43999999994</v>
      </c>
      <c r="D3">
        <v>878519.83</v>
      </c>
      <c r="E3">
        <v>311600.34000000003</v>
      </c>
      <c r="F3">
        <v>3651.8953000000001</v>
      </c>
      <c r="G3">
        <v>3138.6437999999998</v>
      </c>
      <c r="H3">
        <v>2207806.7999999998</v>
      </c>
      <c r="I3">
        <v>5640337.5</v>
      </c>
      <c r="J3">
        <v>3307499.5</v>
      </c>
      <c r="K3">
        <v>15052971</v>
      </c>
      <c r="L3">
        <v>1214596</v>
      </c>
      <c r="M3">
        <v>570363.69999999995</v>
      </c>
      <c r="N3">
        <v>1055253.5</v>
      </c>
      <c r="O3">
        <v>1920126.4</v>
      </c>
      <c r="P3">
        <v>574705.6</v>
      </c>
      <c r="S3" s="5">
        <v>42005</v>
      </c>
      <c r="T3">
        <v>549501</v>
      </c>
      <c r="U3">
        <v>879883.5</v>
      </c>
      <c r="V3">
        <v>235220.85</v>
      </c>
      <c r="W3">
        <v>3790.3791999999999</v>
      </c>
      <c r="X3">
        <v>3552.558</v>
      </c>
      <c r="Y3">
        <v>2207806.7999999998</v>
      </c>
      <c r="Z3">
        <v>320386.25</v>
      </c>
      <c r="AB3">
        <v>15610702</v>
      </c>
      <c r="AC3">
        <v>1656416.1</v>
      </c>
      <c r="AD3">
        <v>568814.69999999995</v>
      </c>
      <c r="AE3">
        <v>1056163.3999999999</v>
      </c>
      <c r="AF3">
        <v>2023996</v>
      </c>
      <c r="AG3">
        <v>732928.56</v>
      </c>
      <c r="AJ3" s="5">
        <v>42005</v>
      </c>
      <c r="AK3">
        <v>272971.5</v>
      </c>
      <c r="AL3">
        <v>147663.04999999999</v>
      </c>
      <c r="AM3">
        <v>194816.05</v>
      </c>
      <c r="AN3">
        <v>0</v>
      </c>
      <c r="AO3">
        <v>1947570.8</v>
      </c>
      <c r="AP3">
        <v>260235.92</v>
      </c>
      <c r="AS3" s="5">
        <v>42005</v>
      </c>
      <c r="AT3">
        <v>273097.96999999997</v>
      </c>
      <c r="AU3">
        <v>146064.01999999999</v>
      </c>
      <c r="AV3">
        <v>194826.34</v>
      </c>
      <c r="AW3">
        <v>0</v>
      </c>
      <c r="AX3">
        <v>1947570.8</v>
      </c>
      <c r="AY3">
        <v>260235.92</v>
      </c>
      <c r="AZ3" s="5"/>
    </row>
    <row r="4" spans="1:52" x14ac:dyDescent="0.2">
      <c r="B4" s="5">
        <v>42036</v>
      </c>
      <c r="C4">
        <v>568494.69999999995</v>
      </c>
      <c r="D4">
        <v>869027.58</v>
      </c>
      <c r="E4">
        <v>302855.28000000003</v>
      </c>
      <c r="F4">
        <v>3774.0124999999998</v>
      </c>
      <c r="G4">
        <v>3425.0702999999999</v>
      </c>
      <c r="H4">
        <v>2194483.7999999998</v>
      </c>
      <c r="I4">
        <v>5543315</v>
      </c>
      <c r="J4">
        <v>3295041.5</v>
      </c>
      <c r="K4">
        <v>15806360</v>
      </c>
      <c r="L4">
        <v>1452546.5</v>
      </c>
      <c r="M4">
        <v>524316.19999999995</v>
      </c>
      <c r="N4">
        <v>1011827.7</v>
      </c>
      <c r="O4">
        <v>2024576.5</v>
      </c>
      <c r="P4">
        <v>672288.5</v>
      </c>
      <c r="S4" s="5">
        <v>42036</v>
      </c>
      <c r="T4">
        <v>568354.4</v>
      </c>
      <c r="U4">
        <v>875068.9</v>
      </c>
      <c r="V4">
        <v>226325.58000000002</v>
      </c>
      <c r="W4">
        <v>3598.5846999999999</v>
      </c>
      <c r="X4">
        <v>3926.1774999999998</v>
      </c>
      <c r="Y4">
        <v>2205208.5</v>
      </c>
      <c r="Z4">
        <v>319893.8</v>
      </c>
      <c r="AB4">
        <v>13983894</v>
      </c>
      <c r="AC4">
        <v>1808896.8</v>
      </c>
      <c r="AD4">
        <v>527516.4</v>
      </c>
      <c r="AE4">
        <v>1012651.3</v>
      </c>
      <c r="AF4">
        <v>1698423.9</v>
      </c>
      <c r="AG4">
        <v>784617.44</v>
      </c>
      <c r="AJ4" s="5">
        <v>42036</v>
      </c>
      <c r="AK4">
        <v>263791.7</v>
      </c>
      <c r="AL4">
        <v>132852.29999999999</v>
      </c>
      <c r="AM4">
        <v>197027.66</v>
      </c>
      <c r="AN4">
        <v>0</v>
      </c>
      <c r="AO4">
        <v>1933862.5</v>
      </c>
      <c r="AP4">
        <v>260621.02</v>
      </c>
      <c r="AS4" s="5">
        <v>42036</v>
      </c>
      <c r="AT4">
        <v>263999.7</v>
      </c>
      <c r="AU4">
        <v>134063.16</v>
      </c>
      <c r="AV4">
        <v>197028.64</v>
      </c>
      <c r="AW4">
        <v>0</v>
      </c>
      <c r="AX4">
        <v>1944533.4</v>
      </c>
      <c r="AY4">
        <v>260675.17</v>
      </c>
      <c r="AZ4" s="5"/>
    </row>
    <row r="5" spans="1:52" x14ac:dyDescent="0.2">
      <c r="B5" s="5">
        <v>42064</v>
      </c>
      <c r="C5">
        <v>540871.93999999994</v>
      </c>
      <c r="D5">
        <v>877987.29</v>
      </c>
      <c r="E5">
        <v>295577.65999999997</v>
      </c>
      <c r="F5">
        <v>3544.5176000000001</v>
      </c>
      <c r="G5">
        <v>3687.7898</v>
      </c>
      <c r="H5">
        <v>2173126.7999999998</v>
      </c>
      <c r="I5">
        <v>5576834</v>
      </c>
      <c r="J5">
        <v>3297569.5</v>
      </c>
      <c r="K5">
        <v>13937381</v>
      </c>
      <c r="L5">
        <v>1869439</v>
      </c>
      <c r="M5">
        <v>521184.4</v>
      </c>
      <c r="N5">
        <v>969608.5</v>
      </c>
      <c r="O5">
        <v>1591258.9</v>
      </c>
      <c r="P5">
        <v>787633.56</v>
      </c>
      <c r="S5" s="5">
        <v>42064</v>
      </c>
      <c r="T5">
        <v>571973.1</v>
      </c>
      <c r="U5">
        <v>867417.2</v>
      </c>
      <c r="V5">
        <v>219631.01199999999</v>
      </c>
      <c r="W5">
        <v>3526.0781000000002</v>
      </c>
      <c r="X5">
        <v>4093.5479</v>
      </c>
      <c r="Y5">
        <v>2197935.2000000002</v>
      </c>
      <c r="Z5">
        <v>319364.65999999997</v>
      </c>
      <c r="AB5">
        <v>13536663</v>
      </c>
      <c r="AC5">
        <v>1806113.9</v>
      </c>
      <c r="AD5">
        <v>505887.25</v>
      </c>
      <c r="AE5">
        <v>971034.56</v>
      </c>
      <c r="AF5">
        <v>1534245.6</v>
      </c>
      <c r="AG5">
        <v>745860.4</v>
      </c>
      <c r="AJ5" s="5">
        <v>42064</v>
      </c>
      <c r="AK5">
        <v>256969.08</v>
      </c>
      <c r="AL5">
        <v>133420.6</v>
      </c>
      <c r="AM5">
        <v>198953.12</v>
      </c>
      <c r="AN5">
        <v>0</v>
      </c>
      <c r="AO5">
        <v>1912261</v>
      </c>
      <c r="AP5">
        <v>260865.75</v>
      </c>
      <c r="AS5" s="5">
        <v>42064</v>
      </c>
      <c r="AT5">
        <v>253810.14</v>
      </c>
      <c r="AU5">
        <v>128623.375</v>
      </c>
      <c r="AV5">
        <v>198975.08</v>
      </c>
      <c r="AW5">
        <v>0</v>
      </c>
      <c r="AX5">
        <v>1936840.6</v>
      </c>
      <c r="AY5">
        <v>261095.1</v>
      </c>
      <c r="AZ5" s="5"/>
    </row>
    <row r="6" spans="1:52" x14ac:dyDescent="0.2">
      <c r="B6" s="5">
        <v>42095</v>
      </c>
      <c r="C6">
        <v>459675.75</v>
      </c>
      <c r="D6">
        <v>875781.58</v>
      </c>
      <c r="E6">
        <v>289617.3</v>
      </c>
      <c r="F6">
        <v>3504.1439999999998</v>
      </c>
      <c r="G6">
        <v>4260.7236000000003</v>
      </c>
      <c r="H6">
        <v>2154199.7999999998</v>
      </c>
      <c r="I6">
        <v>5572088.5</v>
      </c>
      <c r="J6">
        <v>3292551.2</v>
      </c>
      <c r="K6">
        <v>12293438</v>
      </c>
      <c r="L6">
        <v>2281041.7999999998</v>
      </c>
      <c r="M6">
        <v>532483.56000000006</v>
      </c>
      <c r="N6">
        <v>926625.4</v>
      </c>
      <c r="O6">
        <v>1498434.5</v>
      </c>
      <c r="P6">
        <v>942056</v>
      </c>
      <c r="S6" s="5">
        <v>42095</v>
      </c>
      <c r="T6">
        <v>497565.06</v>
      </c>
      <c r="U6">
        <v>862542.44</v>
      </c>
      <c r="V6">
        <v>216386.49</v>
      </c>
      <c r="W6">
        <v>3535.1426000000001</v>
      </c>
      <c r="X6">
        <v>4679.7389999999996</v>
      </c>
      <c r="Y6">
        <v>2190641.5</v>
      </c>
      <c r="Z6">
        <v>318502.62</v>
      </c>
      <c r="AB6">
        <v>13524733</v>
      </c>
      <c r="AC6">
        <v>2024894.6</v>
      </c>
      <c r="AD6">
        <v>496955.5</v>
      </c>
      <c r="AE6">
        <v>935543.9</v>
      </c>
      <c r="AF6">
        <v>1635134.4</v>
      </c>
      <c r="AG6">
        <v>915044.4</v>
      </c>
      <c r="AJ6" s="5">
        <v>42095</v>
      </c>
      <c r="AK6">
        <v>255699.22</v>
      </c>
      <c r="AL6">
        <v>138716.17000000001</v>
      </c>
      <c r="AM6">
        <v>200275.66</v>
      </c>
      <c r="AN6">
        <v>0</v>
      </c>
      <c r="AO6">
        <v>1893198.6</v>
      </c>
      <c r="AP6">
        <v>261001.11</v>
      </c>
      <c r="AS6" s="5">
        <v>42095</v>
      </c>
      <c r="AT6">
        <v>246173.53</v>
      </c>
      <c r="AU6">
        <v>124471.65</v>
      </c>
      <c r="AV6">
        <v>200607.78</v>
      </c>
      <c r="AW6">
        <v>0</v>
      </c>
      <c r="AX6">
        <v>1929162.9</v>
      </c>
      <c r="AY6">
        <v>261478.66</v>
      </c>
      <c r="AZ6" s="5"/>
    </row>
    <row r="7" spans="1:52" x14ac:dyDescent="0.2">
      <c r="B7" s="5">
        <v>42125</v>
      </c>
      <c r="C7">
        <v>464090.62</v>
      </c>
      <c r="D7">
        <v>882145.3</v>
      </c>
      <c r="E7">
        <v>287784.5</v>
      </c>
      <c r="F7">
        <v>3544.7746999999999</v>
      </c>
      <c r="G7">
        <v>3804.3552</v>
      </c>
      <c r="H7">
        <v>2138376</v>
      </c>
      <c r="I7">
        <v>5631228.5</v>
      </c>
      <c r="J7">
        <v>3276915.8</v>
      </c>
      <c r="K7">
        <v>13383005</v>
      </c>
      <c r="L7">
        <v>1657660.8</v>
      </c>
      <c r="M7">
        <v>542293.5</v>
      </c>
      <c r="N7">
        <v>890458.25</v>
      </c>
      <c r="O7">
        <v>1620722</v>
      </c>
      <c r="P7">
        <v>721380.3</v>
      </c>
      <c r="S7" s="5">
        <v>42125</v>
      </c>
      <c r="T7">
        <v>462307.72</v>
      </c>
      <c r="U7">
        <v>864536.75</v>
      </c>
      <c r="V7">
        <v>220183.465</v>
      </c>
      <c r="W7">
        <v>3517.4009999999998</v>
      </c>
      <c r="X7">
        <v>4268.1890000000003</v>
      </c>
      <c r="Y7">
        <v>2184005.2000000002</v>
      </c>
      <c r="Z7">
        <v>317052.28000000003</v>
      </c>
      <c r="AB7">
        <v>13870985</v>
      </c>
      <c r="AC7">
        <v>1616869.9</v>
      </c>
      <c r="AD7">
        <v>506573.28</v>
      </c>
      <c r="AE7">
        <v>919729.9</v>
      </c>
      <c r="AF7">
        <v>1711261.1</v>
      </c>
      <c r="AG7">
        <v>712586.3</v>
      </c>
      <c r="AJ7" s="5">
        <v>42125</v>
      </c>
      <c r="AK7">
        <v>256745.38</v>
      </c>
      <c r="AL7">
        <v>144701.97</v>
      </c>
      <c r="AM7">
        <v>200861</v>
      </c>
      <c r="AN7">
        <v>0</v>
      </c>
      <c r="AO7">
        <v>1877327.8</v>
      </c>
      <c r="AP7">
        <v>261048.08</v>
      </c>
      <c r="AS7" s="5">
        <v>42125</v>
      </c>
      <c r="AT7">
        <v>244475.69</v>
      </c>
      <c r="AU7">
        <v>126190.07</v>
      </c>
      <c r="AV7">
        <v>202144.52</v>
      </c>
      <c r="AW7">
        <v>0</v>
      </c>
      <c r="AX7">
        <v>1922175.8</v>
      </c>
      <c r="AY7">
        <v>261829.3</v>
      </c>
      <c r="AZ7" s="5"/>
    </row>
    <row r="8" spans="1:52" x14ac:dyDescent="0.2">
      <c r="B8" s="5">
        <v>42156</v>
      </c>
      <c r="C8">
        <v>506870.97</v>
      </c>
      <c r="D8">
        <v>895719.58</v>
      </c>
      <c r="E8">
        <v>290252.78000000003</v>
      </c>
      <c r="F8">
        <v>3527.7624999999998</v>
      </c>
      <c r="G8">
        <v>3909.7406999999998</v>
      </c>
      <c r="H8">
        <v>2125437.5</v>
      </c>
      <c r="I8">
        <v>5770870.5</v>
      </c>
      <c r="J8">
        <v>3247009.5</v>
      </c>
      <c r="K8">
        <v>14505394</v>
      </c>
      <c r="L8">
        <v>1838652.4</v>
      </c>
      <c r="M8">
        <v>564855.30000000005</v>
      </c>
      <c r="N8">
        <v>870774.25</v>
      </c>
      <c r="O8">
        <v>1726682</v>
      </c>
      <c r="P8">
        <v>785655.25</v>
      </c>
      <c r="S8" s="5">
        <v>42156</v>
      </c>
      <c r="T8">
        <v>504774.16</v>
      </c>
      <c r="U8">
        <v>881211.7</v>
      </c>
      <c r="V8">
        <v>229166.07</v>
      </c>
      <c r="W8">
        <v>3454.8150000000001</v>
      </c>
      <c r="X8">
        <v>4062.9648000000002</v>
      </c>
      <c r="Y8">
        <v>2178083.5</v>
      </c>
      <c r="Z8">
        <v>315343.2</v>
      </c>
      <c r="AB8">
        <v>12759254</v>
      </c>
      <c r="AC8">
        <v>1467917.1</v>
      </c>
      <c r="AD8">
        <v>551001.93999999994</v>
      </c>
      <c r="AE8">
        <v>937464.8</v>
      </c>
      <c r="AF8">
        <v>1568068.8</v>
      </c>
      <c r="AG8">
        <v>645166.80000000005</v>
      </c>
      <c r="AJ8" s="5">
        <v>42156</v>
      </c>
      <c r="AK8">
        <v>260212.72</v>
      </c>
      <c r="AL8">
        <v>156951.51999999999</v>
      </c>
      <c r="AM8">
        <v>201339.77</v>
      </c>
      <c r="AN8">
        <v>0</v>
      </c>
      <c r="AO8">
        <v>1864410.5</v>
      </c>
      <c r="AP8">
        <v>261027.06</v>
      </c>
      <c r="AS8" s="5">
        <v>42156</v>
      </c>
      <c r="AT8">
        <v>249666.8</v>
      </c>
      <c r="AU8">
        <v>141093.64000000001</v>
      </c>
      <c r="AV8">
        <v>204127.5</v>
      </c>
      <c r="AW8">
        <v>0</v>
      </c>
      <c r="AX8">
        <v>1915931.2</v>
      </c>
      <c r="AY8">
        <v>262152.25</v>
      </c>
      <c r="AZ8" s="5"/>
    </row>
    <row r="9" spans="1:52" x14ac:dyDescent="0.2">
      <c r="B9" s="5">
        <v>42186</v>
      </c>
      <c r="C9">
        <v>536061.43999999994</v>
      </c>
      <c r="D9">
        <v>910564.8899999999</v>
      </c>
      <c r="E9">
        <v>304172.53000000003</v>
      </c>
      <c r="F9">
        <v>3386.6448</v>
      </c>
      <c r="G9">
        <v>3904.8604</v>
      </c>
      <c r="H9">
        <v>2115061.2000000002</v>
      </c>
      <c r="I9">
        <v>5950744</v>
      </c>
      <c r="J9">
        <v>3239801</v>
      </c>
      <c r="K9">
        <v>12711396</v>
      </c>
      <c r="L9">
        <v>1694056.6</v>
      </c>
      <c r="M9">
        <v>603038.1</v>
      </c>
      <c r="N9">
        <v>898534.06</v>
      </c>
      <c r="O9">
        <v>1438601.8</v>
      </c>
      <c r="P9">
        <v>718140.25</v>
      </c>
      <c r="S9" s="5">
        <v>42186</v>
      </c>
      <c r="T9">
        <v>540834.19999999995</v>
      </c>
      <c r="U9">
        <v>897961.75</v>
      </c>
      <c r="V9">
        <v>246543.63400000002</v>
      </c>
      <c r="W9">
        <v>3474.913</v>
      </c>
      <c r="X9">
        <v>3736.6532999999999</v>
      </c>
      <c r="Y9">
        <v>2172833</v>
      </c>
      <c r="Z9">
        <v>314900.34000000003</v>
      </c>
      <c r="AB9">
        <v>13975455</v>
      </c>
      <c r="AC9">
        <v>1402603.8</v>
      </c>
      <c r="AD9">
        <v>609192.9</v>
      </c>
      <c r="AE9">
        <v>1011663.1</v>
      </c>
      <c r="AF9">
        <v>1604416.8</v>
      </c>
      <c r="AG9">
        <v>644151.5</v>
      </c>
      <c r="AJ9" s="5">
        <v>42186</v>
      </c>
      <c r="AK9">
        <v>266968.3</v>
      </c>
      <c r="AL9">
        <v>175586.44</v>
      </c>
      <c r="AM9">
        <v>202536.2</v>
      </c>
      <c r="AN9">
        <v>0</v>
      </c>
      <c r="AO9">
        <v>1854105.6000000001</v>
      </c>
      <c r="AP9">
        <v>260955.56</v>
      </c>
      <c r="AS9" s="5">
        <v>42186</v>
      </c>
      <c r="AT9">
        <v>259532.64</v>
      </c>
      <c r="AU9">
        <v>162141.53</v>
      </c>
      <c r="AV9">
        <v>207022.97</v>
      </c>
      <c r="AW9">
        <v>0</v>
      </c>
      <c r="AX9">
        <v>1910380.5</v>
      </c>
      <c r="AY9">
        <v>262452.65999999997</v>
      </c>
      <c r="AZ9" s="5"/>
    </row>
    <row r="10" spans="1:52" x14ac:dyDescent="0.2">
      <c r="B10" s="5">
        <v>42217</v>
      </c>
      <c r="C10">
        <v>593566</v>
      </c>
      <c r="D10">
        <v>921594.34999999986</v>
      </c>
      <c r="E10">
        <v>322283.15999999997</v>
      </c>
      <c r="F10">
        <v>3509.4110000000001</v>
      </c>
      <c r="G10">
        <v>3769.1309000000001</v>
      </c>
      <c r="H10">
        <v>2106931.5</v>
      </c>
      <c r="I10">
        <v>6037597</v>
      </c>
      <c r="J10">
        <v>3257935.2</v>
      </c>
      <c r="K10">
        <v>14101165</v>
      </c>
      <c r="L10">
        <v>1305535.8</v>
      </c>
      <c r="M10">
        <v>647095.4</v>
      </c>
      <c r="N10">
        <v>993003.7</v>
      </c>
      <c r="O10">
        <v>1657744.2</v>
      </c>
      <c r="P10">
        <v>614581.4</v>
      </c>
      <c r="S10" s="5">
        <v>42217</v>
      </c>
      <c r="T10">
        <v>597085.93999999994</v>
      </c>
      <c r="U10">
        <v>917960.6</v>
      </c>
      <c r="V10">
        <v>267954.38199999998</v>
      </c>
      <c r="W10">
        <v>3386.7053000000001</v>
      </c>
      <c r="X10">
        <v>4095.8314999999998</v>
      </c>
      <c r="Y10">
        <v>2168192.7999999998</v>
      </c>
      <c r="Z10">
        <v>316073.21999999997</v>
      </c>
      <c r="AB10">
        <v>13661475</v>
      </c>
      <c r="AC10">
        <v>2032927.1</v>
      </c>
      <c r="AD10">
        <v>661712.30000000005</v>
      </c>
      <c r="AE10">
        <v>1145870.1000000001</v>
      </c>
      <c r="AF10">
        <v>1490402.6</v>
      </c>
      <c r="AG10">
        <v>823323.8</v>
      </c>
      <c r="AJ10" s="5">
        <v>42217</v>
      </c>
      <c r="AK10">
        <v>276325.40000000002</v>
      </c>
      <c r="AL10">
        <v>198631.97</v>
      </c>
      <c r="AM10">
        <v>205023.58</v>
      </c>
      <c r="AN10">
        <v>0</v>
      </c>
      <c r="AO10">
        <v>1846083.8</v>
      </c>
      <c r="AP10">
        <v>260848.02</v>
      </c>
      <c r="AS10" s="5">
        <v>42217</v>
      </c>
      <c r="AT10">
        <v>271727.78000000003</v>
      </c>
      <c r="AU10">
        <v>184150.94</v>
      </c>
      <c r="AV10">
        <v>211164.62</v>
      </c>
      <c r="AW10">
        <v>0</v>
      </c>
      <c r="AX10">
        <v>1905457.5</v>
      </c>
      <c r="AY10">
        <v>262735.09999999998</v>
      </c>
      <c r="AZ10" s="5"/>
    </row>
    <row r="11" spans="1:52" x14ac:dyDescent="0.2">
      <c r="B11" s="5">
        <v>42248</v>
      </c>
      <c r="C11">
        <v>625986.9</v>
      </c>
      <c r="D11">
        <v>929124.81</v>
      </c>
      <c r="E11">
        <v>336260.06</v>
      </c>
      <c r="F11">
        <v>3403.6107999999999</v>
      </c>
      <c r="G11">
        <v>3926.4495000000002</v>
      </c>
      <c r="H11">
        <v>2100764.5</v>
      </c>
      <c r="I11">
        <v>6024609.5</v>
      </c>
      <c r="J11">
        <v>3278009.8</v>
      </c>
      <c r="K11">
        <v>12718911</v>
      </c>
      <c r="L11">
        <v>1745455.5</v>
      </c>
      <c r="M11">
        <v>680197.2</v>
      </c>
      <c r="N11">
        <v>1091873.5</v>
      </c>
      <c r="O11">
        <v>1502763.5</v>
      </c>
      <c r="P11">
        <v>721501.7</v>
      </c>
      <c r="S11" s="5">
        <v>42248</v>
      </c>
      <c r="T11">
        <v>662532.5</v>
      </c>
      <c r="U11">
        <v>941921.44</v>
      </c>
      <c r="V11">
        <v>282769.34999999998</v>
      </c>
      <c r="W11">
        <v>3481.5207999999998</v>
      </c>
      <c r="X11">
        <v>4046.0823</v>
      </c>
      <c r="Y11">
        <v>2164099.5</v>
      </c>
      <c r="Z11">
        <v>318730.59999999998</v>
      </c>
      <c r="AB11">
        <v>12771864</v>
      </c>
      <c r="AC11">
        <v>1988820.6</v>
      </c>
      <c r="AD11">
        <v>712783.9</v>
      </c>
      <c r="AE11">
        <v>1282517.3999999999</v>
      </c>
      <c r="AF11">
        <v>1524772.5</v>
      </c>
      <c r="AG11">
        <v>791287.2</v>
      </c>
      <c r="AJ11" s="5">
        <v>42248</v>
      </c>
      <c r="AK11">
        <v>286058.2</v>
      </c>
      <c r="AL11">
        <v>219066.39</v>
      </c>
      <c r="AM11">
        <v>208757.55</v>
      </c>
      <c r="AN11">
        <v>0</v>
      </c>
      <c r="AO11">
        <v>1840048.4</v>
      </c>
      <c r="AP11">
        <v>260716.14</v>
      </c>
      <c r="AS11" s="5">
        <v>42248</v>
      </c>
      <c r="AT11">
        <v>285837.40000000002</v>
      </c>
      <c r="AU11">
        <v>205787.72</v>
      </c>
      <c r="AV11">
        <v>216655.4</v>
      </c>
      <c r="AW11">
        <v>0</v>
      </c>
      <c r="AX11">
        <v>1901095.5</v>
      </c>
      <c r="AY11">
        <v>263003.71999999997</v>
      </c>
      <c r="AZ11" s="5"/>
    </row>
    <row r="12" spans="1:52" x14ac:dyDescent="0.2">
      <c r="B12" s="5">
        <v>42278</v>
      </c>
      <c r="C12">
        <v>580037.5</v>
      </c>
      <c r="D12">
        <v>940242.38</v>
      </c>
      <c r="E12">
        <v>335559.56</v>
      </c>
      <c r="F12">
        <v>3595.5927999999999</v>
      </c>
      <c r="G12">
        <v>3463.9463000000001</v>
      </c>
      <c r="H12">
        <v>2096307.1</v>
      </c>
      <c r="I12">
        <v>5959763.5</v>
      </c>
      <c r="J12">
        <v>3293042.5</v>
      </c>
      <c r="K12">
        <v>15309322</v>
      </c>
      <c r="L12">
        <v>1372791.2</v>
      </c>
      <c r="M12">
        <v>695249.94</v>
      </c>
      <c r="N12">
        <v>1121913.8999999999</v>
      </c>
      <c r="O12">
        <v>1850575.2</v>
      </c>
      <c r="P12">
        <v>617784.56000000006</v>
      </c>
      <c r="S12" s="5">
        <v>42278</v>
      </c>
      <c r="T12">
        <v>640843.5</v>
      </c>
      <c r="U12">
        <v>958720.1</v>
      </c>
      <c r="V12">
        <v>279902.43999999994</v>
      </c>
      <c r="W12">
        <v>3496.924</v>
      </c>
      <c r="X12">
        <v>4243.2353999999996</v>
      </c>
      <c r="Y12">
        <v>2160494</v>
      </c>
      <c r="Z12">
        <v>322659.65999999997</v>
      </c>
      <c r="AB12">
        <v>12522823</v>
      </c>
      <c r="AC12">
        <v>2056544.1</v>
      </c>
      <c r="AD12">
        <v>768194</v>
      </c>
      <c r="AE12">
        <v>1345322.1</v>
      </c>
      <c r="AF12">
        <v>1512624.2</v>
      </c>
      <c r="AG12">
        <v>854546.7</v>
      </c>
      <c r="AJ12" s="5">
        <v>42278</v>
      </c>
      <c r="AK12">
        <v>293973.12</v>
      </c>
      <c r="AL12">
        <v>231490</v>
      </c>
      <c r="AM12">
        <v>213383.64</v>
      </c>
      <c r="AN12">
        <v>0</v>
      </c>
      <c r="AO12">
        <v>1835737.2</v>
      </c>
      <c r="AP12">
        <v>260569.8</v>
      </c>
      <c r="AS12" s="5">
        <v>42278</v>
      </c>
      <c r="AT12">
        <v>302967.5</v>
      </c>
      <c r="AU12">
        <v>231662.52</v>
      </c>
      <c r="AV12">
        <v>223511.7</v>
      </c>
      <c r="AW12">
        <v>0</v>
      </c>
      <c r="AX12">
        <v>1897231.8</v>
      </c>
      <c r="AY12">
        <v>263262.25</v>
      </c>
      <c r="AZ12" s="5"/>
    </row>
    <row r="13" spans="1:52" x14ac:dyDescent="0.2">
      <c r="B13" s="5">
        <v>42309</v>
      </c>
      <c r="C13">
        <v>506366.28</v>
      </c>
      <c r="D13">
        <v>942611.47000000009</v>
      </c>
      <c r="E13">
        <v>324464.15999999997</v>
      </c>
      <c r="F13">
        <v>3684.1093999999998</v>
      </c>
      <c r="G13">
        <v>3786.2919999999999</v>
      </c>
      <c r="H13">
        <v>2093335.9</v>
      </c>
      <c r="I13">
        <v>5864509</v>
      </c>
      <c r="J13">
        <v>3291631.8</v>
      </c>
      <c r="K13">
        <v>15833081</v>
      </c>
      <c r="L13">
        <v>2053356.5</v>
      </c>
      <c r="M13">
        <v>689287.56</v>
      </c>
      <c r="N13">
        <v>1094346.2</v>
      </c>
      <c r="O13">
        <v>1877785.8</v>
      </c>
      <c r="P13">
        <v>840855.06</v>
      </c>
      <c r="S13" s="5">
        <v>42309</v>
      </c>
      <c r="T13">
        <v>562698.56000000006</v>
      </c>
      <c r="U13">
        <v>962098.25</v>
      </c>
      <c r="V13">
        <v>270462.80200000003</v>
      </c>
      <c r="W13">
        <v>3418.3314999999998</v>
      </c>
      <c r="X13">
        <v>3845.5227</v>
      </c>
      <c r="Y13">
        <v>2157321.5</v>
      </c>
      <c r="Z13">
        <v>327257.09999999998</v>
      </c>
      <c r="AB13">
        <v>12895647</v>
      </c>
      <c r="AC13">
        <v>1562289.8</v>
      </c>
      <c r="AD13">
        <v>789870.5</v>
      </c>
      <c r="AE13">
        <v>1333867.6000000001</v>
      </c>
      <c r="AF13">
        <v>1548994.4</v>
      </c>
      <c r="AG13">
        <v>660788.6</v>
      </c>
      <c r="AJ13" s="5">
        <v>42309</v>
      </c>
      <c r="AK13">
        <v>297785.65999999997</v>
      </c>
      <c r="AL13">
        <v>233705.11</v>
      </c>
      <c r="AM13">
        <v>217617.11</v>
      </c>
      <c r="AN13">
        <v>0</v>
      </c>
      <c r="AO13">
        <v>1832919</v>
      </c>
      <c r="AP13">
        <v>260416.98</v>
      </c>
      <c r="AS13" s="5">
        <v>42309</v>
      </c>
      <c r="AT13">
        <v>318422.09999999998</v>
      </c>
      <c r="AU13">
        <v>250725.56</v>
      </c>
      <c r="AV13">
        <v>230818.22</v>
      </c>
      <c r="AW13">
        <v>0</v>
      </c>
      <c r="AX13">
        <v>1893807.2</v>
      </c>
      <c r="AY13">
        <v>263514.03000000003</v>
      </c>
      <c r="AZ13" s="5"/>
    </row>
    <row r="14" spans="1:52" x14ac:dyDescent="0.2">
      <c r="B14" s="5">
        <v>42339</v>
      </c>
      <c r="C14">
        <v>461223.88</v>
      </c>
      <c r="D14">
        <v>939312.99</v>
      </c>
      <c r="E14">
        <v>313872.96999999997</v>
      </c>
      <c r="F14">
        <v>3547.6714000000002</v>
      </c>
      <c r="G14">
        <v>3827.7961</v>
      </c>
      <c r="H14">
        <v>2091655.1</v>
      </c>
      <c r="I14">
        <v>5763096.5</v>
      </c>
      <c r="J14">
        <v>3277918.2</v>
      </c>
      <c r="K14">
        <v>13119491</v>
      </c>
      <c r="L14">
        <v>1752076.1</v>
      </c>
      <c r="M14">
        <v>659787.93999999994</v>
      </c>
      <c r="N14">
        <v>1051571.3999999999</v>
      </c>
      <c r="O14">
        <v>1514568.8</v>
      </c>
      <c r="P14">
        <v>720481.1</v>
      </c>
      <c r="S14" s="5">
        <v>42339</v>
      </c>
      <c r="T14">
        <v>466315.8</v>
      </c>
      <c r="U14">
        <v>951986.3</v>
      </c>
      <c r="V14">
        <v>258812.63</v>
      </c>
      <c r="W14">
        <v>3512.7372999999998</v>
      </c>
      <c r="X14">
        <v>4299.1216000000004</v>
      </c>
      <c r="Y14">
        <v>2154530.2000000002</v>
      </c>
      <c r="Z14">
        <v>331625.96999999997</v>
      </c>
      <c r="AB14">
        <v>13123516</v>
      </c>
      <c r="AC14">
        <v>2176271.7999999998</v>
      </c>
      <c r="AD14">
        <v>757507.25</v>
      </c>
      <c r="AE14">
        <v>1287294</v>
      </c>
      <c r="AF14">
        <v>1618382.2</v>
      </c>
      <c r="AG14">
        <v>867490.56</v>
      </c>
      <c r="AJ14" s="5">
        <v>42339</v>
      </c>
      <c r="AK14">
        <v>294246.96999999997</v>
      </c>
      <c r="AL14">
        <v>218654.34</v>
      </c>
      <c r="AM14">
        <v>220821.22</v>
      </c>
      <c r="AN14">
        <v>0</v>
      </c>
      <c r="AO14">
        <v>1831390.6</v>
      </c>
      <c r="AP14">
        <v>260264.23</v>
      </c>
      <c r="AS14" s="5">
        <v>42339</v>
      </c>
      <c r="AT14">
        <v>322553.03000000003</v>
      </c>
      <c r="AU14">
        <v>247183.22</v>
      </c>
      <c r="AV14">
        <v>237252.83</v>
      </c>
      <c r="AW14">
        <v>0</v>
      </c>
      <c r="AX14">
        <v>1890768.1</v>
      </c>
      <c r="AY14">
        <v>263762.15999999997</v>
      </c>
      <c r="AZ14" s="5"/>
    </row>
    <row r="15" spans="1:52" x14ac:dyDescent="0.2">
      <c r="B15" s="5">
        <v>42370</v>
      </c>
      <c r="C15">
        <v>447825.44</v>
      </c>
      <c r="D15">
        <v>924752.5</v>
      </c>
      <c r="E15">
        <v>306982.75</v>
      </c>
      <c r="F15">
        <v>3598.4216000000001</v>
      </c>
      <c r="G15">
        <v>4210.1597000000002</v>
      </c>
      <c r="H15">
        <v>2091092.8</v>
      </c>
      <c r="I15">
        <v>5625383.5</v>
      </c>
      <c r="J15">
        <v>3268123</v>
      </c>
      <c r="K15">
        <v>13642649</v>
      </c>
      <c r="L15">
        <v>1955314.8</v>
      </c>
      <c r="M15">
        <v>605675.30000000005</v>
      </c>
      <c r="N15">
        <v>1000921.44</v>
      </c>
      <c r="O15">
        <v>1665017</v>
      </c>
      <c r="P15">
        <v>829261.56</v>
      </c>
      <c r="S15" s="5">
        <v>42370</v>
      </c>
      <c r="T15">
        <v>402344.53</v>
      </c>
      <c r="U15">
        <v>942167.94</v>
      </c>
      <c r="V15">
        <v>246547.505</v>
      </c>
      <c r="W15">
        <v>3462.5227</v>
      </c>
      <c r="X15">
        <v>4799.9233000000004</v>
      </c>
      <c r="Y15">
        <v>2152074.2000000002</v>
      </c>
      <c r="Z15">
        <v>335598.9</v>
      </c>
      <c r="AB15">
        <v>12943667</v>
      </c>
      <c r="AC15">
        <v>2492558.5</v>
      </c>
      <c r="AD15">
        <v>685107.56</v>
      </c>
      <c r="AE15">
        <v>1220089.8</v>
      </c>
      <c r="AF15">
        <v>1568645.8</v>
      </c>
      <c r="AG15">
        <v>979870.8</v>
      </c>
      <c r="AJ15" s="5">
        <v>42370</v>
      </c>
      <c r="AK15">
        <v>284196.34000000003</v>
      </c>
      <c r="AL15">
        <v>189314.25</v>
      </c>
      <c r="AM15">
        <v>223157.69</v>
      </c>
      <c r="AN15">
        <v>0</v>
      </c>
      <c r="AO15">
        <v>1830975.9</v>
      </c>
      <c r="AP15">
        <v>260117.06</v>
      </c>
      <c r="AS15" s="5">
        <v>42370</v>
      </c>
      <c r="AT15">
        <v>314281.84000000003</v>
      </c>
      <c r="AU15">
        <v>213958.2</v>
      </c>
      <c r="AV15">
        <v>243144.47</v>
      </c>
      <c r="AW15">
        <v>0</v>
      </c>
      <c r="AX15">
        <v>1888064.6</v>
      </c>
      <c r="AY15">
        <v>264009.5</v>
      </c>
      <c r="AZ15" s="5"/>
    </row>
    <row r="16" spans="1:52" x14ac:dyDescent="0.2">
      <c r="B16" s="5">
        <v>42401</v>
      </c>
      <c r="C16">
        <v>484056.16</v>
      </c>
      <c r="D16">
        <v>918729.69</v>
      </c>
      <c r="E16">
        <v>298643.25</v>
      </c>
      <c r="F16">
        <v>3488.5745000000002</v>
      </c>
      <c r="G16">
        <v>4437.2686000000003</v>
      </c>
      <c r="H16">
        <v>2091454.8</v>
      </c>
      <c r="I16">
        <v>5526922.5</v>
      </c>
      <c r="J16">
        <v>3255961</v>
      </c>
      <c r="K16">
        <v>12659438</v>
      </c>
      <c r="L16">
        <v>2376288.7999999998</v>
      </c>
      <c r="M16">
        <v>553975.93999999994</v>
      </c>
      <c r="N16">
        <v>949883.7</v>
      </c>
      <c r="O16">
        <v>1567166.4</v>
      </c>
      <c r="P16">
        <v>930370.7</v>
      </c>
      <c r="S16" s="5">
        <v>42401</v>
      </c>
      <c r="T16">
        <v>404076</v>
      </c>
      <c r="U16">
        <v>921858.5</v>
      </c>
      <c r="V16">
        <v>236309.46999999997</v>
      </c>
      <c r="W16">
        <v>3425.56</v>
      </c>
      <c r="X16">
        <v>5278.2763999999997</v>
      </c>
      <c r="Y16">
        <v>2149906.5</v>
      </c>
      <c r="Z16">
        <v>338414.72</v>
      </c>
      <c r="AB16">
        <v>13966770</v>
      </c>
      <c r="AC16">
        <v>2562987</v>
      </c>
      <c r="AD16">
        <v>613401.25</v>
      </c>
      <c r="AE16">
        <v>1153521.2</v>
      </c>
      <c r="AF16">
        <v>1641294.2</v>
      </c>
      <c r="AG16">
        <v>1003899.7</v>
      </c>
      <c r="AJ16" s="5">
        <v>42401</v>
      </c>
      <c r="AK16">
        <v>272098.90000000002</v>
      </c>
      <c r="AL16">
        <v>159117.76999999999</v>
      </c>
      <c r="AM16">
        <v>224568.81</v>
      </c>
      <c r="AN16">
        <v>0</v>
      </c>
      <c r="AO16">
        <v>1831477.8</v>
      </c>
      <c r="AP16">
        <v>259977.1</v>
      </c>
      <c r="AS16" s="5">
        <v>42401</v>
      </c>
      <c r="AT16">
        <v>300748.62</v>
      </c>
      <c r="AU16">
        <v>175698.92</v>
      </c>
      <c r="AV16">
        <v>248383.11</v>
      </c>
      <c r="AW16">
        <v>0</v>
      </c>
      <c r="AX16">
        <v>1885656.5</v>
      </c>
      <c r="AY16">
        <v>264249.84000000003</v>
      </c>
      <c r="AZ16" s="5"/>
    </row>
    <row r="17" spans="2:52" x14ac:dyDescent="0.2">
      <c r="B17" s="5">
        <v>42430</v>
      </c>
      <c r="C17">
        <v>535571.9</v>
      </c>
      <c r="D17">
        <v>903431.60999999987</v>
      </c>
      <c r="E17">
        <v>295406.88</v>
      </c>
      <c r="F17">
        <v>3478.8296</v>
      </c>
      <c r="G17">
        <v>4615.5923000000003</v>
      </c>
      <c r="H17">
        <v>2092369.5</v>
      </c>
      <c r="I17">
        <v>5513541</v>
      </c>
      <c r="J17">
        <v>3256004</v>
      </c>
      <c r="K17">
        <v>14138877</v>
      </c>
      <c r="L17">
        <v>2247820.2000000002</v>
      </c>
      <c r="M17">
        <v>523843.5</v>
      </c>
      <c r="N17">
        <v>900676.8</v>
      </c>
      <c r="O17">
        <v>1671548.9</v>
      </c>
      <c r="P17">
        <v>912547.7</v>
      </c>
      <c r="S17" s="5">
        <v>42430</v>
      </c>
      <c r="T17">
        <v>471358.3</v>
      </c>
      <c r="U17">
        <v>914912.4</v>
      </c>
      <c r="V17">
        <v>229973.33999999997</v>
      </c>
      <c r="W17">
        <v>3340.1975000000002</v>
      </c>
      <c r="X17">
        <v>4978.3630000000003</v>
      </c>
      <c r="Y17">
        <v>2147937.7999999998</v>
      </c>
      <c r="Z17">
        <v>340203</v>
      </c>
      <c r="AB17">
        <v>12368278</v>
      </c>
      <c r="AC17">
        <v>1716233.9</v>
      </c>
      <c r="AD17">
        <v>570322.9</v>
      </c>
      <c r="AE17">
        <v>1094592.3999999999</v>
      </c>
      <c r="AF17">
        <v>1404318.2</v>
      </c>
      <c r="AG17">
        <v>739087.44</v>
      </c>
      <c r="AJ17" s="5">
        <v>42430</v>
      </c>
      <c r="AK17">
        <v>261398.98</v>
      </c>
      <c r="AL17">
        <v>141907.88</v>
      </c>
      <c r="AM17">
        <v>224999.83</v>
      </c>
      <c r="AN17">
        <v>0</v>
      </c>
      <c r="AO17">
        <v>1832527.2</v>
      </c>
      <c r="AP17">
        <v>259842.34</v>
      </c>
      <c r="AS17" s="5">
        <v>42430</v>
      </c>
      <c r="AT17">
        <v>288036.71999999997</v>
      </c>
      <c r="AU17">
        <v>153306.47</v>
      </c>
      <c r="AV17">
        <v>252922.6</v>
      </c>
      <c r="AW17">
        <v>0</v>
      </c>
      <c r="AX17">
        <v>1883467.4</v>
      </c>
      <c r="AY17">
        <v>264470.5</v>
      </c>
      <c r="AZ17" s="5"/>
    </row>
    <row r="18" spans="2:52" x14ac:dyDescent="0.2">
      <c r="B18" s="5">
        <v>42461</v>
      </c>
      <c r="C18">
        <v>484083.06</v>
      </c>
      <c r="D18">
        <v>891154.97</v>
      </c>
      <c r="E18">
        <v>289184.71999999997</v>
      </c>
      <c r="F18">
        <v>3452.3780000000002</v>
      </c>
      <c r="G18">
        <v>4544.0810000000001</v>
      </c>
      <c r="H18">
        <v>2093694.5</v>
      </c>
      <c r="I18">
        <v>5472375.5</v>
      </c>
      <c r="J18">
        <v>3260504.2</v>
      </c>
      <c r="K18">
        <v>13081917</v>
      </c>
      <c r="L18">
        <v>1858737.2</v>
      </c>
      <c r="M18">
        <v>498713.22</v>
      </c>
      <c r="N18">
        <v>853395.1</v>
      </c>
      <c r="O18">
        <v>1587537</v>
      </c>
      <c r="P18">
        <v>767335</v>
      </c>
      <c r="S18" s="5">
        <v>42461</v>
      </c>
      <c r="T18">
        <v>482846.84</v>
      </c>
      <c r="U18">
        <v>900269.8</v>
      </c>
      <c r="V18">
        <v>228761.44299999997</v>
      </c>
      <c r="W18">
        <v>3422.8310000000001</v>
      </c>
      <c r="X18">
        <v>5207.32</v>
      </c>
      <c r="Y18">
        <v>2146075.7999999998</v>
      </c>
      <c r="Z18">
        <v>341291.8</v>
      </c>
      <c r="AB18">
        <v>11687280</v>
      </c>
      <c r="AC18">
        <v>2134259.2000000002</v>
      </c>
      <c r="AD18">
        <v>543012.75</v>
      </c>
      <c r="AE18">
        <v>1041513</v>
      </c>
      <c r="AF18">
        <v>1438592.5</v>
      </c>
      <c r="AG18">
        <v>872953.75</v>
      </c>
      <c r="AJ18" s="5">
        <v>42461</v>
      </c>
      <c r="AK18">
        <v>252437.38</v>
      </c>
      <c r="AL18">
        <v>127785.60000000001</v>
      </c>
      <c r="AM18">
        <v>224446.19</v>
      </c>
      <c r="AN18">
        <v>0</v>
      </c>
      <c r="AO18">
        <v>1833980</v>
      </c>
      <c r="AP18">
        <v>259714.23</v>
      </c>
      <c r="AS18" s="5">
        <v>42461</v>
      </c>
      <c r="AT18">
        <v>279048.88</v>
      </c>
      <c r="AU18">
        <v>140967.26999999999</v>
      </c>
      <c r="AV18">
        <v>257021.69</v>
      </c>
      <c r="AW18">
        <v>0</v>
      </c>
      <c r="AX18">
        <v>1881402.8</v>
      </c>
      <c r="AY18">
        <v>264672.96999999997</v>
      </c>
      <c r="AZ18" s="5"/>
    </row>
    <row r="19" spans="2:52" x14ac:dyDescent="0.2">
      <c r="B19" s="5">
        <v>42491</v>
      </c>
      <c r="C19">
        <v>430855</v>
      </c>
      <c r="D19">
        <v>889690.11</v>
      </c>
      <c r="E19">
        <v>289974.38</v>
      </c>
      <c r="F19">
        <v>3465.3042</v>
      </c>
      <c r="G19">
        <v>4549.6166999999996</v>
      </c>
      <c r="H19">
        <v>2095383</v>
      </c>
      <c r="I19">
        <v>5493505.5</v>
      </c>
      <c r="J19">
        <v>3227581.2</v>
      </c>
      <c r="K19">
        <v>13926589</v>
      </c>
      <c r="L19">
        <v>1596949.6</v>
      </c>
      <c r="M19">
        <v>493911.7</v>
      </c>
      <c r="N19">
        <v>821097.3</v>
      </c>
      <c r="O19">
        <v>1620884.4</v>
      </c>
      <c r="P19">
        <v>719747.5</v>
      </c>
      <c r="S19" s="5">
        <v>42491</v>
      </c>
      <c r="T19">
        <v>454754.16</v>
      </c>
      <c r="U19">
        <v>888046</v>
      </c>
      <c r="V19">
        <v>233816.02499999999</v>
      </c>
      <c r="W19">
        <v>3469.4690000000001</v>
      </c>
      <c r="X19">
        <v>3903.4735999999998</v>
      </c>
      <c r="Y19">
        <v>2144269.2000000002</v>
      </c>
      <c r="Z19">
        <v>340973.88</v>
      </c>
      <c r="AB19">
        <v>12287929</v>
      </c>
      <c r="AC19">
        <v>1137665.8</v>
      </c>
      <c r="AD19">
        <v>517029.47</v>
      </c>
      <c r="AE19">
        <v>1004747.25</v>
      </c>
      <c r="AF19">
        <v>1521428.2</v>
      </c>
      <c r="AG19">
        <v>531505.19999999995</v>
      </c>
      <c r="AJ19" s="5">
        <v>42491</v>
      </c>
      <c r="AK19">
        <v>247845.69</v>
      </c>
      <c r="AL19">
        <v>121800.53</v>
      </c>
      <c r="AM19">
        <v>223533.55</v>
      </c>
      <c r="AN19">
        <v>0</v>
      </c>
      <c r="AO19">
        <v>1835789.4</v>
      </c>
      <c r="AP19">
        <v>259593.94</v>
      </c>
      <c r="AS19" s="5">
        <v>42491</v>
      </c>
      <c r="AT19">
        <v>271238.06</v>
      </c>
      <c r="AU19">
        <v>126399.61</v>
      </c>
      <c r="AV19">
        <v>260784.9</v>
      </c>
      <c r="AW19">
        <v>0</v>
      </c>
      <c r="AX19">
        <v>1879410.9</v>
      </c>
      <c r="AY19">
        <v>264858.62</v>
      </c>
      <c r="AZ19" s="5"/>
    </row>
    <row r="20" spans="2:52" x14ac:dyDescent="0.2">
      <c r="B20" s="5">
        <v>42522</v>
      </c>
      <c r="C20">
        <v>452551.53</v>
      </c>
      <c r="D20">
        <v>897889.66</v>
      </c>
      <c r="E20">
        <v>297475.7</v>
      </c>
      <c r="F20">
        <v>3282.6480000000001</v>
      </c>
      <c r="G20">
        <v>4785.7056000000002</v>
      </c>
      <c r="H20">
        <v>2097399.5</v>
      </c>
      <c r="I20">
        <v>5612262</v>
      </c>
      <c r="J20">
        <v>3193328.5</v>
      </c>
      <c r="K20">
        <v>10971721</v>
      </c>
      <c r="L20">
        <v>1850714.6</v>
      </c>
      <c r="M20">
        <v>517788.3</v>
      </c>
      <c r="N20">
        <v>814499.56</v>
      </c>
      <c r="O20">
        <v>1317401.5</v>
      </c>
      <c r="P20">
        <v>784954.94</v>
      </c>
      <c r="S20" s="5">
        <v>42522</v>
      </c>
      <c r="T20">
        <v>467657.12</v>
      </c>
      <c r="U20">
        <v>884644.6</v>
      </c>
      <c r="V20">
        <v>247546.23999999999</v>
      </c>
      <c r="W20">
        <v>3480.7719999999999</v>
      </c>
      <c r="X20">
        <v>3968.7343999999998</v>
      </c>
      <c r="Y20">
        <v>2142491.2000000002</v>
      </c>
      <c r="Z20">
        <v>339091.9</v>
      </c>
      <c r="AB20">
        <v>13026808</v>
      </c>
      <c r="AC20">
        <v>1578458.9</v>
      </c>
      <c r="AD20">
        <v>503959.44</v>
      </c>
      <c r="AE20">
        <v>1010198.06</v>
      </c>
      <c r="AF20">
        <v>1570021.5</v>
      </c>
      <c r="AG20">
        <v>700431.94</v>
      </c>
      <c r="AJ20" s="5">
        <v>42522</v>
      </c>
      <c r="AK20">
        <v>248970.9</v>
      </c>
      <c r="AL20">
        <v>129876.14</v>
      </c>
      <c r="AM20">
        <v>223380.67</v>
      </c>
      <c r="AN20">
        <v>0</v>
      </c>
      <c r="AO20">
        <v>1837916.8</v>
      </c>
      <c r="AP20">
        <v>259482.6</v>
      </c>
      <c r="AS20" s="5">
        <v>42522</v>
      </c>
      <c r="AT20">
        <v>265867.94</v>
      </c>
      <c r="AU20">
        <v>116504.266</v>
      </c>
      <c r="AV20">
        <v>264741</v>
      </c>
      <c r="AW20">
        <v>0</v>
      </c>
      <c r="AX20">
        <v>1877462.5</v>
      </c>
      <c r="AY20">
        <v>265028.94</v>
      </c>
      <c r="AZ20" s="5"/>
    </row>
    <row r="21" spans="2:52" x14ac:dyDescent="0.2">
      <c r="B21" s="5">
        <v>42552</v>
      </c>
      <c r="C21">
        <v>484618.34</v>
      </c>
      <c r="D21">
        <v>912835.91</v>
      </c>
      <c r="E21">
        <v>313409.40000000002</v>
      </c>
      <c r="F21">
        <v>3292.2593000000002</v>
      </c>
      <c r="G21">
        <v>4653.1445000000003</v>
      </c>
      <c r="H21">
        <v>2099708.7999999998</v>
      </c>
      <c r="I21">
        <v>5755960.5</v>
      </c>
      <c r="J21">
        <v>3202945</v>
      </c>
      <c r="K21">
        <v>11863462</v>
      </c>
      <c r="L21">
        <v>1467332.9</v>
      </c>
      <c r="M21">
        <v>559279.93999999994</v>
      </c>
      <c r="N21">
        <v>854249.9</v>
      </c>
      <c r="O21">
        <v>1432926.6</v>
      </c>
      <c r="P21">
        <v>690532.2</v>
      </c>
      <c r="S21" s="5">
        <v>42552</v>
      </c>
      <c r="T21">
        <v>517913.8</v>
      </c>
      <c r="U21">
        <v>884504.3</v>
      </c>
      <c r="V21">
        <v>271566.09999999998</v>
      </c>
      <c r="W21">
        <v>3398.0142000000001</v>
      </c>
      <c r="X21">
        <v>3808.3879999999999</v>
      </c>
      <c r="Y21">
        <v>2140723</v>
      </c>
      <c r="Z21">
        <v>336037.9</v>
      </c>
      <c r="AB21">
        <v>12502179</v>
      </c>
      <c r="AC21">
        <v>1409759.9</v>
      </c>
      <c r="AD21">
        <v>508199.12</v>
      </c>
      <c r="AE21">
        <v>1090933.3999999999</v>
      </c>
      <c r="AF21">
        <v>1463132</v>
      </c>
      <c r="AG21">
        <v>643486.30000000005</v>
      </c>
      <c r="AJ21" s="5">
        <v>42552</v>
      </c>
      <c r="AK21">
        <v>254928.8</v>
      </c>
      <c r="AL21">
        <v>145800.95000000001</v>
      </c>
      <c r="AM21">
        <v>224550.33</v>
      </c>
      <c r="AN21">
        <v>0</v>
      </c>
      <c r="AO21">
        <v>1840327.4</v>
      </c>
      <c r="AP21">
        <v>259381.31</v>
      </c>
      <c r="AS21" s="5">
        <v>42552</v>
      </c>
      <c r="AT21">
        <v>264026.8</v>
      </c>
      <c r="AU21">
        <v>116929.71</v>
      </c>
      <c r="AV21">
        <v>269923.03000000003</v>
      </c>
      <c r="AW21">
        <v>0</v>
      </c>
      <c r="AX21">
        <v>1875537.5</v>
      </c>
      <c r="AY21">
        <v>265185.40000000002</v>
      </c>
      <c r="AZ21" s="5"/>
    </row>
    <row r="22" spans="2:52" x14ac:dyDescent="0.2">
      <c r="B22" s="5">
        <v>42583</v>
      </c>
      <c r="C22">
        <v>524615.1</v>
      </c>
      <c r="D22">
        <v>931938.72</v>
      </c>
      <c r="E22">
        <v>333391.75</v>
      </c>
      <c r="F22">
        <v>3241.0198</v>
      </c>
      <c r="G22">
        <v>4175.5645000000004</v>
      </c>
      <c r="H22">
        <v>2102278.5</v>
      </c>
      <c r="I22">
        <v>5927858.5</v>
      </c>
      <c r="J22">
        <v>3262660.5</v>
      </c>
      <c r="K22">
        <v>11900675</v>
      </c>
      <c r="L22">
        <v>1279140</v>
      </c>
      <c r="M22">
        <v>618005.1</v>
      </c>
      <c r="N22">
        <v>954733.56</v>
      </c>
      <c r="O22">
        <v>1373915.5</v>
      </c>
      <c r="P22">
        <v>614474.06000000006</v>
      </c>
      <c r="S22" s="5">
        <v>42583</v>
      </c>
      <c r="T22">
        <v>606173.25</v>
      </c>
      <c r="U22">
        <v>896233.6</v>
      </c>
      <c r="V22">
        <v>292954.29399999999</v>
      </c>
      <c r="W22">
        <v>3307.3766999999998</v>
      </c>
      <c r="X22">
        <v>4080.8135000000002</v>
      </c>
      <c r="Y22">
        <v>2138950.2000000002</v>
      </c>
      <c r="Z22">
        <v>332700.94</v>
      </c>
      <c r="AB22">
        <v>10925381</v>
      </c>
      <c r="AC22">
        <v>1917234.5</v>
      </c>
      <c r="AD22">
        <v>531322.9</v>
      </c>
      <c r="AE22">
        <v>1229494.5</v>
      </c>
      <c r="AF22">
        <v>1341587.8</v>
      </c>
      <c r="AG22">
        <v>759481.75</v>
      </c>
      <c r="AJ22" s="5">
        <v>42583</v>
      </c>
      <c r="AK22">
        <v>264931.15999999997</v>
      </c>
      <c r="AL22">
        <v>165326.95000000001</v>
      </c>
      <c r="AM22">
        <v>227314.25</v>
      </c>
      <c r="AN22">
        <v>0</v>
      </c>
      <c r="AO22">
        <v>1842987.5</v>
      </c>
      <c r="AP22">
        <v>259291.02</v>
      </c>
      <c r="AS22" s="5">
        <v>42583</v>
      </c>
      <c r="AT22">
        <v>265880.09999999998</v>
      </c>
      <c r="AU22">
        <v>125721.68</v>
      </c>
      <c r="AV22">
        <v>277195.03000000003</v>
      </c>
      <c r="AW22">
        <v>0</v>
      </c>
      <c r="AX22">
        <v>1873620.8</v>
      </c>
      <c r="AY22">
        <v>265329.38</v>
      </c>
      <c r="AZ22" s="5"/>
    </row>
    <row r="23" spans="2:52" x14ac:dyDescent="0.2">
      <c r="B23" s="5">
        <v>42614</v>
      </c>
      <c r="C23">
        <v>563073.56000000006</v>
      </c>
      <c r="D23">
        <v>960578.90999999992</v>
      </c>
      <c r="E23">
        <v>349486.97</v>
      </c>
      <c r="F23">
        <v>3281.5410000000002</v>
      </c>
      <c r="G23">
        <v>4300.6283999999996</v>
      </c>
      <c r="H23">
        <v>2105080.2000000002</v>
      </c>
      <c r="I23">
        <v>6153211.5</v>
      </c>
      <c r="J23">
        <v>3326541.8</v>
      </c>
      <c r="K23">
        <v>11133426</v>
      </c>
      <c r="L23">
        <v>1563118</v>
      </c>
      <c r="M23">
        <v>690497.94</v>
      </c>
      <c r="N23">
        <v>1067456.3999999999</v>
      </c>
      <c r="O23">
        <v>1366955.4</v>
      </c>
      <c r="P23">
        <v>689501.6</v>
      </c>
      <c r="S23" s="5">
        <v>42614</v>
      </c>
      <c r="T23">
        <v>659512.56000000006</v>
      </c>
      <c r="U23">
        <v>909074.44</v>
      </c>
      <c r="V23">
        <v>301075.77</v>
      </c>
      <c r="W23">
        <v>3537.2667999999999</v>
      </c>
      <c r="X23">
        <v>4326.4683000000005</v>
      </c>
      <c r="Y23">
        <v>2137161.7999999998</v>
      </c>
      <c r="Z23">
        <v>330096.59999999998</v>
      </c>
      <c r="AB23">
        <v>13579809</v>
      </c>
      <c r="AC23">
        <v>1871721.5</v>
      </c>
      <c r="AD23">
        <v>569181.93999999994</v>
      </c>
      <c r="AE23">
        <v>1332218.8</v>
      </c>
      <c r="AF23">
        <v>1672369.8</v>
      </c>
      <c r="AG23">
        <v>798288.25</v>
      </c>
      <c r="AJ23" s="5">
        <v>42614</v>
      </c>
      <c r="AK23">
        <v>279076.28000000003</v>
      </c>
      <c r="AL23">
        <v>188620.72</v>
      </c>
      <c r="AM23">
        <v>231683.52</v>
      </c>
      <c r="AN23">
        <v>0</v>
      </c>
      <c r="AO23">
        <v>1845867.2</v>
      </c>
      <c r="AP23">
        <v>259212.6</v>
      </c>
      <c r="AS23" s="5">
        <v>42614</v>
      </c>
      <c r="AT23">
        <v>271398.46999999997</v>
      </c>
      <c r="AU23">
        <v>141173.94</v>
      </c>
      <c r="AV23">
        <v>286485.8</v>
      </c>
      <c r="AW23">
        <v>0</v>
      </c>
      <c r="AX23">
        <v>1871699.5</v>
      </c>
      <c r="AY23">
        <v>265462.25</v>
      </c>
      <c r="AZ23" s="5"/>
    </row>
    <row r="24" spans="2:52" x14ac:dyDescent="0.2">
      <c r="B24" s="5">
        <v>42644</v>
      </c>
      <c r="C24">
        <v>585901.30000000005</v>
      </c>
      <c r="D24">
        <v>984496.4</v>
      </c>
      <c r="E24">
        <v>348041</v>
      </c>
      <c r="F24">
        <v>3429.5264000000002</v>
      </c>
      <c r="G24">
        <v>3915.6167</v>
      </c>
      <c r="H24">
        <v>2108086.5</v>
      </c>
      <c r="I24">
        <v>6286465.5</v>
      </c>
      <c r="J24">
        <v>3342924.8</v>
      </c>
      <c r="K24">
        <v>12791969</v>
      </c>
      <c r="L24">
        <v>1651886</v>
      </c>
      <c r="M24">
        <v>760223.8</v>
      </c>
      <c r="N24">
        <v>1114353</v>
      </c>
      <c r="O24">
        <v>1545681.5</v>
      </c>
      <c r="P24">
        <v>707389.75</v>
      </c>
      <c r="S24" s="5">
        <v>42644</v>
      </c>
      <c r="T24">
        <v>659324.80000000005</v>
      </c>
      <c r="U24">
        <v>923378.75</v>
      </c>
      <c r="V24">
        <v>292524.63</v>
      </c>
      <c r="W24">
        <v>3601.1963000000001</v>
      </c>
      <c r="X24">
        <v>4512.0747000000001</v>
      </c>
      <c r="Y24">
        <v>2135349.7999999998</v>
      </c>
      <c r="Z24">
        <v>328976.2</v>
      </c>
      <c r="AB24">
        <v>14032752</v>
      </c>
      <c r="AC24">
        <v>1852050.8</v>
      </c>
      <c r="AD24">
        <v>609399.30000000005</v>
      </c>
      <c r="AE24">
        <v>1346478.6</v>
      </c>
      <c r="AF24">
        <v>1671585.2</v>
      </c>
      <c r="AG24">
        <v>777962.94</v>
      </c>
      <c r="AJ24" s="5">
        <v>42644</v>
      </c>
      <c r="AK24">
        <v>297053.38</v>
      </c>
      <c r="AL24">
        <v>215965.75</v>
      </c>
      <c r="AM24">
        <v>237509.23</v>
      </c>
      <c r="AN24">
        <v>0</v>
      </c>
      <c r="AO24">
        <v>1848939.8</v>
      </c>
      <c r="AP24">
        <v>259146.73</v>
      </c>
      <c r="AS24" s="5">
        <v>42644</v>
      </c>
      <c r="AT24">
        <v>279231.40000000002</v>
      </c>
      <c r="AU24">
        <v>160383.60999999999</v>
      </c>
      <c r="AV24">
        <v>297310.34000000003</v>
      </c>
      <c r="AW24">
        <v>0</v>
      </c>
      <c r="AX24">
        <v>1869764.5</v>
      </c>
      <c r="AY24">
        <v>265585.21999999997</v>
      </c>
      <c r="AZ24" s="5"/>
    </row>
    <row r="25" spans="2:52" x14ac:dyDescent="0.2">
      <c r="B25" s="5">
        <v>42675</v>
      </c>
      <c r="C25">
        <v>560884.75</v>
      </c>
      <c r="D25">
        <v>995153.77</v>
      </c>
      <c r="E25">
        <v>338486.22</v>
      </c>
      <c r="F25">
        <v>3376.7908000000002</v>
      </c>
      <c r="G25">
        <v>4076.107</v>
      </c>
      <c r="H25">
        <v>2111274</v>
      </c>
      <c r="I25">
        <v>6296370.5</v>
      </c>
      <c r="J25">
        <v>3333777.5</v>
      </c>
      <c r="K25">
        <v>13094728</v>
      </c>
      <c r="L25">
        <v>1797798.6</v>
      </c>
      <c r="M25">
        <v>799419.9</v>
      </c>
      <c r="N25">
        <v>1089802</v>
      </c>
      <c r="O25">
        <v>1509290.9</v>
      </c>
      <c r="P25">
        <v>743318.3</v>
      </c>
      <c r="S25" s="5">
        <v>42675</v>
      </c>
      <c r="T25">
        <v>592494.75</v>
      </c>
      <c r="U25">
        <v>931060.75</v>
      </c>
      <c r="V25">
        <v>278632.60600000003</v>
      </c>
      <c r="W25">
        <v>3409.7995999999998</v>
      </c>
      <c r="X25">
        <v>4501.13</v>
      </c>
      <c r="Y25">
        <v>2133506.2000000002</v>
      </c>
      <c r="Z25">
        <v>329579.25</v>
      </c>
      <c r="AB25">
        <v>12151320</v>
      </c>
      <c r="AC25">
        <v>1654514</v>
      </c>
      <c r="AD25">
        <v>631665.06000000006</v>
      </c>
      <c r="AE25">
        <v>1287353.3999999999</v>
      </c>
      <c r="AF25">
        <v>1435107.4</v>
      </c>
      <c r="AG25">
        <v>730043.44</v>
      </c>
      <c r="AJ25" s="5">
        <v>42675</v>
      </c>
      <c r="AK25">
        <v>313617.3</v>
      </c>
      <c r="AL25">
        <v>240626.86</v>
      </c>
      <c r="AM25">
        <v>243124.72</v>
      </c>
      <c r="AN25">
        <v>0</v>
      </c>
      <c r="AO25">
        <v>1852180.1</v>
      </c>
      <c r="AP25">
        <v>259094.03</v>
      </c>
      <c r="AS25" s="5">
        <v>42675</v>
      </c>
      <c r="AT25">
        <v>285924.03000000003</v>
      </c>
      <c r="AU25">
        <v>177055.08</v>
      </c>
      <c r="AV25">
        <v>306544.88</v>
      </c>
      <c r="AW25">
        <v>0</v>
      </c>
      <c r="AX25">
        <v>1867806.9</v>
      </c>
      <c r="AY25">
        <v>265699.46999999997</v>
      </c>
      <c r="AZ25" s="5"/>
    </row>
    <row r="26" spans="2:52" x14ac:dyDescent="0.2">
      <c r="B26" s="5">
        <v>42705</v>
      </c>
      <c r="C26">
        <v>480299.3</v>
      </c>
      <c r="D26">
        <v>988153.64999999991</v>
      </c>
      <c r="E26">
        <v>325479</v>
      </c>
      <c r="F26">
        <v>3369.2541999999999</v>
      </c>
      <c r="G26">
        <v>4168.3095999999996</v>
      </c>
      <c r="H26">
        <v>2114621.2000000002</v>
      </c>
      <c r="I26">
        <v>6186147</v>
      </c>
      <c r="J26">
        <v>3322286</v>
      </c>
      <c r="K26">
        <v>11570442</v>
      </c>
      <c r="L26">
        <v>1783981.4</v>
      </c>
      <c r="M26">
        <v>787202.25</v>
      </c>
      <c r="N26">
        <v>1029098.8</v>
      </c>
      <c r="O26">
        <v>1414564</v>
      </c>
      <c r="P26">
        <v>746123.9</v>
      </c>
      <c r="S26" s="5">
        <v>42705</v>
      </c>
      <c r="T26">
        <v>479228.1</v>
      </c>
      <c r="U26">
        <v>922432.94</v>
      </c>
      <c r="V26">
        <v>264753.52299999999</v>
      </c>
      <c r="W26">
        <v>3493.1370000000002</v>
      </c>
      <c r="X26">
        <v>5043.1606000000002</v>
      </c>
      <c r="Y26">
        <v>2131627.2000000002</v>
      </c>
      <c r="Z26">
        <v>331366.15999999997</v>
      </c>
      <c r="AB26">
        <v>13152139</v>
      </c>
      <c r="AC26">
        <v>2207818.7999999998</v>
      </c>
      <c r="AD26">
        <v>621188.43999999994</v>
      </c>
      <c r="AE26">
        <v>1192452.1000000001</v>
      </c>
      <c r="AF26">
        <v>1611698.9</v>
      </c>
      <c r="AG26">
        <v>890850.44</v>
      </c>
      <c r="AJ26" s="5">
        <v>42705</v>
      </c>
      <c r="AK26">
        <v>320268.96999999997</v>
      </c>
      <c r="AL26">
        <v>248490.19</v>
      </c>
      <c r="AM26">
        <v>247150.73</v>
      </c>
      <c r="AN26">
        <v>0</v>
      </c>
      <c r="AO26">
        <v>1855566.4</v>
      </c>
      <c r="AP26">
        <v>259054.95</v>
      </c>
      <c r="AS26" s="5">
        <v>42705</v>
      </c>
      <c r="AT26">
        <v>286432.7</v>
      </c>
      <c r="AU26">
        <v>184841.97</v>
      </c>
      <c r="AV26">
        <v>313226.56</v>
      </c>
      <c r="AW26">
        <v>0</v>
      </c>
      <c r="AX26">
        <v>1865821.6</v>
      </c>
      <c r="AY26">
        <v>265805.88</v>
      </c>
      <c r="AZ26" s="5"/>
    </row>
    <row r="27" spans="2:52" x14ac:dyDescent="0.2">
      <c r="B27" s="5">
        <v>42736</v>
      </c>
      <c r="C27">
        <v>433688.75</v>
      </c>
      <c r="D27">
        <v>970800.29999999993</v>
      </c>
      <c r="E27">
        <v>314325</v>
      </c>
      <c r="F27">
        <v>3310.8420000000001</v>
      </c>
      <c r="G27">
        <v>4660.3804</v>
      </c>
      <c r="H27">
        <v>2118109.2000000002</v>
      </c>
      <c r="I27">
        <v>6042385.5</v>
      </c>
      <c r="J27">
        <v>3322833.2</v>
      </c>
      <c r="K27">
        <v>10723748</v>
      </c>
      <c r="L27">
        <v>2058713.2</v>
      </c>
      <c r="M27">
        <v>728177.3</v>
      </c>
      <c r="N27">
        <v>951762.1</v>
      </c>
      <c r="O27">
        <v>1306775</v>
      </c>
      <c r="P27">
        <v>847766.5</v>
      </c>
      <c r="S27" s="5">
        <v>42736</v>
      </c>
      <c r="T27">
        <v>425642.4</v>
      </c>
      <c r="U27">
        <v>912128.1</v>
      </c>
      <c r="V27">
        <v>247683.18</v>
      </c>
      <c r="W27">
        <v>3351.002</v>
      </c>
      <c r="X27">
        <v>4369.9380000000001</v>
      </c>
      <c r="Y27">
        <v>2129708.7999999998</v>
      </c>
      <c r="Z27">
        <v>333170.3</v>
      </c>
      <c r="AB27">
        <v>12483753</v>
      </c>
      <c r="AC27">
        <v>1348474.6</v>
      </c>
      <c r="AD27">
        <v>578084.4</v>
      </c>
      <c r="AE27">
        <v>1081293</v>
      </c>
      <c r="AF27">
        <v>1481638.9</v>
      </c>
      <c r="AG27">
        <v>616512.75</v>
      </c>
      <c r="AJ27" s="5">
        <v>42736</v>
      </c>
      <c r="AK27">
        <v>315470.12</v>
      </c>
      <c r="AL27">
        <v>226508.94</v>
      </c>
      <c r="AM27">
        <v>250111.45</v>
      </c>
      <c r="AN27">
        <v>0</v>
      </c>
      <c r="AO27">
        <v>1859079.5</v>
      </c>
      <c r="AP27">
        <v>259029.89</v>
      </c>
      <c r="AS27" s="5">
        <v>42736</v>
      </c>
      <c r="AT27">
        <v>277831.8</v>
      </c>
      <c r="AU27">
        <v>171117.69</v>
      </c>
      <c r="AV27">
        <v>316659.44</v>
      </c>
      <c r="AW27">
        <v>0</v>
      </c>
      <c r="AX27">
        <v>1863803.2</v>
      </c>
      <c r="AY27">
        <v>265905.40000000002</v>
      </c>
      <c r="AZ27" s="5"/>
    </row>
    <row r="28" spans="2:52" x14ac:dyDescent="0.2">
      <c r="B28" s="5">
        <v>42767</v>
      </c>
      <c r="C28">
        <v>441785.1</v>
      </c>
      <c r="D28">
        <v>941591.12</v>
      </c>
      <c r="E28">
        <v>302327</v>
      </c>
      <c r="F28">
        <v>3329.5515</v>
      </c>
      <c r="G28">
        <v>4726.3280000000004</v>
      </c>
      <c r="H28">
        <v>2121813.5</v>
      </c>
      <c r="I28">
        <v>5857217.5</v>
      </c>
      <c r="J28">
        <v>3318517.2</v>
      </c>
      <c r="K28">
        <v>11169085</v>
      </c>
      <c r="L28">
        <v>1719091.4</v>
      </c>
      <c r="M28">
        <v>658554.9</v>
      </c>
      <c r="N28">
        <v>879853.75</v>
      </c>
      <c r="O28">
        <v>1381875.5</v>
      </c>
      <c r="P28">
        <v>765690.1</v>
      </c>
      <c r="S28" s="5">
        <v>42767</v>
      </c>
      <c r="T28">
        <v>434538.16</v>
      </c>
      <c r="U28">
        <v>889516.9</v>
      </c>
      <c r="V28">
        <v>236350.658</v>
      </c>
      <c r="W28">
        <v>3291.8595999999998</v>
      </c>
      <c r="X28">
        <v>4926.5280000000002</v>
      </c>
      <c r="Y28">
        <v>2127991.2000000002</v>
      </c>
      <c r="Z28">
        <v>334085.56</v>
      </c>
      <c r="AB28">
        <v>12096632</v>
      </c>
      <c r="AC28">
        <v>1922908.6</v>
      </c>
      <c r="AD28">
        <v>537777.69999999995</v>
      </c>
      <c r="AE28">
        <v>978987.7</v>
      </c>
      <c r="AF28">
        <v>1413838.2</v>
      </c>
      <c r="AG28">
        <v>803095.8</v>
      </c>
      <c r="AJ28" s="5">
        <v>42767</v>
      </c>
      <c r="AK28">
        <v>304991.03000000003</v>
      </c>
      <c r="AL28">
        <v>197375.3</v>
      </c>
      <c r="AM28">
        <v>250579.5</v>
      </c>
      <c r="AN28">
        <v>0</v>
      </c>
      <c r="AO28">
        <v>1862791.4</v>
      </c>
      <c r="AP28">
        <v>259022.42</v>
      </c>
      <c r="AS28" s="5">
        <v>42767</v>
      </c>
      <c r="AT28">
        <v>265853.7</v>
      </c>
      <c r="AU28">
        <v>153512.97</v>
      </c>
      <c r="AV28">
        <v>313523.71999999997</v>
      </c>
      <c r="AW28">
        <v>0</v>
      </c>
      <c r="AX28">
        <v>1861987.6</v>
      </c>
      <c r="AY28">
        <v>266003.84000000003</v>
      </c>
      <c r="AZ28" s="5"/>
    </row>
    <row r="29" spans="2:52" x14ac:dyDescent="0.2">
      <c r="B29" s="5">
        <v>42795</v>
      </c>
      <c r="C29">
        <v>427536.62</v>
      </c>
      <c r="D29">
        <v>914936.69</v>
      </c>
      <c r="E29">
        <v>294583.94</v>
      </c>
      <c r="F29">
        <v>3407.5340000000001</v>
      </c>
      <c r="G29">
        <v>4508.1367</v>
      </c>
      <c r="H29">
        <v>2126122.5</v>
      </c>
      <c r="I29">
        <v>5679896</v>
      </c>
      <c r="J29">
        <v>3286259</v>
      </c>
      <c r="K29">
        <v>13337240</v>
      </c>
      <c r="L29">
        <v>1798387</v>
      </c>
      <c r="M29">
        <v>579809.69999999995</v>
      </c>
      <c r="N29">
        <v>818649.4</v>
      </c>
      <c r="O29">
        <v>1525552.5</v>
      </c>
      <c r="P29">
        <v>736323.6</v>
      </c>
      <c r="S29" s="5">
        <v>42795</v>
      </c>
      <c r="T29">
        <v>435402.38</v>
      </c>
      <c r="U29">
        <v>871469.4</v>
      </c>
      <c r="V29">
        <v>226776.37300000002</v>
      </c>
      <c r="W29">
        <v>3314.6945999999998</v>
      </c>
      <c r="X29">
        <v>5444.0659999999998</v>
      </c>
      <c r="Y29">
        <v>2127730</v>
      </c>
      <c r="Z29">
        <v>334102.65999999997</v>
      </c>
      <c r="AB29">
        <v>12131307</v>
      </c>
      <c r="AC29">
        <v>2300835.7999999998</v>
      </c>
      <c r="AD29">
        <v>498484.53</v>
      </c>
      <c r="AE29">
        <v>889965.8</v>
      </c>
      <c r="AF29">
        <v>1450925</v>
      </c>
      <c r="AG29">
        <v>944513.2</v>
      </c>
      <c r="AJ29" s="5">
        <v>42795</v>
      </c>
      <c r="AK29">
        <v>290430.38</v>
      </c>
      <c r="AL29">
        <v>158555.9</v>
      </c>
      <c r="AM29">
        <v>247602.86</v>
      </c>
      <c r="AN29">
        <v>0</v>
      </c>
      <c r="AO29">
        <v>1867082.8</v>
      </c>
      <c r="AP29">
        <v>259039.89</v>
      </c>
      <c r="AS29" s="5">
        <v>42795</v>
      </c>
      <c r="AT29">
        <v>253873.67</v>
      </c>
      <c r="AU29">
        <v>130745.51</v>
      </c>
      <c r="AV29">
        <v>303052.78000000003</v>
      </c>
      <c r="AW29">
        <v>0</v>
      </c>
      <c r="AX29">
        <v>1861615.9</v>
      </c>
      <c r="AY29">
        <v>266114.2</v>
      </c>
      <c r="AZ29" s="5"/>
    </row>
    <row r="30" spans="2:52" x14ac:dyDescent="0.2">
      <c r="B30" s="5">
        <v>42826</v>
      </c>
      <c r="C30">
        <v>405996.25</v>
      </c>
      <c r="D30">
        <v>893277.71000000008</v>
      </c>
      <c r="E30">
        <v>293292.65999999997</v>
      </c>
      <c r="F30">
        <v>3364.3090000000002</v>
      </c>
      <c r="G30">
        <v>4842.1809999999996</v>
      </c>
      <c r="H30">
        <v>2131062</v>
      </c>
      <c r="I30">
        <v>5561684</v>
      </c>
      <c r="J30">
        <v>3257807.5</v>
      </c>
      <c r="K30">
        <v>12880573</v>
      </c>
      <c r="L30">
        <v>2126135.2000000002</v>
      </c>
      <c r="M30">
        <v>516998.66</v>
      </c>
      <c r="N30">
        <v>768998.94</v>
      </c>
      <c r="O30">
        <v>1501056.8</v>
      </c>
      <c r="P30">
        <v>833571.1</v>
      </c>
      <c r="S30" s="5">
        <v>42826</v>
      </c>
      <c r="T30">
        <v>409779.3</v>
      </c>
      <c r="U30">
        <v>844556.7</v>
      </c>
      <c r="V30">
        <v>219272.45600000001</v>
      </c>
      <c r="W30">
        <v>3208.5725000000002</v>
      </c>
      <c r="X30">
        <v>4675.0923000000003</v>
      </c>
      <c r="Y30">
        <v>2129232.2000000002</v>
      </c>
      <c r="Z30">
        <v>333254.06</v>
      </c>
      <c r="AB30">
        <v>9760567</v>
      </c>
      <c r="AC30">
        <v>1536854.8</v>
      </c>
      <c r="AD30">
        <v>456983.72</v>
      </c>
      <c r="AE30">
        <v>815448.8</v>
      </c>
      <c r="AF30">
        <v>1212196.2</v>
      </c>
      <c r="AG30">
        <v>681606.9</v>
      </c>
      <c r="AJ30" s="5">
        <v>42826</v>
      </c>
      <c r="AK30">
        <v>275693.71999999997</v>
      </c>
      <c r="AL30">
        <v>125569.11</v>
      </c>
      <c r="AM30">
        <v>242226.61</v>
      </c>
      <c r="AN30">
        <v>0</v>
      </c>
      <c r="AO30">
        <v>1871976.1</v>
      </c>
      <c r="AP30">
        <v>259085.69</v>
      </c>
      <c r="AS30" s="5">
        <v>42826</v>
      </c>
      <c r="AT30">
        <v>242728.16</v>
      </c>
      <c r="AU30">
        <v>104221.22</v>
      </c>
      <c r="AV30">
        <v>291295.78000000003</v>
      </c>
      <c r="AW30">
        <v>0</v>
      </c>
      <c r="AX30">
        <v>1862985.5</v>
      </c>
      <c r="AY30">
        <v>266246.71999999997</v>
      </c>
      <c r="AZ30" s="5"/>
    </row>
    <row r="31" spans="2:52" x14ac:dyDescent="0.2">
      <c r="B31" s="5">
        <v>42856</v>
      </c>
      <c r="C31">
        <v>424191.97</v>
      </c>
      <c r="D31">
        <v>877804.70000000007</v>
      </c>
      <c r="E31">
        <v>292728</v>
      </c>
      <c r="F31">
        <v>3263.884</v>
      </c>
      <c r="G31">
        <v>4384.3905999999997</v>
      </c>
      <c r="H31">
        <v>2136532.7999999998</v>
      </c>
      <c r="I31">
        <v>5501877.5</v>
      </c>
      <c r="J31">
        <v>3234203</v>
      </c>
      <c r="K31">
        <v>11449180</v>
      </c>
      <c r="L31">
        <v>1769393.1</v>
      </c>
      <c r="M31">
        <v>482885.2</v>
      </c>
      <c r="N31">
        <v>734739.4</v>
      </c>
      <c r="O31">
        <v>1296292.5</v>
      </c>
      <c r="P31">
        <v>759964.94</v>
      </c>
      <c r="S31" s="5">
        <v>42856</v>
      </c>
      <c r="T31">
        <v>398704.6</v>
      </c>
      <c r="U31">
        <v>833506.5</v>
      </c>
      <c r="V31">
        <v>219067.17100000003</v>
      </c>
      <c r="W31">
        <v>3249.7665999999999</v>
      </c>
      <c r="X31">
        <v>4673.8936000000003</v>
      </c>
      <c r="Y31">
        <v>2132345.5</v>
      </c>
      <c r="Z31">
        <v>331394.25</v>
      </c>
      <c r="AB31">
        <v>11639487</v>
      </c>
      <c r="AC31">
        <v>1921222.8</v>
      </c>
      <c r="AD31">
        <v>428446.1</v>
      </c>
      <c r="AE31">
        <v>768731.6</v>
      </c>
      <c r="AF31">
        <v>1365069.6</v>
      </c>
      <c r="AG31">
        <v>789096.6</v>
      </c>
      <c r="AJ31" s="5">
        <v>42856</v>
      </c>
      <c r="AK31">
        <v>264255.12</v>
      </c>
      <c r="AL31">
        <v>107473.42</v>
      </c>
      <c r="AM31">
        <v>237870.28</v>
      </c>
      <c r="AN31">
        <v>0</v>
      </c>
      <c r="AO31">
        <v>1877370.2</v>
      </c>
      <c r="AP31">
        <v>259162.89</v>
      </c>
      <c r="AS31" s="5">
        <v>42856</v>
      </c>
      <c r="AT31">
        <v>234574.48</v>
      </c>
      <c r="AU31">
        <v>86465.39</v>
      </c>
      <c r="AV31">
        <v>283105.96999999997</v>
      </c>
      <c r="AW31">
        <v>0</v>
      </c>
      <c r="AX31">
        <v>1865934.4</v>
      </c>
      <c r="AY31">
        <v>266411.3</v>
      </c>
      <c r="AZ31" s="5"/>
    </row>
    <row r="32" spans="2:52" x14ac:dyDescent="0.2">
      <c r="B32" s="5">
        <v>42887</v>
      </c>
      <c r="C32">
        <v>442276.7</v>
      </c>
      <c r="D32">
        <v>875945.38</v>
      </c>
      <c r="E32">
        <v>300915.44</v>
      </c>
      <c r="F32">
        <v>3356.8092999999999</v>
      </c>
      <c r="G32">
        <v>4411.4032999999999</v>
      </c>
      <c r="H32">
        <v>2142442.7999999998</v>
      </c>
      <c r="I32">
        <v>5544601.5</v>
      </c>
      <c r="J32">
        <v>3224414.2</v>
      </c>
      <c r="K32">
        <v>11723531</v>
      </c>
      <c r="L32">
        <v>1799738.6</v>
      </c>
      <c r="M32">
        <v>474212.72</v>
      </c>
      <c r="N32">
        <v>734317.56</v>
      </c>
      <c r="O32">
        <v>1448532</v>
      </c>
      <c r="P32">
        <v>727925.7</v>
      </c>
      <c r="S32" s="5">
        <v>42887</v>
      </c>
      <c r="T32">
        <v>435934.66</v>
      </c>
      <c r="U32">
        <v>832214.75</v>
      </c>
      <c r="V32">
        <v>228283.25300000003</v>
      </c>
      <c r="W32">
        <v>3259.1073999999999</v>
      </c>
      <c r="X32">
        <v>4941.9984999999997</v>
      </c>
      <c r="Y32">
        <v>2136874.7999999998</v>
      </c>
      <c r="Z32">
        <v>328557.8</v>
      </c>
      <c r="AB32">
        <v>12340118</v>
      </c>
      <c r="AC32">
        <v>1829936.5</v>
      </c>
      <c r="AD32">
        <v>422209.5</v>
      </c>
      <c r="AE32">
        <v>768014</v>
      </c>
      <c r="AF32">
        <v>1417362.8</v>
      </c>
      <c r="AG32">
        <v>769332.5</v>
      </c>
      <c r="AJ32" s="5">
        <v>42887</v>
      </c>
      <c r="AK32">
        <v>257469.72</v>
      </c>
      <c r="AL32">
        <v>101633.586</v>
      </c>
      <c r="AM32">
        <v>236433.75</v>
      </c>
      <c r="AN32">
        <v>0</v>
      </c>
      <c r="AO32">
        <v>1883168.8</v>
      </c>
      <c r="AP32">
        <v>259274</v>
      </c>
      <c r="AS32" s="5">
        <v>42887</v>
      </c>
      <c r="AT32">
        <v>230788.98</v>
      </c>
      <c r="AU32">
        <v>80389.289999999994</v>
      </c>
      <c r="AV32">
        <v>280438.2</v>
      </c>
      <c r="AW32">
        <v>0</v>
      </c>
      <c r="AX32">
        <v>1870258</v>
      </c>
      <c r="AY32">
        <v>266616.34000000003</v>
      </c>
      <c r="AZ32" s="5"/>
    </row>
    <row r="33" spans="2:52" x14ac:dyDescent="0.2">
      <c r="B33" s="5">
        <v>42917</v>
      </c>
      <c r="C33">
        <v>475765.94</v>
      </c>
      <c r="D33">
        <v>888455.28</v>
      </c>
      <c r="E33">
        <v>326453.25</v>
      </c>
      <c r="F33">
        <v>3290.2224000000001</v>
      </c>
      <c r="G33">
        <v>4558.3419999999996</v>
      </c>
      <c r="H33">
        <v>2148710.7999999998</v>
      </c>
      <c r="I33">
        <v>5769949.5</v>
      </c>
      <c r="J33">
        <v>3293232.8</v>
      </c>
      <c r="K33">
        <v>11678516</v>
      </c>
      <c r="L33">
        <v>1681883.2</v>
      </c>
      <c r="M33">
        <v>498067.25</v>
      </c>
      <c r="N33">
        <v>819700.5</v>
      </c>
      <c r="O33">
        <v>1373290.4</v>
      </c>
      <c r="P33">
        <v>715675.6</v>
      </c>
      <c r="S33" s="5">
        <v>42917</v>
      </c>
      <c r="T33">
        <v>497070.9</v>
      </c>
      <c r="U33">
        <v>840199.56</v>
      </c>
      <c r="V33">
        <v>252726.65600000002</v>
      </c>
      <c r="W33">
        <v>3189.6702</v>
      </c>
      <c r="X33">
        <v>3721.6581999999999</v>
      </c>
      <c r="Y33">
        <v>2142636</v>
      </c>
      <c r="Z33">
        <v>325155.09999999998</v>
      </c>
      <c r="AB33">
        <v>9967120</v>
      </c>
      <c r="AC33">
        <v>886480.8</v>
      </c>
      <c r="AD33">
        <v>445705.8</v>
      </c>
      <c r="AE33">
        <v>854828.94</v>
      </c>
      <c r="AF33">
        <v>1167883.6000000001</v>
      </c>
      <c r="AG33">
        <v>476488</v>
      </c>
      <c r="AJ33" s="5">
        <v>42917</v>
      </c>
      <c r="AK33">
        <v>256234.78</v>
      </c>
      <c r="AL33">
        <v>106613.7</v>
      </c>
      <c r="AM33">
        <v>237466.22</v>
      </c>
      <c r="AN33">
        <v>0</v>
      </c>
      <c r="AO33">
        <v>1889289.8</v>
      </c>
      <c r="AP33">
        <v>259420.95</v>
      </c>
      <c r="AS33" s="5">
        <v>42917</v>
      </c>
      <c r="AT33">
        <v>231549.78</v>
      </c>
      <c r="AU33">
        <v>87501.759999999995</v>
      </c>
      <c r="AV33">
        <v>281049.3</v>
      </c>
      <c r="AW33">
        <v>0</v>
      </c>
      <c r="AX33">
        <v>1875767</v>
      </c>
      <c r="AY33">
        <v>266868.84000000003</v>
      </c>
      <c r="AZ33" s="5"/>
    </row>
    <row r="34" spans="2:52" x14ac:dyDescent="0.2">
      <c r="B34" s="5">
        <v>42948</v>
      </c>
      <c r="C34">
        <v>558045.4</v>
      </c>
      <c r="D34">
        <v>901177.86</v>
      </c>
      <c r="E34">
        <v>362595.78</v>
      </c>
      <c r="F34">
        <v>3242.5985999999998</v>
      </c>
      <c r="G34">
        <v>4238.6553000000004</v>
      </c>
      <c r="H34">
        <v>2155269</v>
      </c>
      <c r="I34">
        <v>6066489</v>
      </c>
      <c r="J34">
        <v>3431251.5</v>
      </c>
      <c r="K34">
        <v>12114003</v>
      </c>
      <c r="L34">
        <v>1414488.8</v>
      </c>
      <c r="M34">
        <v>550992.9</v>
      </c>
      <c r="N34">
        <v>1025656.9</v>
      </c>
      <c r="O34">
        <v>1348917.2</v>
      </c>
      <c r="P34">
        <v>632302.93999999994</v>
      </c>
      <c r="S34" s="5">
        <v>42948</v>
      </c>
      <c r="T34">
        <v>558610.06000000006</v>
      </c>
      <c r="U34">
        <v>854538.2</v>
      </c>
      <c r="V34">
        <v>279954.67499999999</v>
      </c>
      <c r="W34">
        <v>3187.9301999999998</v>
      </c>
      <c r="X34">
        <v>4436.22</v>
      </c>
      <c r="Y34">
        <v>2149468</v>
      </c>
      <c r="Z34">
        <v>322270</v>
      </c>
      <c r="AB34">
        <v>9869321</v>
      </c>
      <c r="AC34">
        <v>1970055.1</v>
      </c>
      <c r="AD34">
        <v>497281.03</v>
      </c>
      <c r="AE34">
        <v>1024735.06</v>
      </c>
      <c r="AF34">
        <v>1198877.8999999999</v>
      </c>
      <c r="AG34">
        <v>851664.9</v>
      </c>
      <c r="AJ34" s="5">
        <v>42948</v>
      </c>
      <c r="AK34">
        <v>261828.95</v>
      </c>
      <c r="AL34">
        <v>122100.39</v>
      </c>
      <c r="AM34">
        <v>240269.22</v>
      </c>
      <c r="AN34">
        <v>0</v>
      </c>
      <c r="AO34">
        <v>1895663.6</v>
      </c>
      <c r="AP34">
        <v>259605.4</v>
      </c>
      <c r="AS34" s="5">
        <v>42948</v>
      </c>
      <c r="AT34">
        <v>237152.4</v>
      </c>
      <c r="AU34">
        <v>104475.69</v>
      </c>
      <c r="AV34">
        <v>283554.62</v>
      </c>
      <c r="AW34">
        <v>0</v>
      </c>
      <c r="AX34">
        <v>1882293.2</v>
      </c>
      <c r="AY34">
        <v>267174.71999999997</v>
      </c>
      <c r="AZ34" s="5"/>
    </row>
    <row r="35" spans="2:52" x14ac:dyDescent="0.2">
      <c r="B35" s="5">
        <v>42979</v>
      </c>
      <c r="C35">
        <v>657422.25</v>
      </c>
      <c r="D35">
        <v>909940.06</v>
      </c>
      <c r="E35">
        <v>378989.7</v>
      </c>
      <c r="F35">
        <v>3246.6658000000002</v>
      </c>
      <c r="G35">
        <v>3703.6677</v>
      </c>
      <c r="H35">
        <v>2162059.7999999998</v>
      </c>
      <c r="I35">
        <v>6206771.5</v>
      </c>
      <c r="J35">
        <v>3508214.2</v>
      </c>
      <c r="K35">
        <v>10852820</v>
      </c>
      <c r="L35">
        <v>1092082.5</v>
      </c>
      <c r="M35">
        <v>599368.80000000005</v>
      </c>
      <c r="N35">
        <v>1214595.3999999999</v>
      </c>
      <c r="O35">
        <v>1305301.1000000001</v>
      </c>
      <c r="P35">
        <v>544533.25</v>
      </c>
      <c r="S35" s="5">
        <v>42979</v>
      </c>
      <c r="T35">
        <v>597177.93999999994</v>
      </c>
      <c r="U35">
        <v>866240.56</v>
      </c>
      <c r="V35">
        <v>291484.67</v>
      </c>
      <c r="W35">
        <v>3323.5727999999999</v>
      </c>
      <c r="X35">
        <v>3741.2685999999999</v>
      </c>
      <c r="Y35">
        <v>2157228.2000000002</v>
      </c>
      <c r="Z35">
        <v>321188.53000000003</v>
      </c>
      <c r="AB35">
        <v>11888850</v>
      </c>
      <c r="AC35">
        <v>1113539.8999999999</v>
      </c>
      <c r="AD35">
        <v>553224.30000000005</v>
      </c>
      <c r="AE35">
        <v>1161870.6000000001</v>
      </c>
      <c r="AF35">
        <v>1431335.9</v>
      </c>
      <c r="AG35">
        <v>521858</v>
      </c>
      <c r="AJ35" s="5">
        <v>42979</v>
      </c>
      <c r="AK35">
        <v>271005.3</v>
      </c>
      <c r="AL35">
        <v>141765.72</v>
      </c>
      <c r="AM35">
        <v>244938.88</v>
      </c>
      <c r="AN35">
        <v>0</v>
      </c>
      <c r="AO35">
        <v>1902230.9</v>
      </c>
      <c r="AP35">
        <v>259828.86</v>
      </c>
      <c r="AS35" s="5">
        <v>42979</v>
      </c>
      <c r="AT35">
        <v>246425.84</v>
      </c>
      <c r="AU35">
        <v>125936.7</v>
      </c>
      <c r="AV35">
        <v>287996</v>
      </c>
      <c r="AW35">
        <v>0</v>
      </c>
      <c r="AX35">
        <v>1889689</v>
      </c>
      <c r="AY35">
        <v>267539.06</v>
      </c>
      <c r="AZ35" s="5"/>
    </row>
    <row r="36" spans="2:52" x14ac:dyDescent="0.2">
      <c r="B36" s="5">
        <v>43009</v>
      </c>
      <c r="C36">
        <v>725440.44</v>
      </c>
      <c r="D36">
        <v>921015.71000000008</v>
      </c>
      <c r="E36">
        <v>367734.44</v>
      </c>
      <c r="F36">
        <v>3322.5446999999999</v>
      </c>
      <c r="G36">
        <v>3985.2467999999999</v>
      </c>
      <c r="H36">
        <v>2169033</v>
      </c>
      <c r="I36">
        <v>6251508.5</v>
      </c>
      <c r="J36">
        <v>3474476.5</v>
      </c>
      <c r="K36">
        <v>12273610</v>
      </c>
      <c r="L36">
        <v>1859755.6</v>
      </c>
      <c r="M36">
        <v>626895.69999999995</v>
      </c>
      <c r="N36">
        <v>1266721.6000000001</v>
      </c>
      <c r="O36">
        <v>1476848.1</v>
      </c>
      <c r="P36">
        <v>743498.8</v>
      </c>
      <c r="S36" s="5">
        <v>43009</v>
      </c>
      <c r="T36">
        <v>602979.06000000006</v>
      </c>
      <c r="U36">
        <v>877800.2</v>
      </c>
      <c r="V36">
        <v>284380.20699999999</v>
      </c>
      <c r="W36">
        <v>3338.4124000000002</v>
      </c>
      <c r="X36">
        <v>3839.0639999999999</v>
      </c>
      <c r="Y36">
        <v>2165792</v>
      </c>
      <c r="Z36">
        <v>321980.84000000003</v>
      </c>
      <c r="AB36">
        <v>12896144</v>
      </c>
      <c r="AC36">
        <v>1690369.8</v>
      </c>
      <c r="AD36">
        <v>595353.30000000005</v>
      </c>
      <c r="AE36">
        <v>1188851.2</v>
      </c>
      <c r="AF36">
        <v>1563111.9</v>
      </c>
      <c r="AG36">
        <v>716244.25</v>
      </c>
      <c r="AJ36" s="5">
        <v>43009</v>
      </c>
      <c r="AK36">
        <v>280751.84000000003</v>
      </c>
      <c r="AL36">
        <v>159127.42000000001</v>
      </c>
      <c r="AM36">
        <v>251255.3</v>
      </c>
      <c r="AN36">
        <v>0</v>
      </c>
      <c r="AO36">
        <v>1908940.2</v>
      </c>
      <c r="AP36">
        <v>260092.62</v>
      </c>
      <c r="AS36" s="5">
        <v>43009</v>
      </c>
      <c r="AT36">
        <v>257005.03</v>
      </c>
      <c r="AU36">
        <v>147708.17000000001</v>
      </c>
      <c r="AV36">
        <v>293751.96999999997</v>
      </c>
      <c r="AW36">
        <v>0</v>
      </c>
      <c r="AX36">
        <v>1897825.5</v>
      </c>
      <c r="AY36">
        <v>267966.40000000002</v>
      </c>
      <c r="AZ36" s="5"/>
    </row>
    <row r="37" spans="2:52" x14ac:dyDescent="0.2">
      <c r="B37" s="5">
        <v>43040</v>
      </c>
      <c r="C37">
        <v>630678.75</v>
      </c>
      <c r="D37">
        <v>923752</v>
      </c>
      <c r="E37">
        <v>352709.72</v>
      </c>
      <c r="F37">
        <v>3274.7130000000002</v>
      </c>
      <c r="G37">
        <v>4456.098</v>
      </c>
      <c r="H37">
        <v>2176146</v>
      </c>
      <c r="I37">
        <v>6194963</v>
      </c>
      <c r="J37">
        <v>3432725.5</v>
      </c>
      <c r="K37">
        <v>12208661</v>
      </c>
      <c r="L37">
        <v>2371144.5</v>
      </c>
      <c r="M37">
        <v>633222.19999999995</v>
      </c>
      <c r="N37">
        <v>1220248.2</v>
      </c>
      <c r="O37">
        <v>1445705.6</v>
      </c>
      <c r="P37">
        <v>920056.9</v>
      </c>
      <c r="S37" s="5">
        <v>43040</v>
      </c>
      <c r="T37">
        <v>574359</v>
      </c>
      <c r="U37">
        <v>883690.7</v>
      </c>
      <c r="V37">
        <v>272357.00900000002</v>
      </c>
      <c r="W37">
        <v>3272.027</v>
      </c>
      <c r="X37">
        <v>4407.4614000000001</v>
      </c>
      <c r="Y37">
        <v>2175050.7999999998</v>
      </c>
      <c r="Z37">
        <v>324272.8</v>
      </c>
      <c r="AB37">
        <v>11017302</v>
      </c>
      <c r="AC37">
        <v>2197260</v>
      </c>
      <c r="AD37">
        <v>615574.06000000006</v>
      </c>
      <c r="AE37">
        <v>1140587.8</v>
      </c>
      <c r="AF37">
        <v>1292495.5</v>
      </c>
      <c r="AG37">
        <v>883554.7</v>
      </c>
      <c r="AJ37" s="5">
        <v>43040</v>
      </c>
      <c r="AK37">
        <v>288242.38</v>
      </c>
      <c r="AL37">
        <v>168791.36</v>
      </c>
      <c r="AM37">
        <v>256957.05</v>
      </c>
      <c r="AN37">
        <v>0</v>
      </c>
      <c r="AO37">
        <v>1915748.1</v>
      </c>
      <c r="AP37">
        <v>260398.07999999999</v>
      </c>
      <c r="AS37" s="5">
        <v>43040</v>
      </c>
      <c r="AT37">
        <v>265795.88</v>
      </c>
      <c r="AU37">
        <v>165710.48000000001</v>
      </c>
      <c r="AV37">
        <v>298626.62</v>
      </c>
      <c r="AW37">
        <v>0</v>
      </c>
      <c r="AX37">
        <v>1906590.2</v>
      </c>
      <c r="AY37">
        <v>268460.62</v>
      </c>
      <c r="AZ37" s="5"/>
    </row>
    <row r="38" spans="2:52" x14ac:dyDescent="0.2">
      <c r="B38" s="5">
        <v>43070</v>
      </c>
      <c r="C38">
        <v>513931.47</v>
      </c>
      <c r="D38">
        <v>912510.75</v>
      </c>
      <c r="E38">
        <v>333603.44</v>
      </c>
      <c r="F38">
        <v>3419.7002000000002</v>
      </c>
      <c r="G38">
        <v>4118.3720000000003</v>
      </c>
      <c r="H38">
        <v>2183363</v>
      </c>
      <c r="I38">
        <v>6038994</v>
      </c>
      <c r="J38">
        <v>3403030</v>
      </c>
      <c r="K38">
        <v>12976368</v>
      </c>
      <c r="L38">
        <v>1570221.9</v>
      </c>
      <c r="M38">
        <v>605941.4</v>
      </c>
      <c r="N38">
        <v>1138838.8</v>
      </c>
      <c r="O38">
        <v>1623774.2</v>
      </c>
      <c r="P38">
        <v>662476.43999999994</v>
      </c>
      <c r="S38" s="5">
        <v>43070</v>
      </c>
      <c r="T38">
        <v>518416.12</v>
      </c>
      <c r="U38">
        <v>882587.25</v>
      </c>
      <c r="V38">
        <v>261941.30900000001</v>
      </c>
      <c r="W38">
        <v>3197.0841999999998</v>
      </c>
      <c r="X38">
        <v>4223.1265000000003</v>
      </c>
      <c r="Y38">
        <v>2184909.5</v>
      </c>
      <c r="Z38">
        <v>327648.56</v>
      </c>
      <c r="AB38">
        <v>9504551</v>
      </c>
      <c r="AC38">
        <v>1307461.2</v>
      </c>
      <c r="AD38">
        <v>602721.6</v>
      </c>
      <c r="AE38">
        <v>1074033.8</v>
      </c>
      <c r="AF38">
        <v>1183813.3999999999</v>
      </c>
      <c r="AG38">
        <v>622441.5</v>
      </c>
      <c r="AJ38" s="5">
        <v>43070</v>
      </c>
      <c r="AK38">
        <v>289155</v>
      </c>
      <c r="AL38">
        <v>165035.03</v>
      </c>
      <c r="AM38">
        <v>261292.36</v>
      </c>
      <c r="AN38">
        <v>0</v>
      </c>
      <c r="AO38">
        <v>1922616.6</v>
      </c>
      <c r="AP38">
        <v>260746.53</v>
      </c>
      <c r="AS38" s="5">
        <v>43070</v>
      </c>
      <c r="AT38">
        <v>268851.25</v>
      </c>
      <c r="AU38">
        <v>167345.07999999999</v>
      </c>
      <c r="AV38">
        <v>301628.2</v>
      </c>
      <c r="AW38">
        <v>0</v>
      </c>
      <c r="AX38">
        <v>1915883.9</v>
      </c>
      <c r="AY38">
        <v>269025.5</v>
      </c>
      <c r="AZ38" s="5"/>
    </row>
    <row r="39" spans="2:52" x14ac:dyDescent="0.2">
      <c r="B39" s="5">
        <v>43101</v>
      </c>
      <c r="C39">
        <v>484839.72</v>
      </c>
      <c r="D39">
        <v>897599.23</v>
      </c>
      <c r="E39">
        <v>317031.84000000003</v>
      </c>
      <c r="F39">
        <v>3311.5383000000002</v>
      </c>
      <c r="G39">
        <v>4582.2619999999997</v>
      </c>
      <c r="H39">
        <v>2190652</v>
      </c>
      <c r="I39">
        <v>5816471</v>
      </c>
      <c r="J39">
        <v>3367919.2</v>
      </c>
      <c r="K39">
        <v>11664402</v>
      </c>
      <c r="L39">
        <v>1885838</v>
      </c>
      <c r="M39">
        <v>553627.69999999995</v>
      </c>
      <c r="N39">
        <v>1051213.8999999999</v>
      </c>
      <c r="O39">
        <v>1448405</v>
      </c>
      <c r="P39">
        <v>795233.94</v>
      </c>
      <c r="S39" s="5">
        <v>43101</v>
      </c>
      <c r="T39">
        <v>487065.9</v>
      </c>
      <c r="U39">
        <v>872455.8</v>
      </c>
      <c r="V39">
        <v>255846.13899999997</v>
      </c>
      <c r="W39">
        <v>3218.5817999999999</v>
      </c>
      <c r="X39">
        <v>4596.4260000000004</v>
      </c>
      <c r="Y39">
        <v>2195284</v>
      </c>
      <c r="Z39">
        <v>331274.25</v>
      </c>
      <c r="AB39">
        <v>9958040</v>
      </c>
      <c r="AC39">
        <v>1826808.9</v>
      </c>
      <c r="AD39">
        <v>557931.6</v>
      </c>
      <c r="AE39">
        <v>1002372.44</v>
      </c>
      <c r="AF39">
        <v>1249657.6000000001</v>
      </c>
      <c r="AG39">
        <v>761226.9</v>
      </c>
      <c r="AJ39" s="5">
        <v>43101</v>
      </c>
      <c r="AK39">
        <v>279507.46999999997</v>
      </c>
      <c r="AL39">
        <v>147876.06</v>
      </c>
      <c r="AM39">
        <v>264613.65999999997</v>
      </c>
      <c r="AN39">
        <v>0</v>
      </c>
      <c r="AO39">
        <v>1929512.5</v>
      </c>
      <c r="AP39">
        <v>261139.55</v>
      </c>
      <c r="AS39" s="5">
        <v>43101</v>
      </c>
      <c r="AT39">
        <v>263616.59999999998</v>
      </c>
      <c r="AU39">
        <v>146425.34</v>
      </c>
      <c r="AV39">
        <v>301642</v>
      </c>
      <c r="AW39">
        <v>0</v>
      </c>
      <c r="AX39">
        <v>1925619.4</v>
      </c>
      <c r="AY39">
        <v>269664.46999999997</v>
      </c>
      <c r="AZ39" s="5"/>
    </row>
    <row r="40" spans="2:52" x14ac:dyDescent="0.2">
      <c r="B40" s="5">
        <v>43132</v>
      </c>
      <c r="C40">
        <v>490412.1</v>
      </c>
      <c r="D40">
        <v>881858.75</v>
      </c>
      <c r="E40">
        <v>305797.56</v>
      </c>
      <c r="F40">
        <v>3266.7993000000001</v>
      </c>
      <c r="G40">
        <v>5391.3964999999998</v>
      </c>
      <c r="H40">
        <v>2197824.5</v>
      </c>
      <c r="I40">
        <v>5626593.5</v>
      </c>
      <c r="J40">
        <v>3328311.8</v>
      </c>
      <c r="K40">
        <v>11205618</v>
      </c>
      <c r="L40">
        <v>2244427</v>
      </c>
      <c r="M40">
        <v>509864.34</v>
      </c>
      <c r="N40">
        <v>973212.4</v>
      </c>
      <c r="O40">
        <v>1402249.2</v>
      </c>
      <c r="P40">
        <v>918934.44</v>
      </c>
      <c r="S40" s="5">
        <v>43132</v>
      </c>
      <c r="T40">
        <v>500251.06</v>
      </c>
      <c r="U40">
        <v>856029</v>
      </c>
      <c r="V40">
        <v>248740.65399999998</v>
      </c>
      <c r="W40">
        <v>3160.6237999999998</v>
      </c>
      <c r="X40">
        <v>5242.9930000000004</v>
      </c>
      <c r="Y40">
        <v>2205792.7999999998</v>
      </c>
      <c r="Z40">
        <v>333653.44</v>
      </c>
      <c r="AB40">
        <v>9873916</v>
      </c>
      <c r="AC40">
        <v>2075105.9</v>
      </c>
      <c r="AD40">
        <v>519807.4</v>
      </c>
      <c r="AE40">
        <v>933949.5</v>
      </c>
      <c r="AF40">
        <v>1181917.6000000001</v>
      </c>
      <c r="AG40">
        <v>831230.2</v>
      </c>
      <c r="AJ40" s="5">
        <v>43132</v>
      </c>
      <c r="AK40">
        <v>266052.88</v>
      </c>
      <c r="AL40">
        <v>127651.375</v>
      </c>
      <c r="AM40">
        <v>264965.78000000003</v>
      </c>
      <c r="AN40">
        <v>0</v>
      </c>
      <c r="AO40">
        <v>1936264.8</v>
      </c>
      <c r="AP40">
        <v>261559.6</v>
      </c>
      <c r="AS40" s="5">
        <v>43132</v>
      </c>
      <c r="AT40">
        <v>255072.56</v>
      </c>
      <c r="AU40">
        <v>130853.11</v>
      </c>
      <c r="AV40">
        <v>296622.88</v>
      </c>
      <c r="AW40">
        <v>0</v>
      </c>
      <c r="AX40">
        <v>1935428.4</v>
      </c>
      <c r="AY40">
        <v>270364.56</v>
      </c>
      <c r="AZ40" s="5"/>
    </row>
    <row r="41" spans="2:52" x14ac:dyDescent="0.2">
      <c r="B41" s="5">
        <v>43160</v>
      </c>
      <c r="C41">
        <v>490942.03</v>
      </c>
      <c r="D41">
        <v>861640.70000000007</v>
      </c>
      <c r="E41">
        <v>295180.3</v>
      </c>
      <c r="F41">
        <v>3399.6170000000002</v>
      </c>
      <c r="G41">
        <v>4076.3647000000001</v>
      </c>
      <c r="H41">
        <v>2203978</v>
      </c>
      <c r="I41">
        <v>5484871.5</v>
      </c>
      <c r="J41">
        <v>3290117.2</v>
      </c>
      <c r="K41">
        <v>11777123</v>
      </c>
      <c r="L41">
        <v>1165341.8999999999</v>
      </c>
      <c r="M41">
        <v>473878.16</v>
      </c>
      <c r="N41">
        <v>902792.9</v>
      </c>
      <c r="O41">
        <v>1477271.5</v>
      </c>
      <c r="P41">
        <v>557965.1</v>
      </c>
      <c r="S41" s="5">
        <v>43160</v>
      </c>
      <c r="T41">
        <v>507743.75</v>
      </c>
      <c r="U41">
        <v>842852.94</v>
      </c>
      <c r="V41">
        <v>245471.07699999999</v>
      </c>
      <c r="W41">
        <v>3239.7411999999999</v>
      </c>
      <c r="X41">
        <v>5328.8856999999998</v>
      </c>
      <c r="Y41">
        <v>2214595.2000000002</v>
      </c>
      <c r="Z41">
        <v>334174.75</v>
      </c>
      <c r="AB41">
        <v>10749332</v>
      </c>
      <c r="AC41">
        <v>2260688.5</v>
      </c>
      <c r="AD41">
        <v>485579.97</v>
      </c>
      <c r="AE41">
        <v>879883.1</v>
      </c>
      <c r="AF41">
        <v>1268626.2</v>
      </c>
      <c r="AG41">
        <v>918496.6</v>
      </c>
      <c r="AJ41" s="5">
        <v>43160</v>
      </c>
      <c r="AK41">
        <v>253981.61</v>
      </c>
      <c r="AL41">
        <v>109050.73</v>
      </c>
      <c r="AM41">
        <v>260758.39999999999</v>
      </c>
      <c r="AN41">
        <v>0</v>
      </c>
      <c r="AO41">
        <v>1942004.9</v>
      </c>
      <c r="AP41">
        <v>261973.33</v>
      </c>
      <c r="AS41" s="5">
        <v>43160</v>
      </c>
      <c r="AT41">
        <v>246345.06</v>
      </c>
      <c r="AU41">
        <v>114659.875</v>
      </c>
      <c r="AV41">
        <v>287986.3</v>
      </c>
      <c r="AW41">
        <v>0</v>
      </c>
      <c r="AX41">
        <v>1943499.1</v>
      </c>
      <c r="AY41">
        <v>271095.96999999997</v>
      </c>
      <c r="AZ41" s="5"/>
    </row>
    <row r="42" spans="2:52" x14ac:dyDescent="0.2">
      <c r="B42" s="5">
        <v>43191</v>
      </c>
      <c r="C42">
        <v>456634.5</v>
      </c>
      <c r="D42">
        <v>848796.39</v>
      </c>
      <c r="E42">
        <v>294145.44</v>
      </c>
      <c r="F42">
        <v>3427.2283000000002</v>
      </c>
      <c r="G42">
        <v>4661.5039999999999</v>
      </c>
      <c r="H42">
        <v>2208910</v>
      </c>
      <c r="I42">
        <v>5431654.5</v>
      </c>
      <c r="J42">
        <v>3244117</v>
      </c>
      <c r="K42">
        <v>12892744</v>
      </c>
      <c r="L42">
        <v>2000889.9</v>
      </c>
      <c r="M42">
        <v>444629.7</v>
      </c>
      <c r="N42">
        <v>850991.44</v>
      </c>
      <c r="O42">
        <v>1648678</v>
      </c>
      <c r="P42">
        <v>821804.8</v>
      </c>
      <c r="S42" s="5">
        <v>43191</v>
      </c>
      <c r="T42">
        <v>499323.7</v>
      </c>
      <c r="U42">
        <v>828207.94</v>
      </c>
      <c r="V42">
        <v>248017.74699999997</v>
      </c>
      <c r="W42">
        <v>3260.0340000000001</v>
      </c>
      <c r="X42">
        <v>5355.116</v>
      </c>
      <c r="Y42">
        <v>2221174.5</v>
      </c>
      <c r="Z42">
        <v>332830.09999999998</v>
      </c>
      <c r="AB42">
        <v>10128138</v>
      </c>
      <c r="AC42">
        <v>1786900.2</v>
      </c>
      <c r="AD42">
        <v>458890.9</v>
      </c>
      <c r="AE42">
        <v>841922.44</v>
      </c>
      <c r="AF42">
        <v>1233275</v>
      </c>
      <c r="AG42">
        <v>757781.56</v>
      </c>
      <c r="AJ42" s="5">
        <v>43191</v>
      </c>
      <c r="AK42">
        <v>244087.52</v>
      </c>
      <c r="AL42">
        <v>93915.945000000007</v>
      </c>
      <c r="AM42">
        <v>255805.33</v>
      </c>
      <c r="AN42">
        <v>0</v>
      </c>
      <c r="AO42">
        <v>1946534</v>
      </c>
      <c r="AP42">
        <v>262375.96999999997</v>
      </c>
      <c r="AS42" s="5">
        <v>43191</v>
      </c>
      <c r="AT42">
        <v>239188.4</v>
      </c>
      <c r="AU42">
        <v>100870.44</v>
      </c>
      <c r="AV42">
        <v>277668.56</v>
      </c>
      <c r="AW42">
        <v>0</v>
      </c>
      <c r="AX42">
        <v>1949325.8</v>
      </c>
      <c r="AY42">
        <v>271848.56</v>
      </c>
      <c r="AZ42" s="5"/>
    </row>
    <row r="43" spans="2:52" x14ac:dyDescent="0.2">
      <c r="B43" s="5">
        <v>43221</v>
      </c>
      <c r="C43">
        <v>476932.16</v>
      </c>
      <c r="D43">
        <v>838537.03999999992</v>
      </c>
      <c r="E43">
        <v>299988.96999999997</v>
      </c>
      <c r="F43">
        <v>3352.384</v>
      </c>
      <c r="G43">
        <v>4711.7139999999999</v>
      </c>
      <c r="H43">
        <v>2212730.7999999998</v>
      </c>
      <c r="I43">
        <v>5457251.5</v>
      </c>
      <c r="J43">
        <v>3213729.2</v>
      </c>
      <c r="K43">
        <v>12666000</v>
      </c>
      <c r="L43">
        <v>1789869.6</v>
      </c>
      <c r="M43">
        <v>430895.12</v>
      </c>
      <c r="N43">
        <v>830490.06</v>
      </c>
      <c r="O43">
        <v>1568624.9</v>
      </c>
      <c r="P43">
        <v>759960.4</v>
      </c>
      <c r="S43" s="5">
        <v>43221</v>
      </c>
      <c r="T43">
        <v>530830.5</v>
      </c>
      <c r="U43">
        <v>820409.44</v>
      </c>
      <c r="V43">
        <v>259487.91399999999</v>
      </c>
      <c r="W43">
        <v>3121.5718000000002</v>
      </c>
      <c r="X43">
        <v>5023.9650000000001</v>
      </c>
      <c r="Y43">
        <v>2225696</v>
      </c>
      <c r="Z43">
        <v>329843.21999999997</v>
      </c>
      <c r="AB43">
        <v>9267639</v>
      </c>
      <c r="AC43">
        <v>1286020.5</v>
      </c>
      <c r="AD43">
        <v>442299.62</v>
      </c>
      <c r="AE43">
        <v>840769.25</v>
      </c>
      <c r="AF43">
        <v>1104600.2</v>
      </c>
      <c r="AG43">
        <v>622867.6</v>
      </c>
      <c r="AJ43" s="5">
        <v>43221</v>
      </c>
      <c r="AK43">
        <v>238079.28</v>
      </c>
      <c r="AL43">
        <v>85213.93</v>
      </c>
      <c r="AM43">
        <v>251803.05</v>
      </c>
      <c r="AN43">
        <v>0</v>
      </c>
      <c r="AO43">
        <v>1949967.1</v>
      </c>
      <c r="AP43">
        <v>262763.84000000003</v>
      </c>
      <c r="AS43" s="5">
        <v>43221</v>
      </c>
      <c r="AT43">
        <v>234334.05</v>
      </c>
      <c r="AU43">
        <v>92724.016000000003</v>
      </c>
      <c r="AV43">
        <v>270869.88</v>
      </c>
      <c r="AW43">
        <v>0</v>
      </c>
      <c r="AX43">
        <v>1953083</v>
      </c>
      <c r="AY43">
        <v>272612.71999999997</v>
      </c>
      <c r="AZ43" s="5"/>
    </row>
    <row r="44" spans="2:52" x14ac:dyDescent="0.2">
      <c r="B44" s="5">
        <v>43252</v>
      </c>
      <c r="C44">
        <v>510693.97</v>
      </c>
      <c r="D44">
        <v>834543.20000000007</v>
      </c>
      <c r="E44">
        <v>314509.44</v>
      </c>
      <c r="F44">
        <v>3397.2278000000001</v>
      </c>
      <c r="G44">
        <v>4541.2120000000004</v>
      </c>
      <c r="H44">
        <v>2215568.2000000002</v>
      </c>
      <c r="I44">
        <v>5515959</v>
      </c>
      <c r="J44">
        <v>3216498</v>
      </c>
      <c r="K44">
        <v>12931031</v>
      </c>
      <c r="L44">
        <v>1871334.5</v>
      </c>
      <c r="M44">
        <v>433814.7</v>
      </c>
      <c r="N44">
        <v>856833.44</v>
      </c>
      <c r="O44">
        <v>1582749.1</v>
      </c>
      <c r="P44">
        <v>759670.3</v>
      </c>
      <c r="S44" s="5">
        <v>43252</v>
      </c>
      <c r="T44">
        <v>593580.19999999995</v>
      </c>
      <c r="U44">
        <v>822427.94</v>
      </c>
      <c r="V44">
        <v>278311.76400000002</v>
      </c>
      <c r="W44">
        <v>3238.3362000000002</v>
      </c>
      <c r="X44">
        <v>5628.9660000000003</v>
      </c>
      <c r="Y44">
        <v>2228390.7999999998</v>
      </c>
      <c r="Z44">
        <v>325709.59999999998</v>
      </c>
      <c r="AB44">
        <v>9473587</v>
      </c>
      <c r="AC44">
        <v>2076444.9</v>
      </c>
      <c r="AD44">
        <v>439482.3</v>
      </c>
      <c r="AE44">
        <v>900477.7</v>
      </c>
      <c r="AF44">
        <v>1211657.6000000001</v>
      </c>
      <c r="AG44">
        <v>897459.19999999995</v>
      </c>
      <c r="AJ44" s="5">
        <v>43252</v>
      </c>
      <c r="AK44">
        <v>236163.33</v>
      </c>
      <c r="AL44">
        <v>84566.26</v>
      </c>
      <c r="AM44">
        <v>250744.56</v>
      </c>
      <c r="AN44">
        <v>0</v>
      </c>
      <c r="AO44">
        <v>1952433.4</v>
      </c>
      <c r="AP44">
        <v>263134.53000000003</v>
      </c>
      <c r="AS44" s="5">
        <v>43252</v>
      </c>
      <c r="AT44">
        <v>231561.44</v>
      </c>
      <c r="AU44">
        <v>91712.31</v>
      </c>
      <c r="AV44">
        <v>270464.84000000003</v>
      </c>
      <c r="AW44">
        <v>0</v>
      </c>
      <c r="AX44">
        <v>1955009.9</v>
      </c>
      <c r="AY44">
        <v>273380.40000000002</v>
      </c>
      <c r="AZ44" s="5"/>
    </row>
    <row r="45" spans="2:52" x14ac:dyDescent="0.2">
      <c r="B45" s="5">
        <v>43282</v>
      </c>
      <c r="C45">
        <v>534070.30000000005</v>
      </c>
      <c r="D45">
        <v>840458.18</v>
      </c>
      <c r="E45">
        <v>338458.06</v>
      </c>
      <c r="F45">
        <v>3302.7919999999999</v>
      </c>
      <c r="G45">
        <v>4900.6379999999999</v>
      </c>
      <c r="H45">
        <v>2217534.2000000002</v>
      </c>
      <c r="I45">
        <v>5618776.5</v>
      </c>
      <c r="J45">
        <v>3277240.5</v>
      </c>
      <c r="K45">
        <v>11581612</v>
      </c>
      <c r="L45">
        <v>2044541</v>
      </c>
      <c r="M45">
        <v>451064</v>
      </c>
      <c r="N45">
        <v>961967.3</v>
      </c>
      <c r="O45">
        <v>1357540.4</v>
      </c>
      <c r="P45">
        <v>838018.1</v>
      </c>
      <c r="S45" s="5">
        <v>43282</v>
      </c>
      <c r="T45">
        <v>674532</v>
      </c>
      <c r="U45">
        <v>832085.94</v>
      </c>
      <c r="V45">
        <v>300392.74200000003</v>
      </c>
      <c r="W45">
        <v>3259.9645999999998</v>
      </c>
      <c r="X45">
        <v>5014.9575000000004</v>
      </c>
      <c r="Y45">
        <v>2229475.2000000002</v>
      </c>
      <c r="Z45">
        <v>321202.56</v>
      </c>
      <c r="AB45">
        <v>10662824</v>
      </c>
      <c r="AC45">
        <v>1765163.8</v>
      </c>
      <c r="AD45">
        <v>455324.6</v>
      </c>
      <c r="AE45">
        <v>1024694.7</v>
      </c>
      <c r="AF45">
        <v>1261713</v>
      </c>
      <c r="AG45">
        <v>734909.56</v>
      </c>
      <c r="AJ45" s="5">
        <v>43282</v>
      </c>
      <c r="AK45">
        <v>237104.73</v>
      </c>
      <c r="AL45">
        <v>90977.63</v>
      </c>
      <c r="AM45">
        <v>252762.44</v>
      </c>
      <c r="AN45">
        <v>0</v>
      </c>
      <c r="AO45">
        <v>1954047.5</v>
      </c>
      <c r="AP45">
        <v>263486.75</v>
      </c>
      <c r="AS45" s="5">
        <v>43282</v>
      </c>
      <c r="AT45">
        <v>231820.1</v>
      </c>
      <c r="AU45">
        <v>97540.52</v>
      </c>
      <c r="AV45">
        <v>273086.06</v>
      </c>
      <c r="AW45">
        <v>0</v>
      </c>
      <c r="AX45">
        <v>1955329.5</v>
      </c>
      <c r="AY45">
        <v>274145.44</v>
      </c>
      <c r="AZ45" s="5"/>
    </row>
    <row r="46" spans="2:52" x14ac:dyDescent="0.2">
      <c r="B46" s="5">
        <v>43313</v>
      </c>
      <c r="C46">
        <v>581314.25</v>
      </c>
      <c r="D46">
        <v>849652.29</v>
      </c>
      <c r="E46">
        <v>366897.2</v>
      </c>
      <c r="F46">
        <v>3281.8552</v>
      </c>
      <c r="G46">
        <v>4930.1836000000003</v>
      </c>
      <c r="H46">
        <v>2218727</v>
      </c>
      <c r="I46">
        <v>5731574</v>
      </c>
      <c r="J46">
        <v>3400859.5</v>
      </c>
      <c r="K46">
        <v>10733475</v>
      </c>
      <c r="L46">
        <v>1817368.4</v>
      </c>
      <c r="M46">
        <v>486463.38</v>
      </c>
      <c r="N46">
        <v>1144333.5</v>
      </c>
      <c r="O46">
        <v>1301732.3999999999</v>
      </c>
      <c r="P46">
        <v>751616</v>
      </c>
      <c r="S46" s="5">
        <v>43313</v>
      </c>
      <c r="T46">
        <v>744741.6</v>
      </c>
      <c r="U46">
        <v>847728.44</v>
      </c>
      <c r="V46">
        <v>317399.77</v>
      </c>
      <c r="W46">
        <v>3177.2521999999999</v>
      </c>
      <c r="X46">
        <v>5302.2065000000002</v>
      </c>
      <c r="Y46">
        <v>2229142.5</v>
      </c>
      <c r="Z46">
        <v>317305.96999999997</v>
      </c>
      <c r="AB46">
        <v>10083833</v>
      </c>
      <c r="AC46">
        <v>1946489.9</v>
      </c>
      <c r="AD46">
        <v>495192.84</v>
      </c>
      <c r="AE46">
        <v>1171278.6000000001</v>
      </c>
      <c r="AF46">
        <v>1266726.1000000001</v>
      </c>
      <c r="AG46">
        <v>805855.25</v>
      </c>
      <c r="AJ46" s="5">
        <v>43313</v>
      </c>
      <c r="AK46">
        <v>241170.89</v>
      </c>
      <c r="AL46">
        <v>103793.98</v>
      </c>
      <c r="AM46">
        <v>256764.31</v>
      </c>
      <c r="AN46">
        <v>0</v>
      </c>
      <c r="AO46">
        <v>1954907.1</v>
      </c>
      <c r="AP46">
        <v>263819.96999999997</v>
      </c>
      <c r="AS46" s="5">
        <v>43313</v>
      </c>
      <c r="AT46">
        <v>236393.77</v>
      </c>
      <c r="AU46">
        <v>110996.64</v>
      </c>
      <c r="AV46">
        <v>277427.12</v>
      </c>
      <c r="AW46">
        <v>0</v>
      </c>
      <c r="AX46">
        <v>1954239.9</v>
      </c>
      <c r="AY46">
        <v>274902.7</v>
      </c>
      <c r="AZ46" s="5"/>
    </row>
    <row r="47" spans="2:52" x14ac:dyDescent="0.2">
      <c r="B47" s="5">
        <v>43344</v>
      </c>
      <c r="C47">
        <v>657519.80000000005</v>
      </c>
      <c r="D47">
        <v>862548.45</v>
      </c>
      <c r="E47">
        <v>394052.9</v>
      </c>
      <c r="F47">
        <v>3347.1287000000002</v>
      </c>
      <c r="G47">
        <v>4677.1080000000002</v>
      </c>
      <c r="H47">
        <v>2219229</v>
      </c>
      <c r="I47">
        <v>5820546.5</v>
      </c>
      <c r="J47">
        <v>3571147.8</v>
      </c>
      <c r="K47">
        <v>11636854</v>
      </c>
      <c r="L47">
        <v>1797765.4</v>
      </c>
      <c r="M47">
        <v>530500.4</v>
      </c>
      <c r="N47">
        <v>1348071.2</v>
      </c>
      <c r="O47">
        <v>1485935.8</v>
      </c>
      <c r="P47">
        <v>743234.56000000006</v>
      </c>
      <c r="S47" s="5">
        <v>43344</v>
      </c>
      <c r="T47">
        <v>770179.2</v>
      </c>
      <c r="U47">
        <v>867961.4</v>
      </c>
      <c r="V47">
        <v>319185.23</v>
      </c>
      <c r="W47">
        <v>3176.2040000000002</v>
      </c>
      <c r="X47">
        <v>5611.4364999999998</v>
      </c>
      <c r="Y47">
        <v>2227563.5</v>
      </c>
      <c r="Z47">
        <v>315167.53000000003</v>
      </c>
      <c r="AB47">
        <v>9285231</v>
      </c>
      <c r="AC47">
        <v>1795618.1</v>
      </c>
      <c r="AD47">
        <v>554082.30000000005</v>
      </c>
      <c r="AE47">
        <v>1263024.6000000001</v>
      </c>
      <c r="AF47">
        <v>1159484.5</v>
      </c>
      <c r="AG47">
        <v>781231.8</v>
      </c>
      <c r="AJ47" s="5">
        <v>43344</v>
      </c>
      <c r="AK47">
        <v>248296.28</v>
      </c>
      <c r="AL47">
        <v>118290.07</v>
      </c>
      <c r="AM47">
        <v>262797.09999999998</v>
      </c>
      <c r="AN47">
        <v>0</v>
      </c>
      <c r="AO47">
        <v>1955094.9</v>
      </c>
      <c r="AP47">
        <v>264134.2</v>
      </c>
      <c r="AS47" s="5">
        <v>43344</v>
      </c>
      <c r="AT47">
        <v>245509.61</v>
      </c>
      <c r="AU47">
        <v>131321.32999999999</v>
      </c>
      <c r="AV47">
        <v>283392.84000000003</v>
      </c>
      <c r="AW47">
        <v>0</v>
      </c>
      <c r="AX47">
        <v>1951915.2</v>
      </c>
      <c r="AY47">
        <v>275647.96999999997</v>
      </c>
      <c r="AZ47" s="5"/>
    </row>
    <row r="48" spans="2:52" x14ac:dyDescent="0.2">
      <c r="B48" s="5">
        <v>43374</v>
      </c>
      <c r="C48">
        <v>710588.9</v>
      </c>
      <c r="D48">
        <v>871425.86999999988</v>
      </c>
      <c r="E48">
        <v>403407.66</v>
      </c>
      <c r="F48">
        <v>3322.2190000000001</v>
      </c>
      <c r="G48">
        <v>5121.9639999999999</v>
      </c>
      <c r="H48">
        <v>2219110.7999999998</v>
      </c>
      <c r="I48">
        <v>5887908.5</v>
      </c>
      <c r="J48">
        <v>3635833.8</v>
      </c>
      <c r="K48">
        <v>11789974</v>
      </c>
      <c r="L48">
        <v>2077239</v>
      </c>
      <c r="M48">
        <v>563263.6</v>
      </c>
      <c r="N48">
        <v>1487400.1</v>
      </c>
      <c r="O48">
        <v>1400303.1</v>
      </c>
      <c r="P48">
        <v>846220.4</v>
      </c>
      <c r="S48" s="5">
        <v>43374</v>
      </c>
      <c r="T48">
        <v>788348.9</v>
      </c>
      <c r="U48">
        <v>879856.5</v>
      </c>
      <c r="V48">
        <v>307092.33299999998</v>
      </c>
      <c r="W48">
        <v>3303.9140000000002</v>
      </c>
      <c r="X48">
        <v>5287.4413999999997</v>
      </c>
      <c r="Y48">
        <v>2224888.5</v>
      </c>
      <c r="Z48">
        <v>315551.62</v>
      </c>
      <c r="AB48">
        <v>10038325</v>
      </c>
      <c r="AC48">
        <v>1615845</v>
      </c>
      <c r="AD48">
        <v>604880.1</v>
      </c>
      <c r="AE48">
        <v>1275663.3999999999</v>
      </c>
      <c r="AF48">
        <v>1291551.1000000001</v>
      </c>
      <c r="AG48">
        <v>682688.9</v>
      </c>
      <c r="AJ48" s="5">
        <v>43374</v>
      </c>
      <c r="AK48">
        <v>257051.28</v>
      </c>
      <c r="AL48">
        <v>130730.09</v>
      </c>
      <c r="AM48">
        <v>271041.21999999997</v>
      </c>
      <c r="AN48">
        <v>0</v>
      </c>
      <c r="AO48">
        <v>1954681.2</v>
      </c>
      <c r="AP48">
        <v>264429.71999999997</v>
      </c>
      <c r="AS48" s="5">
        <v>43374</v>
      </c>
      <c r="AT48">
        <v>257760.53</v>
      </c>
      <c r="AU48">
        <v>154162.82999999999</v>
      </c>
      <c r="AV48">
        <v>290111.40000000002</v>
      </c>
      <c r="AW48">
        <v>0</v>
      </c>
      <c r="AX48">
        <v>1948510.8</v>
      </c>
      <c r="AY48">
        <v>276377.78000000003</v>
      </c>
      <c r="AZ48" s="5"/>
    </row>
    <row r="49" spans="2:52" x14ac:dyDescent="0.2">
      <c r="B49" s="5">
        <v>43405</v>
      </c>
      <c r="C49">
        <v>727280.1</v>
      </c>
      <c r="D49">
        <v>874138.37</v>
      </c>
      <c r="E49">
        <v>389992.03</v>
      </c>
      <c r="F49">
        <v>3348.7750000000001</v>
      </c>
      <c r="G49">
        <v>4586.5272999999997</v>
      </c>
      <c r="H49">
        <v>2218432.5</v>
      </c>
      <c r="I49">
        <v>5886032.5</v>
      </c>
      <c r="J49">
        <v>3583245</v>
      </c>
      <c r="K49">
        <v>12695203</v>
      </c>
      <c r="L49">
        <v>1600202.5</v>
      </c>
      <c r="M49">
        <v>571484.75</v>
      </c>
      <c r="N49">
        <v>1508536.6</v>
      </c>
      <c r="O49">
        <v>1424453</v>
      </c>
      <c r="P49">
        <v>681328.2</v>
      </c>
      <c r="S49" s="5">
        <v>43405</v>
      </c>
      <c r="T49">
        <v>743059.25</v>
      </c>
      <c r="U49">
        <v>883424.5</v>
      </c>
      <c r="V49">
        <v>291259.54200000002</v>
      </c>
      <c r="W49">
        <v>3282.1833000000001</v>
      </c>
      <c r="X49">
        <v>4893.0069999999996</v>
      </c>
      <c r="Y49">
        <v>2221251.2000000002</v>
      </c>
      <c r="Z49">
        <v>317820.62</v>
      </c>
      <c r="AB49">
        <v>9860851</v>
      </c>
      <c r="AC49">
        <v>1551694.4</v>
      </c>
      <c r="AD49">
        <v>619251.19999999995</v>
      </c>
      <c r="AE49">
        <v>1232671.5</v>
      </c>
      <c r="AF49">
        <v>1241973</v>
      </c>
      <c r="AG49">
        <v>664744.6</v>
      </c>
      <c r="AJ49" s="5">
        <v>43405</v>
      </c>
      <c r="AK49">
        <v>264299.62</v>
      </c>
      <c r="AL49">
        <v>140077.76999999999</v>
      </c>
      <c r="AM49">
        <v>280794.21999999997</v>
      </c>
      <c r="AN49">
        <v>0</v>
      </c>
      <c r="AO49">
        <v>1953725.1</v>
      </c>
      <c r="AP49">
        <v>264707.25</v>
      </c>
      <c r="AS49" s="5">
        <v>43405</v>
      </c>
      <c r="AT49">
        <v>267811.38</v>
      </c>
      <c r="AU49">
        <v>171086.95</v>
      </c>
      <c r="AV49">
        <v>295227.8</v>
      </c>
      <c r="AW49">
        <v>0</v>
      </c>
      <c r="AX49">
        <v>1944162.1</v>
      </c>
      <c r="AY49">
        <v>277089.2</v>
      </c>
      <c r="AZ49" s="5"/>
    </row>
    <row r="50" spans="2:52" x14ac:dyDescent="0.2">
      <c r="B50" s="5">
        <v>43435</v>
      </c>
      <c r="C50">
        <v>666646.4</v>
      </c>
      <c r="D50">
        <v>873738.95000000007</v>
      </c>
      <c r="E50">
        <v>369726.7</v>
      </c>
      <c r="F50">
        <v>3308.2446</v>
      </c>
      <c r="G50">
        <v>4752.7826999999997</v>
      </c>
      <c r="H50">
        <v>2217244.2000000002</v>
      </c>
      <c r="I50">
        <v>5814037</v>
      </c>
      <c r="J50">
        <v>3513611.8</v>
      </c>
      <c r="K50">
        <v>12118462</v>
      </c>
      <c r="L50">
        <v>1642981</v>
      </c>
      <c r="M50">
        <v>556768.80000000005</v>
      </c>
      <c r="N50">
        <v>1449685.4</v>
      </c>
      <c r="O50">
        <v>1437925</v>
      </c>
      <c r="P50">
        <v>732158.6</v>
      </c>
      <c r="S50" s="5">
        <v>43435</v>
      </c>
      <c r="T50">
        <v>623652.06000000006</v>
      </c>
      <c r="U50">
        <v>877590.56</v>
      </c>
      <c r="V50">
        <v>274531.27</v>
      </c>
      <c r="W50">
        <v>3156.7107000000001</v>
      </c>
      <c r="X50">
        <v>5305.3374000000003</v>
      </c>
      <c r="Y50">
        <v>2216769.7999999998</v>
      </c>
      <c r="Z50">
        <v>320978.84000000003</v>
      </c>
      <c r="AB50">
        <v>9239613</v>
      </c>
      <c r="AC50">
        <v>1929012.8</v>
      </c>
      <c r="AD50">
        <v>596222.75</v>
      </c>
      <c r="AE50">
        <v>1157060.3999999999</v>
      </c>
      <c r="AF50">
        <v>1129572.3999999999</v>
      </c>
      <c r="AG50">
        <v>782475.2</v>
      </c>
      <c r="AJ50" s="5">
        <v>43435</v>
      </c>
      <c r="AK50">
        <v>266223.75</v>
      </c>
      <c r="AL50">
        <v>140435.66</v>
      </c>
      <c r="AM50">
        <v>289177.96999999997</v>
      </c>
      <c r="AN50">
        <v>0</v>
      </c>
      <c r="AO50">
        <v>1952276.9</v>
      </c>
      <c r="AP50">
        <v>264967.44</v>
      </c>
      <c r="AS50" s="5">
        <v>43435</v>
      </c>
      <c r="AT50">
        <v>269983.44</v>
      </c>
      <c r="AU50">
        <v>171405.83</v>
      </c>
      <c r="AV50">
        <v>298820.96999999997</v>
      </c>
      <c r="AW50">
        <v>0</v>
      </c>
      <c r="AX50">
        <v>1938990.5</v>
      </c>
      <c r="AY50">
        <v>277779.53000000003</v>
      </c>
      <c r="AZ50" s="5"/>
    </row>
    <row r="51" spans="2:52" x14ac:dyDescent="0.2">
      <c r="B51" s="5">
        <v>43466</v>
      </c>
      <c r="C51">
        <v>600964.69999999995</v>
      </c>
      <c r="D51">
        <v>861058.27</v>
      </c>
      <c r="E51">
        <v>349550.44</v>
      </c>
      <c r="F51">
        <v>3232.3843000000002</v>
      </c>
      <c r="G51">
        <v>5014.8315000000002</v>
      </c>
      <c r="H51">
        <v>2215590</v>
      </c>
      <c r="I51">
        <v>5694889</v>
      </c>
      <c r="J51">
        <v>3458283.2</v>
      </c>
      <c r="K51">
        <v>10843358</v>
      </c>
      <c r="L51">
        <v>2079313.1</v>
      </c>
      <c r="M51">
        <v>526202.19999999995</v>
      </c>
      <c r="N51">
        <v>1358499.2</v>
      </c>
      <c r="O51">
        <v>1282236</v>
      </c>
      <c r="P51">
        <v>872768</v>
      </c>
      <c r="S51" s="5">
        <v>43466</v>
      </c>
      <c r="T51">
        <v>548237.19999999995</v>
      </c>
      <c r="U51">
        <v>868676.4</v>
      </c>
      <c r="V51">
        <v>257803.76199999999</v>
      </c>
      <c r="W51">
        <v>3170.5626999999999</v>
      </c>
      <c r="X51">
        <v>5630.5272999999997</v>
      </c>
      <c r="Y51">
        <v>2211549.5</v>
      </c>
      <c r="Z51">
        <v>324153.38</v>
      </c>
      <c r="AB51">
        <v>9763853</v>
      </c>
      <c r="AC51">
        <v>2124503</v>
      </c>
      <c r="AD51">
        <v>548089.9</v>
      </c>
      <c r="AE51">
        <v>1063739.1000000001</v>
      </c>
      <c r="AF51">
        <v>1251999.3999999999</v>
      </c>
      <c r="AG51">
        <v>849400.56</v>
      </c>
      <c r="AJ51" s="5">
        <v>43466</v>
      </c>
      <c r="AK51">
        <v>261850.16</v>
      </c>
      <c r="AL51">
        <v>134525.16</v>
      </c>
      <c r="AM51">
        <v>296461.06</v>
      </c>
      <c r="AN51">
        <v>0</v>
      </c>
      <c r="AO51">
        <v>1950378.9</v>
      </c>
      <c r="AP51">
        <v>265211.12</v>
      </c>
      <c r="AS51" s="5">
        <v>43466</v>
      </c>
      <c r="AT51">
        <v>263428.62</v>
      </c>
      <c r="AU51">
        <v>151515.31</v>
      </c>
      <c r="AV51">
        <v>301401.25</v>
      </c>
      <c r="AW51">
        <v>0</v>
      </c>
      <c r="AX51">
        <v>1933103.2</v>
      </c>
      <c r="AY51">
        <v>278446.46999999997</v>
      </c>
      <c r="AZ51" s="5"/>
    </row>
    <row r="52" spans="2:52" x14ac:dyDescent="0.2">
      <c r="B52" s="5">
        <v>43497</v>
      </c>
      <c r="C52">
        <v>558353.06000000006</v>
      </c>
      <c r="D52">
        <v>848370.97</v>
      </c>
      <c r="E52">
        <v>335127.94</v>
      </c>
      <c r="F52">
        <v>3309.5745000000002</v>
      </c>
      <c r="G52">
        <v>4871.2259999999997</v>
      </c>
      <c r="H52">
        <v>2213604.5</v>
      </c>
      <c r="I52">
        <v>5528570.5</v>
      </c>
      <c r="J52">
        <v>3428309.2</v>
      </c>
      <c r="K52">
        <v>11101902</v>
      </c>
      <c r="L52">
        <v>1824097.2</v>
      </c>
      <c r="M52">
        <v>482988.2</v>
      </c>
      <c r="N52">
        <v>1276333.1000000001</v>
      </c>
      <c r="O52">
        <v>1354207.1</v>
      </c>
      <c r="P52">
        <v>743250.9</v>
      </c>
      <c r="S52" s="5">
        <v>43497</v>
      </c>
      <c r="T52">
        <v>549269</v>
      </c>
      <c r="U52">
        <v>850110.06</v>
      </c>
      <c r="V52">
        <v>246830.43799999999</v>
      </c>
      <c r="W52">
        <v>3101.7914999999998</v>
      </c>
      <c r="X52">
        <v>5494.6854999999996</v>
      </c>
      <c r="Y52">
        <v>2205597</v>
      </c>
      <c r="Z52">
        <v>326027.06</v>
      </c>
      <c r="AB52">
        <v>8878739</v>
      </c>
      <c r="AC52">
        <v>1483728.5</v>
      </c>
      <c r="AD52">
        <v>502602.44</v>
      </c>
      <c r="AE52">
        <v>979216.94</v>
      </c>
      <c r="AF52">
        <v>1119139.5</v>
      </c>
      <c r="AG52">
        <v>698033.4</v>
      </c>
      <c r="AJ52" s="5">
        <v>43497</v>
      </c>
      <c r="AK52">
        <v>251777.78</v>
      </c>
      <c r="AL52">
        <v>120132.89</v>
      </c>
      <c r="AM52">
        <v>303146.3</v>
      </c>
      <c r="AN52">
        <v>0</v>
      </c>
      <c r="AO52">
        <v>1948155.5</v>
      </c>
      <c r="AP52">
        <v>265449.12</v>
      </c>
      <c r="AS52" s="5">
        <v>43497</v>
      </c>
      <c r="AT52">
        <v>252435.53</v>
      </c>
      <c r="AU52">
        <v>131064.49</v>
      </c>
      <c r="AV52">
        <v>302039.44</v>
      </c>
      <c r="AW52">
        <v>0</v>
      </c>
      <c r="AX52">
        <v>1926497.9</v>
      </c>
      <c r="AY52">
        <v>279099.25</v>
      </c>
      <c r="AZ52" s="5"/>
    </row>
    <row r="53" spans="2:52" x14ac:dyDescent="0.2">
      <c r="B53" s="5">
        <v>43525</v>
      </c>
      <c r="C53">
        <v>516201.53</v>
      </c>
      <c r="D53">
        <v>833587.49</v>
      </c>
      <c r="E53">
        <v>327093.90000000002</v>
      </c>
      <c r="F53">
        <v>3273.1325999999999</v>
      </c>
      <c r="G53">
        <v>4240.4790000000003</v>
      </c>
      <c r="H53">
        <v>2212048.2000000002</v>
      </c>
      <c r="I53">
        <v>5414586.5</v>
      </c>
      <c r="J53">
        <v>3392874.5</v>
      </c>
      <c r="K53">
        <v>11459030</v>
      </c>
      <c r="L53">
        <v>1653475.1</v>
      </c>
      <c r="M53">
        <v>444799.4</v>
      </c>
      <c r="N53">
        <v>1201023.2</v>
      </c>
      <c r="O53">
        <v>1359708.2</v>
      </c>
      <c r="P53">
        <v>684528.7</v>
      </c>
      <c r="S53" s="5">
        <v>43525</v>
      </c>
      <c r="T53">
        <v>500188.6</v>
      </c>
      <c r="U53">
        <v>843384.56</v>
      </c>
      <c r="V53">
        <v>237164.69</v>
      </c>
      <c r="W53">
        <v>3134.2840000000001</v>
      </c>
      <c r="X53">
        <v>5622.0969999999998</v>
      </c>
      <c r="Y53">
        <v>2198662.5</v>
      </c>
      <c r="Z53">
        <v>326280.40000000002</v>
      </c>
      <c r="AB53">
        <v>8732163</v>
      </c>
      <c r="AC53">
        <v>1939880.8</v>
      </c>
      <c r="AD53">
        <v>475983.44</v>
      </c>
      <c r="AE53">
        <v>900732.4</v>
      </c>
      <c r="AF53">
        <v>1124720.1000000001</v>
      </c>
      <c r="AG53">
        <v>803212.06</v>
      </c>
      <c r="AJ53" s="5">
        <v>43525</v>
      </c>
      <c r="AK53">
        <v>238641.23</v>
      </c>
      <c r="AL53">
        <v>101719.13</v>
      </c>
      <c r="AM53">
        <v>308873.7</v>
      </c>
      <c r="AN53">
        <v>0</v>
      </c>
      <c r="AO53">
        <v>1946348.6</v>
      </c>
      <c r="AP53">
        <v>265699.53000000003</v>
      </c>
      <c r="AS53" s="5">
        <v>43525</v>
      </c>
      <c r="AT53">
        <v>243147.45</v>
      </c>
      <c r="AU53">
        <v>117371.05</v>
      </c>
      <c r="AV53">
        <v>300694.88</v>
      </c>
      <c r="AW53">
        <v>0</v>
      </c>
      <c r="AX53">
        <v>1918909.6</v>
      </c>
      <c r="AY53">
        <v>279752.75</v>
      </c>
      <c r="AZ53" s="5"/>
    </row>
    <row r="54" spans="2:52" x14ac:dyDescent="0.2">
      <c r="B54" s="5">
        <v>43556</v>
      </c>
      <c r="C54">
        <v>488195.88</v>
      </c>
      <c r="D54">
        <v>826136.3</v>
      </c>
      <c r="E54">
        <v>320345.88</v>
      </c>
      <c r="F54">
        <v>3295.8764999999999</v>
      </c>
      <c r="G54">
        <v>4055.0322000000001</v>
      </c>
      <c r="H54">
        <v>2211162.5</v>
      </c>
      <c r="I54">
        <v>5350449.5</v>
      </c>
      <c r="J54">
        <v>3342147</v>
      </c>
      <c r="K54">
        <v>11392292</v>
      </c>
      <c r="L54">
        <v>1520518.1</v>
      </c>
      <c r="M54">
        <v>428712.5</v>
      </c>
      <c r="N54">
        <v>1127276.1000000001</v>
      </c>
      <c r="O54">
        <v>1350047.9</v>
      </c>
      <c r="P54">
        <v>657740.25</v>
      </c>
      <c r="S54" s="5">
        <v>43556</v>
      </c>
      <c r="T54">
        <v>421914.94</v>
      </c>
      <c r="U54">
        <v>833626.06</v>
      </c>
      <c r="V54">
        <v>232735.652</v>
      </c>
      <c r="W54">
        <v>3179.8780000000002</v>
      </c>
      <c r="X54">
        <v>5821.8867</v>
      </c>
      <c r="Y54">
        <v>2190753.2000000002</v>
      </c>
      <c r="Z54">
        <v>324842.15999999997</v>
      </c>
      <c r="AB54">
        <v>9500428</v>
      </c>
      <c r="AC54">
        <v>2179086</v>
      </c>
      <c r="AD54">
        <v>460772.38</v>
      </c>
      <c r="AE54">
        <v>836314.7</v>
      </c>
      <c r="AF54">
        <v>1258400.8</v>
      </c>
      <c r="AG54">
        <v>863073.75</v>
      </c>
      <c r="AJ54" s="5">
        <v>43556</v>
      </c>
      <c r="AK54">
        <v>228827.2</v>
      </c>
      <c r="AL54">
        <v>92639.039999999994</v>
      </c>
      <c r="AM54">
        <v>313223.46999999997</v>
      </c>
      <c r="AN54">
        <v>0</v>
      </c>
      <c r="AO54">
        <v>1945196.6</v>
      </c>
      <c r="AP54">
        <v>265966</v>
      </c>
      <c r="AS54" s="5">
        <v>43556</v>
      </c>
      <c r="AT54">
        <v>236919.45</v>
      </c>
      <c r="AU54">
        <v>108918.30499999999</v>
      </c>
      <c r="AV54">
        <v>297138.06</v>
      </c>
      <c r="AW54">
        <v>0</v>
      </c>
      <c r="AX54">
        <v>1910352.2</v>
      </c>
      <c r="AY54">
        <v>280400.78000000003</v>
      </c>
      <c r="AZ54" s="5"/>
    </row>
    <row r="55" spans="2:52" x14ac:dyDescent="0.2">
      <c r="B55" s="5">
        <v>43586</v>
      </c>
      <c r="C55">
        <v>491863.84</v>
      </c>
      <c r="D55">
        <v>819146.1100000001</v>
      </c>
      <c r="E55">
        <v>317373.53000000003</v>
      </c>
      <c r="F55">
        <v>3227.0317</v>
      </c>
      <c r="G55">
        <v>3592.2258000000002</v>
      </c>
      <c r="H55">
        <v>2210896.5</v>
      </c>
      <c r="I55">
        <v>5330041.5</v>
      </c>
      <c r="J55">
        <v>3290914.5</v>
      </c>
      <c r="K55">
        <v>10596134</v>
      </c>
      <c r="L55">
        <v>1178823.8999999999</v>
      </c>
      <c r="M55">
        <v>427804.72</v>
      </c>
      <c r="N55">
        <v>1063722.3999999999</v>
      </c>
      <c r="O55">
        <v>1286872.8999999999</v>
      </c>
      <c r="P55">
        <v>544044.56000000006</v>
      </c>
      <c r="S55" s="5">
        <v>43586</v>
      </c>
      <c r="T55">
        <v>439378.16</v>
      </c>
      <c r="U55">
        <v>828194.7</v>
      </c>
      <c r="V55">
        <v>235971.29699999999</v>
      </c>
      <c r="W55">
        <v>3113.4580000000001</v>
      </c>
      <c r="X55">
        <v>6107.9390000000003</v>
      </c>
      <c r="Y55">
        <v>2181974.7999999998</v>
      </c>
      <c r="Z55">
        <v>321979.5</v>
      </c>
      <c r="AB55">
        <v>8992963</v>
      </c>
      <c r="AC55">
        <v>2313498.2000000002</v>
      </c>
      <c r="AD55">
        <v>447814.22</v>
      </c>
      <c r="AE55">
        <v>805514.7</v>
      </c>
      <c r="AF55">
        <v>1126646.8</v>
      </c>
      <c r="AG55">
        <v>912824.75</v>
      </c>
      <c r="AJ55" s="5">
        <v>43586</v>
      </c>
      <c r="AK55">
        <v>224219.6</v>
      </c>
      <c r="AL55">
        <v>90335.26</v>
      </c>
      <c r="AM55">
        <v>315630.90000000002</v>
      </c>
      <c r="AN55">
        <v>0</v>
      </c>
      <c r="AO55">
        <v>1944644.5</v>
      </c>
      <c r="AP55">
        <v>266252.15999999997</v>
      </c>
      <c r="AS55" s="5">
        <v>43586</v>
      </c>
      <c r="AT55">
        <v>231949.3</v>
      </c>
      <c r="AU55">
        <v>100893.47</v>
      </c>
      <c r="AV55">
        <v>292751.90000000002</v>
      </c>
      <c r="AW55">
        <v>0</v>
      </c>
      <c r="AX55">
        <v>1900937.5</v>
      </c>
      <c r="AY55">
        <v>281037.25</v>
      </c>
      <c r="AZ55" s="5"/>
    </row>
    <row r="56" spans="2:52" x14ac:dyDescent="0.2">
      <c r="B56" s="5">
        <v>43617</v>
      </c>
      <c r="C56">
        <v>516295.84</v>
      </c>
      <c r="D56">
        <v>818763.31</v>
      </c>
      <c r="E56">
        <v>323269.94</v>
      </c>
      <c r="F56">
        <v>3186.8755000000001</v>
      </c>
      <c r="G56">
        <v>4099.8530000000001</v>
      </c>
      <c r="H56">
        <v>2211170.5</v>
      </c>
      <c r="I56">
        <v>5361203.5</v>
      </c>
      <c r="J56">
        <v>3255622.2</v>
      </c>
      <c r="K56">
        <v>10075962</v>
      </c>
      <c r="L56">
        <v>2159289.5</v>
      </c>
      <c r="M56">
        <v>434292.7</v>
      </c>
      <c r="N56">
        <v>1032314.9</v>
      </c>
      <c r="O56">
        <v>1277706.1000000001</v>
      </c>
      <c r="P56">
        <v>843799.44</v>
      </c>
      <c r="S56" s="5">
        <v>43617</v>
      </c>
      <c r="T56">
        <v>484620.72</v>
      </c>
      <c r="U56">
        <v>835964.25</v>
      </c>
      <c r="V56">
        <v>249013.03200000001</v>
      </c>
      <c r="W56">
        <v>3157.7082999999998</v>
      </c>
      <c r="X56">
        <v>6021.3353999999999</v>
      </c>
      <c r="Y56">
        <v>2172439.2000000002</v>
      </c>
      <c r="Z56">
        <v>318249.75</v>
      </c>
      <c r="AB56">
        <v>9880375</v>
      </c>
      <c r="AC56">
        <v>1931333.5</v>
      </c>
      <c r="AD56">
        <v>450751.8</v>
      </c>
      <c r="AE56">
        <v>822944.25</v>
      </c>
      <c r="AF56">
        <v>1260334.2</v>
      </c>
      <c r="AG56">
        <v>807317.1</v>
      </c>
      <c r="AJ56" s="5">
        <v>43617</v>
      </c>
      <c r="AK56">
        <v>222897.39</v>
      </c>
      <c r="AL56">
        <v>90043.82</v>
      </c>
      <c r="AM56">
        <v>316846.8</v>
      </c>
      <c r="AN56">
        <v>0</v>
      </c>
      <c r="AO56">
        <v>1944609.4</v>
      </c>
      <c r="AP56">
        <v>266561.06</v>
      </c>
      <c r="AS56" s="5">
        <v>43617</v>
      </c>
      <c r="AT56">
        <v>229536.16</v>
      </c>
      <c r="AU56">
        <v>97368.335999999996</v>
      </c>
      <c r="AV56">
        <v>291056</v>
      </c>
      <c r="AW56">
        <v>0</v>
      </c>
      <c r="AX56">
        <v>1890783.4</v>
      </c>
      <c r="AY56">
        <v>281656.09999999998</v>
      </c>
      <c r="AZ56" s="5"/>
    </row>
    <row r="57" spans="2:52" x14ac:dyDescent="0.2">
      <c r="B57" s="5">
        <v>43647</v>
      </c>
      <c r="C57">
        <v>529796.69999999995</v>
      </c>
      <c r="D57">
        <v>828519.6100000001</v>
      </c>
      <c r="E57">
        <v>338170.12</v>
      </c>
      <c r="F57">
        <v>3153.3580000000002</v>
      </c>
      <c r="G57">
        <v>4331.1369999999997</v>
      </c>
      <c r="H57">
        <v>2211908.7999999998</v>
      </c>
      <c r="I57">
        <v>5524506</v>
      </c>
      <c r="J57">
        <v>3267530.5</v>
      </c>
      <c r="K57">
        <v>10215013</v>
      </c>
      <c r="L57">
        <v>1983838.2</v>
      </c>
      <c r="M57">
        <v>460742.75</v>
      </c>
      <c r="N57">
        <v>1054900</v>
      </c>
      <c r="O57">
        <v>1255563.5</v>
      </c>
      <c r="P57">
        <v>817091.44</v>
      </c>
      <c r="S57" s="5">
        <v>43647</v>
      </c>
      <c r="T57">
        <v>549572.06000000006</v>
      </c>
      <c r="U57">
        <v>849067.06</v>
      </c>
      <c r="V57">
        <v>270069.61</v>
      </c>
      <c r="W57">
        <v>3068.482</v>
      </c>
      <c r="X57">
        <v>6207.9920000000002</v>
      </c>
      <c r="Y57">
        <v>2162251.5</v>
      </c>
      <c r="Z57">
        <v>314541.06</v>
      </c>
      <c r="AB57">
        <v>9149566</v>
      </c>
      <c r="AC57">
        <v>2060679.8</v>
      </c>
      <c r="AD57">
        <v>484704.53</v>
      </c>
      <c r="AE57">
        <v>912912</v>
      </c>
      <c r="AF57">
        <v>1121101.3999999999</v>
      </c>
      <c r="AG57">
        <v>853082.4</v>
      </c>
      <c r="AJ57" s="5">
        <v>43647</v>
      </c>
      <c r="AK57">
        <v>224548.4</v>
      </c>
      <c r="AL57">
        <v>96788.1</v>
      </c>
      <c r="AM57">
        <v>319182.94</v>
      </c>
      <c r="AN57">
        <v>0</v>
      </c>
      <c r="AO57">
        <v>1945013.5</v>
      </c>
      <c r="AP57">
        <v>266895.2</v>
      </c>
      <c r="AS57" s="5">
        <v>43647</v>
      </c>
      <c r="AT57">
        <v>231907.73</v>
      </c>
      <c r="AU57">
        <v>105702.76</v>
      </c>
      <c r="AV57">
        <v>292090.46999999997</v>
      </c>
      <c r="AW57">
        <v>0</v>
      </c>
      <c r="AX57">
        <v>1879999.6</v>
      </c>
      <c r="AY57">
        <v>282251.84000000003</v>
      </c>
      <c r="AZ57" s="5"/>
    </row>
    <row r="58" spans="2:52" x14ac:dyDescent="0.2">
      <c r="B58" s="5">
        <v>43678</v>
      </c>
      <c r="C58">
        <v>580494.93999999994</v>
      </c>
      <c r="D58">
        <v>842842.57000000007</v>
      </c>
      <c r="E58">
        <v>356557.4</v>
      </c>
      <c r="F58">
        <v>3142.2492999999999</v>
      </c>
      <c r="G58">
        <v>4707.2782999999999</v>
      </c>
      <c r="H58">
        <v>2213042.7999999998</v>
      </c>
      <c r="I58">
        <v>5787955.5</v>
      </c>
      <c r="J58">
        <v>3325815.8</v>
      </c>
      <c r="K58">
        <v>9735522</v>
      </c>
      <c r="L58">
        <v>2123399.7999999998</v>
      </c>
      <c r="M58">
        <v>518219.28</v>
      </c>
      <c r="N58">
        <v>1131700.1000000001</v>
      </c>
      <c r="O58">
        <v>1203052.3999999999</v>
      </c>
      <c r="P58">
        <v>889871.9</v>
      </c>
      <c r="S58" s="5">
        <v>43678</v>
      </c>
      <c r="T58">
        <v>612628.93999999994</v>
      </c>
      <c r="U58">
        <v>862700.56</v>
      </c>
      <c r="V58">
        <v>285827.68</v>
      </c>
      <c r="W58">
        <v>3076.404</v>
      </c>
      <c r="X58">
        <v>6448.3706000000002</v>
      </c>
      <c r="Y58">
        <v>2151507.5</v>
      </c>
      <c r="Z58">
        <v>312216.09999999998</v>
      </c>
      <c r="AB58">
        <v>8563948</v>
      </c>
      <c r="AC58">
        <v>2102297.2000000002</v>
      </c>
      <c r="AD58">
        <v>537353</v>
      </c>
      <c r="AE58">
        <v>1035517.3</v>
      </c>
      <c r="AF58">
        <v>1065919.8999999999</v>
      </c>
      <c r="AG58">
        <v>858082.9</v>
      </c>
      <c r="AJ58" s="5">
        <v>43678</v>
      </c>
      <c r="AK58">
        <v>230492.03</v>
      </c>
      <c r="AL58">
        <v>113558.44500000001</v>
      </c>
      <c r="AM58">
        <v>323943.3</v>
      </c>
      <c r="AN58">
        <v>0</v>
      </c>
      <c r="AO58">
        <v>1945786.4</v>
      </c>
      <c r="AP58">
        <v>267256.5</v>
      </c>
      <c r="AS58" s="5">
        <v>43678</v>
      </c>
      <c r="AT58">
        <v>239921.4</v>
      </c>
      <c r="AU58">
        <v>122856.05499999999</v>
      </c>
      <c r="AV58">
        <v>294752</v>
      </c>
      <c r="AW58">
        <v>0</v>
      </c>
      <c r="AX58">
        <v>1868688</v>
      </c>
      <c r="AY58">
        <v>282819.34000000003</v>
      </c>
      <c r="AZ58" s="5"/>
    </row>
    <row r="59" spans="2:52" x14ac:dyDescent="0.2">
      <c r="B59" s="5">
        <v>43709</v>
      </c>
      <c r="C59">
        <v>640982.1</v>
      </c>
      <c r="D59">
        <v>859435.37000000011</v>
      </c>
      <c r="E59">
        <v>367923.84</v>
      </c>
      <c r="F59">
        <v>3258.2968999999998</v>
      </c>
      <c r="G59">
        <v>4967.6176999999998</v>
      </c>
      <c r="H59">
        <v>2214512</v>
      </c>
      <c r="I59">
        <v>6010415.5</v>
      </c>
      <c r="J59">
        <v>3378690.8</v>
      </c>
      <c r="K59">
        <v>11781349</v>
      </c>
      <c r="L59">
        <v>2216395.5</v>
      </c>
      <c r="M59">
        <v>582103.4</v>
      </c>
      <c r="N59">
        <v>1207315.2</v>
      </c>
      <c r="O59">
        <v>1528231.6</v>
      </c>
      <c r="P59">
        <v>921760.25</v>
      </c>
      <c r="S59" s="5">
        <v>43709</v>
      </c>
      <c r="T59">
        <v>673396.1</v>
      </c>
      <c r="U59">
        <v>876688.7</v>
      </c>
      <c r="V59">
        <v>292089.74</v>
      </c>
      <c r="W59">
        <v>3050.8647000000001</v>
      </c>
      <c r="X59">
        <v>5884.3850000000002</v>
      </c>
      <c r="Y59">
        <v>2140294.2000000002</v>
      </c>
      <c r="Z59">
        <v>311177.28000000003</v>
      </c>
      <c r="AB59">
        <v>7893525.5</v>
      </c>
      <c r="AC59">
        <v>1466569.6</v>
      </c>
      <c r="AD59">
        <v>586699.25</v>
      </c>
      <c r="AE59">
        <v>1111651.8999999999</v>
      </c>
      <c r="AF59">
        <v>1026080.25</v>
      </c>
      <c r="AG59">
        <v>679792.44</v>
      </c>
      <c r="AJ59" s="5">
        <v>43709</v>
      </c>
      <c r="AK59">
        <v>240295.06</v>
      </c>
      <c r="AL59">
        <v>134968.07999999999</v>
      </c>
      <c r="AM59">
        <v>331150.53000000003</v>
      </c>
      <c r="AN59">
        <v>0</v>
      </c>
      <c r="AO59">
        <v>1946865.6</v>
      </c>
      <c r="AP59">
        <v>267646.59999999998</v>
      </c>
      <c r="AS59" s="5">
        <v>43709</v>
      </c>
      <c r="AT59">
        <v>251543.77</v>
      </c>
      <c r="AU59">
        <v>141398.82999999999</v>
      </c>
      <c r="AV59">
        <v>298441.40000000002</v>
      </c>
      <c r="AW59">
        <v>0</v>
      </c>
      <c r="AX59">
        <v>1856940.4</v>
      </c>
      <c r="AY59">
        <v>283353.7</v>
      </c>
      <c r="AZ59" s="5"/>
    </row>
    <row r="60" spans="2:52" x14ac:dyDescent="0.2">
      <c r="B60" s="5">
        <v>43739</v>
      </c>
      <c r="C60">
        <v>676096.25</v>
      </c>
      <c r="D60">
        <v>873256.29</v>
      </c>
      <c r="E60">
        <v>371240.72</v>
      </c>
      <c r="F60">
        <v>3100.5515</v>
      </c>
      <c r="G60">
        <v>4070.7968999999998</v>
      </c>
      <c r="H60">
        <v>2216263.5</v>
      </c>
      <c r="I60">
        <v>6080441.5</v>
      </c>
      <c r="J60">
        <v>3391721</v>
      </c>
      <c r="K60">
        <v>9753504</v>
      </c>
      <c r="L60">
        <v>1316567</v>
      </c>
      <c r="M60">
        <v>629825.19999999995</v>
      </c>
      <c r="N60">
        <v>1228579.8</v>
      </c>
      <c r="O60">
        <v>1229534.6000000001</v>
      </c>
      <c r="P60">
        <v>594086.9</v>
      </c>
      <c r="S60" s="5">
        <v>43739</v>
      </c>
      <c r="T60">
        <v>691143.56</v>
      </c>
      <c r="U60">
        <v>885153.75</v>
      </c>
      <c r="V60">
        <v>283918.67</v>
      </c>
      <c r="W60">
        <v>3064.7055999999998</v>
      </c>
      <c r="X60">
        <v>6126.0910000000003</v>
      </c>
      <c r="Y60">
        <v>2128692</v>
      </c>
      <c r="Z60">
        <v>311404</v>
      </c>
      <c r="AB60">
        <v>8258600.5</v>
      </c>
      <c r="AC60">
        <v>1869816.4</v>
      </c>
      <c r="AD60">
        <v>619024.4</v>
      </c>
      <c r="AE60">
        <v>1111972.6000000001</v>
      </c>
      <c r="AF60">
        <v>1063518.2</v>
      </c>
      <c r="AG60">
        <v>785286.6</v>
      </c>
      <c r="AJ60" s="5">
        <v>43739</v>
      </c>
      <c r="AK60">
        <v>252777.83</v>
      </c>
      <c r="AL60">
        <v>157191.03</v>
      </c>
      <c r="AM60">
        <v>339884.34</v>
      </c>
      <c r="AN60">
        <v>0</v>
      </c>
      <c r="AO60">
        <v>1948196.6</v>
      </c>
      <c r="AP60">
        <v>268066.7</v>
      </c>
      <c r="AS60" s="5">
        <v>43739</v>
      </c>
      <c r="AT60">
        <v>264446.84000000003</v>
      </c>
      <c r="AU60">
        <v>159278.10999999999</v>
      </c>
      <c r="AV60">
        <v>302230.65999999997</v>
      </c>
      <c r="AW60">
        <v>0</v>
      </c>
      <c r="AX60">
        <v>1844841.5</v>
      </c>
      <c r="AY60">
        <v>283850.44</v>
      </c>
      <c r="AZ60" s="5"/>
    </row>
    <row r="61" spans="2:52" x14ac:dyDescent="0.2">
      <c r="B61" s="5">
        <v>43770</v>
      </c>
      <c r="C61">
        <v>622433.6</v>
      </c>
      <c r="D61">
        <v>879632.61</v>
      </c>
      <c r="E61">
        <v>361907.1</v>
      </c>
      <c r="F61">
        <v>3125.357</v>
      </c>
      <c r="G61">
        <v>3939.4953999999998</v>
      </c>
      <c r="H61">
        <v>2218249</v>
      </c>
      <c r="I61">
        <v>6045746</v>
      </c>
      <c r="J61">
        <v>3386147.5</v>
      </c>
      <c r="K61">
        <v>10216671</v>
      </c>
      <c r="L61">
        <v>1482229.4</v>
      </c>
      <c r="M61">
        <v>643582.56000000006</v>
      </c>
      <c r="N61">
        <v>1176230.5</v>
      </c>
      <c r="O61">
        <v>1276699</v>
      </c>
      <c r="P61">
        <v>633297.9</v>
      </c>
      <c r="S61" s="5">
        <v>43770</v>
      </c>
      <c r="T61">
        <v>603441.56000000006</v>
      </c>
      <c r="U61">
        <v>888856.44</v>
      </c>
      <c r="V61">
        <v>269621.658</v>
      </c>
      <c r="W61">
        <v>3048.5659999999998</v>
      </c>
      <c r="X61">
        <v>6041.1972999999998</v>
      </c>
      <c r="Y61">
        <v>2116773.2000000002</v>
      </c>
      <c r="Z61">
        <v>313254.34000000003</v>
      </c>
      <c r="AB61">
        <v>8571524</v>
      </c>
      <c r="AC61">
        <v>1748347.9</v>
      </c>
      <c r="AD61">
        <v>620781.4</v>
      </c>
      <c r="AE61">
        <v>1052547.5</v>
      </c>
      <c r="AF61">
        <v>1111642</v>
      </c>
      <c r="AG61">
        <v>713349.8</v>
      </c>
      <c r="AJ61" s="5">
        <v>43770</v>
      </c>
      <c r="AK61">
        <v>263585.75</v>
      </c>
      <c r="AL61">
        <v>170289.6</v>
      </c>
      <c r="AM61">
        <v>347274.25</v>
      </c>
      <c r="AN61">
        <v>0</v>
      </c>
      <c r="AO61">
        <v>1949731.4</v>
      </c>
      <c r="AP61">
        <v>268517.78000000003</v>
      </c>
      <c r="AS61" s="5">
        <v>43770</v>
      </c>
      <c r="AT61">
        <v>273814.78000000003</v>
      </c>
      <c r="AU61">
        <v>172627.36</v>
      </c>
      <c r="AV61">
        <v>304532.5</v>
      </c>
      <c r="AW61">
        <v>0</v>
      </c>
      <c r="AX61">
        <v>1832467.8</v>
      </c>
      <c r="AY61">
        <v>284305.53000000003</v>
      </c>
      <c r="AZ61" s="5"/>
    </row>
    <row r="62" spans="2:52" x14ac:dyDescent="0.2">
      <c r="B62" s="5">
        <v>43800</v>
      </c>
      <c r="C62">
        <v>524628.9</v>
      </c>
      <c r="D62">
        <v>877535.22</v>
      </c>
      <c r="E62">
        <v>345876.28</v>
      </c>
      <c r="F62">
        <v>3155.8476999999998</v>
      </c>
      <c r="G62">
        <v>4112.4570000000003</v>
      </c>
      <c r="H62">
        <v>2220427.5</v>
      </c>
      <c r="I62">
        <v>5942559</v>
      </c>
      <c r="J62">
        <v>3393910.2</v>
      </c>
      <c r="K62">
        <v>11425826</v>
      </c>
      <c r="L62">
        <v>1920782.2</v>
      </c>
      <c r="M62">
        <v>626931.4</v>
      </c>
      <c r="N62">
        <v>1073245.5</v>
      </c>
      <c r="O62">
        <v>1402106.9</v>
      </c>
      <c r="P62">
        <v>779754.94</v>
      </c>
      <c r="S62" s="5">
        <v>43800</v>
      </c>
      <c r="T62">
        <v>508194.56</v>
      </c>
      <c r="U62">
        <v>889191.7</v>
      </c>
      <c r="V62">
        <v>255033.147</v>
      </c>
      <c r="W62">
        <v>3053.1545000000001</v>
      </c>
      <c r="X62">
        <v>6233.8563999999997</v>
      </c>
      <c r="Y62">
        <v>2104604</v>
      </c>
      <c r="Z62">
        <v>316049.84000000003</v>
      </c>
      <c r="AB62">
        <v>8712868</v>
      </c>
      <c r="AC62">
        <v>1875962.9</v>
      </c>
      <c r="AD62">
        <v>591373.06000000006</v>
      </c>
      <c r="AE62">
        <v>969137.94</v>
      </c>
      <c r="AF62">
        <v>1120564.6000000001</v>
      </c>
      <c r="AG62">
        <v>790708.06</v>
      </c>
      <c r="AJ62" s="5">
        <v>43800</v>
      </c>
      <c r="AK62">
        <v>268715.59999999998</v>
      </c>
      <c r="AL62">
        <v>168190.2</v>
      </c>
      <c r="AM62">
        <v>350660.88</v>
      </c>
      <c r="AN62">
        <v>0</v>
      </c>
      <c r="AO62">
        <v>1951427.2</v>
      </c>
      <c r="AP62">
        <v>269000.62</v>
      </c>
      <c r="AS62" s="5">
        <v>43800</v>
      </c>
      <c r="AT62">
        <v>274012.25</v>
      </c>
      <c r="AU62">
        <v>169252.69</v>
      </c>
      <c r="AV62">
        <v>304648.88</v>
      </c>
      <c r="AW62">
        <v>0</v>
      </c>
      <c r="AX62">
        <v>1819888.8</v>
      </c>
      <c r="AY62">
        <v>284715.15999999997</v>
      </c>
      <c r="AZ62" s="5"/>
    </row>
    <row r="63" spans="2:52" x14ac:dyDescent="0.2">
      <c r="B63" s="5">
        <v>43831</v>
      </c>
      <c r="C63">
        <v>495852.78</v>
      </c>
      <c r="D63">
        <v>874914.47</v>
      </c>
      <c r="E63">
        <v>334386.56</v>
      </c>
      <c r="F63">
        <v>3193.0639999999999</v>
      </c>
      <c r="G63">
        <v>4348.5959999999995</v>
      </c>
      <c r="H63">
        <v>2222763.2000000002</v>
      </c>
      <c r="I63">
        <v>5822542</v>
      </c>
      <c r="J63">
        <v>3391636</v>
      </c>
      <c r="K63">
        <v>11515581</v>
      </c>
      <c r="L63">
        <v>1733018.6</v>
      </c>
      <c r="M63">
        <v>593773.56000000006</v>
      </c>
      <c r="N63">
        <v>959394</v>
      </c>
      <c r="O63">
        <v>1376172.1</v>
      </c>
      <c r="P63">
        <v>766807</v>
      </c>
      <c r="S63" s="5">
        <v>43831</v>
      </c>
      <c r="T63">
        <v>463150.12</v>
      </c>
      <c r="U63">
        <v>884262.44</v>
      </c>
      <c r="V63">
        <v>242524.33000000002</v>
      </c>
      <c r="W63">
        <v>3018.9364999999998</v>
      </c>
      <c r="X63">
        <v>6195.2579999999998</v>
      </c>
      <c r="Y63">
        <v>2092244.1</v>
      </c>
      <c r="Z63">
        <v>318832.46999999997</v>
      </c>
      <c r="AB63">
        <v>8156441</v>
      </c>
      <c r="AC63">
        <v>1947466.4</v>
      </c>
      <c r="AD63">
        <v>556400.69999999995</v>
      </c>
      <c r="AE63">
        <v>880633.9</v>
      </c>
      <c r="AF63">
        <v>1044259.25</v>
      </c>
      <c r="AG63">
        <v>783620.3</v>
      </c>
      <c r="AJ63" s="5">
        <v>43831</v>
      </c>
      <c r="AK63">
        <v>266299.90000000002</v>
      </c>
      <c r="AL63">
        <v>155037.89000000001</v>
      </c>
      <c r="AM63">
        <v>347828.62</v>
      </c>
      <c r="AN63">
        <v>0</v>
      </c>
      <c r="AO63">
        <v>1953247.2</v>
      </c>
      <c r="AP63">
        <v>269515.78000000003</v>
      </c>
      <c r="AS63" s="5">
        <v>43831</v>
      </c>
      <c r="AT63">
        <v>266576.12</v>
      </c>
      <c r="AU63">
        <v>153909.5</v>
      </c>
      <c r="AV63">
        <v>301652.65999999997</v>
      </c>
      <c r="AW63">
        <v>0</v>
      </c>
      <c r="AX63">
        <v>1807168.2</v>
      </c>
      <c r="AY63">
        <v>285075.88</v>
      </c>
      <c r="AZ63" s="5"/>
    </row>
    <row r="64" spans="2:52" x14ac:dyDescent="0.2">
      <c r="B64" s="5">
        <v>43862</v>
      </c>
      <c r="C64">
        <v>491390.44</v>
      </c>
      <c r="D64">
        <v>860976.39</v>
      </c>
      <c r="E64">
        <v>322979.59999999998</v>
      </c>
      <c r="F64">
        <v>3287.5012000000002</v>
      </c>
      <c r="G64">
        <v>4159.1109999999999</v>
      </c>
      <c r="H64">
        <v>2225047.7999999998</v>
      </c>
      <c r="I64">
        <v>5689605</v>
      </c>
      <c r="J64">
        <v>3402776.5</v>
      </c>
      <c r="K64">
        <v>11830071</v>
      </c>
      <c r="L64">
        <v>1639829.8</v>
      </c>
      <c r="M64">
        <v>567660.19999999995</v>
      </c>
      <c r="N64">
        <v>872022.25</v>
      </c>
      <c r="O64">
        <v>1470571.9</v>
      </c>
      <c r="P64">
        <v>699120.4</v>
      </c>
      <c r="S64" s="5">
        <v>43862</v>
      </c>
      <c r="T64">
        <v>465146.1</v>
      </c>
      <c r="U64">
        <v>866584.75</v>
      </c>
      <c r="V64">
        <v>231004.31</v>
      </c>
      <c r="W64">
        <v>3106.3506000000002</v>
      </c>
      <c r="X64">
        <v>6108.4759999999997</v>
      </c>
      <c r="Y64">
        <v>2079930.1</v>
      </c>
      <c r="Z64">
        <v>321241.90000000002</v>
      </c>
      <c r="AB64">
        <v>8590468</v>
      </c>
      <c r="AC64">
        <v>1989936.2</v>
      </c>
      <c r="AD64">
        <v>529102.93999999994</v>
      </c>
      <c r="AE64">
        <v>801374.44</v>
      </c>
      <c r="AF64">
        <v>1117924.8999999999</v>
      </c>
      <c r="AG64">
        <v>761463.75</v>
      </c>
      <c r="AJ64" s="5">
        <v>43862</v>
      </c>
      <c r="AK64">
        <v>259981.6</v>
      </c>
      <c r="AL64">
        <v>150195.75</v>
      </c>
      <c r="AM64">
        <v>335152.94</v>
      </c>
      <c r="AN64">
        <v>0</v>
      </c>
      <c r="AO64">
        <v>1954984.8</v>
      </c>
      <c r="AP64">
        <v>270063.12</v>
      </c>
      <c r="AS64" s="5">
        <v>43862</v>
      </c>
      <c r="AT64">
        <v>257401.34</v>
      </c>
      <c r="AU64">
        <v>145348.60999999999</v>
      </c>
      <c r="AV64">
        <v>295205.53000000003</v>
      </c>
      <c r="AW64">
        <v>0</v>
      </c>
      <c r="AX64">
        <v>1794550.6</v>
      </c>
      <c r="AY64">
        <v>285379.59999999998</v>
      </c>
      <c r="AZ64" s="5"/>
    </row>
    <row r="65" spans="2:52" x14ac:dyDescent="0.2">
      <c r="B65" s="5">
        <v>43891</v>
      </c>
      <c r="C65">
        <v>468539.44</v>
      </c>
      <c r="D65">
        <v>844631.37</v>
      </c>
      <c r="E65">
        <v>315967.78000000003</v>
      </c>
      <c r="F65">
        <v>3385.4423999999999</v>
      </c>
      <c r="G65">
        <v>3701.4340000000002</v>
      </c>
      <c r="H65">
        <v>2226210.2000000002</v>
      </c>
      <c r="I65">
        <v>5493457.5</v>
      </c>
      <c r="J65">
        <v>3402036.2</v>
      </c>
      <c r="K65">
        <v>13027698</v>
      </c>
      <c r="L65">
        <v>1421884.5</v>
      </c>
      <c r="M65">
        <v>531625.43999999994</v>
      </c>
      <c r="N65">
        <v>806430.8</v>
      </c>
      <c r="O65">
        <v>1586932.1</v>
      </c>
      <c r="P65">
        <v>614992.5</v>
      </c>
      <c r="S65" s="5">
        <v>43891</v>
      </c>
      <c r="T65">
        <v>469221.2</v>
      </c>
      <c r="U65">
        <v>851166.06</v>
      </c>
      <c r="V65">
        <v>221706.01799999998</v>
      </c>
      <c r="W65">
        <v>3210.0198</v>
      </c>
      <c r="X65">
        <v>6644.299</v>
      </c>
      <c r="Y65">
        <v>2068569</v>
      </c>
      <c r="Z65">
        <v>322800.84000000003</v>
      </c>
      <c r="AB65">
        <v>9079195</v>
      </c>
      <c r="AC65">
        <v>2183859</v>
      </c>
      <c r="AD65">
        <v>494808.28</v>
      </c>
      <c r="AE65">
        <v>731278.9</v>
      </c>
      <c r="AF65">
        <v>1209543</v>
      </c>
      <c r="AG65">
        <v>896972.94</v>
      </c>
      <c r="AJ65" s="5">
        <v>43891</v>
      </c>
      <c r="AK65">
        <v>253152.44</v>
      </c>
      <c r="AL65">
        <v>137299.62</v>
      </c>
      <c r="AM65">
        <v>314222.38</v>
      </c>
      <c r="AN65">
        <v>0</v>
      </c>
      <c r="AO65">
        <v>1955570.9</v>
      </c>
      <c r="AP65">
        <v>270639.25</v>
      </c>
      <c r="AS65" s="5">
        <v>43891</v>
      </c>
      <c r="AT65">
        <v>246669.83</v>
      </c>
      <c r="AU65">
        <v>131115.19</v>
      </c>
      <c r="AV65">
        <v>284459.75</v>
      </c>
      <c r="AW65">
        <v>0</v>
      </c>
      <c r="AX65">
        <v>1782950.2</v>
      </c>
      <c r="AY65">
        <v>285618.8</v>
      </c>
      <c r="AZ65" s="5"/>
    </row>
    <row r="66" spans="2:52" x14ac:dyDescent="0.2">
      <c r="B66" s="5">
        <v>43922</v>
      </c>
      <c r="C66">
        <v>433199.97</v>
      </c>
      <c r="D66">
        <v>839024.72</v>
      </c>
      <c r="E66">
        <v>315003.84000000003</v>
      </c>
      <c r="F66">
        <v>3181.0798</v>
      </c>
      <c r="G66">
        <v>3480.3071</v>
      </c>
      <c r="H66">
        <v>2225922.7999999998</v>
      </c>
      <c r="I66">
        <v>5417042.5</v>
      </c>
      <c r="J66">
        <v>3358800</v>
      </c>
      <c r="K66">
        <v>10541306</v>
      </c>
      <c r="L66">
        <v>1103728.8</v>
      </c>
      <c r="M66">
        <v>499025.72</v>
      </c>
      <c r="N66">
        <v>766224.6</v>
      </c>
      <c r="O66">
        <v>1233475.5</v>
      </c>
      <c r="P66">
        <v>541079.69999999995</v>
      </c>
      <c r="S66" s="5">
        <v>43922</v>
      </c>
      <c r="T66">
        <v>421032.03</v>
      </c>
      <c r="U66">
        <v>832774.06</v>
      </c>
      <c r="V66">
        <v>216288.495</v>
      </c>
      <c r="W66">
        <v>3177.7166000000002</v>
      </c>
      <c r="X66">
        <v>6479.4219999999996</v>
      </c>
      <c r="Y66">
        <v>2058387.2</v>
      </c>
      <c r="Z66">
        <v>322972.12</v>
      </c>
      <c r="AB66">
        <v>9046852</v>
      </c>
      <c r="AC66">
        <v>2146117.7999999998</v>
      </c>
      <c r="AD66">
        <v>460781.7</v>
      </c>
      <c r="AE66">
        <v>676005.56</v>
      </c>
      <c r="AF66">
        <v>1138943.8999999999</v>
      </c>
      <c r="AG66">
        <v>885153.25</v>
      </c>
      <c r="AJ66" s="5">
        <v>43922</v>
      </c>
      <c r="AK66">
        <v>246145.48</v>
      </c>
      <c r="AL66">
        <v>121998.9</v>
      </c>
      <c r="AM66">
        <v>297083.06</v>
      </c>
      <c r="AN66">
        <v>0</v>
      </c>
      <c r="AO66">
        <v>1954685.8</v>
      </c>
      <c r="AP66">
        <v>271236.8</v>
      </c>
      <c r="AS66" s="5">
        <v>43922</v>
      </c>
      <c r="AT66">
        <v>237004.52</v>
      </c>
      <c r="AU66">
        <v>112225.47</v>
      </c>
      <c r="AV66">
        <v>271535.94</v>
      </c>
      <c r="AW66">
        <v>0</v>
      </c>
      <c r="AX66">
        <v>1772587.4</v>
      </c>
      <c r="AY66">
        <v>285799.8</v>
      </c>
      <c r="AZ66" s="5"/>
    </row>
    <row r="67" spans="2:52" x14ac:dyDescent="0.2">
      <c r="B67" s="5">
        <v>43952</v>
      </c>
      <c r="C67">
        <v>426493.84</v>
      </c>
      <c r="D67">
        <v>831101.77</v>
      </c>
      <c r="E67">
        <v>316377.2</v>
      </c>
      <c r="F67">
        <v>3187.4657999999999</v>
      </c>
      <c r="G67">
        <v>3459.6374999999998</v>
      </c>
      <c r="H67">
        <v>2224272</v>
      </c>
      <c r="I67">
        <v>5401020.5</v>
      </c>
      <c r="J67">
        <v>3307804.2</v>
      </c>
      <c r="K67">
        <v>9680659</v>
      </c>
      <c r="L67">
        <v>1154513.5</v>
      </c>
      <c r="M67">
        <v>485219.03</v>
      </c>
      <c r="N67">
        <v>750334.1</v>
      </c>
      <c r="O67">
        <v>1246551.8</v>
      </c>
      <c r="P67">
        <v>559497.25</v>
      </c>
      <c r="S67" s="5">
        <v>43952</v>
      </c>
      <c r="T67">
        <v>395288.84</v>
      </c>
      <c r="U67">
        <v>826770.7</v>
      </c>
      <c r="V67">
        <v>216083.12299999999</v>
      </c>
      <c r="W67">
        <v>3001.5679</v>
      </c>
      <c r="X67">
        <v>5355.8710000000001</v>
      </c>
      <c r="Y67">
        <v>2049299.5</v>
      </c>
      <c r="Z67">
        <v>321413.25</v>
      </c>
      <c r="AB67">
        <v>7690446</v>
      </c>
      <c r="AC67">
        <v>1385107.9</v>
      </c>
      <c r="AD67">
        <v>441546.2</v>
      </c>
      <c r="AE67">
        <v>647693.19999999995</v>
      </c>
      <c r="AF67">
        <v>978743.94</v>
      </c>
      <c r="AG67">
        <v>620708.9</v>
      </c>
      <c r="AJ67" s="5">
        <v>43952</v>
      </c>
      <c r="AK67">
        <v>241068.84</v>
      </c>
      <c r="AL67">
        <v>115909.33</v>
      </c>
      <c r="AM67">
        <v>287792.71999999997</v>
      </c>
      <c r="AN67">
        <v>0</v>
      </c>
      <c r="AO67">
        <v>1952423.8</v>
      </c>
      <c r="AP67">
        <v>271848.09999999998</v>
      </c>
      <c r="AS67" s="5">
        <v>43952</v>
      </c>
      <c r="AT67">
        <v>230748.06</v>
      </c>
      <c r="AU67">
        <v>98949.27</v>
      </c>
      <c r="AV67">
        <v>258738.16</v>
      </c>
      <c r="AW67">
        <v>0</v>
      </c>
      <c r="AX67">
        <v>1763370.8</v>
      </c>
      <c r="AY67">
        <v>285928.94</v>
      </c>
      <c r="AZ67" s="5"/>
    </row>
    <row r="68" spans="2:52" x14ac:dyDescent="0.2">
      <c r="B68" s="5">
        <v>43983</v>
      </c>
      <c r="C68">
        <v>456312.7</v>
      </c>
      <c r="D68">
        <v>834291.57000000007</v>
      </c>
      <c r="E68">
        <v>326411.38</v>
      </c>
      <c r="F68">
        <v>3085.0706</v>
      </c>
      <c r="G68">
        <v>3661.8703999999998</v>
      </c>
      <c r="H68">
        <v>2221396.5</v>
      </c>
      <c r="I68">
        <v>5501139.5</v>
      </c>
      <c r="J68">
        <v>3273483</v>
      </c>
      <c r="K68">
        <v>9198427</v>
      </c>
      <c r="L68">
        <v>1648726.4</v>
      </c>
      <c r="M68">
        <v>486233.53</v>
      </c>
      <c r="N68">
        <v>770525.5</v>
      </c>
      <c r="O68">
        <v>1131632.8999999999</v>
      </c>
      <c r="P68">
        <v>694915.6</v>
      </c>
      <c r="S68" s="5">
        <v>43983</v>
      </c>
      <c r="T68">
        <v>437266.88</v>
      </c>
      <c r="U68">
        <v>827155.44</v>
      </c>
      <c r="V68">
        <v>224105.538</v>
      </c>
      <c r="W68">
        <v>3024.1487000000002</v>
      </c>
      <c r="X68">
        <v>5601.8257000000003</v>
      </c>
      <c r="Y68">
        <v>2041190.9</v>
      </c>
      <c r="Z68">
        <v>318491.2</v>
      </c>
      <c r="AB68">
        <v>8193676</v>
      </c>
      <c r="AC68">
        <v>1455906.4</v>
      </c>
      <c r="AD68">
        <v>437677.97</v>
      </c>
      <c r="AE68">
        <v>658535.43999999994</v>
      </c>
      <c r="AF68">
        <v>1060075</v>
      </c>
      <c r="AG68">
        <v>665945.1</v>
      </c>
      <c r="AJ68" s="5">
        <v>43983</v>
      </c>
      <c r="AK68">
        <v>238765.08</v>
      </c>
      <c r="AL68">
        <v>117928.26</v>
      </c>
      <c r="AM68">
        <v>284437.88</v>
      </c>
      <c r="AN68">
        <v>0</v>
      </c>
      <c r="AO68">
        <v>1948930.6</v>
      </c>
      <c r="AP68">
        <v>272465.94</v>
      </c>
      <c r="AS68" s="5">
        <v>43983</v>
      </c>
      <c r="AT68">
        <v>227906.8</v>
      </c>
      <c r="AU68">
        <v>92711.66</v>
      </c>
      <c r="AV68">
        <v>250739.45</v>
      </c>
      <c r="AW68">
        <v>0</v>
      </c>
      <c r="AX68">
        <v>1755179.2</v>
      </c>
      <c r="AY68">
        <v>286011.71999999997</v>
      </c>
      <c r="AZ68" s="5"/>
    </row>
    <row r="69" spans="2:52" x14ac:dyDescent="0.2">
      <c r="B69" s="5">
        <v>44013</v>
      </c>
      <c r="C69">
        <v>499720.34</v>
      </c>
      <c r="D69">
        <v>843522.82</v>
      </c>
      <c r="E69">
        <v>350283.62</v>
      </c>
      <c r="F69">
        <v>3092.701</v>
      </c>
      <c r="G69">
        <v>4037.4722000000002</v>
      </c>
      <c r="H69">
        <v>2217433.5</v>
      </c>
      <c r="I69">
        <v>5682773</v>
      </c>
      <c r="J69">
        <v>3330859</v>
      </c>
      <c r="K69">
        <v>9350476</v>
      </c>
      <c r="L69">
        <v>2170554</v>
      </c>
      <c r="M69">
        <v>505192.56</v>
      </c>
      <c r="N69">
        <v>864259.25</v>
      </c>
      <c r="O69">
        <v>1137805</v>
      </c>
      <c r="P69">
        <v>889817.3</v>
      </c>
      <c r="S69" s="5">
        <v>44013</v>
      </c>
      <c r="T69">
        <v>473729.84</v>
      </c>
      <c r="U69">
        <v>834250.94</v>
      </c>
      <c r="V69">
        <v>240555.52399999998</v>
      </c>
      <c r="W69">
        <v>3026.8425000000002</v>
      </c>
      <c r="X69">
        <v>6594.8879999999999</v>
      </c>
      <c r="Y69">
        <v>2033953.5</v>
      </c>
      <c r="Z69">
        <v>314796.56</v>
      </c>
      <c r="AB69">
        <v>8395079</v>
      </c>
      <c r="AC69">
        <v>2295100.7999999998</v>
      </c>
      <c r="AD69">
        <v>449237.12</v>
      </c>
      <c r="AE69">
        <v>716682.44</v>
      </c>
      <c r="AF69">
        <v>1057439.8</v>
      </c>
      <c r="AG69">
        <v>971004.2</v>
      </c>
      <c r="AJ69" s="5">
        <v>44013</v>
      </c>
      <c r="AK69">
        <v>239616.81</v>
      </c>
      <c r="AL69">
        <v>126414.875</v>
      </c>
      <c r="AM69">
        <v>284688.78000000003</v>
      </c>
      <c r="AN69">
        <v>0</v>
      </c>
      <c r="AO69">
        <v>1944349.6</v>
      </c>
      <c r="AP69">
        <v>273083.96999999997</v>
      </c>
      <c r="AS69" s="5">
        <v>44013</v>
      </c>
      <c r="AT69">
        <v>228065.98</v>
      </c>
      <c r="AU69">
        <v>93418.49</v>
      </c>
      <c r="AV69">
        <v>248529.78</v>
      </c>
      <c r="AW69">
        <v>0</v>
      </c>
      <c r="AX69">
        <v>1747901.1</v>
      </c>
      <c r="AY69">
        <v>286052.62</v>
      </c>
      <c r="AZ69" s="5"/>
    </row>
    <row r="70" spans="2:52" x14ac:dyDescent="0.2">
      <c r="B70" s="5">
        <v>44044</v>
      </c>
      <c r="C70">
        <v>578670.25</v>
      </c>
      <c r="D70">
        <v>863250.3</v>
      </c>
      <c r="E70">
        <v>378314.22</v>
      </c>
      <c r="F70">
        <v>3094.0250999999998</v>
      </c>
      <c r="G70">
        <v>4087.7075</v>
      </c>
      <c r="H70">
        <v>2212509.2000000002</v>
      </c>
      <c r="I70">
        <v>5902932.5</v>
      </c>
      <c r="J70">
        <v>3477991.2</v>
      </c>
      <c r="K70">
        <v>11343875</v>
      </c>
      <c r="L70">
        <v>1892467.9</v>
      </c>
      <c r="M70">
        <v>548099.75</v>
      </c>
      <c r="N70">
        <v>1037248.1</v>
      </c>
      <c r="O70">
        <v>1335308.6000000001</v>
      </c>
      <c r="P70">
        <v>778119.44</v>
      </c>
      <c r="S70" s="5">
        <v>44044</v>
      </c>
      <c r="T70">
        <v>526570</v>
      </c>
      <c r="U70">
        <v>849182.8</v>
      </c>
      <c r="V70">
        <v>260730.935</v>
      </c>
      <c r="W70">
        <v>3070.3923</v>
      </c>
      <c r="X70">
        <v>7163.9263000000001</v>
      </c>
      <c r="Y70">
        <v>2027491.2</v>
      </c>
      <c r="Z70">
        <v>311276.59999999998</v>
      </c>
      <c r="AB70">
        <v>7866860</v>
      </c>
      <c r="AC70">
        <v>2122496</v>
      </c>
      <c r="AD70">
        <v>483302.7</v>
      </c>
      <c r="AE70">
        <v>828835.2</v>
      </c>
      <c r="AF70">
        <v>1002639.8</v>
      </c>
      <c r="AG70">
        <v>881344.3</v>
      </c>
      <c r="AJ70" s="5">
        <v>44044</v>
      </c>
      <c r="AK70">
        <v>244650.9</v>
      </c>
      <c r="AL70">
        <v>140795.23000000001</v>
      </c>
      <c r="AM70">
        <v>286555.71999999997</v>
      </c>
      <c r="AN70">
        <v>0</v>
      </c>
      <c r="AO70">
        <v>1938813.1</v>
      </c>
      <c r="AP70">
        <v>273696.34000000003</v>
      </c>
      <c r="AS70" s="5">
        <v>44044</v>
      </c>
      <c r="AT70">
        <v>231945.42</v>
      </c>
      <c r="AU70">
        <v>102380.55</v>
      </c>
      <c r="AV70">
        <v>247739.89</v>
      </c>
      <c r="AW70">
        <v>0</v>
      </c>
      <c r="AX70">
        <v>1741435.9</v>
      </c>
      <c r="AY70">
        <v>286055.5</v>
      </c>
      <c r="AZ70" s="5"/>
    </row>
    <row r="71" spans="2:52" x14ac:dyDescent="0.2">
      <c r="B71" s="5">
        <v>44075</v>
      </c>
      <c r="C71">
        <v>672095.25</v>
      </c>
      <c r="D71">
        <v>879090.17</v>
      </c>
      <c r="E71">
        <v>387821.75</v>
      </c>
      <c r="F71">
        <v>3099.2925</v>
      </c>
      <c r="G71">
        <v>4139.4477999999999</v>
      </c>
      <c r="H71">
        <v>2206739.7999999998</v>
      </c>
      <c r="I71">
        <v>6125665</v>
      </c>
      <c r="J71">
        <v>3518352</v>
      </c>
      <c r="K71">
        <v>11283006</v>
      </c>
      <c r="L71">
        <v>2064413.6</v>
      </c>
      <c r="M71">
        <v>613932.4</v>
      </c>
      <c r="N71">
        <v>1174839.1000000001</v>
      </c>
      <c r="O71">
        <v>1322912.8999999999</v>
      </c>
      <c r="P71">
        <v>823230.75</v>
      </c>
      <c r="S71" s="5">
        <v>44075</v>
      </c>
      <c r="T71">
        <v>593178.56000000006</v>
      </c>
      <c r="U71">
        <v>862512.7</v>
      </c>
      <c r="V71">
        <v>278733.353</v>
      </c>
      <c r="W71">
        <v>3039.5227</v>
      </c>
      <c r="X71">
        <v>7453.1440000000002</v>
      </c>
      <c r="Y71">
        <v>2021720</v>
      </c>
      <c r="Z71">
        <v>309048.71999999997</v>
      </c>
      <c r="AB71">
        <v>8220121.5</v>
      </c>
      <c r="AC71">
        <v>2352014.5</v>
      </c>
      <c r="AD71">
        <v>534253.9</v>
      </c>
      <c r="AE71">
        <v>960135.4</v>
      </c>
      <c r="AF71">
        <v>1078141.8999999999</v>
      </c>
      <c r="AG71">
        <v>912474</v>
      </c>
      <c r="AJ71" s="5">
        <v>44075</v>
      </c>
      <c r="AK71">
        <v>254487.88</v>
      </c>
      <c r="AL71">
        <v>162521.14000000001</v>
      </c>
      <c r="AM71">
        <v>290002.2</v>
      </c>
      <c r="AN71">
        <v>0</v>
      </c>
      <c r="AO71">
        <v>1932442</v>
      </c>
      <c r="AP71">
        <v>274297.88</v>
      </c>
      <c r="AS71" s="5">
        <v>44075</v>
      </c>
      <c r="AT71">
        <v>240679.81</v>
      </c>
      <c r="AU71">
        <v>119383.586</v>
      </c>
      <c r="AV71">
        <v>247792.92</v>
      </c>
      <c r="AW71">
        <v>0</v>
      </c>
      <c r="AX71">
        <v>1735696.8</v>
      </c>
      <c r="AY71">
        <v>286023.46999999997</v>
      </c>
      <c r="AZ71" s="5"/>
    </row>
    <row r="72" spans="2:52" x14ac:dyDescent="0.2">
      <c r="B72" s="5">
        <v>44105</v>
      </c>
      <c r="C72">
        <v>746873.75</v>
      </c>
      <c r="D72">
        <v>892273.2</v>
      </c>
      <c r="E72">
        <v>376771.38</v>
      </c>
      <c r="F72">
        <v>3160.6770000000001</v>
      </c>
      <c r="G72">
        <v>3570.2130000000002</v>
      </c>
      <c r="H72">
        <v>2200230.2000000002</v>
      </c>
      <c r="I72">
        <v>6190154</v>
      </c>
      <c r="J72">
        <v>3459573</v>
      </c>
      <c r="K72">
        <v>9572524</v>
      </c>
      <c r="L72">
        <v>1276470</v>
      </c>
      <c r="M72">
        <v>670392.1</v>
      </c>
      <c r="N72">
        <v>1193046.5</v>
      </c>
      <c r="O72">
        <v>1230238.5</v>
      </c>
      <c r="P72">
        <v>576501.6</v>
      </c>
      <c r="S72" s="5">
        <v>44105</v>
      </c>
      <c r="T72">
        <v>629691.93999999994</v>
      </c>
      <c r="U72">
        <v>871186</v>
      </c>
      <c r="V72">
        <v>275372.80200000003</v>
      </c>
      <c r="W72">
        <v>2959.6379999999999</v>
      </c>
      <c r="X72">
        <v>7427.8850000000002</v>
      </c>
      <c r="Y72">
        <v>2016566.2</v>
      </c>
      <c r="Z72">
        <v>308630.65999999997</v>
      </c>
      <c r="AB72">
        <v>8120784</v>
      </c>
      <c r="AC72">
        <v>1869781.5</v>
      </c>
      <c r="AD72">
        <v>571624.69999999995</v>
      </c>
      <c r="AE72">
        <v>1018126.06</v>
      </c>
      <c r="AF72">
        <v>1022334</v>
      </c>
      <c r="AG72">
        <v>854849.56</v>
      </c>
      <c r="AJ72" s="5">
        <v>44105</v>
      </c>
      <c r="AK72">
        <v>267666.06</v>
      </c>
      <c r="AL72">
        <v>185758.33</v>
      </c>
      <c r="AM72">
        <v>294236.2</v>
      </c>
      <c r="AN72">
        <v>0</v>
      </c>
      <c r="AO72">
        <v>1925346.5</v>
      </c>
      <c r="AP72">
        <v>274883.75</v>
      </c>
      <c r="AS72" s="5">
        <v>44105</v>
      </c>
      <c r="AT72">
        <v>251756.19</v>
      </c>
      <c r="AU72">
        <v>136292.76999999999</v>
      </c>
      <c r="AV72">
        <v>248599.02</v>
      </c>
      <c r="AW72">
        <v>0</v>
      </c>
      <c r="AX72">
        <v>1730607.4</v>
      </c>
      <c r="AY72">
        <v>285959.09999999998</v>
      </c>
      <c r="AZ72" s="5"/>
    </row>
    <row r="73" spans="2:52" x14ac:dyDescent="0.2">
      <c r="B73" s="5">
        <v>44136</v>
      </c>
      <c r="C73">
        <v>702492.56</v>
      </c>
      <c r="D73">
        <v>896367.97000000009</v>
      </c>
      <c r="E73">
        <v>358773.22</v>
      </c>
      <c r="F73">
        <v>3338.2734</v>
      </c>
      <c r="G73">
        <v>3486.2357999999999</v>
      </c>
      <c r="H73">
        <v>2193076.5</v>
      </c>
      <c r="I73">
        <v>6109664</v>
      </c>
      <c r="J73">
        <v>3418042.5</v>
      </c>
      <c r="K73">
        <v>13038146</v>
      </c>
      <c r="L73">
        <v>1369597.9</v>
      </c>
      <c r="M73">
        <v>686548.56</v>
      </c>
      <c r="N73">
        <v>1135167.3999999999</v>
      </c>
      <c r="O73">
        <v>1656065.1</v>
      </c>
      <c r="P73">
        <v>625213.30000000005</v>
      </c>
      <c r="S73" s="5">
        <v>44136</v>
      </c>
      <c r="T73">
        <v>568463.25</v>
      </c>
      <c r="U73">
        <v>871818.3</v>
      </c>
      <c r="V73">
        <v>263856.08500000002</v>
      </c>
      <c r="W73">
        <v>2954.5054</v>
      </c>
      <c r="X73">
        <v>8699.5329999999994</v>
      </c>
      <c r="Y73">
        <v>2011966</v>
      </c>
      <c r="Z73">
        <v>309479.46999999997</v>
      </c>
      <c r="AB73">
        <v>7454907.5</v>
      </c>
      <c r="AC73">
        <v>2640590.5</v>
      </c>
      <c r="AD73">
        <v>576469.19999999995</v>
      </c>
      <c r="AE73">
        <v>996299.56</v>
      </c>
      <c r="AF73">
        <v>996715.06</v>
      </c>
      <c r="AG73">
        <v>1088874.8999999999</v>
      </c>
      <c r="AJ73" s="5">
        <v>44136</v>
      </c>
      <c r="AK73">
        <v>279774.90000000002</v>
      </c>
      <c r="AL73">
        <v>201667.34</v>
      </c>
      <c r="AM73">
        <v>296713.09999999998</v>
      </c>
      <c r="AN73">
        <v>0</v>
      </c>
      <c r="AO73">
        <v>1917627</v>
      </c>
      <c r="AP73">
        <v>275449.5</v>
      </c>
      <c r="AS73" s="5">
        <v>44136</v>
      </c>
      <c r="AT73">
        <v>259748.25</v>
      </c>
      <c r="AU73">
        <v>146435.67000000001</v>
      </c>
      <c r="AV73">
        <v>249507.6</v>
      </c>
      <c r="AW73">
        <v>0</v>
      </c>
      <c r="AX73">
        <v>1726101.5</v>
      </c>
      <c r="AY73">
        <v>285864.53000000003</v>
      </c>
      <c r="AZ73" s="5"/>
    </row>
    <row r="74" spans="2:52" x14ac:dyDescent="0.2">
      <c r="B74" s="5">
        <v>44166</v>
      </c>
      <c r="C74">
        <v>619460.5</v>
      </c>
      <c r="D74">
        <v>889068.73</v>
      </c>
      <c r="E74">
        <v>341121.47</v>
      </c>
      <c r="F74">
        <v>3311.2624999999998</v>
      </c>
      <c r="G74">
        <v>3612.4555999999998</v>
      </c>
      <c r="H74">
        <v>2185366</v>
      </c>
      <c r="I74">
        <v>5952609.5</v>
      </c>
      <c r="J74">
        <v>3386917.5</v>
      </c>
      <c r="K74">
        <v>12276836</v>
      </c>
      <c r="L74">
        <v>1651343.4</v>
      </c>
      <c r="M74">
        <v>657496</v>
      </c>
      <c r="N74">
        <v>1056497</v>
      </c>
      <c r="O74">
        <v>1562577</v>
      </c>
      <c r="P74">
        <v>694321.94</v>
      </c>
      <c r="S74" s="5">
        <v>44166</v>
      </c>
      <c r="T74">
        <v>475736.16</v>
      </c>
      <c r="U74">
        <v>867763.56</v>
      </c>
      <c r="V74">
        <v>250543.85000000003</v>
      </c>
      <c r="W74">
        <v>2958.7004000000002</v>
      </c>
      <c r="X74">
        <v>8044.4610000000002</v>
      </c>
      <c r="Y74">
        <v>2007863</v>
      </c>
      <c r="Z74">
        <v>311048.7</v>
      </c>
      <c r="AB74">
        <v>7459148.5</v>
      </c>
      <c r="AC74">
        <v>2454319.2000000002</v>
      </c>
      <c r="AD74">
        <v>555889.93999999994</v>
      </c>
      <c r="AE74">
        <v>941577.6</v>
      </c>
      <c r="AF74">
        <v>985179</v>
      </c>
      <c r="AG74">
        <v>963352.9</v>
      </c>
      <c r="AJ74" s="5">
        <v>44166</v>
      </c>
      <c r="AK74">
        <v>284838.25</v>
      </c>
      <c r="AL74">
        <v>200951.58</v>
      </c>
      <c r="AM74">
        <v>297384.59999999998</v>
      </c>
      <c r="AN74">
        <v>0</v>
      </c>
      <c r="AO74">
        <v>1909374.8</v>
      </c>
      <c r="AP74">
        <v>275991.25</v>
      </c>
      <c r="AS74" s="5">
        <v>44166</v>
      </c>
      <c r="AT74">
        <v>260122.34</v>
      </c>
      <c r="AU74">
        <v>144324.73000000001</v>
      </c>
      <c r="AV74">
        <v>249510.67</v>
      </c>
      <c r="AW74">
        <v>0</v>
      </c>
      <c r="AX74">
        <v>1722121.6</v>
      </c>
      <c r="AY74">
        <v>285741.46999999997</v>
      </c>
      <c r="AZ74" s="5"/>
    </row>
    <row r="75" spans="2:52" x14ac:dyDescent="0.2">
      <c r="B75" s="5">
        <v>44197</v>
      </c>
      <c r="C75">
        <v>589012.6</v>
      </c>
      <c r="D75">
        <v>879609.29</v>
      </c>
      <c r="E75">
        <v>325081</v>
      </c>
      <c r="F75">
        <v>3292.8020000000001</v>
      </c>
      <c r="G75">
        <v>3761.1637999999998</v>
      </c>
      <c r="H75">
        <v>2177178.2000000002</v>
      </c>
      <c r="I75">
        <v>5767449.5</v>
      </c>
      <c r="J75">
        <v>3354810</v>
      </c>
      <c r="K75">
        <v>10667597</v>
      </c>
      <c r="L75">
        <v>1984462.5</v>
      </c>
      <c r="M75">
        <v>591780.25</v>
      </c>
      <c r="N75">
        <v>971587.75</v>
      </c>
      <c r="O75">
        <v>1361094</v>
      </c>
      <c r="P75">
        <v>788102.56</v>
      </c>
      <c r="S75" s="5">
        <v>44197</v>
      </c>
      <c r="T75">
        <v>449760</v>
      </c>
      <c r="U75">
        <v>858740.7</v>
      </c>
      <c r="V75">
        <v>236485.52399999998</v>
      </c>
      <c r="W75">
        <v>2999.2055999999998</v>
      </c>
      <c r="X75">
        <v>8462.7549999999992</v>
      </c>
      <c r="Y75">
        <v>2004208.8</v>
      </c>
      <c r="Z75">
        <v>312768.03000000003</v>
      </c>
      <c r="AB75">
        <v>7788425</v>
      </c>
      <c r="AC75">
        <v>2658248.7999999998</v>
      </c>
      <c r="AD75">
        <v>531398.25</v>
      </c>
      <c r="AE75">
        <v>877110.4</v>
      </c>
      <c r="AF75">
        <v>992434</v>
      </c>
      <c r="AG75">
        <v>1064018.3999999999</v>
      </c>
      <c r="AJ75" s="5">
        <v>44197</v>
      </c>
      <c r="AK75">
        <v>278789.78000000003</v>
      </c>
      <c r="AL75">
        <v>174189.73</v>
      </c>
      <c r="AM75">
        <v>295656.21999999997</v>
      </c>
      <c r="AN75">
        <v>0</v>
      </c>
      <c r="AO75">
        <v>1900673</v>
      </c>
      <c r="AP75">
        <v>276505.28000000003</v>
      </c>
      <c r="AS75" s="5">
        <v>44197</v>
      </c>
      <c r="AT75">
        <v>254178.28</v>
      </c>
      <c r="AU75">
        <v>131710.57999999999</v>
      </c>
      <c r="AV75">
        <v>249320.81</v>
      </c>
      <c r="AW75">
        <v>0</v>
      </c>
      <c r="AX75">
        <v>1718617</v>
      </c>
      <c r="AY75">
        <v>285591.53000000003</v>
      </c>
      <c r="AZ75" s="5"/>
    </row>
    <row r="76" spans="2:52" x14ac:dyDescent="0.2">
      <c r="B76" s="5">
        <v>44228</v>
      </c>
      <c r="C76">
        <v>558615.30000000005</v>
      </c>
      <c r="D76">
        <v>858997.40999999992</v>
      </c>
      <c r="E76">
        <v>310805.15999999997</v>
      </c>
      <c r="F76">
        <v>3136.0535</v>
      </c>
      <c r="G76">
        <v>3923.3573999999999</v>
      </c>
      <c r="H76">
        <v>2168517.2000000002</v>
      </c>
      <c r="I76">
        <v>5598285</v>
      </c>
      <c r="J76">
        <v>3336404</v>
      </c>
      <c r="K76">
        <v>10113065</v>
      </c>
      <c r="L76">
        <v>1939442.1</v>
      </c>
      <c r="M76">
        <v>534644.6</v>
      </c>
      <c r="N76">
        <v>898491.44</v>
      </c>
      <c r="O76">
        <v>1240818.8</v>
      </c>
      <c r="P76">
        <v>786162.44</v>
      </c>
      <c r="S76" s="5">
        <v>44228</v>
      </c>
      <c r="T76">
        <v>481426.94</v>
      </c>
      <c r="U76">
        <v>843177.75</v>
      </c>
      <c r="V76">
        <v>228784.51</v>
      </c>
      <c r="W76">
        <v>3015.7622000000001</v>
      </c>
      <c r="X76">
        <v>7620.8222999999998</v>
      </c>
      <c r="Y76">
        <v>2001079.4</v>
      </c>
      <c r="Z76">
        <v>314498.59999999998</v>
      </c>
      <c r="AB76">
        <v>7845130.5</v>
      </c>
      <c r="AC76">
        <v>2060310</v>
      </c>
      <c r="AD76">
        <v>510447.12</v>
      </c>
      <c r="AE76">
        <v>824083.8</v>
      </c>
      <c r="AF76">
        <v>1006485.2</v>
      </c>
      <c r="AG76">
        <v>862628.9</v>
      </c>
      <c r="AJ76" s="5">
        <v>44228</v>
      </c>
      <c r="AK76">
        <v>265443.12</v>
      </c>
      <c r="AL76">
        <v>149781.81</v>
      </c>
      <c r="AM76">
        <v>289139.7</v>
      </c>
      <c r="AN76">
        <v>0</v>
      </c>
      <c r="AO76">
        <v>1891526.9</v>
      </c>
      <c r="AP76">
        <v>276990.09999999998</v>
      </c>
      <c r="AS76" s="5">
        <v>44228</v>
      </c>
      <c r="AT76">
        <v>247148.62</v>
      </c>
      <c r="AU76">
        <v>124518.2</v>
      </c>
      <c r="AV76">
        <v>248988.52</v>
      </c>
      <c r="AW76">
        <v>0</v>
      </c>
      <c r="AX76">
        <v>1715658</v>
      </c>
      <c r="AY76">
        <v>285421.34000000003</v>
      </c>
      <c r="AZ76" s="5"/>
    </row>
    <row r="77" spans="2:52" x14ac:dyDescent="0.2">
      <c r="B77" s="5">
        <v>44256</v>
      </c>
      <c r="C77">
        <v>466130.56</v>
      </c>
      <c r="D77">
        <v>841162.26</v>
      </c>
      <c r="E77">
        <v>301747.62</v>
      </c>
      <c r="F77">
        <v>3192.3249999999998</v>
      </c>
      <c r="G77">
        <v>4222.9966000000004</v>
      </c>
      <c r="H77">
        <v>2159077.2000000002</v>
      </c>
      <c r="I77">
        <v>5435005</v>
      </c>
      <c r="J77">
        <v>3288261</v>
      </c>
      <c r="K77">
        <v>10947968</v>
      </c>
      <c r="L77">
        <v>1908410.1</v>
      </c>
      <c r="M77">
        <v>490010.12</v>
      </c>
      <c r="N77">
        <v>845087</v>
      </c>
      <c r="O77">
        <v>1352625</v>
      </c>
      <c r="P77">
        <v>810237.9</v>
      </c>
      <c r="S77" s="5">
        <v>44256</v>
      </c>
      <c r="T77">
        <v>485181.22</v>
      </c>
      <c r="U77">
        <v>826698.5</v>
      </c>
      <c r="V77">
        <v>223590.31399999998</v>
      </c>
      <c r="W77">
        <v>3201.4922000000001</v>
      </c>
      <c r="X77">
        <v>6902.1826000000001</v>
      </c>
      <c r="Y77">
        <v>1999163.4</v>
      </c>
      <c r="Z77">
        <v>315587.03000000003</v>
      </c>
      <c r="AB77">
        <v>8782086</v>
      </c>
      <c r="AC77">
        <v>1669276.9</v>
      </c>
      <c r="AD77">
        <v>479045.44</v>
      </c>
      <c r="AE77">
        <v>776560.06</v>
      </c>
      <c r="AF77">
        <v>1169863.2</v>
      </c>
      <c r="AG77">
        <v>768890.1</v>
      </c>
      <c r="AJ77" s="5">
        <v>44256</v>
      </c>
      <c r="AK77">
        <v>251041.12</v>
      </c>
      <c r="AL77">
        <v>128303.08</v>
      </c>
      <c r="AM77">
        <v>279430.28000000003</v>
      </c>
      <c r="AN77">
        <v>0</v>
      </c>
      <c r="AO77">
        <v>1881632.6</v>
      </c>
      <c r="AP77">
        <v>277444.75</v>
      </c>
      <c r="AS77" s="5">
        <v>44256</v>
      </c>
      <c r="AT77">
        <v>239593.7</v>
      </c>
      <c r="AU77">
        <v>111819.15</v>
      </c>
      <c r="AV77">
        <v>248316.75</v>
      </c>
      <c r="AW77">
        <v>0</v>
      </c>
      <c r="AX77">
        <v>1713919.9</v>
      </c>
      <c r="AY77">
        <v>285243.44</v>
      </c>
      <c r="AZ77" s="5"/>
    </row>
    <row r="78" spans="2:52" x14ac:dyDescent="0.2">
      <c r="B78" s="5">
        <v>44287</v>
      </c>
      <c r="C78">
        <v>434015.56</v>
      </c>
      <c r="D78">
        <v>826588.8</v>
      </c>
      <c r="E78">
        <v>301257.53000000003</v>
      </c>
      <c r="F78">
        <v>3167.7190000000001</v>
      </c>
      <c r="G78">
        <v>3506.9692</v>
      </c>
      <c r="H78">
        <v>2148861</v>
      </c>
      <c r="I78">
        <v>5383200.5</v>
      </c>
      <c r="J78">
        <v>3239175.2</v>
      </c>
      <c r="K78">
        <v>11204702</v>
      </c>
      <c r="L78">
        <v>1220497.5</v>
      </c>
      <c r="M78">
        <v>458454.1</v>
      </c>
      <c r="N78">
        <v>807899</v>
      </c>
      <c r="O78">
        <v>1337428.2</v>
      </c>
      <c r="P78">
        <v>567344.9</v>
      </c>
      <c r="S78" s="5">
        <v>44287</v>
      </c>
      <c r="T78">
        <v>471718</v>
      </c>
      <c r="U78">
        <v>812806.06</v>
      </c>
      <c r="V78">
        <v>220780.076</v>
      </c>
      <c r="W78">
        <v>3007.3395999999998</v>
      </c>
      <c r="X78">
        <v>6266.38</v>
      </c>
      <c r="Y78">
        <v>1998646.9</v>
      </c>
      <c r="Z78">
        <v>315133.15999999997</v>
      </c>
      <c r="AB78">
        <v>7281713.5</v>
      </c>
      <c r="AC78">
        <v>1498751.5</v>
      </c>
      <c r="AD78">
        <v>447069.2</v>
      </c>
      <c r="AE78">
        <v>735223.1</v>
      </c>
      <c r="AF78">
        <v>962879.56</v>
      </c>
      <c r="AG78">
        <v>678918.75</v>
      </c>
      <c r="AJ78" s="5">
        <v>44287</v>
      </c>
      <c r="AK78">
        <v>239443.61</v>
      </c>
      <c r="AL78">
        <v>111234.83</v>
      </c>
      <c r="AM78">
        <v>272720.62</v>
      </c>
      <c r="AN78">
        <v>0</v>
      </c>
      <c r="AO78">
        <v>1870997.5</v>
      </c>
      <c r="AP78">
        <v>277863.71999999997</v>
      </c>
      <c r="AS78" s="5">
        <v>44287</v>
      </c>
      <c r="AT78">
        <v>232368.45</v>
      </c>
      <c r="AU78">
        <v>96142.58</v>
      </c>
      <c r="AV78">
        <v>246588.3</v>
      </c>
      <c r="AW78">
        <v>0</v>
      </c>
      <c r="AX78">
        <v>1713582.4</v>
      </c>
      <c r="AY78">
        <v>285064.53000000003</v>
      </c>
      <c r="AZ78" s="5"/>
    </row>
    <row r="79" spans="2:52" x14ac:dyDescent="0.2">
      <c r="B79" s="5">
        <v>44317</v>
      </c>
      <c r="C79">
        <v>438184.9</v>
      </c>
      <c r="D79">
        <v>820700.75</v>
      </c>
      <c r="E79">
        <v>301562.40000000002</v>
      </c>
      <c r="F79">
        <v>3205.5144</v>
      </c>
      <c r="G79">
        <v>3760.069</v>
      </c>
      <c r="H79">
        <v>2137990</v>
      </c>
      <c r="I79">
        <v>5421863</v>
      </c>
      <c r="J79">
        <v>3207910</v>
      </c>
      <c r="K79">
        <v>11477482</v>
      </c>
      <c r="L79">
        <v>1657420.6</v>
      </c>
      <c r="M79">
        <v>444330.94</v>
      </c>
      <c r="N79">
        <v>781126.44</v>
      </c>
      <c r="O79">
        <v>1408505.2</v>
      </c>
      <c r="P79">
        <v>723551</v>
      </c>
      <c r="S79" s="5">
        <v>44317</v>
      </c>
      <c r="T79">
        <v>479419.4</v>
      </c>
      <c r="U79">
        <v>807966.1</v>
      </c>
      <c r="V79">
        <v>219071.88300000003</v>
      </c>
      <c r="W79">
        <v>2930.6228000000001</v>
      </c>
      <c r="X79">
        <v>7559.8289999999997</v>
      </c>
      <c r="Y79">
        <v>1999418.2</v>
      </c>
      <c r="Z79">
        <v>313150.94</v>
      </c>
      <c r="AB79">
        <v>6763657.5</v>
      </c>
      <c r="AC79">
        <v>2374964.7999999998</v>
      </c>
      <c r="AD79">
        <v>428746.62</v>
      </c>
      <c r="AE79">
        <v>703688.44</v>
      </c>
      <c r="AF79">
        <v>918836.1</v>
      </c>
      <c r="AG79">
        <v>983387</v>
      </c>
      <c r="AJ79" s="5">
        <v>44317</v>
      </c>
      <c r="AK79">
        <v>232173.11</v>
      </c>
      <c r="AL79">
        <v>102212.26</v>
      </c>
      <c r="AM79">
        <v>268330.15999999997</v>
      </c>
      <c r="AN79">
        <v>0</v>
      </c>
      <c r="AO79">
        <v>1859748.2</v>
      </c>
      <c r="AP79">
        <v>278241.94</v>
      </c>
      <c r="AS79" s="5">
        <v>44317</v>
      </c>
      <c r="AT79">
        <v>226661.84</v>
      </c>
      <c r="AU79">
        <v>86387.520000000004</v>
      </c>
      <c r="AV79">
        <v>243801.14</v>
      </c>
      <c r="AW79">
        <v>0</v>
      </c>
      <c r="AX79">
        <v>1714527.1</v>
      </c>
      <c r="AY79">
        <v>284891.28000000003</v>
      </c>
      <c r="AZ79" s="5"/>
    </row>
    <row r="80" spans="2:52" x14ac:dyDescent="0.2">
      <c r="B80" s="5">
        <v>44348</v>
      </c>
      <c r="C80">
        <v>464469.1</v>
      </c>
      <c r="D80">
        <v>821326.43</v>
      </c>
      <c r="E80">
        <v>308001.12</v>
      </c>
      <c r="F80">
        <v>3222.8206</v>
      </c>
      <c r="G80">
        <v>3650.3627999999999</v>
      </c>
      <c r="H80">
        <v>2126579.5</v>
      </c>
      <c r="I80">
        <v>5527009.5</v>
      </c>
      <c r="J80">
        <v>3196943.2</v>
      </c>
      <c r="K80">
        <v>11529634</v>
      </c>
      <c r="L80">
        <v>1690468.5</v>
      </c>
      <c r="M80">
        <v>446132.44</v>
      </c>
      <c r="N80">
        <v>781666.9</v>
      </c>
      <c r="O80">
        <v>1421683.6</v>
      </c>
      <c r="P80">
        <v>676952.8</v>
      </c>
      <c r="S80" s="5">
        <v>44348</v>
      </c>
      <c r="T80">
        <v>471058.53</v>
      </c>
      <c r="U80">
        <v>811165.44</v>
      </c>
      <c r="V80">
        <v>221359.92</v>
      </c>
      <c r="W80">
        <v>2907.5962</v>
      </c>
      <c r="X80">
        <v>7165.0510000000004</v>
      </c>
      <c r="Y80">
        <v>2001330.2</v>
      </c>
      <c r="Z80">
        <v>310082.96999999997</v>
      </c>
      <c r="AB80">
        <v>6780510.5</v>
      </c>
      <c r="AC80">
        <v>2030662.9</v>
      </c>
      <c r="AD80">
        <v>429701.53</v>
      </c>
      <c r="AE80">
        <v>690019.25</v>
      </c>
      <c r="AF80">
        <v>898070.5</v>
      </c>
      <c r="AG80">
        <v>828238.56</v>
      </c>
      <c r="AJ80" s="5">
        <v>44348</v>
      </c>
      <c r="AK80">
        <v>228934.23</v>
      </c>
      <c r="AL80">
        <v>100417.67</v>
      </c>
      <c r="AM80">
        <v>265970.88</v>
      </c>
      <c r="AN80">
        <v>0</v>
      </c>
      <c r="AO80">
        <v>1848004.9</v>
      </c>
      <c r="AP80">
        <v>278574.75</v>
      </c>
      <c r="AS80" s="5">
        <v>44348</v>
      </c>
      <c r="AT80">
        <v>224188.84</v>
      </c>
      <c r="AU80">
        <v>85102.24</v>
      </c>
      <c r="AV80">
        <v>241089.58</v>
      </c>
      <c r="AW80">
        <v>0</v>
      </c>
      <c r="AX80">
        <v>1716601.1</v>
      </c>
      <c r="AY80">
        <v>284729.3</v>
      </c>
      <c r="AZ80" s="5"/>
    </row>
    <row r="81" spans="2:52" x14ac:dyDescent="0.2">
      <c r="B81" s="5">
        <v>44378</v>
      </c>
      <c r="C81">
        <v>525627.4</v>
      </c>
      <c r="D81">
        <v>829434.22</v>
      </c>
      <c r="E81">
        <v>325703.59999999998</v>
      </c>
      <c r="F81">
        <v>3170.7159999999999</v>
      </c>
      <c r="G81">
        <v>3955.7172999999998</v>
      </c>
      <c r="H81">
        <v>2114730.5</v>
      </c>
      <c r="I81">
        <v>5688461.5</v>
      </c>
      <c r="J81">
        <v>3238599</v>
      </c>
      <c r="K81">
        <v>10999728</v>
      </c>
      <c r="L81">
        <v>2025041.4</v>
      </c>
      <c r="M81">
        <v>466210.03</v>
      </c>
      <c r="N81">
        <v>844198.2</v>
      </c>
      <c r="O81">
        <v>1300659.1000000001</v>
      </c>
      <c r="P81">
        <v>812076.7</v>
      </c>
      <c r="S81" s="5">
        <v>44378</v>
      </c>
      <c r="T81">
        <v>471425.8</v>
      </c>
      <c r="U81">
        <v>821009</v>
      </c>
      <c r="V81">
        <v>234534.255</v>
      </c>
      <c r="W81">
        <v>2860.9097000000002</v>
      </c>
      <c r="X81">
        <v>7188.4679999999998</v>
      </c>
      <c r="Y81">
        <v>2004242.9</v>
      </c>
      <c r="Z81">
        <v>306657.59999999998</v>
      </c>
      <c r="AB81">
        <v>6557615</v>
      </c>
      <c r="AC81">
        <v>2247523.2000000002</v>
      </c>
      <c r="AD81">
        <v>453757.78</v>
      </c>
      <c r="AE81">
        <v>720708</v>
      </c>
      <c r="AF81">
        <v>896880.6</v>
      </c>
      <c r="AG81">
        <v>880875</v>
      </c>
      <c r="AJ81" s="5">
        <v>44378</v>
      </c>
      <c r="AK81">
        <v>229540.12</v>
      </c>
      <c r="AL81">
        <v>106679.71</v>
      </c>
      <c r="AM81">
        <v>266037.53000000003</v>
      </c>
      <c r="AN81">
        <v>0</v>
      </c>
      <c r="AO81">
        <v>1835872.5</v>
      </c>
      <c r="AP81">
        <v>278858.28000000003</v>
      </c>
      <c r="AS81" s="5">
        <v>44378</v>
      </c>
      <c r="AT81">
        <v>225301.17</v>
      </c>
      <c r="AU81">
        <v>92880.51</v>
      </c>
      <c r="AV81">
        <v>240001.67</v>
      </c>
      <c r="AW81">
        <v>0</v>
      </c>
      <c r="AX81">
        <v>1719659.9</v>
      </c>
      <c r="AY81">
        <v>284583.12</v>
      </c>
      <c r="AZ81" s="5"/>
    </row>
    <row r="82" spans="2:52" x14ac:dyDescent="0.2">
      <c r="B82" s="5">
        <v>44409</v>
      </c>
      <c r="C82">
        <v>602944</v>
      </c>
      <c r="D82">
        <v>834920.21</v>
      </c>
      <c r="E82">
        <v>351550.53</v>
      </c>
      <c r="F82">
        <v>3328.5073000000002</v>
      </c>
      <c r="G82">
        <v>3691.2714999999998</v>
      </c>
      <c r="H82">
        <v>2102533.2000000002</v>
      </c>
      <c r="I82">
        <v>5823373</v>
      </c>
      <c r="J82">
        <v>3369233</v>
      </c>
      <c r="K82">
        <v>12181829</v>
      </c>
      <c r="L82">
        <v>1354604.2</v>
      </c>
      <c r="M82">
        <v>499752.78</v>
      </c>
      <c r="N82">
        <v>991982</v>
      </c>
      <c r="O82">
        <v>1471416.6</v>
      </c>
      <c r="P82">
        <v>625375.75</v>
      </c>
      <c r="S82" s="5">
        <v>44409</v>
      </c>
      <c r="T82">
        <v>494030.4</v>
      </c>
      <c r="U82">
        <v>833263.8</v>
      </c>
      <c r="V82">
        <v>256544.80000000002</v>
      </c>
      <c r="W82">
        <v>2950.2012</v>
      </c>
      <c r="X82">
        <v>6309.6054999999997</v>
      </c>
      <c r="Y82">
        <v>2008031</v>
      </c>
      <c r="Z82">
        <v>304003.12</v>
      </c>
      <c r="AB82">
        <v>7163793</v>
      </c>
      <c r="AC82">
        <v>1630898.2</v>
      </c>
      <c r="AD82">
        <v>501434.1</v>
      </c>
      <c r="AE82">
        <v>827076.25</v>
      </c>
      <c r="AF82">
        <v>952631.94</v>
      </c>
      <c r="AG82">
        <v>679032.75</v>
      </c>
      <c r="AJ82" s="5">
        <v>44409</v>
      </c>
      <c r="AK82">
        <v>233715.4</v>
      </c>
      <c r="AL82">
        <v>119085.68</v>
      </c>
      <c r="AM82">
        <v>267356.56</v>
      </c>
      <c r="AN82">
        <v>0</v>
      </c>
      <c r="AO82">
        <v>1823444.1</v>
      </c>
      <c r="AP82">
        <v>279089</v>
      </c>
      <c r="AS82" s="5">
        <v>44409</v>
      </c>
      <c r="AT82">
        <v>230994.2</v>
      </c>
      <c r="AU82">
        <v>109799.1</v>
      </c>
      <c r="AV82">
        <v>240367.11</v>
      </c>
      <c r="AW82">
        <v>0</v>
      </c>
      <c r="AX82">
        <v>1723574.8</v>
      </c>
      <c r="AY82">
        <v>284456.21999999997</v>
      </c>
      <c r="AZ82" s="5"/>
    </row>
    <row r="83" spans="2:52" x14ac:dyDescent="0.2">
      <c r="B83" s="5">
        <v>44440</v>
      </c>
      <c r="C83">
        <v>669578.1</v>
      </c>
      <c r="D83">
        <v>840048.24000000011</v>
      </c>
      <c r="E83">
        <v>371039.38</v>
      </c>
      <c r="F83">
        <v>3330.9868000000001</v>
      </c>
      <c r="G83">
        <v>3791.6895</v>
      </c>
      <c r="H83">
        <v>2090065.5</v>
      </c>
      <c r="I83">
        <v>5876831</v>
      </c>
      <c r="J83">
        <v>3473125.5</v>
      </c>
      <c r="K83">
        <v>12670078</v>
      </c>
      <c r="L83">
        <v>1644750.6</v>
      </c>
      <c r="M83">
        <v>525406.6</v>
      </c>
      <c r="N83">
        <v>1145371.3999999999</v>
      </c>
      <c r="O83">
        <v>1515673.8</v>
      </c>
      <c r="P83">
        <v>704945.9</v>
      </c>
      <c r="S83" s="5">
        <v>44440</v>
      </c>
      <c r="T83">
        <v>521531.56</v>
      </c>
      <c r="U83">
        <v>848411.1</v>
      </c>
      <c r="V83">
        <v>272326.42599999998</v>
      </c>
      <c r="W83">
        <v>2970.8087999999998</v>
      </c>
      <c r="X83">
        <v>7296.402</v>
      </c>
      <c r="Y83">
        <v>2012584.1</v>
      </c>
      <c r="Z83">
        <v>302865.12</v>
      </c>
      <c r="AB83">
        <v>7581000</v>
      </c>
      <c r="AC83">
        <v>2267759.5</v>
      </c>
      <c r="AD83">
        <v>559807.43999999994</v>
      </c>
      <c r="AE83">
        <v>953793.6</v>
      </c>
      <c r="AF83">
        <v>992007.9</v>
      </c>
      <c r="AG83">
        <v>921131</v>
      </c>
      <c r="AJ83" s="5">
        <v>44440</v>
      </c>
      <c r="AK83">
        <v>238642.11</v>
      </c>
      <c r="AL83">
        <v>130712.28</v>
      </c>
      <c r="AM83">
        <v>270003.03000000003</v>
      </c>
      <c r="AN83">
        <v>0</v>
      </c>
      <c r="AO83">
        <v>1810801.5</v>
      </c>
      <c r="AP83">
        <v>279263.94</v>
      </c>
      <c r="AS83" s="5">
        <v>44440</v>
      </c>
      <c r="AT83">
        <v>240573.12</v>
      </c>
      <c r="AU83">
        <v>132065.78</v>
      </c>
      <c r="AV83">
        <v>242057.64</v>
      </c>
      <c r="AW83">
        <v>0</v>
      </c>
      <c r="AX83">
        <v>1728232.8</v>
      </c>
      <c r="AY83">
        <v>284351.46999999997</v>
      </c>
      <c r="AZ83" s="5"/>
    </row>
    <row r="84" spans="2:52" x14ac:dyDescent="0.2">
      <c r="B84" s="5">
        <v>44470</v>
      </c>
      <c r="C84">
        <v>685151.3</v>
      </c>
      <c r="D84">
        <v>843557.74</v>
      </c>
      <c r="E84">
        <v>366140.53</v>
      </c>
      <c r="F84">
        <v>3358.0495999999998</v>
      </c>
      <c r="G84">
        <v>3771.5774000000001</v>
      </c>
      <c r="H84">
        <v>2077396.9</v>
      </c>
      <c r="I84">
        <v>5895691</v>
      </c>
      <c r="J84">
        <v>3476067.8</v>
      </c>
      <c r="K84">
        <v>12731045</v>
      </c>
      <c r="L84">
        <v>1345438.9</v>
      </c>
      <c r="M84">
        <v>540765.4</v>
      </c>
      <c r="N84">
        <v>1196941.8</v>
      </c>
      <c r="O84">
        <v>1542238.4</v>
      </c>
      <c r="P84">
        <v>616878.93999999994</v>
      </c>
      <c r="S84" s="5">
        <v>44470</v>
      </c>
      <c r="T84">
        <v>549663.56000000006</v>
      </c>
      <c r="U84">
        <v>862158.9</v>
      </c>
      <c r="V84">
        <v>270848.2</v>
      </c>
      <c r="W84">
        <v>2873.2683000000002</v>
      </c>
      <c r="X84">
        <v>7776.1660000000002</v>
      </c>
      <c r="Y84">
        <v>2017805.6</v>
      </c>
      <c r="Z84">
        <v>303774.28000000003</v>
      </c>
      <c r="AB84">
        <v>6484163.5</v>
      </c>
      <c r="AC84">
        <v>2738905.8</v>
      </c>
      <c r="AD84">
        <v>615371.30000000005</v>
      </c>
      <c r="AE84">
        <v>1008398.4</v>
      </c>
      <c r="AF84">
        <v>858203.4</v>
      </c>
      <c r="AG84">
        <v>1063545.1000000001</v>
      </c>
      <c r="AJ84" s="5">
        <v>44470</v>
      </c>
      <c r="AK84">
        <v>243073.55</v>
      </c>
      <c r="AL84">
        <v>140149.32999999999</v>
      </c>
      <c r="AM84">
        <v>273667.62</v>
      </c>
      <c r="AN84">
        <v>0</v>
      </c>
      <c r="AO84">
        <v>1798016.5</v>
      </c>
      <c r="AP84">
        <v>279380.53000000003</v>
      </c>
      <c r="AS84" s="5">
        <v>44470</v>
      </c>
      <c r="AT84">
        <v>252695.48</v>
      </c>
      <c r="AU84">
        <v>157465.04999999999</v>
      </c>
      <c r="AV84">
        <v>244878.83</v>
      </c>
      <c r="AW84">
        <v>0</v>
      </c>
      <c r="AX84">
        <v>1733534.6</v>
      </c>
      <c r="AY84">
        <v>284271</v>
      </c>
      <c r="AZ84" s="5"/>
    </row>
    <row r="85" spans="2:52" x14ac:dyDescent="0.2">
      <c r="B85" s="5">
        <v>44501</v>
      </c>
      <c r="C85">
        <v>617353.69999999995</v>
      </c>
      <c r="D85">
        <v>844736.45</v>
      </c>
      <c r="E85">
        <v>351211.16</v>
      </c>
      <c r="F85">
        <v>3301.0230000000001</v>
      </c>
      <c r="G85">
        <v>3504.0369000000001</v>
      </c>
      <c r="H85">
        <v>2064588.6</v>
      </c>
      <c r="I85">
        <v>5870957</v>
      </c>
      <c r="J85">
        <v>3451679.5</v>
      </c>
      <c r="K85">
        <v>11716566</v>
      </c>
      <c r="L85">
        <v>1403203.5</v>
      </c>
      <c r="M85">
        <v>549197.69999999995</v>
      </c>
      <c r="N85">
        <v>1161420.8999999999</v>
      </c>
      <c r="O85">
        <v>1394773.5</v>
      </c>
      <c r="P85">
        <v>612449.06000000006</v>
      </c>
      <c r="S85" s="5">
        <v>44501</v>
      </c>
      <c r="T85">
        <v>543684.1</v>
      </c>
      <c r="U85">
        <v>867865.94</v>
      </c>
      <c r="V85">
        <v>261168.12</v>
      </c>
      <c r="W85">
        <v>3047.6318000000001</v>
      </c>
      <c r="X85">
        <v>7159.5709999999999</v>
      </c>
      <c r="Y85">
        <v>2023610.9</v>
      </c>
      <c r="Z85">
        <v>306474.7</v>
      </c>
      <c r="AB85">
        <v>7473338</v>
      </c>
      <c r="AC85">
        <v>1895206</v>
      </c>
      <c r="AD85">
        <v>644830.93999999994</v>
      </c>
      <c r="AE85">
        <v>987645.75</v>
      </c>
      <c r="AF85">
        <v>1014578.7</v>
      </c>
      <c r="AG85">
        <v>815768.06</v>
      </c>
      <c r="AJ85" s="5">
        <v>44501</v>
      </c>
      <c r="AK85">
        <v>246986.4</v>
      </c>
      <c r="AL85">
        <v>147693.5</v>
      </c>
      <c r="AM85">
        <v>276913.46999999997</v>
      </c>
      <c r="AN85">
        <v>0</v>
      </c>
      <c r="AO85">
        <v>1785151.9</v>
      </c>
      <c r="AP85">
        <v>279436.59999999998</v>
      </c>
      <c r="AS85" s="5">
        <v>44501</v>
      </c>
      <c r="AT85">
        <v>263985.40000000002</v>
      </c>
      <c r="AU85">
        <v>180203.14</v>
      </c>
      <c r="AV85">
        <v>247252.58</v>
      </c>
      <c r="AW85">
        <v>0</v>
      </c>
      <c r="AX85">
        <v>1739394.2</v>
      </c>
      <c r="AY85">
        <v>284216.65999999997</v>
      </c>
      <c r="AZ85" s="5"/>
    </row>
    <row r="86" spans="2:52" x14ac:dyDescent="0.2">
      <c r="B86" s="5">
        <v>44531</v>
      </c>
      <c r="C86">
        <v>511833.72</v>
      </c>
      <c r="D86">
        <v>842927.6</v>
      </c>
      <c r="E86">
        <v>335259.28000000003</v>
      </c>
      <c r="F86">
        <v>3236.0934999999999</v>
      </c>
      <c r="G86">
        <v>3984.6876999999999</v>
      </c>
      <c r="H86">
        <v>2051693.6</v>
      </c>
      <c r="I86">
        <v>5791188</v>
      </c>
      <c r="J86">
        <v>3420155</v>
      </c>
      <c r="K86">
        <v>10868511</v>
      </c>
      <c r="L86">
        <v>2448947.7999999998</v>
      </c>
      <c r="M86">
        <v>540381.06000000006</v>
      </c>
      <c r="N86">
        <v>1095511.8999999999</v>
      </c>
      <c r="O86">
        <v>1339227.3999999999</v>
      </c>
      <c r="P86">
        <v>966450.44</v>
      </c>
      <c r="S86" s="5">
        <v>44531</v>
      </c>
      <c r="T86">
        <v>484383.47</v>
      </c>
      <c r="U86">
        <v>863927.94</v>
      </c>
      <c r="V86">
        <v>246626.17500000002</v>
      </c>
      <c r="W86">
        <v>2992.7856000000002</v>
      </c>
      <c r="X86">
        <v>7235.1840000000002</v>
      </c>
      <c r="Y86">
        <v>2029926</v>
      </c>
      <c r="Z86">
        <v>309754.65999999997</v>
      </c>
      <c r="AB86">
        <v>7267699</v>
      </c>
      <c r="AC86">
        <v>2298330.2000000002</v>
      </c>
      <c r="AD86">
        <v>630912.93999999994</v>
      </c>
      <c r="AE86">
        <v>931593.06</v>
      </c>
      <c r="AF86">
        <v>975419.9</v>
      </c>
      <c r="AG86">
        <v>888335.6</v>
      </c>
      <c r="AJ86" s="5">
        <v>44531</v>
      </c>
      <c r="AK86">
        <v>248379.3</v>
      </c>
      <c r="AL86">
        <v>141183.5</v>
      </c>
      <c r="AM86">
        <v>279163.15999999997</v>
      </c>
      <c r="AN86">
        <v>0</v>
      </c>
      <c r="AO86">
        <v>1772263.1</v>
      </c>
      <c r="AP86">
        <v>279430.38</v>
      </c>
      <c r="AS86" s="5">
        <v>44531</v>
      </c>
      <c r="AT86">
        <v>268748.56</v>
      </c>
      <c r="AU86">
        <v>184482.48</v>
      </c>
      <c r="AV86">
        <v>248260.86</v>
      </c>
      <c r="AW86">
        <v>0</v>
      </c>
      <c r="AX86">
        <v>1745736</v>
      </c>
      <c r="AY86">
        <v>284189.75</v>
      </c>
      <c r="AZ86" s="5"/>
    </row>
    <row r="87" spans="2:52" x14ac:dyDescent="0.2">
      <c r="B87" s="5">
        <v>44562</v>
      </c>
      <c r="C87">
        <v>487062.38</v>
      </c>
      <c r="D87">
        <v>831773.74</v>
      </c>
      <c r="E87">
        <v>322181</v>
      </c>
      <c r="F87">
        <v>3282.2406999999998</v>
      </c>
      <c r="G87">
        <v>3948.0037000000002</v>
      </c>
      <c r="H87">
        <v>2038758.5</v>
      </c>
      <c r="I87">
        <v>5694504</v>
      </c>
      <c r="J87">
        <v>3402153.2</v>
      </c>
      <c r="K87">
        <v>11135808</v>
      </c>
      <c r="L87">
        <v>2009045.9</v>
      </c>
      <c r="M87">
        <v>519176.44</v>
      </c>
      <c r="N87">
        <v>1017434.75</v>
      </c>
      <c r="O87">
        <v>1400766.5</v>
      </c>
      <c r="P87">
        <v>797876.75</v>
      </c>
      <c r="S87" s="5">
        <v>44562</v>
      </c>
      <c r="T87">
        <v>460671.72</v>
      </c>
      <c r="U87">
        <v>849342.1</v>
      </c>
      <c r="V87">
        <v>235000.09600000002</v>
      </c>
      <c r="W87">
        <v>2858.1352999999999</v>
      </c>
      <c r="X87">
        <v>6958.9340000000002</v>
      </c>
      <c r="Y87">
        <v>2036685.6</v>
      </c>
      <c r="Z87">
        <v>313006.65999999997</v>
      </c>
      <c r="AB87">
        <v>6390299</v>
      </c>
      <c r="AC87">
        <v>1793050.8</v>
      </c>
      <c r="AD87">
        <v>579165.5</v>
      </c>
      <c r="AE87">
        <v>864416</v>
      </c>
      <c r="AF87">
        <v>862901.94</v>
      </c>
      <c r="AG87">
        <v>795178.06</v>
      </c>
      <c r="AJ87" s="5">
        <v>44562</v>
      </c>
      <c r="AK87">
        <v>246608.62</v>
      </c>
      <c r="AL87">
        <v>129429.11</v>
      </c>
      <c r="AM87">
        <v>281106</v>
      </c>
      <c r="AN87">
        <v>0</v>
      </c>
      <c r="AO87">
        <v>1759398.1</v>
      </c>
      <c r="AP87">
        <v>279360.44</v>
      </c>
      <c r="AS87" s="5">
        <v>44562</v>
      </c>
      <c r="AT87">
        <v>263986.46999999997</v>
      </c>
      <c r="AU87">
        <v>164492.4</v>
      </c>
      <c r="AV87">
        <v>248619.33</v>
      </c>
      <c r="AW87">
        <v>0</v>
      </c>
      <c r="AX87">
        <v>1752494.1</v>
      </c>
      <c r="AY87">
        <v>284191.56</v>
      </c>
      <c r="AZ87" s="5"/>
    </row>
    <row r="88" spans="2:52" x14ac:dyDescent="0.2">
      <c r="B88" s="5">
        <v>44593</v>
      </c>
      <c r="C88">
        <v>485612.06</v>
      </c>
      <c r="D88">
        <v>817205.4</v>
      </c>
      <c r="E88">
        <v>306650.46999999997</v>
      </c>
      <c r="F88">
        <v>3236.0989</v>
      </c>
      <c r="G88">
        <v>4155.2470000000003</v>
      </c>
      <c r="H88">
        <v>2026274.4</v>
      </c>
      <c r="I88">
        <v>5549687.5</v>
      </c>
      <c r="J88">
        <v>3380560.8</v>
      </c>
      <c r="K88">
        <v>10867023</v>
      </c>
      <c r="L88">
        <v>2052660.1</v>
      </c>
      <c r="M88">
        <v>487343.06</v>
      </c>
      <c r="N88">
        <v>939602.6</v>
      </c>
      <c r="O88">
        <v>1313394.8999999999</v>
      </c>
      <c r="P88">
        <v>834317.94</v>
      </c>
      <c r="S88" s="5">
        <v>44593</v>
      </c>
      <c r="T88">
        <v>485833.97</v>
      </c>
      <c r="U88">
        <v>838456.5</v>
      </c>
      <c r="V88">
        <v>229737.41499999998</v>
      </c>
      <c r="W88">
        <v>2946.8634999999999</v>
      </c>
      <c r="X88">
        <v>9296.3544999999995</v>
      </c>
      <c r="Y88">
        <v>2043761.5</v>
      </c>
      <c r="Z88">
        <v>315301.78000000003</v>
      </c>
      <c r="AB88">
        <v>7025285.5</v>
      </c>
      <c r="AC88">
        <v>3161938.8</v>
      </c>
      <c r="AD88">
        <v>529099.19999999995</v>
      </c>
      <c r="AE88">
        <v>809915.06</v>
      </c>
      <c r="AF88">
        <v>967587.9</v>
      </c>
      <c r="AG88">
        <v>1267823.8999999999</v>
      </c>
      <c r="AJ88" s="5">
        <v>44593</v>
      </c>
      <c r="AK88">
        <v>241049.39</v>
      </c>
      <c r="AL88">
        <v>119443.6</v>
      </c>
      <c r="AM88">
        <v>282445.40000000002</v>
      </c>
      <c r="AN88">
        <v>0</v>
      </c>
      <c r="AO88">
        <v>1747051.9</v>
      </c>
      <c r="AP88">
        <v>279222.40000000002</v>
      </c>
      <c r="AS88" s="5">
        <v>44593</v>
      </c>
      <c r="AT88">
        <v>253810.3</v>
      </c>
      <c r="AU88">
        <v>141006.39000000001</v>
      </c>
      <c r="AV88">
        <v>247844.4</v>
      </c>
      <c r="AW88">
        <v>0</v>
      </c>
      <c r="AX88">
        <v>1759549.5</v>
      </c>
      <c r="AY88">
        <v>284212.12</v>
      </c>
      <c r="AZ88" s="5"/>
    </row>
    <row r="89" spans="2:52" x14ac:dyDescent="0.2">
      <c r="B89" s="5">
        <v>44621</v>
      </c>
      <c r="C89">
        <v>452101.6</v>
      </c>
      <c r="D89">
        <v>803327.92</v>
      </c>
      <c r="E89">
        <v>295965.90000000002</v>
      </c>
      <c r="H89">
        <v>2016578</v>
      </c>
      <c r="I89">
        <v>5414611</v>
      </c>
      <c r="J89">
        <v>3360173.8</v>
      </c>
      <c r="M89">
        <v>454542</v>
      </c>
      <c r="N89">
        <v>866121.5</v>
      </c>
      <c r="S89" s="5">
        <v>44621</v>
      </c>
      <c r="T89">
        <v>522545.84</v>
      </c>
      <c r="U89">
        <v>825613.94</v>
      </c>
      <c r="V89">
        <v>224690.902</v>
      </c>
      <c r="Y89">
        <v>2050675.8</v>
      </c>
      <c r="Z89">
        <v>316400.46999999997</v>
      </c>
      <c r="AD89">
        <v>493267.6</v>
      </c>
      <c r="AE89">
        <v>760027.7</v>
      </c>
      <c r="AJ89" s="5">
        <v>44621</v>
      </c>
      <c r="AK89">
        <v>233782.88</v>
      </c>
      <c r="AL89">
        <v>106646.76</v>
      </c>
      <c r="AM89">
        <v>282881.40000000002</v>
      </c>
      <c r="AN89">
        <v>0</v>
      </c>
      <c r="AO89">
        <v>1737559.1</v>
      </c>
      <c r="AP89">
        <v>279019</v>
      </c>
      <c r="AS89" s="5">
        <v>44621</v>
      </c>
      <c r="AT89">
        <v>243722.83</v>
      </c>
      <c r="AU89">
        <v>124377.625</v>
      </c>
      <c r="AV89">
        <v>244925.11</v>
      </c>
      <c r="AW89">
        <v>0</v>
      </c>
      <c r="AX89">
        <v>1766443</v>
      </c>
      <c r="AY89">
        <v>284232.78000000003</v>
      </c>
      <c r="AZ89" s="5"/>
    </row>
    <row r="90" spans="2:52" x14ac:dyDescent="0.2">
      <c r="B90" s="5">
        <v>44652</v>
      </c>
      <c r="C90">
        <v>403619</v>
      </c>
      <c r="D90">
        <v>803375.58000000007</v>
      </c>
      <c r="E90">
        <v>289746.88</v>
      </c>
      <c r="H90">
        <v>2010210.9</v>
      </c>
      <c r="I90">
        <v>5383190.5</v>
      </c>
      <c r="J90">
        <v>3328419</v>
      </c>
      <c r="M90">
        <v>440001.38</v>
      </c>
      <c r="N90">
        <v>801326</v>
      </c>
      <c r="S90" s="5">
        <v>44652</v>
      </c>
      <c r="T90">
        <v>466735.5</v>
      </c>
      <c r="U90">
        <v>809879.9</v>
      </c>
      <c r="V90">
        <v>221668.05</v>
      </c>
      <c r="Y90">
        <v>2057242</v>
      </c>
      <c r="Z90">
        <v>316558.65999999997</v>
      </c>
      <c r="AD90">
        <v>463009.53</v>
      </c>
      <c r="AE90">
        <v>721549.44</v>
      </c>
      <c r="AJ90" s="5">
        <v>44652</v>
      </c>
      <c r="AK90">
        <v>228115.44</v>
      </c>
      <c r="AL90">
        <v>99514.7</v>
      </c>
      <c r="AM90">
        <v>282093.25</v>
      </c>
      <c r="AN90">
        <v>0</v>
      </c>
      <c r="AO90">
        <v>1731440.8</v>
      </c>
      <c r="AP90">
        <v>278770.03000000003</v>
      </c>
      <c r="AS90" s="5">
        <v>44652</v>
      </c>
      <c r="AT90">
        <v>234555.92</v>
      </c>
      <c r="AU90">
        <v>111401.55</v>
      </c>
      <c r="AV90">
        <v>239351.69</v>
      </c>
      <c r="AW90">
        <v>0</v>
      </c>
      <c r="AX90">
        <v>1772991.1</v>
      </c>
      <c r="AY90">
        <v>284250.56</v>
      </c>
      <c r="AZ90" s="5"/>
    </row>
    <row r="91" spans="2:52" x14ac:dyDescent="0.2">
      <c r="B91" s="5">
        <v>44682</v>
      </c>
      <c r="C91">
        <v>385209.1</v>
      </c>
      <c r="D91">
        <v>807137.54</v>
      </c>
      <c r="E91">
        <v>289216.75</v>
      </c>
      <c r="H91">
        <v>2006869</v>
      </c>
      <c r="I91">
        <v>5459568.5</v>
      </c>
      <c r="J91">
        <v>3265250.5</v>
      </c>
      <c r="M91">
        <v>445748.56</v>
      </c>
      <c r="N91">
        <v>755799.75</v>
      </c>
      <c r="S91" s="5">
        <v>44682</v>
      </c>
      <c r="T91">
        <v>459608.84</v>
      </c>
      <c r="U91">
        <v>799456.25</v>
      </c>
      <c r="V91">
        <v>228504.215</v>
      </c>
      <c r="Y91">
        <v>2063462</v>
      </c>
      <c r="Z91">
        <v>315537.65999999997</v>
      </c>
      <c r="AD91">
        <v>438885.22</v>
      </c>
      <c r="AE91">
        <v>722390.1</v>
      </c>
      <c r="AJ91" s="5">
        <v>44682</v>
      </c>
      <c r="AK91">
        <v>226414.27</v>
      </c>
      <c r="AL91">
        <v>100348.61</v>
      </c>
      <c r="AM91">
        <v>279823.46999999997</v>
      </c>
      <c r="AN91">
        <v>0</v>
      </c>
      <c r="AO91">
        <v>1728374.4</v>
      </c>
      <c r="AP91">
        <v>278494.5</v>
      </c>
      <c r="AS91" s="5">
        <v>44682</v>
      </c>
      <c r="AT91">
        <v>227102.78</v>
      </c>
      <c r="AU91">
        <v>99826.86</v>
      </c>
      <c r="AV91">
        <v>234744.38</v>
      </c>
      <c r="AW91">
        <v>0</v>
      </c>
      <c r="AX91">
        <v>1779199.2</v>
      </c>
      <c r="AY91">
        <v>284262.78000000003</v>
      </c>
      <c r="AZ91" s="5"/>
    </row>
    <row r="92" spans="2:52" x14ac:dyDescent="0.2">
      <c r="B92" s="5">
        <v>44713</v>
      </c>
      <c r="C92">
        <v>398720.66</v>
      </c>
      <c r="D92">
        <v>815904.74</v>
      </c>
      <c r="E92">
        <v>295194.06</v>
      </c>
      <c r="H92">
        <v>2006177.8</v>
      </c>
      <c r="I92">
        <v>5603718</v>
      </c>
      <c r="J92">
        <v>3215834</v>
      </c>
      <c r="M92">
        <v>464249.1</v>
      </c>
      <c r="N92">
        <v>738196.3</v>
      </c>
      <c r="S92" s="5">
        <v>44713</v>
      </c>
      <c r="T92">
        <v>515382.3</v>
      </c>
      <c r="U92">
        <v>799384.44</v>
      </c>
      <c r="V92">
        <v>245497.875</v>
      </c>
      <c r="Y92">
        <v>2069372.6</v>
      </c>
      <c r="Z92">
        <v>313455.62</v>
      </c>
      <c r="AD92">
        <v>433905.97</v>
      </c>
      <c r="AE92">
        <v>784304.3</v>
      </c>
      <c r="AJ92" s="5">
        <v>44713</v>
      </c>
      <c r="AK92">
        <v>228218.75</v>
      </c>
      <c r="AL92">
        <v>106463.625</v>
      </c>
      <c r="AM92">
        <v>276750.65999999997</v>
      </c>
      <c r="AN92">
        <v>0</v>
      </c>
      <c r="AO92">
        <v>1727969.6</v>
      </c>
      <c r="AP92">
        <v>278208.15999999997</v>
      </c>
      <c r="AS92" s="5">
        <v>44713</v>
      </c>
      <c r="AT92">
        <v>222926.16</v>
      </c>
      <c r="AU92">
        <v>96981.54</v>
      </c>
      <c r="AV92">
        <v>233762.2</v>
      </c>
      <c r="AW92">
        <v>0</v>
      </c>
      <c r="AX92">
        <v>1785105.2</v>
      </c>
      <c r="AY92">
        <v>284267.40000000002</v>
      </c>
      <c r="AZ92" s="5"/>
    </row>
    <row r="93" spans="2:52" x14ac:dyDescent="0.2">
      <c r="B93" s="5">
        <v>44743</v>
      </c>
      <c r="C93">
        <v>413323.28</v>
      </c>
      <c r="D93">
        <v>827892.17</v>
      </c>
      <c r="E93">
        <v>307589.06</v>
      </c>
      <c r="H93">
        <v>2007793.6</v>
      </c>
      <c r="I93">
        <v>5812839</v>
      </c>
      <c r="J93">
        <v>3204260.8</v>
      </c>
      <c r="M93">
        <v>500313.84</v>
      </c>
      <c r="N93">
        <v>755975.56</v>
      </c>
      <c r="S93" s="5">
        <v>44743</v>
      </c>
      <c r="T93">
        <v>562358.93999999994</v>
      </c>
      <c r="U93">
        <v>810260</v>
      </c>
      <c r="V93">
        <v>272124.02</v>
      </c>
      <c r="Y93">
        <v>2075013.6</v>
      </c>
      <c r="Z93">
        <v>310876.7</v>
      </c>
      <c r="AD93">
        <v>452924.72</v>
      </c>
      <c r="AE93">
        <v>933903.6</v>
      </c>
      <c r="AJ93" s="5">
        <v>44743</v>
      </c>
      <c r="AK93">
        <v>233105.81</v>
      </c>
      <c r="AL93">
        <v>118235.15</v>
      </c>
      <c r="AM93">
        <v>273861.94</v>
      </c>
      <c r="AN93">
        <v>0</v>
      </c>
      <c r="AO93">
        <v>1729870</v>
      </c>
      <c r="AP93">
        <v>277923.65999999997</v>
      </c>
      <c r="AS93" s="5">
        <v>44743</v>
      </c>
      <c r="AT93">
        <v>222509.12</v>
      </c>
      <c r="AU93">
        <v>102628.79</v>
      </c>
      <c r="AV93">
        <v>234566.14</v>
      </c>
      <c r="AW93">
        <v>0</v>
      </c>
      <c r="AX93">
        <v>1790750.4</v>
      </c>
      <c r="AY93">
        <v>284263.09999999998</v>
      </c>
      <c r="AZ93" s="5"/>
    </row>
    <row r="94" spans="2:52" x14ac:dyDescent="0.2">
      <c r="B94" s="5">
        <v>44774</v>
      </c>
      <c r="C94">
        <v>446709.6</v>
      </c>
      <c r="D94">
        <v>844105.08000000007</v>
      </c>
      <c r="E94">
        <v>325879.7</v>
      </c>
      <c r="H94">
        <v>2011414.4</v>
      </c>
      <c r="I94">
        <v>6044034</v>
      </c>
      <c r="J94">
        <v>3250158</v>
      </c>
      <c r="M94">
        <v>560059.69999999995</v>
      </c>
      <c r="N94">
        <v>827362.1</v>
      </c>
      <c r="S94" s="5">
        <v>44774</v>
      </c>
      <c r="T94">
        <v>638422.93999999994</v>
      </c>
      <c r="U94">
        <v>821966.06</v>
      </c>
      <c r="V94">
        <v>296038.70499999996</v>
      </c>
      <c r="Y94">
        <v>2080421.1</v>
      </c>
      <c r="Z94">
        <v>309035.03000000003</v>
      </c>
      <c r="AD94">
        <v>500980</v>
      </c>
      <c r="AE94">
        <v>1136546</v>
      </c>
      <c r="AJ94" s="5">
        <v>44774</v>
      </c>
      <c r="AK94">
        <v>242135.31</v>
      </c>
      <c r="AL94">
        <v>137878.88</v>
      </c>
      <c r="AM94">
        <v>272773.34000000003</v>
      </c>
      <c r="AN94">
        <v>0</v>
      </c>
      <c r="AO94">
        <v>1733763.5</v>
      </c>
      <c r="AP94">
        <v>277650.94</v>
      </c>
      <c r="AS94" s="5">
        <v>44774</v>
      </c>
      <c r="AT94">
        <v>227071.75</v>
      </c>
      <c r="AU94">
        <v>119243.82</v>
      </c>
      <c r="AV94">
        <v>236781.23</v>
      </c>
      <c r="AW94">
        <v>0</v>
      </c>
      <c r="AX94">
        <v>1796172</v>
      </c>
      <c r="AY94">
        <v>284249.09999999998</v>
      </c>
      <c r="AZ94" s="5"/>
    </row>
    <row r="95" spans="2:52" x14ac:dyDescent="0.2">
      <c r="B95" s="5">
        <v>44805</v>
      </c>
      <c r="C95">
        <v>478171.47</v>
      </c>
      <c r="D95">
        <v>854065.76000000013</v>
      </c>
      <c r="E95">
        <v>344119.78</v>
      </c>
      <c r="H95">
        <v>2016777.6</v>
      </c>
      <c r="I95">
        <v>6105832</v>
      </c>
      <c r="J95">
        <v>3303902</v>
      </c>
      <c r="M95">
        <v>612308.4</v>
      </c>
      <c r="N95">
        <v>924212.5</v>
      </c>
      <c r="S95" s="5">
        <v>44805</v>
      </c>
      <c r="T95">
        <v>715346</v>
      </c>
      <c r="U95">
        <v>833555.8</v>
      </c>
      <c r="V95">
        <v>305403.58799999999</v>
      </c>
      <c r="Y95">
        <v>2085626.6</v>
      </c>
      <c r="Z95">
        <v>308827.65999999997</v>
      </c>
      <c r="AD95">
        <v>554706.9</v>
      </c>
      <c r="AE95">
        <v>1294104.5</v>
      </c>
      <c r="AJ95" s="5">
        <v>44805</v>
      </c>
      <c r="AK95">
        <v>254407.9</v>
      </c>
      <c r="AL95">
        <v>159515.39000000001</v>
      </c>
      <c r="AM95">
        <v>273444.90000000002</v>
      </c>
      <c r="AN95">
        <v>0</v>
      </c>
      <c r="AO95">
        <v>1739379.6</v>
      </c>
      <c r="AP95">
        <v>277398.06</v>
      </c>
      <c r="AS95" s="5">
        <v>44805</v>
      </c>
      <c r="AT95">
        <v>235736.28</v>
      </c>
      <c r="AU95">
        <v>142409.60000000001</v>
      </c>
      <c r="AV95">
        <v>240378.28</v>
      </c>
      <c r="AW95">
        <v>0</v>
      </c>
      <c r="AX95">
        <v>1801401.5</v>
      </c>
      <c r="AY95">
        <v>284225.03000000003</v>
      </c>
      <c r="AZ95" s="5"/>
    </row>
    <row r="96" spans="2:52" x14ac:dyDescent="0.2">
      <c r="B96" s="5">
        <v>44835</v>
      </c>
      <c r="C96">
        <v>499112.6</v>
      </c>
      <c r="D96">
        <v>864437.9</v>
      </c>
      <c r="E96">
        <v>346225.53</v>
      </c>
      <c r="H96">
        <v>2023656.6</v>
      </c>
      <c r="I96">
        <v>6085970.5</v>
      </c>
      <c r="J96">
        <v>3336234</v>
      </c>
      <c r="M96">
        <v>641629.69999999995</v>
      </c>
      <c r="N96">
        <v>971215.3</v>
      </c>
      <c r="S96" s="5">
        <v>44835</v>
      </c>
      <c r="T96">
        <v>761035.6</v>
      </c>
      <c r="U96">
        <v>839080.25</v>
      </c>
      <c r="V96">
        <v>297249.408</v>
      </c>
      <c r="Y96">
        <v>2090657.1</v>
      </c>
      <c r="Z96">
        <v>309753.84000000003</v>
      </c>
      <c r="AD96">
        <v>588640.75</v>
      </c>
      <c r="AE96">
        <v>1351154.9</v>
      </c>
      <c r="AJ96" s="5">
        <v>44835</v>
      </c>
      <c r="AK96">
        <v>266941.56</v>
      </c>
      <c r="AL96">
        <v>176547.14</v>
      </c>
      <c r="AM96">
        <v>275202.25</v>
      </c>
      <c r="AN96">
        <v>0</v>
      </c>
      <c r="AO96">
        <v>1746485.5</v>
      </c>
      <c r="AP96">
        <v>277171.21999999997</v>
      </c>
      <c r="AS96" s="5">
        <v>44835</v>
      </c>
      <c r="AT96">
        <v>244780.11</v>
      </c>
      <c r="AU96">
        <v>162479.20000000001</v>
      </c>
      <c r="AV96">
        <v>245162.23</v>
      </c>
      <c r="AW96">
        <v>0</v>
      </c>
      <c r="AX96">
        <v>1806466.2</v>
      </c>
      <c r="AY96">
        <v>284191</v>
      </c>
      <c r="AZ96" s="5"/>
    </row>
    <row r="97" spans="2:52" x14ac:dyDescent="0.2">
      <c r="B97" s="5">
        <v>44866</v>
      </c>
      <c r="C97">
        <v>486426.6</v>
      </c>
      <c r="D97">
        <v>867948.8600000001</v>
      </c>
      <c r="E97">
        <v>336566.12</v>
      </c>
      <c r="H97">
        <v>2031855.9</v>
      </c>
      <c r="I97">
        <v>5994847.5</v>
      </c>
      <c r="J97">
        <v>3361656.2</v>
      </c>
      <c r="M97">
        <v>639622.25</v>
      </c>
      <c r="N97">
        <v>947323.06</v>
      </c>
      <c r="S97" s="5">
        <v>44866</v>
      </c>
      <c r="T97">
        <v>701985.3</v>
      </c>
      <c r="U97">
        <v>843702.7</v>
      </c>
      <c r="V97">
        <v>279854.25</v>
      </c>
      <c r="Y97">
        <v>2095535.4</v>
      </c>
      <c r="Z97">
        <v>311324.06</v>
      </c>
      <c r="AD97">
        <v>594280.30000000005</v>
      </c>
      <c r="AE97">
        <v>1327275.5</v>
      </c>
      <c r="AJ97" s="5">
        <v>44866</v>
      </c>
      <c r="AK97">
        <v>275149</v>
      </c>
      <c r="AL97">
        <v>181807.23</v>
      </c>
      <c r="AM97">
        <v>276983.90000000002</v>
      </c>
      <c r="AN97">
        <v>0</v>
      </c>
      <c r="AO97">
        <v>1754880.5</v>
      </c>
      <c r="AP97">
        <v>276975.38</v>
      </c>
      <c r="AS97" s="5">
        <v>44866</v>
      </c>
      <c r="AT97">
        <v>251018.17</v>
      </c>
      <c r="AU97">
        <v>171145.58</v>
      </c>
      <c r="AV97">
        <v>249836.97</v>
      </c>
      <c r="AW97">
        <v>0</v>
      </c>
      <c r="AX97">
        <v>1811387.8</v>
      </c>
      <c r="AY97">
        <v>284147.25</v>
      </c>
      <c r="AZ97" s="5"/>
    </row>
    <row r="98" spans="2:52" x14ac:dyDescent="0.2">
      <c r="B98" s="5">
        <v>44896</v>
      </c>
      <c r="C98">
        <v>437988.22</v>
      </c>
      <c r="D98">
        <v>858459.04</v>
      </c>
      <c r="E98">
        <v>326888.03000000003</v>
      </c>
      <c r="H98">
        <v>2041206.6</v>
      </c>
      <c r="I98">
        <v>5828712</v>
      </c>
      <c r="J98">
        <v>3383534</v>
      </c>
      <c r="M98">
        <v>597929.43999999994</v>
      </c>
      <c r="N98">
        <v>888702.1</v>
      </c>
      <c r="S98" s="5">
        <v>44896</v>
      </c>
      <c r="T98">
        <v>589301.4</v>
      </c>
      <c r="U98">
        <v>844457.44</v>
      </c>
      <c r="V98">
        <v>263736.38</v>
      </c>
      <c r="Y98">
        <v>2100279.2000000002</v>
      </c>
      <c r="Z98">
        <v>313535.09999999998</v>
      </c>
      <c r="AD98">
        <v>582952.80000000005</v>
      </c>
      <c r="AE98">
        <v>1273557.3999999999</v>
      </c>
      <c r="AJ98" s="5">
        <v>44896</v>
      </c>
      <c r="AK98">
        <v>273702</v>
      </c>
      <c r="AL98">
        <v>168592.33</v>
      </c>
      <c r="AM98">
        <v>277475.56</v>
      </c>
      <c r="AN98">
        <v>0</v>
      </c>
      <c r="AO98">
        <v>1764392.1</v>
      </c>
      <c r="AP98">
        <v>276814.40000000002</v>
      </c>
      <c r="AS98" s="5">
        <v>44896</v>
      </c>
      <c r="AT98">
        <v>252985.34</v>
      </c>
      <c r="AU98">
        <v>170072.9</v>
      </c>
      <c r="AV98">
        <v>253603.45</v>
      </c>
      <c r="AW98">
        <v>0</v>
      </c>
      <c r="AX98">
        <v>1816185.1</v>
      </c>
      <c r="AY98">
        <v>284094.2</v>
      </c>
      <c r="AZ98" s="5"/>
    </row>
    <row r="99" spans="2:52" x14ac:dyDescent="0.2">
      <c r="B99" s="5">
        <v>44927</v>
      </c>
      <c r="C99">
        <v>455823</v>
      </c>
      <c r="D99">
        <v>845917.50999999989</v>
      </c>
      <c r="E99">
        <v>313348.59999999998</v>
      </c>
      <c r="H99">
        <v>2051563.6</v>
      </c>
      <c r="I99">
        <v>5624999.5</v>
      </c>
      <c r="J99">
        <v>3371288</v>
      </c>
      <c r="M99">
        <v>536772.43999999994</v>
      </c>
      <c r="N99">
        <v>822825.3</v>
      </c>
      <c r="S99" s="5">
        <v>44927</v>
      </c>
      <c r="T99">
        <v>551276.19999999995</v>
      </c>
      <c r="U99">
        <v>835127.25</v>
      </c>
      <c r="V99">
        <v>251786.52500000002</v>
      </c>
      <c r="Y99">
        <v>2104905.5</v>
      </c>
      <c r="Z99">
        <v>316295.06</v>
      </c>
      <c r="AD99">
        <v>558782.69999999995</v>
      </c>
      <c r="AE99">
        <v>1207335.2</v>
      </c>
      <c r="AJ99" s="5">
        <v>44927</v>
      </c>
      <c r="AK99">
        <v>262691.8</v>
      </c>
      <c r="AL99">
        <v>144512.22</v>
      </c>
      <c r="AM99">
        <v>277104.62</v>
      </c>
      <c r="AN99">
        <v>0</v>
      </c>
      <c r="AO99">
        <v>1774872.2</v>
      </c>
      <c r="AP99">
        <v>276691.28000000003</v>
      </c>
      <c r="AS99" s="5">
        <v>44927</v>
      </c>
      <c r="AT99">
        <v>249839.22</v>
      </c>
      <c r="AU99">
        <v>158095.10999999999</v>
      </c>
      <c r="AV99">
        <v>257111.69</v>
      </c>
      <c r="AW99">
        <v>0</v>
      </c>
      <c r="AX99">
        <v>1820872.8</v>
      </c>
      <c r="AY99">
        <v>284032.62</v>
      </c>
      <c r="AZ99" s="5"/>
    </row>
    <row r="100" spans="2:52" x14ac:dyDescent="0.2">
      <c r="B100" s="5">
        <v>44958</v>
      </c>
      <c r="C100">
        <v>484851.72</v>
      </c>
      <c r="D100">
        <v>839531.74</v>
      </c>
      <c r="E100">
        <v>303512.75</v>
      </c>
      <c r="H100">
        <v>2062506.2</v>
      </c>
      <c r="I100">
        <v>5472739</v>
      </c>
      <c r="J100">
        <v>3359062.2</v>
      </c>
      <c r="M100">
        <v>497519.22</v>
      </c>
      <c r="N100">
        <v>764293.7</v>
      </c>
      <c r="S100" s="5">
        <v>44958</v>
      </c>
      <c r="T100">
        <v>573757.69999999995</v>
      </c>
      <c r="U100">
        <v>830394.44</v>
      </c>
      <c r="V100">
        <v>240206.78399999999</v>
      </c>
      <c r="Y100">
        <v>2109439.2000000002</v>
      </c>
      <c r="Z100">
        <v>318781.15999999997</v>
      </c>
      <c r="AD100">
        <v>527103.30000000005</v>
      </c>
      <c r="AE100">
        <v>1138732.1000000001</v>
      </c>
      <c r="AJ100" s="5">
        <v>44958</v>
      </c>
      <c r="AK100">
        <v>251523.28</v>
      </c>
      <c r="AL100">
        <v>128214.74</v>
      </c>
      <c r="AM100">
        <v>274299.88</v>
      </c>
      <c r="AN100">
        <v>0</v>
      </c>
      <c r="AO100">
        <v>1785903</v>
      </c>
      <c r="AP100">
        <v>276603.21999999997</v>
      </c>
      <c r="AS100" s="5">
        <v>44958</v>
      </c>
      <c r="AT100">
        <v>244420.11</v>
      </c>
      <c r="AU100">
        <v>141675.72</v>
      </c>
      <c r="AV100">
        <v>260283.42</v>
      </c>
      <c r="AW100">
        <v>0</v>
      </c>
      <c r="AX100">
        <v>1825470.8</v>
      </c>
      <c r="AY100">
        <v>283968.5</v>
      </c>
      <c r="AZ100" s="5"/>
    </row>
    <row r="101" spans="2:52" x14ac:dyDescent="0.2">
      <c r="B101" s="5">
        <v>44986</v>
      </c>
      <c r="C101">
        <v>480795.25</v>
      </c>
      <c r="D101">
        <v>823567.8</v>
      </c>
      <c r="E101">
        <v>294513.40000000002</v>
      </c>
      <c r="H101">
        <v>2072106.8</v>
      </c>
      <c r="I101">
        <v>5388140.5</v>
      </c>
      <c r="J101">
        <v>3357137</v>
      </c>
      <c r="M101">
        <v>468753.78</v>
      </c>
      <c r="N101">
        <v>710389.1</v>
      </c>
      <c r="S101" s="5">
        <v>44986</v>
      </c>
      <c r="T101">
        <v>543444.30000000005</v>
      </c>
      <c r="U101">
        <v>807764.44</v>
      </c>
      <c r="V101">
        <v>230788.11</v>
      </c>
      <c r="Y101">
        <v>2113948.5</v>
      </c>
      <c r="Z101">
        <v>320292.7</v>
      </c>
      <c r="AD101">
        <v>489387.66</v>
      </c>
      <c r="AE101">
        <v>1069677.8</v>
      </c>
      <c r="AJ101" s="5">
        <v>44986</v>
      </c>
      <c r="AK101">
        <v>241188.78</v>
      </c>
      <c r="AL101">
        <v>113599.75</v>
      </c>
      <c r="AM101">
        <v>266779.7</v>
      </c>
      <c r="AN101">
        <v>0</v>
      </c>
      <c r="AO101">
        <v>1795568.1</v>
      </c>
      <c r="AP101">
        <v>276538.44</v>
      </c>
      <c r="AS101" s="5">
        <v>44986</v>
      </c>
      <c r="AT101">
        <v>237248.75</v>
      </c>
      <c r="AU101">
        <v>123473.52</v>
      </c>
      <c r="AV101">
        <v>263060.62</v>
      </c>
      <c r="AW101">
        <v>0</v>
      </c>
      <c r="AX101">
        <v>1830037</v>
      </c>
      <c r="AY101">
        <v>283911.53000000003</v>
      </c>
      <c r="AZ101" s="5"/>
    </row>
    <row r="102" spans="2:52" x14ac:dyDescent="0.2">
      <c r="B102" s="5">
        <v>45017</v>
      </c>
      <c r="C102">
        <v>453469.84</v>
      </c>
      <c r="D102">
        <v>808353.48</v>
      </c>
      <c r="E102">
        <v>288175.06</v>
      </c>
      <c r="H102">
        <v>2079732.5</v>
      </c>
      <c r="I102">
        <v>5363192</v>
      </c>
      <c r="J102">
        <v>3315064.2</v>
      </c>
      <c r="M102">
        <v>441690.47</v>
      </c>
      <c r="N102">
        <v>668501.06000000006</v>
      </c>
      <c r="S102" s="5">
        <v>45017</v>
      </c>
      <c r="T102">
        <v>464614.34</v>
      </c>
      <c r="U102">
        <v>797051.94</v>
      </c>
      <c r="V102">
        <v>227412.70699999999</v>
      </c>
      <c r="Y102">
        <v>2118504</v>
      </c>
      <c r="Z102">
        <v>320412.7</v>
      </c>
      <c r="AD102">
        <v>448376.12</v>
      </c>
      <c r="AE102">
        <v>1009438.94</v>
      </c>
      <c r="AJ102" s="5">
        <v>45017</v>
      </c>
      <c r="AK102">
        <v>231417.3</v>
      </c>
      <c r="AL102">
        <v>98915.07</v>
      </c>
      <c r="AM102">
        <v>256175.3</v>
      </c>
      <c r="AN102">
        <v>0</v>
      </c>
      <c r="AO102">
        <v>1803247</v>
      </c>
      <c r="AP102">
        <v>276485.40000000002</v>
      </c>
      <c r="AS102" s="5">
        <v>45017</v>
      </c>
      <c r="AT102">
        <v>228872.34</v>
      </c>
      <c r="AU102">
        <v>101601.164</v>
      </c>
      <c r="AV102">
        <v>265421.12</v>
      </c>
      <c r="AW102">
        <v>0</v>
      </c>
      <c r="AX102">
        <v>1834641</v>
      </c>
      <c r="AY102">
        <v>283863.06</v>
      </c>
      <c r="AZ102" s="5"/>
    </row>
    <row r="103" spans="2:52" x14ac:dyDescent="0.2">
      <c r="B103" s="5">
        <v>45047</v>
      </c>
      <c r="C103">
        <v>421590.6</v>
      </c>
      <c r="D103">
        <v>794892.54</v>
      </c>
      <c r="E103">
        <v>290715.21999999997</v>
      </c>
      <c r="H103">
        <v>2085519.4</v>
      </c>
      <c r="I103">
        <v>5359933.5</v>
      </c>
      <c r="J103">
        <v>3269929.2</v>
      </c>
      <c r="M103">
        <v>422229.84</v>
      </c>
      <c r="N103">
        <v>654203.25</v>
      </c>
      <c r="S103" s="5">
        <v>45047</v>
      </c>
      <c r="T103">
        <v>467219.5</v>
      </c>
      <c r="U103">
        <v>789335.6</v>
      </c>
      <c r="V103">
        <v>230322.23499999999</v>
      </c>
      <c r="Y103">
        <v>2123138.5</v>
      </c>
      <c r="Z103">
        <v>318863.2</v>
      </c>
      <c r="AD103">
        <v>426134.44</v>
      </c>
      <c r="AE103">
        <v>980588.5</v>
      </c>
      <c r="AJ103" s="5">
        <v>45047</v>
      </c>
      <c r="AK103">
        <v>224153.05</v>
      </c>
      <c r="AL103">
        <v>87985.94</v>
      </c>
      <c r="AM103">
        <v>248522.25</v>
      </c>
      <c r="AN103">
        <v>0</v>
      </c>
      <c r="AO103">
        <v>1809087.1</v>
      </c>
      <c r="AP103">
        <v>276432.62</v>
      </c>
      <c r="AS103" s="5">
        <v>45047</v>
      </c>
      <c r="AT103">
        <v>223100.67</v>
      </c>
      <c r="AU103">
        <v>88510.1</v>
      </c>
      <c r="AV103">
        <v>267543.8</v>
      </c>
      <c r="AW103">
        <v>0</v>
      </c>
      <c r="AX103">
        <v>1839313.9</v>
      </c>
      <c r="AY103">
        <v>283824.59999999998</v>
      </c>
      <c r="AZ103" s="5"/>
    </row>
    <row r="104" spans="2:52" x14ac:dyDescent="0.2">
      <c r="B104" s="5">
        <v>45078</v>
      </c>
      <c r="C104">
        <v>454649.1</v>
      </c>
      <c r="D104">
        <v>791993.79</v>
      </c>
      <c r="E104">
        <v>301034.71999999997</v>
      </c>
      <c r="H104">
        <v>2089695.6</v>
      </c>
      <c r="I104">
        <v>5386272</v>
      </c>
      <c r="J104">
        <v>3226499.2</v>
      </c>
      <c r="M104">
        <v>421070.97</v>
      </c>
      <c r="N104">
        <v>681204.44</v>
      </c>
      <c r="S104" s="5">
        <v>45078</v>
      </c>
      <c r="T104">
        <v>524279.88</v>
      </c>
      <c r="U104">
        <v>792356.5</v>
      </c>
      <c r="V104">
        <v>242471.25699999998</v>
      </c>
      <c r="Y104">
        <v>2127860.5</v>
      </c>
      <c r="Z104">
        <v>316067.71999999997</v>
      </c>
      <c r="AD104">
        <v>427176.75</v>
      </c>
      <c r="AE104">
        <v>1006116.7</v>
      </c>
      <c r="AJ104" s="5">
        <v>45078</v>
      </c>
      <c r="AK104">
        <v>220977.36</v>
      </c>
      <c r="AL104">
        <v>85449.195000000007</v>
      </c>
      <c r="AM104">
        <v>245882.78</v>
      </c>
      <c r="AN104">
        <v>0</v>
      </c>
      <c r="AO104">
        <v>1813325.1</v>
      </c>
      <c r="AP104">
        <v>276370.46999999997</v>
      </c>
      <c r="AS104" s="5">
        <v>45078</v>
      </c>
      <c r="AT104">
        <v>220895.97</v>
      </c>
      <c r="AU104">
        <v>88088.483999999997</v>
      </c>
      <c r="AV104">
        <v>270171.88</v>
      </c>
      <c r="AW104">
        <v>0</v>
      </c>
      <c r="AX104">
        <v>1844062.9</v>
      </c>
      <c r="AY104">
        <v>283797.78000000003</v>
      </c>
      <c r="AZ104" s="5"/>
    </row>
    <row r="105" spans="2:52" x14ac:dyDescent="0.2">
      <c r="B105" s="5">
        <v>45108</v>
      </c>
      <c r="C105">
        <v>524891.4</v>
      </c>
      <c r="D105">
        <v>802507.25</v>
      </c>
      <c r="E105">
        <v>325457.71999999997</v>
      </c>
      <c r="H105">
        <v>2092476.1</v>
      </c>
      <c r="I105">
        <v>5504700</v>
      </c>
      <c r="J105">
        <v>3266448.8</v>
      </c>
      <c r="M105">
        <v>442657.84</v>
      </c>
      <c r="N105">
        <v>784330.9</v>
      </c>
      <c r="S105" s="5">
        <v>45108</v>
      </c>
      <c r="T105">
        <v>598902.9</v>
      </c>
      <c r="U105">
        <v>801623.8</v>
      </c>
      <c r="V105">
        <v>266279.011</v>
      </c>
      <c r="Y105">
        <v>2132668.2000000002</v>
      </c>
      <c r="Z105">
        <v>312853.5</v>
      </c>
      <c r="AD105">
        <v>447453.88</v>
      </c>
      <c r="AE105">
        <v>1120295.6000000001</v>
      </c>
      <c r="AJ105" s="5">
        <v>45108</v>
      </c>
      <c r="AK105">
        <v>221667.42</v>
      </c>
      <c r="AL105">
        <v>90955.05</v>
      </c>
      <c r="AM105">
        <v>245486.05</v>
      </c>
      <c r="AN105">
        <v>0</v>
      </c>
      <c r="AO105">
        <v>1816184.8</v>
      </c>
      <c r="AP105">
        <v>276291.59999999998</v>
      </c>
      <c r="AS105" s="5">
        <v>45108</v>
      </c>
      <c r="AT105">
        <v>222040.5</v>
      </c>
      <c r="AU105">
        <v>94821.23</v>
      </c>
      <c r="AV105">
        <v>274199.06</v>
      </c>
      <c r="AW105">
        <v>0</v>
      </c>
      <c r="AX105">
        <v>1848884.4</v>
      </c>
      <c r="AY105">
        <v>283784.15999999997</v>
      </c>
      <c r="AZ105" s="5"/>
    </row>
    <row r="106" spans="2:52" x14ac:dyDescent="0.2">
      <c r="B106" s="5">
        <v>45139</v>
      </c>
      <c r="C106">
        <v>615556.5</v>
      </c>
      <c r="D106">
        <v>815636.6</v>
      </c>
      <c r="E106">
        <v>349213.22</v>
      </c>
      <c r="H106">
        <v>2094050.2</v>
      </c>
      <c r="I106">
        <v>5720190.5</v>
      </c>
      <c r="J106">
        <v>3362824</v>
      </c>
      <c r="M106">
        <v>488975.34</v>
      </c>
      <c r="N106">
        <v>961169.2</v>
      </c>
      <c r="S106" s="5">
        <v>45139</v>
      </c>
      <c r="T106">
        <v>691093.9</v>
      </c>
      <c r="U106">
        <v>815868.94</v>
      </c>
      <c r="V106">
        <v>291161.72000000003</v>
      </c>
      <c r="Y106">
        <v>2137554.7999999998</v>
      </c>
      <c r="Z106">
        <v>310223.38</v>
      </c>
      <c r="AD106">
        <v>490523.6</v>
      </c>
      <c r="AE106">
        <v>1297654.2</v>
      </c>
      <c r="AJ106" s="5">
        <v>45139</v>
      </c>
      <c r="AK106">
        <v>226407.94</v>
      </c>
      <c r="AL106">
        <v>105370.25</v>
      </c>
      <c r="AM106">
        <v>246173.88</v>
      </c>
      <c r="AN106">
        <v>0</v>
      </c>
      <c r="AO106">
        <v>1817860.1</v>
      </c>
      <c r="AP106">
        <v>276190.12</v>
      </c>
      <c r="AS106" s="5">
        <v>45139</v>
      </c>
      <c r="AT106">
        <v>227090.78</v>
      </c>
      <c r="AU106">
        <v>107621.23</v>
      </c>
      <c r="AV106">
        <v>280337.96999999997</v>
      </c>
      <c r="AW106">
        <v>0</v>
      </c>
      <c r="AX106">
        <v>1853769.6</v>
      </c>
      <c r="AY106">
        <v>283785.03000000003</v>
      </c>
      <c r="AZ106" s="5"/>
    </row>
    <row r="107" spans="2:52" x14ac:dyDescent="0.2">
      <c r="B107" s="5">
        <v>45170</v>
      </c>
      <c r="C107">
        <v>687413.8</v>
      </c>
      <c r="D107">
        <v>826873.68</v>
      </c>
      <c r="E107">
        <v>360491.1</v>
      </c>
      <c r="H107">
        <v>2094581.1</v>
      </c>
      <c r="I107">
        <v>5853533</v>
      </c>
      <c r="J107">
        <v>3419493</v>
      </c>
      <c r="M107">
        <v>542803.25</v>
      </c>
      <c r="N107">
        <v>1109212.5</v>
      </c>
      <c r="S107" s="5">
        <v>45170</v>
      </c>
      <c r="T107">
        <v>807612.56</v>
      </c>
      <c r="U107">
        <v>830322.3</v>
      </c>
      <c r="V107">
        <v>300263.91800000001</v>
      </c>
      <c r="Y107">
        <v>2142511.2000000002</v>
      </c>
      <c r="Z107">
        <v>309009.40000000002</v>
      </c>
      <c r="AD107">
        <v>542119.6</v>
      </c>
      <c r="AE107">
        <v>1436985.8</v>
      </c>
      <c r="AJ107" s="5">
        <v>45170</v>
      </c>
      <c r="AK107">
        <v>235036.11</v>
      </c>
      <c r="AL107">
        <v>124922.836</v>
      </c>
      <c r="AM107">
        <v>247977.08</v>
      </c>
      <c r="AN107">
        <v>0</v>
      </c>
      <c r="AO107">
        <v>1818519.5</v>
      </c>
      <c r="AP107">
        <v>276061.71999999997</v>
      </c>
      <c r="AS107" s="5">
        <v>45170</v>
      </c>
      <c r="AT107">
        <v>235904.66</v>
      </c>
      <c r="AU107">
        <v>123680.88</v>
      </c>
      <c r="AV107">
        <v>288571.06</v>
      </c>
      <c r="AW107">
        <v>0</v>
      </c>
      <c r="AX107">
        <v>1858709.2</v>
      </c>
      <c r="AY107">
        <v>283801.96999999997</v>
      </c>
      <c r="AZ107" s="5"/>
    </row>
    <row r="108" spans="2:52" x14ac:dyDescent="0.2">
      <c r="B108" s="5">
        <v>45200</v>
      </c>
      <c r="C108">
        <v>697125.9</v>
      </c>
      <c r="D108">
        <v>833748.64</v>
      </c>
      <c r="E108">
        <v>353884.12</v>
      </c>
      <c r="H108">
        <v>2094209.8</v>
      </c>
      <c r="I108">
        <v>5871421.5</v>
      </c>
      <c r="J108">
        <v>3392961</v>
      </c>
      <c r="M108">
        <v>577383.93999999994</v>
      </c>
      <c r="N108">
        <v>1160207.8</v>
      </c>
      <c r="S108" s="5">
        <v>45200</v>
      </c>
      <c r="T108">
        <v>876159.3</v>
      </c>
      <c r="U108">
        <v>840799.44</v>
      </c>
      <c r="V108">
        <v>290068.25</v>
      </c>
      <c r="Y108">
        <v>2147528</v>
      </c>
      <c r="Z108">
        <v>309372.65999999997</v>
      </c>
      <c r="AD108">
        <v>580999.06000000006</v>
      </c>
      <c r="AE108">
        <v>1470038.2</v>
      </c>
      <c r="AJ108" s="5">
        <v>45200</v>
      </c>
      <c r="AK108">
        <v>245424.52</v>
      </c>
      <c r="AL108">
        <v>142235</v>
      </c>
      <c r="AM108">
        <v>250693.16</v>
      </c>
      <c r="AN108">
        <v>0</v>
      </c>
      <c r="AO108">
        <v>1818306.6</v>
      </c>
      <c r="AP108">
        <v>275903</v>
      </c>
      <c r="AS108" s="5">
        <v>45200</v>
      </c>
      <c r="AT108">
        <v>246941.03</v>
      </c>
      <c r="AU108">
        <v>139302.51999999999</v>
      </c>
      <c r="AV108">
        <v>298546.96999999997</v>
      </c>
      <c r="AW108">
        <v>0</v>
      </c>
      <c r="AX108">
        <v>1863691.9</v>
      </c>
      <c r="AY108">
        <v>283836.25</v>
      </c>
      <c r="AZ108" s="5"/>
    </row>
    <row r="109" spans="2:52" x14ac:dyDescent="0.2">
      <c r="B109" s="5">
        <v>45231</v>
      </c>
      <c r="C109">
        <v>646281.69999999995</v>
      </c>
      <c r="D109">
        <v>838573.58000000007</v>
      </c>
      <c r="E109">
        <v>339623.1</v>
      </c>
      <c r="H109">
        <v>2093056.8</v>
      </c>
      <c r="I109">
        <v>5818653.5</v>
      </c>
      <c r="J109">
        <v>3359671.8</v>
      </c>
      <c r="M109">
        <v>581950.30000000005</v>
      </c>
      <c r="N109">
        <v>1134414.2</v>
      </c>
      <c r="S109" s="5">
        <v>45231</v>
      </c>
      <c r="T109">
        <v>788192.3</v>
      </c>
      <c r="U109">
        <v>844386.5</v>
      </c>
      <c r="V109">
        <v>273581.99699999997</v>
      </c>
      <c r="Y109">
        <v>2152595</v>
      </c>
      <c r="Z109">
        <v>310808.06</v>
      </c>
      <c r="AD109">
        <v>594276.43999999994</v>
      </c>
      <c r="AE109">
        <v>1418146.2</v>
      </c>
      <c r="AJ109" s="5">
        <v>45231</v>
      </c>
      <c r="AK109">
        <v>253852.4</v>
      </c>
      <c r="AL109">
        <v>151218.64000000001</v>
      </c>
      <c r="AM109">
        <v>252957.4</v>
      </c>
      <c r="AN109">
        <v>0</v>
      </c>
      <c r="AO109">
        <v>1817345.4</v>
      </c>
      <c r="AP109">
        <v>275711.53000000003</v>
      </c>
      <c r="AS109" s="5">
        <v>45231</v>
      </c>
      <c r="AT109">
        <v>256065.33</v>
      </c>
      <c r="AU109">
        <v>149418.44</v>
      </c>
      <c r="AV109">
        <v>307764.44</v>
      </c>
      <c r="AW109">
        <v>0</v>
      </c>
      <c r="AX109">
        <v>1868705.5</v>
      </c>
      <c r="AY109">
        <v>283889.12</v>
      </c>
      <c r="AZ109" s="5"/>
    </row>
    <row r="110" spans="2:52" x14ac:dyDescent="0.2">
      <c r="B110" s="5">
        <v>45261</v>
      </c>
      <c r="C110">
        <v>557190.40000000002</v>
      </c>
      <c r="D110">
        <v>839673.44000000006</v>
      </c>
      <c r="E110">
        <v>323629.06</v>
      </c>
      <c r="H110">
        <v>2091226.8</v>
      </c>
      <c r="I110">
        <v>5750763.5</v>
      </c>
      <c r="J110">
        <v>3356801</v>
      </c>
      <c r="M110">
        <v>566274.75</v>
      </c>
      <c r="N110">
        <v>1079486.1000000001</v>
      </c>
      <c r="S110" s="5">
        <v>45261</v>
      </c>
      <c r="T110">
        <v>660738.80000000005</v>
      </c>
      <c r="U110">
        <v>835447.94</v>
      </c>
      <c r="V110">
        <v>256233.86</v>
      </c>
      <c r="Y110">
        <v>2157701</v>
      </c>
      <c r="Z110">
        <v>312885.2</v>
      </c>
      <c r="AD110">
        <v>573592.06000000006</v>
      </c>
      <c r="AE110">
        <v>1333363</v>
      </c>
      <c r="AJ110" s="5">
        <v>45261</v>
      </c>
      <c r="AK110">
        <v>256705.47</v>
      </c>
      <c r="AL110">
        <v>152496.1</v>
      </c>
      <c r="AM110">
        <v>254269.81</v>
      </c>
      <c r="AN110">
        <v>0</v>
      </c>
      <c r="AO110">
        <v>1815741.4</v>
      </c>
      <c r="AP110">
        <v>275485.59999999998</v>
      </c>
      <c r="AS110" s="5">
        <v>45261</v>
      </c>
      <c r="AT110">
        <v>259022.22</v>
      </c>
      <c r="AU110">
        <v>148453.56</v>
      </c>
      <c r="AV110">
        <v>315373.25</v>
      </c>
      <c r="AW110">
        <v>0</v>
      </c>
      <c r="AX110">
        <v>1873739</v>
      </c>
      <c r="AY110">
        <v>283961.90000000002</v>
      </c>
      <c r="AZ110" s="5"/>
    </row>
    <row r="111" spans="2:52" x14ac:dyDescent="0.2">
      <c r="B111" s="5">
        <v>45292</v>
      </c>
      <c r="C111">
        <v>517022.88</v>
      </c>
      <c r="D111">
        <v>835567.8600000001</v>
      </c>
      <c r="E111">
        <v>309912.96999999997</v>
      </c>
      <c r="H111">
        <v>2088809.4</v>
      </c>
      <c r="I111">
        <v>5617553.5</v>
      </c>
      <c r="J111">
        <v>3344991.5</v>
      </c>
      <c r="M111">
        <v>536956.19999999995</v>
      </c>
      <c r="N111">
        <v>1016783.94</v>
      </c>
      <c r="S111" s="5">
        <v>45292</v>
      </c>
      <c r="T111">
        <v>577512</v>
      </c>
      <c r="U111">
        <v>824711.5</v>
      </c>
      <c r="V111">
        <v>245307.38</v>
      </c>
      <c r="Y111">
        <v>2162835.2000000002</v>
      </c>
      <c r="Z111">
        <v>315593.3</v>
      </c>
      <c r="AD111">
        <v>524455.56000000006</v>
      </c>
      <c r="AE111">
        <v>1236607.8999999999</v>
      </c>
      <c r="AJ111" s="5">
        <v>45292</v>
      </c>
      <c r="AK111">
        <v>252468.9</v>
      </c>
      <c r="AL111">
        <v>146701.04999999999</v>
      </c>
      <c r="AM111">
        <v>255399.78</v>
      </c>
      <c r="AN111">
        <v>0</v>
      </c>
      <c r="AO111">
        <v>1813585.5</v>
      </c>
      <c r="AP111">
        <v>275224.09999999998</v>
      </c>
      <c r="AS111" s="5">
        <v>45292</v>
      </c>
      <c r="AT111">
        <v>252624.8</v>
      </c>
      <c r="AU111">
        <v>132138.51999999999</v>
      </c>
      <c r="AV111">
        <v>322327.7</v>
      </c>
      <c r="AW111">
        <v>0</v>
      </c>
      <c r="AX111">
        <v>1878779.5</v>
      </c>
      <c r="AY111">
        <v>284055.8</v>
      </c>
      <c r="AZ111" s="5"/>
    </row>
    <row r="112" spans="2:52" x14ac:dyDescent="0.2">
      <c r="B112" s="5">
        <v>45323</v>
      </c>
      <c r="C112">
        <v>500681.84</v>
      </c>
      <c r="D112">
        <v>831526.22</v>
      </c>
      <c r="E112">
        <v>298113.40000000002</v>
      </c>
      <c r="H112">
        <v>2086117.2</v>
      </c>
      <c r="I112">
        <v>5519418</v>
      </c>
      <c r="J112">
        <v>3326241.5</v>
      </c>
      <c r="M112">
        <v>515256.47</v>
      </c>
      <c r="N112">
        <v>957845.9</v>
      </c>
      <c r="S112" s="5">
        <v>45323</v>
      </c>
      <c r="T112">
        <v>539651.5</v>
      </c>
      <c r="U112">
        <v>810344</v>
      </c>
      <c r="V112">
        <v>239239.23699999999</v>
      </c>
      <c r="Y112">
        <v>2167796.5</v>
      </c>
      <c r="Z112">
        <v>317668.25</v>
      </c>
      <c r="AD112">
        <v>482508.38</v>
      </c>
      <c r="AE112">
        <v>1144689.2</v>
      </c>
      <c r="AJ112" s="5">
        <v>45323</v>
      </c>
      <c r="AK112">
        <v>245757.6</v>
      </c>
      <c r="AL112">
        <v>142408.31</v>
      </c>
      <c r="AM112">
        <v>256046.44</v>
      </c>
      <c r="AN112">
        <v>0</v>
      </c>
      <c r="AO112">
        <v>1811181.4</v>
      </c>
      <c r="AP112">
        <v>274935.8</v>
      </c>
      <c r="AS112" s="5">
        <v>45323</v>
      </c>
      <c r="AT112">
        <v>241178.78</v>
      </c>
      <c r="AU112">
        <v>115561.92</v>
      </c>
      <c r="AV112">
        <v>327462.15999999997</v>
      </c>
      <c r="AW112">
        <v>0</v>
      </c>
      <c r="AX112">
        <v>1883628.1</v>
      </c>
      <c r="AY112">
        <v>284168.65999999997</v>
      </c>
      <c r="AZ112" s="5"/>
    </row>
    <row r="113" spans="2:52" x14ac:dyDescent="0.2">
      <c r="B113" s="5">
        <v>45352</v>
      </c>
      <c r="C113">
        <v>433281.94</v>
      </c>
      <c r="D113">
        <v>825628.52</v>
      </c>
      <c r="E113">
        <v>293428.15999999997</v>
      </c>
      <c r="H113">
        <v>2084745.8</v>
      </c>
      <c r="I113">
        <v>5436713</v>
      </c>
      <c r="J113">
        <v>3303489.5</v>
      </c>
      <c r="M113">
        <v>501838.9</v>
      </c>
      <c r="N113">
        <v>908411.94</v>
      </c>
      <c r="S113" s="5">
        <v>45352</v>
      </c>
      <c r="T113">
        <v>511010.94</v>
      </c>
      <c r="U113">
        <v>793499.7</v>
      </c>
      <c r="V113">
        <v>235174.90500000003</v>
      </c>
      <c r="Y113">
        <v>2171465.5</v>
      </c>
      <c r="Z113">
        <v>319000.25</v>
      </c>
      <c r="AD113">
        <v>446343.6</v>
      </c>
      <c r="AE113">
        <v>1052477.6000000001</v>
      </c>
      <c r="AJ113" s="5">
        <v>45352</v>
      </c>
      <c r="AK113">
        <v>239379.97</v>
      </c>
      <c r="AL113">
        <v>137573.73000000001</v>
      </c>
      <c r="AM113">
        <v>256019</v>
      </c>
      <c r="AN113">
        <v>0</v>
      </c>
      <c r="AO113">
        <v>1810106</v>
      </c>
      <c r="AP113">
        <v>274639.71999999997</v>
      </c>
      <c r="AS113" s="5">
        <v>45352</v>
      </c>
      <c r="AT113">
        <v>229483.19</v>
      </c>
      <c r="AU113">
        <v>100434.66</v>
      </c>
      <c r="AV113">
        <v>330150.84000000003</v>
      </c>
      <c r="AW113">
        <v>0</v>
      </c>
      <c r="AX113">
        <v>1887172.5</v>
      </c>
      <c r="AY113">
        <v>284292.96999999997</v>
      </c>
      <c r="AZ113" s="5"/>
    </row>
    <row r="114" spans="2:52" x14ac:dyDescent="0.2">
      <c r="B114" s="5">
        <v>45383</v>
      </c>
      <c r="C114">
        <v>408402.8</v>
      </c>
      <c r="D114">
        <v>820254.93</v>
      </c>
      <c r="E114">
        <v>293229.21999999997</v>
      </c>
      <c r="H114">
        <v>2085214.5</v>
      </c>
      <c r="I114">
        <v>5384310.5</v>
      </c>
      <c r="J114">
        <v>3263239.2</v>
      </c>
      <c r="M114">
        <v>494053.56</v>
      </c>
      <c r="N114">
        <v>866755.25</v>
      </c>
      <c r="S114" s="5">
        <v>45383</v>
      </c>
      <c r="T114">
        <v>475273.38</v>
      </c>
      <c r="U114">
        <v>776704.75</v>
      </c>
      <c r="V114">
        <v>232306.49300000002</v>
      </c>
      <c r="Y114">
        <v>2173503.2000000002</v>
      </c>
      <c r="Z114">
        <v>319383.96999999997</v>
      </c>
      <c r="AD114">
        <v>414586.38</v>
      </c>
      <c r="AE114">
        <v>967286.06</v>
      </c>
      <c r="AJ114" s="5">
        <v>45383</v>
      </c>
      <c r="AK114">
        <v>235465.66</v>
      </c>
      <c r="AL114">
        <v>132114.17000000001</v>
      </c>
      <c r="AM114">
        <v>255004.64</v>
      </c>
      <c r="AN114">
        <v>0</v>
      </c>
      <c r="AO114">
        <v>1810868.8</v>
      </c>
      <c r="AP114">
        <v>274345.71999999997</v>
      </c>
      <c r="AS114" s="5">
        <v>45383</v>
      </c>
      <c r="AT114">
        <v>219763.45</v>
      </c>
      <c r="AU114">
        <v>85170.73</v>
      </c>
      <c r="AV114">
        <v>329466.5</v>
      </c>
      <c r="AW114">
        <v>0</v>
      </c>
      <c r="AX114">
        <v>1889081.9</v>
      </c>
      <c r="AY114">
        <v>284421.5</v>
      </c>
      <c r="AZ114" s="5"/>
    </row>
    <row r="115" spans="2:52" x14ac:dyDescent="0.2">
      <c r="B115" s="5">
        <v>45413</v>
      </c>
      <c r="C115">
        <v>415263.88</v>
      </c>
      <c r="D115">
        <v>826997.23</v>
      </c>
      <c r="E115">
        <v>294031.96999999997</v>
      </c>
      <c r="H115">
        <v>2087404.9</v>
      </c>
      <c r="I115">
        <v>5452317</v>
      </c>
      <c r="J115">
        <v>3230983.8</v>
      </c>
      <c r="M115">
        <v>499271.8</v>
      </c>
      <c r="N115">
        <v>839055.56</v>
      </c>
      <c r="S115" s="5">
        <v>45413</v>
      </c>
      <c r="T115">
        <v>481456.97</v>
      </c>
      <c r="U115">
        <v>771507.7</v>
      </c>
      <c r="V115">
        <v>235684.95</v>
      </c>
      <c r="Y115">
        <v>2174012</v>
      </c>
      <c r="Z115">
        <v>318340.2</v>
      </c>
      <c r="AD115">
        <v>402887.47</v>
      </c>
      <c r="AE115">
        <v>915557</v>
      </c>
      <c r="AJ115" s="5">
        <v>45413</v>
      </c>
      <c r="AK115">
        <v>234582.23</v>
      </c>
      <c r="AL115">
        <v>132820.26999999999</v>
      </c>
      <c r="AM115">
        <v>252983.12</v>
      </c>
      <c r="AN115">
        <v>0</v>
      </c>
      <c r="AO115">
        <v>1813341</v>
      </c>
      <c r="AP115">
        <v>274063.84000000003</v>
      </c>
      <c r="AS115" s="5">
        <v>45413</v>
      </c>
      <c r="AT115">
        <v>214889.55</v>
      </c>
      <c r="AU115">
        <v>77115.210000000006</v>
      </c>
      <c r="AV115">
        <v>326944.8</v>
      </c>
      <c r="AW115">
        <v>0</v>
      </c>
      <c r="AX115">
        <v>1889465</v>
      </c>
      <c r="AY115">
        <v>284546.8</v>
      </c>
      <c r="AZ115" s="5"/>
    </row>
    <row r="116" spans="2:52" x14ac:dyDescent="0.2">
      <c r="B116" s="5">
        <v>45444</v>
      </c>
      <c r="C116">
        <v>438031.7</v>
      </c>
      <c r="D116">
        <v>833327.92</v>
      </c>
      <c r="E116">
        <v>299011.5</v>
      </c>
      <c r="H116">
        <v>2091119.4</v>
      </c>
      <c r="I116">
        <v>5636763</v>
      </c>
      <c r="J116">
        <v>3202448.5</v>
      </c>
      <c r="M116">
        <v>520772.06</v>
      </c>
      <c r="N116">
        <v>836788.4</v>
      </c>
      <c r="S116" s="5">
        <v>45444</v>
      </c>
      <c r="T116">
        <v>522966.5</v>
      </c>
      <c r="U116">
        <v>770805.44</v>
      </c>
      <c r="V116">
        <v>249474.30700000003</v>
      </c>
      <c r="Y116">
        <v>2173149.5</v>
      </c>
      <c r="Z116">
        <v>315875.20000000001</v>
      </c>
      <c r="AD116">
        <v>411641.03</v>
      </c>
      <c r="AE116">
        <v>924498.8</v>
      </c>
      <c r="AJ116" s="5">
        <v>45444</v>
      </c>
      <c r="AK116">
        <v>236198.11</v>
      </c>
      <c r="AL116">
        <v>142681.01999999999</v>
      </c>
      <c r="AM116">
        <v>251151.47</v>
      </c>
      <c r="AN116">
        <v>0</v>
      </c>
      <c r="AO116">
        <v>1817316.5</v>
      </c>
      <c r="AP116">
        <v>273802.78000000003</v>
      </c>
      <c r="AS116" s="5">
        <v>45444</v>
      </c>
      <c r="AT116">
        <v>214246.27</v>
      </c>
      <c r="AU116">
        <v>78079.53</v>
      </c>
      <c r="AV116">
        <v>326380.34000000003</v>
      </c>
      <c r="AW116">
        <v>0</v>
      </c>
      <c r="AX116">
        <v>1888487</v>
      </c>
      <c r="AY116">
        <v>284662.62</v>
      </c>
      <c r="AZ116" s="5"/>
    </row>
    <row r="117" spans="2:52" x14ac:dyDescent="0.2">
      <c r="B117" s="5">
        <v>45474</v>
      </c>
      <c r="C117">
        <v>478597</v>
      </c>
      <c r="D117">
        <v>845244.56</v>
      </c>
      <c r="E117">
        <v>308829.40000000002</v>
      </c>
      <c r="H117">
        <v>2096166.1</v>
      </c>
      <c r="I117">
        <v>5806157</v>
      </c>
      <c r="J117">
        <v>3202537.2</v>
      </c>
      <c r="M117">
        <v>560818.06000000006</v>
      </c>
      <c r="N117">
        <v>866628.7</v>
      </c>
      <c r="S117" s="5">
        <v>45474</v>
      </c>
      <c r="T117">
        <v>588273.4</v>
      </c>
      <c r="U117">
        <v>778002.4</v>
      </c>
      <c r="V117">
        <v>278250.90000000002</v>
      </c>
      <c r="Y117">
        <v>2171070</v>
      </c>
      <c r="Z117">
        <v>312471.40000000002</v>
      </c>
      <c r="AD117">
        <v>436759.1</v>
      </c>
      <c r="AE117">
        <v>1039280</v>
      </c>
      <c r="AJ117" s="5">
        <v>45474</v>
      </c>
      <c r="AK117">
        <v>241381.11</v>
      </c>
      <c r="AL117">
        <v>160512.44</v>
      </c>
      <c r="AM117">
        <v>250750.25</v>
      </c>
      <c r="AN117">
        <v>0</v>
      </c>
      <c r="AO117">
        <v>1822596.1</v>
      </c>
      <c r="AP117">
        <v>273569.62</v>
      </c>
      <c r="AS117" s="5">
        <v>45474</v>
      </c>
      <c r="AT117">
        <v>216550.94</v>
      </c>
      <c r="AU117">
        <v>85590.73</v>
      </c>
      <c r="AV117">
        <v>329019.65999999997</v>
      </c>
      <c r="AW117">
        <v>0</v>
      </c>
      <c r="AX117">
        <v>1886306.1</v>
      </c>
      <c r="AY117">
        <v>284763.84000000003</v>
      </c>
      <c r="AZ117" s="5"/>
    </row>
    <row r="118" spans="2:52" x14ac:dyDescent="0.2">
      <c r="B118" s="5">
        <v>45505</v>
      </c>
      <c r="C118">
        <v>539691.6</v>
      </c>
      <c r="D118">
        <v>860496.8</v>
      </c>
      <c r="E118">
        <v>322951.8</v>
      </c>
      <c r="H118">
        <v>2102371.2000000002</v>
      </c>
      <c r="I118">
        <v>5942615.5</v>
      </c>
      <c r="J118">
        <v>3245813.5</v>
      </c>
      <c r="M118">
        <v>614564.43999999994</v>
      </c>
      <c r="N118">
        <v>935493.25</v>
      </c>
      <c r="S118" s="5">
        <v>45505</v>
      </c>
      <c r="T118">
        <v>686293.75</v>
      </c>
      <c r="U118">
        <v>789934.5</v>
      </c>
      <c r="V118">
        <v>299418.89500000002</v>
      </c>
      <c r="Y118">
        <v>2167912.7999999998</v>
      </c>
      <c r="Z118">
        <v>309035.44</v>
      </c>
      <c r="AD118">
        <v>480385.38</v>
      </c>
      <c r="AE118">
        <v>1212837.1000000001</v>
      </c>
      <c r="AJ118" s="5">
        <v>45505</v>
      </c>
      <c r="AK118">
        <v>250337.31</v>
      </c>
      <c r="AL118">
        <v>183359.06</v>
      </c>
      <c r="AM118">
        <v>251833.5</v>
      </c>
      <c r="AN118">
        <v>0</v>
      </c>
      <c r="AO118">
        <v>1829001</v>
      </c>
      <c r="AP118">
        <v>273370.25</v>
      </c>
      <c r="AS118" s="5">
        <v>45505</v>
      </c>
      <c r="AT118">
        <v>222315.08</v>
      </c>
      <c r="AU118">
        <v>99758.26</v>
      </c>
      <c r="AV118">
        <v>334779.59999999998</v>
      </c>
      <c r="AW118">
        <v>0</v>
      </c>
      <c r="AX118">
        <v>1883066.4</v>
      </c>
      <c r="AY118">
        <v>284846.25</v>
      </c>
      <c r="AZ118" s="5"/>
    </row>
    <row r="119" spans="2:52" x14ac:dyDescent="0.2">
      <c r="B119" s="5">
        <v>45536</v>
      </c>
      <c r="C119">
        <v>610087.75</v>
      </c>
      <c r="D119">
        <v>873061.40999999992</v>
      </c>
      <c r="E119">
        <v>336297.5</v>
      </c>
      <c r="H119">
        <v>2109581</v>
      </c>
      <c r="I119">
        <v>5984085</v>
      </c>
      <c r="J119">
        <v>3305387.8</v>
      </c>
      <c r="M119">
        <v>660216.56000000006</v>
      </c>
      <c r="N119">
        <v>1017220.3</v>
      </c>
      <c r="S119" s="5">
        <v>45536</v>
      </c>
      <c r="T119">
        <v>764496.25</v>
      </c>
      <c r="U119">
        <v>805474</v>
      </c>
      <c r="V119">
        <v>304585.81</v>
      </c>
      <c r="Y119">
        <v>2163801.7999999998</v>
      </c>
      <c r="Z119">
        <v>306864.94</v>
      </c>
      <c r="AD119">
        <v>531896.43999999994</v>
      </c>
      <c r="AE119">
        <v>1316714.2</v>
      </c>
      <c r="AJ119" s="5">
        <v>45536</v>
      </c>
      <c r="AK119">
        <v>261629</v>
      </c>
      <c r="AL119">
        <v>205541.17</v>
      </c>
      <c r="AM119">
        <v>254198.39</v>
      </c>
      <c r="AN119">
        <v>0</v>
      </c>
      <c r="AO119">
        <v>1836371.4</v>
      </c>
      <c r="AP119">
        <v>273209.59999999998</v>
      </c>
      <c r="AS119" s="5">
        <v>45536</v>
      </c>
      <c r="AT119">
        <v>231531.98</v>
      </c>
      <c r="AU119">
        <v>118282.57</v>
      </c>
      <c r="AV119">
        <v>342829.03</v>
      </c>
      <c r="AW119">
        <v>0</v>
      </c>
      <c r="AX119">
        <v>1878895.6</v>
      </c>
      <c r="AY119">
        <v>284906.34000000003</v>
      </c>
      <c r="AZ119" s="5"/>
    </row>
    <row r="120" spans="2:52" x14ac:dyDescent="0.2">
      <c r="B120" s="5">
        <v>45566</v>
      </c>
      <c r="C120">
        <v>654207.4</v>
      </c>
      <c r="D120">
        <v>885627.3</v>
      </c>
      <c r="E120">
        <v>337264.3</v>
      </c>
      <c r="H120">
        <v>2117660.5</v>
      </c>
      <c r="I120">
        <v>5939778</v>
      </c>
      <c r="J120">
        <v>3329676.2</v>
      </c>
      <c r="M120">
        <v>683154.8</v>
      </c>
      <c r="N120">
        <v>1046062.44</v>
      </c>
      <c r="S120" s="5">
        <v>45566</v>
      </c>
      <c r="T120">
        <v>815320</v>
      </c>
      <c r="U120">
        <v>817532.7</v>
      </c>
      <c r="V120">
        <v>303764.10200000001</v>
      </c>
      <c r="Y120">
        <v>2158848.5</v>
      </c>
      <c r="Z120">
        <v>306684.25</v>
      </c>
      <c r="AD120">
        <v>571061</v>
      </c>
      <c r="AE120">
        <v>1343689.5</v>
      </c>
      <c r="AJ120" s="5">
        <v>45566</v>
      </c>
      <c r="AK120">
        <v>272423.21999999997</v>
      </c>
      <c r="AL120">
        <v>219995.2</v>
      </c>
      <c r="AM120">
        <v>257360.5</v>
      </c>
      <c r="AN120">
        <v>0</v>
      </c>
      <c r="AO120">
        <v>1844568.6</v>
      </c>
      <c r="AP120">
        <v>273091.75</v>
      </c>
      <c r="AS120" s="5">
        <v>45566</v>
      </c>
      <c r="AT120">
        <v>242401.2</v>
      </c>
      <c r="AU120">
        <v>137191.51999999999</v>
      </c>
      <c r="AV120">
        <v>352484.88</v>
      </c>
      <c r="AW120">
        <v>0</v>
      </c>
      <c r="AX120">
        <v>1873907.1</v>
      </c>
      <c r="AY120">
        <v>284941.3</v>
      </c>
      <c r="AZ120" s="5"/>
    </row>
    <row r="121" spans="2:52" x14ac:dyDescent="0.2">
      <c r="B121" s="5">
        <v>45597</v>
      </c>
      <c r="C121">
        <v>600126.5</v>
      </c>
      <c r="D121">
        <v>900348.37</v>
      </c>
      <c r="E121">
        <v>330155.15999999997</v>
      </c>
      <c r="H121">
        <v>2126489.7999999998</v>
      </c>
      <c r="I121">
        <v>5881913</v>
      </c>
      <c r="J121">
        <v>3344738.2</v>
      </c>
      <c r="M121">
        <v>683379.4</v>
      </c>
      <c r="N121">
        <v>1011232.4</v>
      </c>
      <c r="S121" s="5">
        <v>45597</v>
      </c>
      <c r="T121">
        <v>799080.25</v>
      </c>
      <c r="U121">
        <v>827756.75</v>
      </c>
      <c r="V121">
        <v>289324.41299999994</v>
      </c>
      <c r="Y121">
        <v>2153151</v>
      </c>
      <c r="Z121">
        <v>307620.25</v>
      </c>
      <c r="AD121">
        <v>589059.5</v>
      </c>
      <c r="AE121">
        <v>1296402.6000000001</v>
      </c>
      <c r="AJ121" s="5">
        <v>45597</v>
      </c>
      <c r="AK121">
        <v>279658.62</v>
      </c>
      <c r="AL121">
        <v>222840.89</v>
      </c>
      <c r="AM121">
        <v>259994.34</v>
      </c>
      <c r="AN121">
        <v>0</v>
      </c>
      <c r="AO121">
        <v>1853469.5</v>
      </c>
      <c r="AP121">
        <v>273020.25</v>
      </c>
      <c r="AS121" s="5">
        <v>45597</v>
      </c>
      <c r="AT121">
        <v>251833.66</v>
      </c>
      <c r="AU121">
        <v>152103.23000000001</v>
      </c>
      <c r="AV121">
        <v>361627.1</v>
      </c>
      <c r="AW121">
        <v>0</v>
      </c>
      <c r="AX121">
        <v>1868202.5</v>
      </c>
      <c r="AY121">
        <v>284948.71999999997</v>
      </c>
      <c r="AZ121" s="5"/>
    </row>
    <row r="122" spans="2:52" x14ac:dyDescent="0.2">
      <c r="B122" s="5">
        <v>45627</v>
      </c>
      <c r="C122">
        <v>501198.28</v>
      </c>
      <c r="D122">
        <v>903617.53</v>
      </c>
      <c r="E122">
        <v>322014.34000000003</v>
      </c>
      <c r="H122">
        <v>2135964.2000000002</v>
      </c>
      <c r="I122">
        <v>5828289.5</v>
      </c>
      <c r="J122">
        <v>3348526.2</v>
      </c>
      <c r="M122">
        <v>677847.06</v>
      </c>
      <c r="N122">
        <v>952214.6</v>
      </c>
      <c r="S122" s="5">
        <v>45627</v>
      </c>
      <c r="T122">
        <v>695061.4</v>
      </c>
      <c r="U122">
        <v>827726.25</v>
      </c>
      <c r="V122">
        <v>270578.11</v>
      </c>
      <c r="Y122">
        <v>2146797.5</v>
      </c>
      <c r="Z122">
        <v>309306.06</v>
      </c>
      <c r="AD122">
        <v>583656.56000000006</v>
      </c>
      <c r="AE122">
        <v>1191046.8999999999</v>
      </c>
      <c r="AJ122" s="5">
        <v>45627</v>
      </c>
      <c r="AK122">
        <v>281315.03000000003</v>
      </c>
      <c r="AL122">
        <v>225347.20000000001</v>
      </c>
      <c r="AM122">
        <v>261695.16</v>
      </c>
      <c r="AN122">
        <v>0</v>
      </c>
      <c r="AO122">
        <v>1862966.1</v>
      </c>
      <c r="AP122">
        <v>272998.28000000003</v>
      </c>
      <c r="AS122" s="5">
        <v>45627</v>
      </c>
      <c r="AT122">
        <v>256178.16</v>
      </c>
      <c r="AU122">
        <v>153714.67000000001</v>
      </c>
      <c r="AV122">
        <v>368111.38</v>
      </c>
      <c r="AW122">
        <v>0</v>
      </c>
      <c r="AX122">
        <v>1861870.8</v>
      </c>
      <c r="AY122">
        <v>284926.5</v>
      </c>
      <c r="AZ122" s="5"/>
    </row>
    <row r="123" spans="2:52" x14ac:dyDescent="0.2">
      <c r="B123" s="5">
        <v>45658</v>
      </c>
      <c r="C123">
        <v>459737.5</v>
      </c>
      <c r="D123">
        <v>890760.29000000015</v>
      </c>
      <c r="E123">
        <v>312215.40000000002</v>
      </c>
      <c r="H123">
        <v>2145991.7999999998</v>
      </c>
      <c r="I123">
        <v>5695867.5</v>
      </c>
      <c r="J123">
        <v>3361477</v>
      </c>
      <c r="M123">
        <v>642297.4</v>
      </c>
      <c r="N123">
        <v>887545.3</v>
      </c>
      <c r="S123" s="5">
        <v>45658</v>
      </c>
      <c r="T123">
        <v>605930.9</v>
      </c>
      <c r="U123">
        <v>818375.1</v>
      </c>
      <c r="V123">
        <v>256371.04300000001</v>
      </c>
      <c r="Y123">
        <v>2139866.5</v>
      </c>
      <c r="Z123">
        <v>311220.65999999997</v>
      </c>
      <c r="AD123">
        <v>556800.30000000005</v>
      </c>
      <c r="AE123">
        <v>1068086.8</v>
      </c>
      <c r="AJ123" s="5">
        <v>45658</v>
      </c>
      <c r="AK123">
        <v>276325.44</v>
      </c>
      <c r="AL123">
        <v>206539.2</v>
      </c>
      <c r="AM123">
        <v>262798.5</v>
      </c>
      <c r="AN123">
        <v>0</v>
      </c>
      <c r="AO123">
        <v>1872963</v>
      </c>
      <c r="AP123">
        <v>273028.62</v>
      </c>
      <c r="AS123" s="5">
        <v>45658</v>
      </c>
      <c r="AT123">
        <v>253923.64</v>
      </c>
      <c r="AU123">
        <v>144833.70000000001</v>
      </c>
      <c r="AV123">
        <v>372493.97</v>
      </c>
      <c r="AW123">
        <v>0</v>
      </c>
      <c r="AX123">
        <v>1854993.6</v>
      </c>
      <c r="AY123">
        <v>284872.90000000002</v>
      </c>
      <c r="AZ123" s="5"/>
    </row>
    <row r="124" spans="2:52" x14ac:dyDescent="0.2">
      <c r="B124" s="5">
        <v>45689</v>
      </c>
      <c r="C124">
        <v>464369.7</v>
      </c>
      <c r="D124">
        <v>885074.98</v>
      </c>
      <c r="E124">
        <v>304369.25</v>
      </c>
      <c r="H124">
        <v>2156192</v>
      </c>
      <c r="I124">
        <v>5634566.5</v>
      </c>
      <c r="J124">
        <v>3366037.8</v>
      </c>
      <c r="M124">
        <v>591727.5</v>
      </c>
      <c r="N124">
        <v>828059</v>
      </c>
      <c r="S124" s="5">
        <v>45689</v>
      </c>
      <c r="T124">
        <v>591669.9</v>
      </c>
      <c r="U124">
        <v>816080.3</v>
      </c>
      <c r="V124">
        <v>244794.72600000002</v>
      </c>
      <c r="Y124">
        <v>2132593.5</v>
      </c>
      <c r="Z124">
        <v>313084.88</v>
      </c>
      <c r="AD124">
        <v>519828.84</v>
      </c>
      <c r="AE124">
        <v>957532.5</v>
      </c>
      <c r="AJ124" s="5">
        <v>45689</v>
      </c>
      <c r="AK124">
        <v>267688.25</v>
      </c>
      <c r="AL124">
        <v>178200.86</v>
      </c>
      <c r="AM124">
        <v>262057.2</v>
      </c>
      <c r="AN124">
        <v>0</v>
      </c>
      <c r="AO124">
        <v>1883088.2</v>
      </c>
      <c r="AP124">
        <v>273103.8</v>
      </c>
      <c r="AS124" s="5">
        <v>45689</v>
      </c>
      <c r="AT124">
        <v>247128.33</v>
      </c>
      <c r="AU124">
        <v>129216.2</v>
      </c>
      <c r="AV124">
        <v>372272.34</v>
      </c>
      <c r="AW124">
        <v>0</v>
      </c>
      <c r="AX124">
        <v>1847799.2</v>
      </c>
      <c r="AY124">
        <v>284794.2</v>
      </c>
      <c r="AZ124" s="5"/>
    </row>
    <row r="125" spans="2:52" x14ac:dyDescent="0.2">
      <c r="B125" s="5">
        <v>45717</v>
      </c>
      <c r="C125">
        <v>471593.72</v>
      </c>
      <c r="D125">
        <v>883698.53</v>
      </c>
      <c r="E125">
        <v>300057.96999999997</v>
      </c>
      <c r="H125">
        <v>2164749.2000000002</v>
      </c>
      <c r="I125">
        <v>5598512</v>
      </c>
      <c r="J125">
        <v>3361500.2</v>
      </c>
      <c r="M125">
        <v>563718.56000000006</v>
      </c>
      <c r="N125">
        <v>774754.1</v>
      </c>
      <c r="S125" s="5">
        <v>45717</v>
      </c>
      <c r="T125">
        <v>601860.56000000006</v>
      </c>
      <c r="U125">
        <v>808810.56</v>
      </c>
      <c r="V125">
        <v>237102.89</v>
      </c>
      <c r="Y125">
        <v>2126067.7999999998</v>
      </c>
      <c r="Z125">
        <v>314334.84000000003</v>
      </c>
      <c r="AD125">
        <v>495884.2</v>
      </c>
      <c r="AE125">
        <v>859729.7</v>
      </c>
      <c r="AJ125" s="5">
        <v>45717</v>
      </c>
      <c r="AK125">
        <v>259709.48</v>
      </c>
      <c r="AL125">
        <v>164463.95000000001</v>
      </c>
      <c r="AM125">
        <v>259242.27</v>
      </c>
      <c r="AN125">
        <v>0</v>
      </c>
      <c r="AO125">
        <v>1891545.4</v>
      </c>
      <c r="AP125">
        <v>273203.8</v>
      </c>
      <c r="AS125" s="5">
        <v>45717</v>
      </c>
      <c r="AT125">
        <v>241611.86</v>
      </c>
      <c r="AU125">
        <v>116772.73</v>
      </c>
      <c r="AV125">
        <v>363548.2</v>
      </c>
      <c r="AW125">
        <v>0</v>
      </c>
      <c r="AX125">
        <v>1841363.2</v>
      </c>
      <c r="AY125">
        <v>284704.75</v>
      </c>
      <c r="AZ125" s="5"/>
    </row>
    <row r="126" spans="2:52" x14ac:dyDescent="0.2">
      <c r="B126" s="5">
        <v>45748</v>
      </c>
      <c r="C126">
        <v>418006.66</v>
      </c>
      <c r="D126">
        <v>877238.22</v>
      </c>
      <c r="E126">
        <v>298664.12</v>
      </c>
      <c r="H126">
        <v>2171143.2000000002</v>
      </c>
      <c r="I126">
        <v>5561178.5</v>
      </c>
      <c r="J126">
        <v>3325403.5</v>
      </c>
      <c r="M126">
        <v>555946.69999999995</v>
      </c>
      <c r="N126">
        <v>733758.3</v>
      </c>
      <c r="S126" s="5">
        <v>45748</v>
      </c>
      <c r="T126">
        <v>544980.56000000006</v>
      </c>
      <c r="U126">
        <v>794556.4</v>
      </c>
      <c r="V126">
        <v>230890.136</v>
      </c>
      <c r="Y126">
        <v>2120623.2000000002</v>
      </c>
      <c r="Z126">
        <v>314898.28000000003</v>
      </c>
      <c r="AD126">
        <v>477331.20000000001</v>
      </c>
      <c r="AE126">
        <v>781744.9</v>
      </c>
      <c r="AJ126" s="5">
        <v>45748</v>
      </c>
      <c r="AK126">
        <v>256090.77</v>
      </c>
      <c r="AL126">
        <v>162234.92000000001</v>
      </c>
      <c r="AM126">
        <v>255986.44</v>
      </c>
      <c r="AN126">
        <v>0</v>
      </c>
      <c r="AO126">
        <v>1897825.4</v>
      </c>
      <c r="AP126">
        <v>273317.88</v>
      </c>
      <c r="AS126" s="5">
        <v>45748</v>
      </c>
      <c r="AT126">
        <v>237027.4</v>
      </c>
      <c r="AU126">
        <v>111775.03</v>
      </c>
      <c r="AV126">
        <v>347444.75</v>
      </c>
      <c r="AW126">
        <v>0</v>
      </c>
      <c r="AX126">
        <v>1836012.5</v>
      </c>
      <c r="AY126">
        <v>284610.62</v>
      </c>
      <c r="AZ126" s="5"/>
    </row>
    <row r="127" spans="2:52" x14ac:dyDescent="0.2">
      <c r="B127" s="5">
        <v>45778</v>
      </c>
      <c r="C127">
        <v>427405.22</v>
      </c>
      <c r="D127">
        <v>874034.16999999993</v>
      </c>
      <c r="E127">
        <v>304368.3</v>
      </c>
      <c r="H127">
        <v>2175538.5</v>
      </c>
      <c r="I127">
        <v>5552804.5</v>
      </c>
      <c r="J127">
        <v>3266835.2</v>
      </c>
      <c r="M127">
        <v>553708.06000000006</v>
      </c>
      <c r="N127">
        <v>721566.9</v>
      </c>
      <c r="S127" s="5">
        <v>45778</v>
      </c>
      <c r="T127">
        <v>500031.78</v>
      </c>
      <c r="U127">
        <v>783086</v>
      </c>
      <c r="V127">
        <v>229676.3</v>
      </c>
      <c r="Y127">
        <v>2116182.7999999998</v>
      </c>
      <c r="Z127">
        <v>314284.09999999998</v>
      </c>
      <c r="AD127">
        <v>448574.8</v>
      </c>
      <c r="AE127">
        <v>733772.4</v>
      </c>
      <c r="AJ127" s="5">
        <v>45778</v>
      </c>
      <c r="AK127">
        <v>254314.5</v>
      </c>
      <c r="AL127">
        <v>163232.07999999999</v>
      </c>
      <c r="AM127">
        <v>253675</v>
      </c>
      <c r="AN127">
        <v>0</v>
      </c>
      <c r="AO127">
        <v>1902102.9</v>
      </c>
      <c r="AP127">
        <v>273435.56</v>
      </c>
      <c r="AS127" s="5">
        <v>45778</v>
      </c>
      <c r="AT127">
        <v>230310.64</v>
      </c>
      <c r="AU127">
        <v>99934.914000000004</v>
      </c>
      <c r="AV127">
        <v>330333</v>
      </c>
      <c r="AW127">
        <v>0</v>
      </c>
      <c r="AX127">
        <v>1831664.9</v>
      </c>
      <c r="AY127">
        <v>284518</v>
      </c>
      <c r="AZ127" s="5"/>
    </row>
    <row r="128" spans="2:52" x14ac:dyDescent="0.2">
      <c r="B128" s="5">
        <v>45809</v>
      </c>
      <c r="C128">
        <v>466079.9</v>
      </c>
      <c r="D128">
        <v>876174.38</v>
      </c>
      <c r="E128">
        <v>320675.78000000003</v>
      </c>
      <c r="H128">
        <v>2178165.7999999998</v>
      </c>
      <c r="I128">
        <v>5597741.5</v>
      </c>
      <c r="J128">
        <v>3244540</v>
      </c>
      <c r="M128">
        <v>556250.5</v>
      </c>
      <c r="N128">
        <v>764306.9</v>
      </c>
      <c r="S128" s="5">
        <v>45809</v>
      </c>
      <c r="T128">
        <v>527721.56000000006</v>
      </c>
      <c r="U128">
        <v>781432.3</v>
      </c>
      <c r="V128">
        <v>235943</v>
      </c>
      <c r="Y128">
        <v>2112626.5</v>
      </c>
      <c r="Z128">
        <v>312199.5</v>
      </c>
      <c r="AD128">
        <v>428462.8</v>
      </c>
      <c r="AE128">
        <v>727121.2</v>
      </c>
      <c r="AJ128" s="5">
        <v>45809</v>
      </c>
      <c r="AK128">
        <v>252794.1</v>
      </c>
      <c r="AL128">
        <v>163970.32999999999</v>
      </c>
      <c r="AM128">
        <v>253848.95</v>
      </c>
      <c r="AN128">
        <v>0</v>
      </c>
      <c r="AO128">
        <v>1904617.2</v>
      </c>
      <c r="AP128">
        <v>273548.5</v>
      </c>
      <c r="AS128" s="5">
        <v>45809</v>
      </c>
      <c r="AT128">
        <v>224699.66</v>
      </c>
      <c r="AU128">
        <v>88473.98</v>
      </c>
      <c r="AV128">
        <v>319102.40000000002</v>
      </c>
      <c r="AW128">
        <v>0</v>
      </c>
      <c r="AX128">
        <v>1828194.6</v>
      </c>
      <c r="AY128">
        <v>284431.88</v>
      </c>
      <c r="AZ128" s="5"/>
    </row>
    <row r="129" spans="2:52" x14ac:dyDescent="0.2">
      <c r="B129" s="5">
        <v>45839</v>
      </c>
      <c r="C129">
        <v>504033.72</v>
      </c>
      <c r="D129">
        <v>889190.15999999992</v>
      </c>
      <c r="E129">
        <v>347289.5</v>
      </c>
      <c r="H129">
        <v>2179241.5</v>
      </c>
      <c r="I129">
        <v>5785005</v>
      </c>
      <c r="J129">
        <v>3293761.8</v>
      </c>
      <c r="M129">
        <v>577486</v>
      </c>
      <c r="N129">
        <v>900865</v>
      </c>
      <c r="S129" s="5">
        <v>45839</v>
      </c>
      <c r="T129">
        <v>584920.93999999994</v>
      </c>
      <c r="U129">
        <v>790849</v>
      </c>
      <c r="V129">
        <v>253557.05299999999</v>
      </c>
      <c r="Y129">
        <v>2109838.7999999998</v>
      </c>
      <c r="Z129">
        <v>309134.40000000002</v>
      </c>
      <c r="AD129">
        <v>439514.7</v>
      </c>
      <c r="AE129">
        <v>783739.6</v>
      </c>
      <c r="AJ129" s="5">
        <v>45839</v>
      </c>
      <c r="AK129">
        <v>254248.8</v>
      </c>
      <c r="AL129">
        <v>170118.77</v>
      </c>
      <c r="AM129">
        <v>255916.23</v>
      </c>
      <c r="AN129">
        <v>0</v>
      </c>
      <c r="AO129">
        <v>1905591.5</v>
      </c>
      <c r="AP129">
        <v>273650.09999999998</v>
      </c>
      <c r="AS129" s="5">
        <v>45839</v>
      </c>
      <c r="AT129">
        <v>223285.27</v>
      </c>
      <c r="AU129">
        <v>90527.375</v>
      </c>
      <c r="AV129">
        <v>316363.5</v>
      </c>
      <c r="AW129">
        <v>0</v>
      </c>
      <c r="AX129">
        <v>1825482.2</v>
      </c>
      <c r="AY129">
        <v>284356.3</v>
      </c>
      <c r="AZ129" s="5"/>
    </row>
    <row r="130" spans="2:52" x14ac:dyDescent="0.2">
      <c r="B130" s="5">
        <v>45870</v>
      </c>
      <c r="C130">
        <v>574152.1</v>
      </c>
      <c r="D130">
        <v>905232.65999999992</v>
      </c>
      <c r="E130">
        <v>375562.2</v>
      </c>
      <c r="H130">
        <v>2178956.5</v>
      </c>
      <c r="I130">
        <v>6006057.5</v>
      </c>
      <c r="J130">
        <v>3416593.8</v>
      </c>
      <c r="M130">
        <v>631728.19999999995</v>
      </c>
      <c r="N130">
        <v>1110309.8</v>
      </c>
      <c r="S130" s="5">
        <v>45870</v>
      </c>
      <c r="T130">
        <v>658294.56000000006</v>
      </c>
      <c r="U130">
        <v>804407</v>
      </c>
      <c r="V130">
        <v>276309.20699999999</v>
      </c>
      <c r="Y130">
        <v>2107716.2000000002</v>
      </c>
      <c r="Z130">
        <v>306490.96999999997</v>
      </c>
      <c r="AD130">
        <v>481876.28</v>
      </c>
      <c r="AE130">
        <v>915046.2</v>
      </c>
      <c r="AJ130" s="5">
        <v>45870</v>
      </c>
      <c r="AK130">
        <v>261930.48</v>
      </c>
      <c r="AL130">
        <v>189567.38</v>
      </c>
      <c r="AM130">
        <v>259842.47</v>
      </c>
      <c r="AN130">
        <v>0</v>
      </c>
      <c r="AO130">
        <v>1905221</v>
      </c>
      <c r="AP130">
        <v>273735.21999999997</v>
      </c>
      <c r="AS130" s="5">
        <v>45870</v>
      </c>
      <c r="AT130">
        <v>227723.3</v>
      </c>
      <c r="AU130">
        <v>104497.21</v>
      </c>
      <c r="AV130">
        <v>316601.94</v>
      </c>
      <c r="AW130">
        <v>0</v>
      </c>
      <c r="AX130">
        <v>1823421.6</v>
      </c>
      <c r="AY130">
        <v>284294.40000000002</v>
      </c>
      <c r="AZ130" s="5"/>
    </row>
    <row r="131" spans="2:52" x14ac:dyDescent="0.2">
      <c r="B131" s="5">
        <v>45901</v>
      </c>
      <c r="C131">
        <v>651791.5</v>
      </c>
      <c r="D131">
        <v>924875.13000000012</v>
      </c>
      <c r="E131">
        <v>380872.5</v>
      </c>
      <c r="H131">
        <v>2177478</v>
      </c>
      <c r="I131">
        <v>6125749.5</v>
      </c>
      <c r="J131">
        <v>3448506.5</v>
      </c>
      <c r="M131">
        <v>686564.75</v>
      </c>
      <c r="N131">
        <v>1253786.5</v>
      </c>
      <c r="S131" s="5">
        <v>45901</v>
      </c>
      <c r="T131">
        <v>738607.9</v>
      </c>
      <c r="U131">
        <v>817596.9</v>
      </c>
      <c r="V131">
        <v>282566.94200000004</v>
      </c>
      <c r="Y131">
        <v>2106168.7999999998</v>
      </c>
      <c r="Z131">
        <v>305776.06</v>
      </c>
      <c r="AD131">
        <v>524996.80000000005</v>
      </c>
      <c r="AE131">
        <v>1013845.2</v>
      </c>
      <c r="AJ131" s="5">
        <v>45901</v>
      </c>
      <c r="AK131">
        <v>274454.3</v>
      </c>
      <c r="AL131">
        <v>214668.89</v>
      </c>
      <c r="AM131">
        <v>265564.7</v>
      </c>
      <c r="AN131">
        <v>0</v>
      </c>
      <c r="AO131">
        <v>1903678</v>
      </c>
      <c r="AP131">
        <v>273800</v>
      </c>
      <c r="AS131" s="5">
        <v>45901</v>
      </c>
      <c r="AT131">
        <v>235425.33</v>
      </c>
      <c r="AU131">
        <v>122197.83</v>
      </c>
      <c r="AV131">
        <v>318167.5</v>
      </c>
      <c r="AW131">
        <v>0</v>
      </c>
      <c r="AX131">
        <v>1821920.2</v>
      </c>
      <c r="AY131">
        <v>284248.7</v>
      </c>
      <c r="AZ131" s="5"/>
    </row>
    <row r="132" spans="2:52" x14ac:dyDescent="0.2">
      <c r="B132" s="5">
        <v>45931</v>
      </c>
      <c r="C132">
        <v>710474.4</v>
      </c>
      <c r="D132">
        <v>943167.24</v>
      </c>
      <c r="E132">
        <v>375363.4</v>
      </c>
      <c r="H132">
        <v>2174952</v>
      </c>
      <c r="I132">
        <v>6176599</v>
      </c>
      <c r="J132">
        <v>3411287.8</v>
      </c>
      <c r="M132">
        <v>720629.94</v>
      </c>
      <c r="N132">
        <v>1294375.1000000001</v>
      </c>
      <c r="S132" s="5">
        <v>45931</v>
      </c>
      <c r="T132">
        <v>777774.25</v>
      </c>
      <c r="U132">
        <v>829127.2</v>
      </c>
      <c r="V132">
        <v>273142.30200000003</v>
      </c>
      <c r="Y132">
        <v>2105118</v>
      </c>
      <c r="Z132">
        <v>306715.65999999997</v>
      </c>
      <c r="AD132">
        <v>555068.30000000005</v>
      </c>
      <c r="AE132">
        <v>1012687.06</v>
      </c>
      <c r="AJ132" s="5">
        <v>45931</v>
      </c>
      <c r="AK132">
        <v>287714.3</v>
      </c>
      <c r="AL132">
        <v>236869.95</v>
      </c>
      <c r="AM132">
        <v>272597.21999999997</v>
      </c>
      <c r="AN132">
        <v>0</v>
      </c>
      <c r="AO132">
        <v>1901110.4</v>
      </c>
      <c r="AP132">
        <v>273841.34000000003</v>
      </c>
      <c r="AS132" s="5">
        <v>45931</v>
      </c>
      <c r="AT132">
        <v>243065.16</v>
      </c>
      <c r="AU132">
        <v>137629.1</v>
      </c>
      <c r="AV132">
        <v>319927.3</v>
      </c>
      <c r="AW132">
        <v>0</v>
      </c>
      <c r="AX132">
        <v>1820896.8</v>
      </c>
      <c r="AY132">
        <v>284221.09999999998</v>
      </c>
      <c r="AZ132" s="5"/>
    </row>
    <row r="133" spans="2:52" x14ac:dyDescent="0.2">
      <c r="B133" s="5">
        <v>45962</v>
      </c>
      <c r="C133">
        <v>705036.5</v>
      </c>
      <c r="D133">
        <v>944431.01</v>
      </c>
      <c r="E133">
        <v>362611.28</v>
      </c>
      <c r="H133">
        <v>2171505.5</v>
      </c>
      <c r="I133">
        <v>6129693.5</v>
      </c>
      <c r="J133">
        <v>3368777</v>
      </c>
      <c r="M133">
        <v>725435.2</v>
      </c>
      <c r="N133">
        <v>1269056.8</v>
      </c>
      <c r="S133" s="5">
        <v>45962</v>
      </c>
      <c r="T133">
        <v>705920.7</v>
      </c>
      <c r="U133">
        <v>837204.1</v>
      </c>
      <c r="V133">
        <v>261164.04700000002</v>
      </c>
      <c r="Y133">
        <v>2104494.5</v>
      </c>
      <c r="Z133">
        <v>309054.7</v>
      </c>
      <c r="AD133">
        <v>571303.30000000005</v>
      </c>
      <c r="AE133">
        <v>958910.06</v>
      </c>
      <c r="AJ133" s="5">
        <v>45962</v>
      </c>
      <c r="AK133">
        <v>296913.06</v>
      </c>
      <c r="AL133">
        <v>251033.05</v>
      </c>
      <c r="AM133">
        <v>279472.46999999997</v>
      </c>
      <c r="AN133">
        <v>0</v>
      </c>
      <c r="AO133">
        <v>1897648.5</v>
      </c>
      <c r="AP133">
        <v>273857.09999999998</v>
      </c>
      <c r="AS133" s="5">
        <v>45962</v>
      </c>
      <c r="AT133">
        <v>248915.7</v>
      </c>
      <c r="AU133">
        <v>148859.98000000001</v>
      </c>
      <c r="AV133">
        <v>320508.38</v>
      </c>
      <c r="AW133">
        <v>0</v>
      </c>
      <c r="AX133">
        <v>1820281.2</v>
      </c>
      <c r="AY133">
        <v>284213.12</v>
      </c>
      <c r="AZ133" s="5"/>
    </row>
    <row r="134" spans="2:52" x14ac:dyDescent="0.2">
      <c r="B134" s="5">
        <v>45992</v>
      </c>
      <c r="C134">
        <v>630814.5</v>
      </c>
      <c r="D134">
        <v>935927.46</v>
      </c>
      <c r="E134">
        <v>345844.62</v>
      </c>
      <c r="H134">
        <v>2167250.7999999998</v>
      </c>
      <c r="I134">
        <v>5981210.5</v>
      </c>
      <c r="J134">
        <v>3341921.8</v>
      </c>
      <c r="M134">
        <v>686030.56</v>
      </c>
      <c r="N134">
        <v>1205349.8999999999</v>
      </c>
      <c r="S134" s="5">
        <v>45992</v>
      </c>
      <c r="T134">
        <v>598086</v>
      </c>
      <c r="U134">
        <v>839370.06</v>
      </c>
      <c r="V134">
        <v>250157.908</v>
      </c>
      <c r="Y134">
        <v>2104238.5</v>
      </c>
      <c r="Z134">
        <v>312218.03000000003</v>
      </c>
      <c r="AD134">
        <v>572170</v>
      </c>
      <c r="AE134">
        <v>885771.2</v>
      </c>
      <c r="AJ134" s="5">
        <v>45992</v>
      </c>
      <c r="AK134">
        <v>295530.12</v>
      </c>
      <c r="AL134">
        <v>242273.48</v>
      </c>
      <c r="AM134">
        <v>285166.25</v>
      </c>
      <c r="AN134">
        <v>0</v>
      </c>
      <c r="AO134">
        <v>1893405.2</v>
      </c>
      <c r="AP134">
        <v>273845.5</v>
      </c>
      <c r="AS134" s="5">
        <v>45992</v>
      </c>
      <c r="AT134">
        <v>251425.12</v>
      </c>
      <c r="AU134">
        <v>152846.97</v>
      </c>
      <c r="AV134">
        <v>319504.25</v>
      </c>
      <c r="AW134">
        <v>0</v>
      </c>
      <c r="AX134">
        <v>1820012.6</v>
      </c>
      <c r="AY134">
        <v>284225.96999999997</v>
      </c>
      <c r="AZ134" s="5"/>
    </row>
    <row r="135" spans="2:52" x14ac:dyDescent="0.2">
      <c r="B135" s="5">
        <v>46023</v>
      </c>
      <c r="C135">
        <v>565529.5</v>
      </c>
      <c r="D135">
        <v>915487.3</v>
      </c>
      <c r="E135">
        <v>330702.28000000003</v>
      </c>
      <c r="H135">
        <v>2162285.7999999998</v>
      </c>
      <c r="I135">
        <v>5783351</v>
      </c>
      <c r="J135">
        <v>3338450.2</v>
      </c>
      <c r="M135">
        <v>610716.1</v>
      </c>
      <c r="N135">
        <v>1123885.8</v>
      </c>
      <c r="S135" s="5">
        <v>46023</v>
      </c>
      <c r="T135">
        <v>558647.43999999994</v>
      </c>
      <c r="U135">
        <v>830663.9</v>
      </c>
      <c r="V135">
        <v>238403.18400000001</v>
      </c>
      <c r="Y135">
        <v>2104298.2000000002</v>
      </c>
      <c r="Z135">
        <v>315801.56</v>
      </c>
      <c r="AD135">
        <v>560365.75</v>
      </c>
      <c r="AE135">
        <v>805893.44</v>
      </c>
      <c r="AJ135" s="5">
        <v>46023</v>
      </c>
      <c r="AK135">
        <v>282429.3</v>
      </c>
      <c r="AL135">
        <v>205174.5</v>
      </c>
      <c r="AM135">
        <v>290560.44</v>
      </c>
      <c r="AN135">
        <v>0</v>
      </c>
      <c r="AO135">
        <v>1888480.5</v>
      </c>
      <c r="AP135">
        <v>273805.38</v>
      </c>
      <c r="AS135" s="5">
        <v>46023</v>
      </c>
      <c r="AT135">
        <v>249682.22</v>
      </c>
      <c r="AU135">
        <v>147705.39000000001</v>
      </c>
      <c r="AV135">
        <v>316875.09999999998</v>
      </c>
      <c r="AW135">
        <v>0</v>
      </c>
      <c r="AX135">
        <v>1820037.4</v>
      </c>
      <c r="AY135">
        <v>284260.62</v>
      </c>
      <c r="AZ135" s="5"/>
    </row>
    <row r="136" spans="2:52" x14ac:dyDescent="0.2">
      <c r="B136" s="5">
        <v>46054</v>
      </c>
      <c r="C136">
        <v>564637.4</v>
      </c>
      <c r="D136">
        <v>895148.66999999993</v>
      </c>
      <c r="E136">
        <v>318086.90000000002</v>
      </c>
      <c r="H136">
        <v>2156870</v>
      </c>
      <c r="I136">
        <v>5595265</v>
      </c>
      <c r="J136">
        <v>3356064.5</v>
      </c>
      <c r="M136">
        <v>545752.6</v>
      </c>
      <c r="N136">
        <v>1042986.44</v>
      </c>
      <c r="S136" s="5">
        <v>46054</v>
      </c>
      <c r="T136">
        <v>567532.9</v>
      </c>
      <c r="U136">
        <v>818410.56</v>
      </c>
      <c r="V136">
        <v>232086.30600000001</v>
      </c>
      <c r="Y136">
        <v>2104635.5</v>
      </c>
      <c r="Z136">
        <v>319209.06</v>
      </c>
      <c r="AD136">
        <v>528125.80000000005</v>
      </c>
      <c r="AE136">
        <v>740944.6</v>
      </c>
      <c r="AJ136" s="5">
        <v>46054</v>
      </c>
      <c r="AK136">
        <v>266370.09999999998</v>
      </c>
      <c r="AL136">
        <v>163634.5</v>
      </c>
      <c r="AM136">
        <v>295250.94</v>
      </c>
      <c r="AN136">
        <v>0</v>
      </c>
      <c r="AO136">
        <v>1883130.4</v>
      </c>
      <c r="AP136">
        <v>273739.62</v>
      </c>
      <c r="AS136" s="5">
        <v>46054</v>
      </c>
      <c r="AT136">
        <v>244903.23</v>
      </c>
      <c r="AU136">
        <v>134472.66</v>
      </c>
      <c r="AV136">
        <v>311309.3</v>
      </c>
      <c r="AW136">
        <v>0</v>
      </c>
      <c r="AX136">
        <v>1820321.2</v>
      </c>
      <c r="AY136">
        <v>284314.3</v>
      </c>
      <c r="AZ136" s="5"/>
    </row>
    <row r="137" spans="2:52" x14ac:dyDescent="0.2">
      <c r="B137" s="5">
        <v>46082</v>
      </c>
      <c r="C137">
        <v>591329.25</v>
      </c>
      <c r="D137">
        <v>869742.94000000006</v>
      </c>
      <c r="E137">
        <v>309895.5</v>
      </c>
      <c r="H137">
        <v>2152012.7999999998</v>
      </c>
      <c r="I137">
        <v>5475891</v>
      </c>
      <c r="J137">
        <v>3341916.8</v>
      </c>
      <c r="M137">
        <v>493804.75</v>
      </c>
      <c r="N137">
        <v>961482.56</v>
      </c>
      <c r="S137" s="5">
        <v>46082</v>
      </c>
      <c r="T137">
        <v>551076.9</v>
      </c>
      <c r="U137">
        <v>808770.8</v>
      </c>
      <c r="V137">
        <v>226131.66999999998</v>
      </c>
      <c r="Y137">
        <v>2105275.5</v>
      </c>
      <c r="Z137">
        <v>321396.15999999997</v>
      </c>
      <c r="AD137">
        <v>483521.34</v>
      </c>
      <c r="AE137">
        <v>688510.9</v>
      </c>
      <c r="AJ137" s="5">
        <v>46082</v>
      </c>
      <c r="AK137">
        <v>252332.1</v>
      </c>
      <c r="AL137">
        <v>128741.77</v>
      </c>
      <c r="AM137">
        <v>298996.94</v>
      </c>
      <c r="AN137">
        <v>0</v>
      </c>
      <c r="AO137">
        <v>1878356.2</v>
      </c>
      <c r="AP137">
        <v>273656.7</v>
      </c>
      <c r="AS137" s="5">
        <v>46082</v>
      </c>
      <c r="AT137">
        <v>237474.12</v>
      </c>
      <c r="AU137">
        <v>113828.64</v>
      </c>
      <c r="AV137">
        <v>302923.62</v>
      </c>
      <c r="AW137">
        <v>0</v>
      </c>
      <c r="AX137">
        <v>1820893.9</v>
      </c>
      <c r="AY137">
        <v>284381.71999999997</v>
      </c>
      <c r="AZ137" s="5"/>
    </row>
    <row r="138" spans="2:52" x14ac:dyDescent="0.2">
      <c r="B138" s="5">
        <v>46113</v>
      </c>
      <c r="C138">
        <v>554884.1</v>
      </c>
      <c r="D138">
        <v>848957.89999999991</v>
      </c>
      <c r="E138">
        <v>303477.56</v>
      </c>
      <c r="H138">
        <v>2147989</v>
      </c>
      <c r="I138">
        <v>5391119.5</v>
      </c>
      <c r="J138">
        <v>3323981.2</v>
      </c>
      <c r="M138">
        <v>453789.1</v>
      </c>
      <c r="N138">
        <v>883765.2</v>
      </c>
      <c r="S138" s="5">
        <v>46113</v>
      </c>
      <c r="T138">
        <v>475998.97</v>
      </c>
      <c r="U138">
        <v>802631</v>
      </c>
      <c r="V138">
        <v>223705.94699999999</v>
      </c>
      <c r="Y138">
        <v>2106244.5</v>
      </c>
      <c r="Z138">
        <v>322131.53000000003</v>
      </c>
      <c r="AD138">
        <v>461197.9</v>
      </c>
      <c r="AE138">
        <v>650361.59999999998</v>
      </c>
      <c r="AJ138" s="5">
        <v>46113</v>
      </c>
      <c r="AK138">
        <v>240544</v>
      </c>
      <c r="AL138">
        <v>104012.81</v>
      </c>
      <c r="AM138">
        <v>301531.12</v>
      </c>
      <c r="AN138">
        <v>0</v>
      </c>
      <c r="AO138">
        <v>1874426.6</v>
      </c>
      <c r="AP138">
        <v>273562.38</v>
      </c>
      <c r="AS138" s="5">
        <v>46113</v>
      </c>
      <c r="AT138">
        <v>231631.64</v>
      </c>
      <c r="AU138">
        <v>104332.7</v>
      </c>
      <c r="AV138">
        <v>292508.96999999997</v>
      </c>
      <c r="AW138">
        <v>0</v>
      </c>
      <c r="AX138">
        <v>1821780.5</v>
      </c>
      <c r="AY138">
        <v>284464.06</v>
      </c>
      <c r="AZ138" s="5"/>
    </row>
    <row r="139" spans="2:52" x14ac:dyDescent="0.2">
      <c r="B139" s="5">
        <v>46143</v>
      </c>
      <c r="C139">
        <v>497634.78</v>
      </c>
      <c r="D139">
        <v>841978.69</v>
      </c>
      <c r="E139">
        <v>308084.12</v>
      </c>
      <c r="H139">
        <v>2144728.5</v>
      </c>
      <c r="I139">
        <v>5411612</v>
      </c>
      <c r="J139">
        <v>3287629</v>
      </c>
      <c r="M139">
        <v>438242.5</v>
      </c>
      <c r="N139">
        <v>840079.9</v>
      </c>
      <c r="S139" s="5">
        <v>46143</v>
      </c>
      <c r="T139">
        <v>449144.5</v>
      </c>
      <c r="U139">
        <v>796427.75</v>
      </c>
      <c r="V139">
        <v>231072.69</v>
      </c>
      <c r="Y139">
        <v>2107532.2000000002</v>
      </c>
      <c r="Z139">
        <v>321566.78000000003</v>
      </c>
      <c r="AD139">
        <v>453085.9</v>
      </c>
      <c r="AE139">
        <v>648266.6</v>
      </c>
      <c r="AJ139" s="5">
        <v>46143</v>
      </c>
      <c r="AK139">
        <v>233114.53</v>
      </c>
      <c r="AL139">
        <v>93819.695000000007</v>
      </c>
      <c r="AM139">
        <v>302825.71999999997</v>
      </c>
      <c r="AN139">
        <v>0</v>
      </c>
      <c r="AO139">
        <v>1871266</v>
      </c>
      <c r="AP139">
        <v>273462.46999999997</v>
      </c>
      <c r="AS139" s="5">
        <v>46143</v>
      </c>
      <c r="AT139">
        <v>228396.23</v>
      </c>
      <c r="AU139">
        <v>102102.2</v>
      </c>
      <c r="AV139">
        <v>285878.62</v>
      </c>
      <c r="AW139">
        <v>0</v>
      </c>
      <c r="AX139">
        <v>1822969.8</v>
      </c>
      <c r="AY139">
        <v>284562.8</v>
      </c>
      <c r="AZ139" s="5"/>
    </row>
    <row r="140" spans="2:52" x14ac:dyDescent="0.2">
      <c r="B140" s="5">
        <v>46174</v>
      </c>
      <c r="C140">
        <v>540539.06000000006</v>
      </c>
      <c r="D140">
        <v>846665.73</v>
      </c>
      <c r="E140">
        <v>323472.56</v>
      </c>
      <c r="H140">
        <v>2142130.5</v>
      </c>
      <c r="I140">
        <v>5525707.5</v>
      </c>
      <c r="J140">
        <v>3258876.2</v>
      </c>
      <c r="M140">
        <v>444121.4</v>
      </c>
      <c r="N140">
        <v>863399.44</v>
      </c>
      <c r="S140" s="5">
        <v>46174</v>
      </c>
      <c r="T140">
        <v>529098</v>
      </c>
      <c r="U140">
        <v>799300.25</v>
      </c>
      <c r="V140">
        <v>253729.01999999996</v>
      </c>
      <c r="Y140">
        <v>2109114.7999999998</v>
      </c>
      <c r="Z140">
        <v>319767.21999999997</v>
      </c>
      <c r="AD140">
        <v>448091</v>
      </c>
      <c r="AE140">
        <v>730143.6</v>
      </c>
      <c r="AJ140" s="5">
        <v>46174</v>
      </c>
      <c r="AK140">
        <v>230282.16</v>
      </c>
      <c r="AL140">
        <v>93230.89</v>
      </c>
      <c r="AM140">
        <v>304302.53000000003</v>
      </c>
      <c r="AN140">
        <v>0</v>
      </c>
      <c r="AO140">
        <v>1868768.6</v>
      </c>
      <c r="AP140">
        <v>273361.75</v>
      </c>
      <c r="AS140" s="5">
        <v>46174</v>
      </c>
      <c r="AT140">
        <v>226175.31</v>
      </c>
      <c r="AU140">
        <v>99735.41</v>
      </c>
      <c r="AV140">
        <v>284218.3</v>
      </c>
      <c r="AW140">
        <v>0</v>
      </c>
      <c r="AX140">
        <v>1824435.5</v>
      </c>
      <c r="AY140">
        <v>284679.25</v>
      </c>
      <c r="AZ140" s="5"/>
    </row>
    <row r="141" spans="2:52" x14ac:dyDescent="0.2">
      <c r="B141" s="5">
        <v>46204</v>
      </c>
      <c r="C141">
        <v>636157.75</v>
      </c>
      <c r="D141">
        <v>856590.21</v>
      </c>
      <c r="E141">
        <v>345720.66</v>
      </c>
      <c r="H141">
        <v>2140099.7999999998</v>
      </c>
      <c r="I141">
        <v>5699884</v>
      </c>
      <c r="J141">
        <v>3308750.2</v>
      </c>
      <c r="M141">
        <v>474025.5</v>
      </c>
      <c r="N141">
        <v>963256.5</v>
      </c>
      <c r="S141" s="5">
        <v>46204</v>
      </c>
      <c r="T141">
        <v>629510.43999999994</v>
      </c>
      <c r="U141">
        <v>811394.94</v>
      </c>
      <c r="V141">
        <v>284030.53399999999</v>
      </c>
      <c r="Y141">
        <v>2110963.5</v>
      </c>
      <c r="Z141">
        <v>317223.78000000003</v>
      </c>
      <c r="AD141">
        <v>464147.25</v>
      </c>
      <c r="AE141">
        <v>921536.94</v>
      </c>
      <c r="AJ141" s="5">
        <v>46204</v>
      </c>
      <c r="AK141">
        <v>231664.31</v>
      </c>
      <c r="AL141">
        <v>99770.19</v>
      </c>
      <c r="AM141">
        <v>307813.2</v>
      </c>
      <c r="AN141">
        <v>0</v>
      </c>
      <c r="AO141">
        <v>1866835.5</v>
      </c>
      <c r="AP141">
        <v>273264.12</v>
      </c>
      <c r="AS141" s="5">
        <v>46204</v>
      </c>
      <c r="AT141">
        <v>227155.06</v>
      </c>
      <c r="AU141">
        <v>103349.414</v>
      </c>
      <c r="AV141">
        <v>284353.5</v>
      </c>
      <c r="AW141">
        <v>0</v>
      </c>
      <c r="AX141">
        <v>1826149.1</v>
      </c>
      <c r="AY141">
        <v>284814.56</v>
      </c>
      <c r="AZ141" s="5"/>
    </row>
    <row r="142" spans="2:52" x14ac:dyDescent="0.2">
      <c r="B142" s="5">
        <v>46235</v>
      </c>
      <c r="C142">
        <v>746991.4</v>
      </c>
      <c r="D142">
        <v>869189.34</v>
      </c>
      <c r="E142">
        <v>361651.3</v>
      </c>
      <c r="H142">
        <v>2138551.7999999998</v>
      </c>
      <c r="I142">
        <v>5874153.5</v>
      </c>
      <c r="J142">
        <v>3349780</v>
      </c>
      <c r="M142">
        <v>519076.28</v>
      </c>
      <c r="N142">
        <v>1084785.5</v>
      </c>
      <c r="S142" s="5">
        <v>46235</v>
      </c>
      <c r="T142">
        <v>745324.2</v>
      </c>
      <c r="U142">
        <v>830844.44</v>
      </c>
      <c r="V142">
        <v>305860.37800000003</v>
      </c>
      <c r="Y142">
        <v>2113052</v>
      </c>
      <c r="Z142">
        <v>314909.59999999998</v>
      </c>
      <c r="AD142">
        <v>513548.34</v>
      </c>
      <c r="AE142">
        <v>1136698.8</v>
      </c>
      <c r="AJ142" s="5">
        <v>46235</v>
      </c>
      <c r="AK142">
        <v>236987.51999999999</v>
      </c>
      <c r="AL142">
        <v>112166.734</v>
      </c>
      <c r="AM142">
        <v>313832.38</v>
      </c>
      <c r="AN142">
        <v>0</v>
      </c>
      <c r="AO142">
        <v>1865379</v>
      </c>
      <c r="AP142">
        <v>273172.71999999997</v>
      </c>
      <c r="AS142" s="5">
        <v>46235</v>
      </c>
      <c r="AT142">
        <v>233455.19</v>
      </c>
      <c r="AU142">
        <v>115085.45</v>
      </c>
      <c r="AV142">
        <v>285811.62</v>
      </c>
      <c r="AW142">
        <v>0</v>
      </c>
      <c r="AX142">
        <v>1828081.9</v>
      </c>
      <c r="AY142">
        <v>284969.94</v>
      </c>
      <c r="AZ142" s="5"/>
    </row>
    <row r="143" spans="2:52" x14ac:dyDescent="0.2">
      <c r="B143" s="5">
        <v>46266</v>
      </c>
      <c r="C143">
        <v>801576</v>
      </c>
      <c r="D143">
        <v>881120.44</v>
      </c>
      <c r="E143">
        <v>365239.34</v>
      </c>
      <c r="H143">
        <v>2137413.5</v>
      </c>
      <c r="I143">
        <v>6002493.5</v>
      </c>
      <c r="J143">
        <v>3343542</v>
      </c>
      <c r="M143">
        <v>565400.19999999995</v>
      </c>
      <c r="N143">
        <v>1152168.8</v>
      </c>
      <c r="S143" s="5">
        <v>46266</v>
      </c>
      <c r="T143">
        <v>825725.94</v>
      </c>
      <c r="U143">
        <v>846325.5</v>
      </c>
      <c r="V143">
        <v>309826.01599999995</v>
      </c>
      <c r="Y143">
        <v>2115354</v>
      </c>
      <c r="Z143">
        <v>313994.90000000002</v>
      </c>
      <c r="AD143">
        <v>575431.93999999994</v>
      </c>
      <c r="AE143">
        <v>1268941.2</v>
      </c>
      <c r="AJ143" s="5">
        <v>46266</v>
      </c>
      <c r="AK143">
        <v>245629.16</v>
      </c>
      <c r="AL143">
        <v>128457.86</v>
      </c>
      <c r="AM143">
        <v>321616.75</v>
      </c>
      <c r="AN143">
        <v>0</v>
      </c>
      <c r="AO143">
        <v>1864323</v>
      </c>
      <c r="AP143">
        <v>273090.2</v>
      </c>
      <c r="AS143" s="5">
        <v>46266</v>
      </c>
      <c r="AT143">
        <v>245007.47</v>
      </c>
      <c r="AU143">
        <v>133217.56</v>
      </c>
      <c r="AV143">
        <v>288501.09999999998</v>
      </c>
      <c r="AW143">
        <v>0</v>
      </c>
      <c r="AX143">
        <v>1830207.8</v>
      </c>
      <c r="AY143">
        <v>285146.25</v>
      </c>
      <c r="AZ143" s="5"/>
    </row>
    <row r="144" spans="2:52" x14ac:dyDescent="0.2">
      <c r="B144" s="5">
        <v>46296</v>
      </c>
      <c r="C144">
        <v>780911</v>
      </c>
      <c r="D144">
        <v>884323.07000000007</v>
      </c>
      <c r="E144">
        <v>362102.3</v>
      </c>
      <c r="H144">
        <v>2136619.5</v>
      </c>
      <c r="I144">
        <v>6037999.5</v>
      </c>
      <c r="J144">
        <v>3314386.2</v>
      </c>
      <c r="M144">
        <v>595310.80000000005</v>
      </c>
      <c r="N144">
        <v>1151003.6000000001</v>
      </c>
      <c r="S144" s="5">
        <v>46296</v>
      </c>
      <c r="T144">
        <v>858669.56</v>
      </c>
      <c r="U144">
        <v>853311.4</v>
      </c>
      <c r="V144">
        <v>300775.86800000002</v>
      </c>
      <c r="Y144">
        <v>2117846.5</v>
      </c>
      <c r="Z144">
        <v>314932.59999999998</v>
      </c>
      <c r="AD144">
        <v>610819.75</v>
      </c>
      <c r="AE144">
        <v>1307179.5</v>
      </c>
      <c r="AJ144" s="5">
        <v>46296</v>
      </c>
      <c r="AK144">
        <v>256114.58</v>
      </c>
      <c r="AL144">
        <v>144068.97</v>
      </c>
      <c r="AM144">
        <v>330197.78000000003</v>
      </c>
      <c r="AN144">
        <v>0</v>
      </c>
      <c r="AO144">
        <v>1863601</v>
      </c>
      <c r="AP144">
        <v>273018.7</v>
      </c>
      <c r="AS144" s="5">
        <v>46296</v>
      </c>
      <c r="AT144">
        <v>258864.25</v>
      </c>
      <c r="AU144">
        <v>151159.78</v>
      </c>
      <c r="AV144">
        <v>292049.38</v>
      </c>
      <c r="AW144">
        <v>0</v>
      </c>
      <c r="AX144">
        <v>1832502.1</v>
      </c>
      <c r="AY144">
        <v>285344.46999999997</v>
      </c>
      <c r="AZ144" s="5"/>
    </row>
    <row r="145" spans="2:52" x14ac:dyDescent="0.2">
      <c r="B145" s="5">
        <v>46327</v>
      </c>
      <c r="C145">
        <v>681646.7</v>
      </c>
      <c r="D145">
        <v>881299.75</v>
      </c>
      <c r="E145">
        <v>350815.78</v>
      </c>
      <c r="H145">
        <v>2136114.5</v>
      </c>
      <c r="I145">
        <v>5979882</v>
      </c>
      <c r="J145">
        <v>3293472.5</v>
      </c>
      <c r="M145">
        <v>591226.06000000006</v>
      </c>
      <c r="N145">
        <v>1090283.5</v>
      </c>
      <c r="S145" s="5">
        <v>46327</v>
      </c>
      <c r="T145">
        <v>791995.56</v>
      </c>
      <c r="U145">
        <v>849894.44</v>
      </c>
      <c r="V145">
        <v>288673.57</v>
      </c>
      <c r="Y145">
        <v>2120507.7999999998</v>
      </c>
      <c r="Z145">
        <v>316653.62</v>
      </c>
      <c r="AD145">
        <v>604322.25</v>
      </c>
      <c r="AE145">
        <v>1287952</v>
      </c>
      <c r="AJ145" s="5">
        <v>46327</v>
      </c>
      <c r="AK145">
        <v>263045.03000000003</v>
      </c>
      <c r="AL145">
        <v>152174.14000000001</v>
      </c>
      <c r="AM145">
        <v>337395.25</v>
      </c>
      <c r="AN145">
        <v>0</v>
      </c>
      <c r="AO145">
        <v>1863154.5</v>
      </c>
      <c r="AP145">
        <v>272960.03000000003</v>
      </c>
      <c r="AS145" s="5">
        <v>46327</v>
      </c>
      <c r="AT145">
        <v>268327.7</v>
      </c>
      <c r="AU145">
        <v>158463.70000000001</v>
      </c>
      <c r="AV145">
        <v>295869.90000000002</v>
      </c>
      <c r="AW145">
        <v>0</v>
      </c>
      <c r="AX145">
        <v>1834942.5</v>
      </c>
      <c r="AY145">
        <v>285565.34000000003</v>
      </c>
      <c r="AZ145" s="5"/>
    </row>
    <row r="146" spans="2:52" x14ac:dyDescent="0.2">
      <c r="B146" s="5">
        <v>46357</v>
      </c>
      <c r="C146">
        <v>570132.9</v>
      </c>
      <c r="D146">
        <v>874704.61</v>
      </c>
      <c r="E146">
        <v>338267.34</v>
      </c>
      <c r="H146">
        <v>2135849.5</v>
      </c>
      <c r="I146">
        <v>5825362</v>
      </c>
      <c r="J146">
        <v>3282533</v>
      </c>
      <c r="M146">
        <v>555795.43999999994</v>
      </c>
      <c r="N146">
        <v>995232.8</v>
      </c>
      <c r="S146" s="5">
        <v>46357</v>
      </c>
      <c r="T146">
        <v>666203.25</v>
      </c>
      <c r="U146">
        <v>843954.4</v>
      </c>
      <c r="V146">
        <v>274460.86</v>
      </c>
      <c r="Y146">
        <v>2123317.7999999998</v>
      </c>
      <c r="Z146">
        <v>318408.2</v>
      </c>
      <c r="AD146">
        <v>569514.19999999995</v>
      </c>
      <c r="AE146">
        <v>1234531.3999999999</v>
      </c>
      <c r="AJ146" s="5">
        <v>46357</v>
      </c>
      <c r="AK146">
        <v>261175.86</v>
      </c>
      <c r="AL146">
        <v>145486.79999999999</v>
      </c>
      <c r="AM146">
        <v>342008.8</v>
      </c>
      <c r="AN146">
        <v>0</v>
      </c>
      <c r="AO146">
        <v>1862933.8</v>
      </c>
      <c r="AP146">
        <v>272915.78000000003</v>
      </c>
      <c r="AS146" s="5">
        <v>46357</v>
      </c>
      <c r="AT146">
        <v>268542.34000000003</v>
      </c>
      <c r="AU146">
        <v>154596.04999999999</v>
      </c>
      <c r="AV146">
        <v>298877.12</v>
      </c>
      <c r="AW146">
        <v>0</v>
      </c>
      <c r="AX146">
        <v>1837508.1</v>
      </c>
      <c r="AY146">
        <v>285809.75</v>
      </c>
      <c r="AZ146" s="5"/>
    </row>
    <row r="147" spans="2:52" x14ac:dyDescent="0.2">
      <c r="B147" s="5">
        <v>46388</v>
      </c>
      <c r="C147">
        <v>543664.75</v>
      </c>
      <c r="D147">
        <v>853397.2300000001</v>
      </c>
      <c r="E147">
        <v>326225.7</v>
      </c>
      <c r="H147">
        <v>2135782</v>
      </c>
      <c r="I147">
        <v>5641593.5</v>
      </c>
      <c r="J147">
        <v>3271430.8</v>
      </c>
      <c r="M147">
        <v>501150.53</v>
      </c>
      <c r="N147">
        <v>893135.2</v>
      </c>
      <c r="S147" s="5">
        <v>46388</v>
      </c>
      <c r="T147">
        <v>571837.9</v>
      </c>
      <c r="U147">
        <v>825100.94</v>
      </c>
      <c r="V147">
        <v>264954.79000000004</v>
      </c>
      <c r="Y147">
        <v>2126258</v>
      </c>
      <c r="Z147">
        <v>320012.09999999998</v>
      </c>
      <c r="AD147">
        <v>514975.84</v>
      </c>
      <c r="AE147">
        <v>1160038.1000000001</v>
      </c>
      <c r="AJ147" s="5">
        <v>46388</v>
      </c>
      <c r="AK147">
        <v>251353.38</v>
      </c>
      <c r="AL147">
        <v>123100.12</v>
      </c>
      <c r="AM147">
        <v>343108.6</v>
      </c>
      <c r="AN147">
        <v>0</v>
      </c>
      <c r="AO147">
        <v>1862894.8</v>
      </c>
      <c r="AP147">
        <v>272887.2</v>
      </c>
      <c r="AS147" s="5">
        <v>46388</v>
      </c>
      <c r="AT147">
        <v>257729.02</v>
      </c>
      <c r="AU147">
        <v>135278.47</v>
      </c>
      <c r="AV147">
        <v>301260.79999999999</v>
      </c>
      <c r="AW147">
        <v>0</v>
      </c>
      <c r="AX147">
        <v>1840179.6</v>
      </c>
      <c r="AY147">
        <v>286078.40000000002</v>
      </c>
      <c r="AZ147" s="5"/>
    </row>
    <row r="148" spans="2:52" x14ac:dyDescent="0.2">
      <c r="B148" s="5">
        <v>46419</v>
      </c>
      <c r="C148">
        <v>545214</v>
      </c>
      <c r="D148">
        <v>844720.29</v>
      </c>
      <c r="E148">
        <v>317430.44</v>
      </c>
      <c r="H148">
        <v>2135951.5</v>
      </c>
      <c r="I148">
        <v>5495346</v>
      </c>
      <c r="J148">
        <v>3263405.5</v>
      </c>
      <c r="M148">
        <v>474338.22</v>
      </c>
      <c r="N148">
        <v>807570</v>
      </c>
      <c r="S148" s="5">
        <v>46419</v>
      </c>
      <c r="T148">
        <v>548596.56000000006</v>
      </c>
      <c r="U148">
        <v>813365.56</v>
      </c>
      <c r="V148">
        <v>251012.71800000002</v>
      </c>
      <c r="Y148">
        <v>2129310.5</v>
      </c>
      <c r="Z148">
        <v>320766.8</v>
      </c>
      <c r="AD148">
        <v>469406.44</v>
      </c>
      <c r="AE148">
        <v>1086185.8999999999</v>
      </c>
      <c r="AJ148" s="5">
        <v>46419</v>
      </c>
      <c r="AK148">
        <v>243175.19</v>
      </c>
      <c r="AL148">
        <v>110712.47</v>
      </c>
      <c r="AM148">
        <v>338100.22</v>
      </c>
      <c r="AN148">
        <v>0</v>
      </c>
      <c r="AO148">
        <v>1863080.8</v>
      </c>
      <c r="AP148">
        <v>272870.65999999997</v>
      </c>
      <c r="AS148" s="5">
        <v>46419</v>
      </c>
      <c r="AT148">
        <v>245138.02</v>
      </c>
      <c r="AU148">
        <v>112577.414</v>
      </c>
      <c r="AV148">
        <v>303196.25</v>
      </c>
      <c r="AW148">
        <v>0</v>
      </c>
      <c r="AX148">
        <v>1842946.2</v>
      </c>
      <c r="AY148">
        <v>286364.15999999997</v>
      </c>
      <c r="AZ148" s="5"/>
    </row>
    <row r="149" spans="2:52" x14ac:dyDescent="0.2">
      <c r="B149" s="5">
        <v>46447</v>
      </c>
      <c r="C149">
        <v>533921.1</v>
      </c>
      <c r="D149">
        <v>828039.5</v>
      </c>
      <c r="E149">
        <v>310973.09999999998</v>
      </c>
      <c r="H149">
        <v>2136720.5</v>
      </c>
      <c r="I149">
        <v>5383610</v>
      </c>
      <c r="J149">
        <v>3233754.2</v>
      </c>
      <c r="M149">
        <v>456467.62</v>
      </c>
      <c r="N149">
        <v>737296.1</v>
      </c>
      <c r="S149" s="5">
        <v>46447</v>
      </c>
      <c r="T149">
        <v>539203.43999999994</v>
      </c>
      <c r="U149">
        <v>797457.5</v>
      </c>
      <c r="V149">
        <v>242755.99</v>
      </c>
      <c r="Y149">
        <v>2132305.7999999998</v>
      </c>
      <c r="Z149">
        <v>320308.8</v>
      </c>
      <c r="AD149">
        <v>439727</v>
      </c>
      <c r="AE149">
        <v>1013330.5</v>
      </c>
      <c r="AJ149" s="5">
        <v>46447</v>
      </c>
      <c r="AK149">
        <v>237269.77</v>
      </c>
      <c r="AL149">
        <v>102300.39</v>
      </c>
      <c r="AM149">
        <v>327036.7</v>
      </c>
      <c r="AN149">
        <v>0</v>
      </c>
      <c r="AO149">
        <v>1863860.1</v>
      </c>
      <c r="AP149">
        <v>272860.44</v>
      </c>
      <c r="AS149" s="5">
        <v>46447</v>
      </c>
      <c r="AT149">
        <v>235265.66</v>
      </c>
      <c r="AU149">
        <v>96937.733999999997</v>
      </c>
      <c r="AV149">
        <v>304503.90000000002</v>
      </c>
      <c r="AW149">
        <v>0</v>
      </c>
      <c r="AX149">
        <v>1845651.4</v>
      </c>
      <c r="AY149">
        <v>286654.3</v>
      </c>
      <c r="AZ149" s="5"/>
    </row>
    <row r="150" spans="2:52" x14ac:dyDescent="0.2">
      <c r="B150" s="5">
        <v>46478</v>
      </c>
      <c r="C150">
        <v>462189.6</v>
      </c>
      <c r="D150">
        <v>813093.7</v>
      </c>
      <c r="E150">
        <v>310181.7</v>
      </c>
      <c r="H150">
        <v>2138175</v>
      </c>
      <c r="I150">
        <v>5328233.5</v>
      </c>
      <c r="J150">
        <v>3197673.5</v>
      </c>
      <c r="M150">
        <v>431929.75</v>
      </c>
      <c r="N150">
        <v>684579.25</v>
      </c>
      <c r="S150" s="5">
        <v>46478</v>
      </c>
      <c r="T150">
        <v>522731.25</v>
      </c>
      <c r="U150">
        <v>791108.3</v>
      </c>
      <c r="V150">
        <v>239217.31800000003</v>
      </c>
      <c r="Y150">
        <v>2135117.5</v>
      </c>
      <c r="Z150">
        <v>318867.59999999998</v>
      </c>
      <c r="AD150">
        <v>428097.03</v>
      </c>
      <c r="AE150">
        <v>952197.06</v>
      </c>
      <c r="AJ150" s="5">
        <v>46478</v>
      </c>
      <c r="AK150">
        <v>230693.12</v>
      </c>
      <c r="AL150">
        <v>91483.44</v>
      </c>
      <c r="AM150">
        <v>313737.06</v>
      </c>
      <c r="AN150">
        <v>0</v>
      </c>
      <c r="AO150">
        <v>1865314.5</v>
      </c>
      <c r="AP150">
        <v>272860.56</v>
      </c>
      <c r="AS150" s="5">
        <v>46478</v>
      </c>
      <c r="AT150">
        <v>228025.33</v>
      </c>
      <c r="AU150">
        <v>91324.78</v>
      </c>
      <c r="AV150">
        <v>305228.2</v>
      </c>
      <c r="AW150">
        <v>0</v>
      </c>
      <c r="AX150">
        <v>1848169.1</v>
      </c>
      <c r="AY150">
        <v>286948.44</v>
      </c>
      <c r="AZ150" s="5"/>
    </row>
    <row r="151" spans="2:52" x14ac:dyDescent="0.2">
      <c r="B151" s="5">
        <v>46508</v>
      </c>
      <c r="C151">
        <v>433587.78</v>
      </c>
      <c r="D151">
        <v>809894.89</v>
      </c>
      <c r="E151">
        <v>315386.15999999997</v>
      </c>
      <c r="H151">
        <v>2140255.5</v>
      </c>
      <c r="I151">
        <v>5354633.5</v>
      </c>
      <c r="J151">
        <v>3171755.2</v>
      </c>
      <c r="M151">
        <v>419674.78</v>
      </c>
      <c r="N151">
        <v>662359.9</v>
      </c>
      <c r="S151" s="5">
        <v>46508</v>
      </c>
      <c r="T151">
        <v>515642.6</v>
      </c>
      <c r="U151">
        <v>786885.5</v>
      </c>
      <c r="V151">
        <v>246445.74</v>
      </c>
      <c r="Y151">
        <v>2137717.7999999998</v>
      </c>
      <c r="Z151">
        <v>316381.25</v>
      </c>
      <c r="AD151">
        <v>425368.03</v>
      </c>
      <c r="AE151">
        <v>927224</v>
      </c>
      <c r="AJ151" s="5">
        <v>46508</v>
      </c>
      <c r="AK151">
        <v>226062.3</v>
      </c>
      <c r="AL151">
        <v>84338.3</v>
      </c>
      <c r="AM151">
        <v>303495.3</v>
      </c>
      <c r="AN151">
        <v>0</v>
      </c>
      <c r="AO151">
        <v>1867380.2</v>
      </c>
      <c r="AP151">
        <v>272875.21999999997</v>
      </c>
      <c r="AS151" s="5">
        <v>46508</v>
      </c>
      <c r="AT151">
        <v>223772.39</v>
      </c>
      <c r="AU151">
        <v>89153.37</v>
      </c>
      <c r="AV151">
        <v>306104.03000000003</v>
      </c>
      <c r="AW151">
        <v>0</v>
      </c>
      <c r="AX151">
        <v>1850471.6</v>
      </c>
      <c r="AY151">
        <v>287246.12</v>
      </c>
      <c r="AZ151" s="5"/>
    </row>
    <row r="152" spans="2:52" x14ac:dyDescent="0.2">
      <c r="B152" s="5">
        <v>46539</v>
      </c>
      <c r="C152">
        <v>489060.06</v>
      </c>
      <c r="D152">
        <v>816275.61999999988</v>
      </c>
      <c r="E152">
        <v>332182.7</v>
      </c>
      <c r="H152">
        <v>2142886</v>
      </c>
      <c r="I152">
        <v>5490287</v>
      </c>
      <c r="J152">
        <v>3181216.5</v>
      </c>
      <c r="M152">
        <v>432839.7</v>
      </c>
      <c r="N152">
        <v>704173.25</v>
      </c>
      <c r="S152" s="5">
        <v>46539</v>
      </c>
      <c r="T152">
        <v>561863.25</v>
      </c>
      <c r="U152">
        <v>791044.94</v>
      </c>
      <c r="V152">
        <v>272236.489</v>
      </c>
      <c r="Y152">
        <v>2140106.7999999998</v>
      </c>
      <c r="Z152">
        <v>312993.46999999997</v>
      </c>
      <c r="AD152">
        <v>429311.6</v>
      </c>
      <c r="AE152">
        <v>992301.44</v>
      </c>
      <c r="AJ152" s="5">
        <v>46539</v>
      </c>
      <c r="AK152">
        <v>225604.94</v>
      </c>
      <c r="AL152">
        <v>87463.85</v>
      </c>
      <c r="AM152">
        <v>299910.78000000003</v>
      </c>
      <c r="AN152">
        <v>0</v>
      </c>
      <c r="AO152">
        <v>1869977.6000000001</v>
      </c>
      <c r="AP152">
        <v>272908.15999999997</v>
      </c>
      <c r="AS152" s="5">
        <v>46539</v>
      </c>
      <c r="AT152">
        <v>221811.1</v>
      </c>
      <c r="AU152">
        <v>87888.63</v>
      </c>
      <c r="AV152">
        <v>308496.5</v>
      </c>
      <c r="AW152">
        <v>0</v>
      </c>
      <c r="AX152">
        <v>1852559.8</v>
      </c>
      <c r="AY152">
        <v>287547.15999999997</v>
      </c>
      <c r="AZ152" s="5"/>
    </row>
    <row r="153" spans="2:52" x14ac:dyDescent="0.2">
      <c r="B153" s="5">
        <v>46569</v>
      </c>
      <c r="C153">
        <v>586402.4</v>
      </c>
      <c r="D153">
        <v>826730.97</v>
      </c>
      <c r="E153">
        <v>356082.12</v>
      </c>
      <c r="H153">
        <v>2145992.7999999998</v>
      </c>
      <c r="I153">
        <v>5707922.5</v>
      </c>
      <c r="J153">
        <v>3274875.5</v>
      </c>
      <c r="M153">
        <v>463932.6</v>
      </c>
      <c r="N153">
        <v>823174.5</v>
      </c>
      <c r="S153" s="5">
        <v>46569</v>
      </c>
      <c r="T153">
        <v>677782.25</v>
      </c>
      <c r="U153">
        <v>801703.44</v>
      </c>
      <c r="V153">
        <v>310791.40299999999</v>
      </c>
      <c r="Y153">
        <v>2142293</v>
      </c>
      <c r="Z153">
        <v>309323.5</v>
      </c>
      <c r="AD153">
        <v>451745.84</v>
      </c>
      <c r="AE153">
        <v>1200156.6000000001</v>
      </c>
      <c r="AJ153" s="5">
        <v>46569</v>
      </c>
      <c r="AK153">
        <v>228735.05</v>
      </c>
      <c r="AL153">
        <v>98552.88</v>
      </c>
      <c r="AM153">
        <v>300285.5</v>
      </c>
      <c r="AN153">
        <v>0</v>
      </c>
      <c r="AO153">
        <v>1873030.1</v>
      </c>
      <c r="AP153">
        <v>272962.75</v>
      </c>
      <c r="AS153" s="5">
        <v>46569</v>
      </c>
      <c r="AT153">
        <v>223536.77</v>
      </c>
      <c r="AU153">
        <v>92660.06</v>
      </c>
      <c r="AV153">
        <v>313294.59999999998</v>
      </c>
      <c r="AW153">
        <v>0</v>
      </c>
      <c r="AX153">
        <v>1854441.1</v>
      </c>
      <c r="AY153">
        <v>287851.78000000003</v>
      </c>
      <c r="AZ153" s="5"/>
    </row>
    <row r="154" spans="2:52" x14ac:dyDescent="0.2">
      <c r="B154" s="5">
        <v>46600</v>
      </c>
      <c r="C154">
        <v>692714.4</v>
      </c>
      <c r="D154">
        <v>842338.37000000011</v>
      </c>
      <c r="E154">
        <v>374695.9</v>
      </c>
      <c r="H154">
        <v>2149511</v>
      </c>
      <c r="I154">
        <v>5926327</v>
      </c>
      <c r="J154">
        <v>3381797.2</v>
      </c>
      <c r="M154">
        <v>515251.75</v>
      </c>
      <c r="N154">
        <v>967385.4</v>
      </c>
      <c r="S154" s="5">
        <v>46600</v>
      </c>
      <c r="T154">
        <v>767853.2</v>
      </c>
      <c r="U154">
        <v>813901.56</v>
      </c>
      <c r="V154">
        <v>336522.85700000002</v>
      </c>
      <c r="Y154">
        <v>2144285.2000000002</v>
      </c>
      <c r="Z154">
        <v>306215.2</v>
      </c>
      <c r="AD154">
        <v>496200.03</v>
      </c>
      <c r="AE154">
        <v>1450664.9</v>
      </c>
      <c r="AJ154" s="5">
        <v>46600</v>
      </c>
      <c r="AK154">
        <v>235085.6</v>
      </c>
      <c r="AL154">
        <v>115709.78</v>
      </c>
      <c r="AM154">
        <v>302309.46999999997</v>
      </c>
      <c r="AN154">
        <v>0</v>
      </c>
      <c r="AO154">
        <v>1876469.2</v>
      </c>
      <c r="AP154">
        <v>273042</v>
      </c>
      <c r="AS154" s="5">
        <v>46600</v>
      </c>
      <c r="AT154">
        <v>229500.08</v>
      </c>
      <c r="AU154">
        <v>106196.11</v>
      </c>
      <c r="AV154">
        <v>320783.06</v>
      </c>
      <c r="AW154">
        <v>0</v>
      </c>
      <c r="AX154">
        <v>1856125</v>
      </c>
      <c r="AY154">
        <v>288160.21999999997</v>
      </c>
      <c r="AZ154" s="5"/>
    </row>
    <row r="155" spans="2:52" x14ac:dyDescent="0.2">
      <c r="B155" s="5">
        <v>46631</v>
      </c>
      <c r="C155">
        <v>789061.9</v>
      </c>
      <c r="D155">
        <v>864272.02</v>
      </c>
      <c r="E155">
        <v>387142.9</v>
      </c>
      <c r="H155">
        <v>2153381.5</v>
      </c>
      <c r="I155">
        <v>6096888</v>
      </c>
      <c r="J155">
        <v>3442537.2</v>
      </c>
      <c r="M155">
        <v>576531.43999999994</v>
      </c>
      <c r="N155">
        <v>1077114.5</v>
      </c>
      <c r="S155" s="5">
        <v>46631</v>
      </c>
      <c r="T155">
        <v>843933.7</v>
      </c>
      <c r="U155">
        <v>826593.9</v>
      </c>
      <c r="V155">
        <v>340369.63500000001</v>
      </c>
      <c r="Y155">
        <v>2146092.2000000002</v>
      </c>
      <c r="Z155">
        <v>304550.94</v>
      </c>
      <c r="AD155">
        <v>542357.5</v>
      </c>
      <c r="AE155">
        <v>1604136</v>
      </c>
      <c r="AJ155" s="5">
        <v>46631</v>
      </c>
      <c r="AK155">
        <v>244722.16</v>
      </c>
      <c r="AL155">
        <v>135910.17000000001</v>
      </c>
      <c r="AM155">
        <v>305685.75</v>
      </c>
      <c r="AN155">
        <v>0</v>
      </c>
      <c r="AO155">
        <v>1880233.1</v>
      </c>
      <c r="AP155">
        <v>273148.5</v>
      </c>
      <c r="AS155" s="5">
        <v>46631</v>
      </c>
      <c r="AT155">
        <v>238415.35999999999</v>
      </c>
      <c r="AU155">
        <v>124885.64</v>
      </c>
      <c r="AV155">
        <v>330719.40000000002</v>
      </c>
      <c r="AW155">
        <v>0</v>
      </c>
      <c r="AX155">
        <v>1857619</v>
      </c>
      <c r="AY155">
        <v>288473.2</v>
      </c>
      <c r="AZ155" s="5"/>
    </row>
    <row r="156" spans="2:52" x14ac:dyDescent="0.2">
      <c r="B156" s="5">
        <v>46661</v>
      </c>
      <c r="C156">
        <v>849388.3</v>
      </c>
      <c r="D156">
        <v>881111.58</v>
      </c>
      <c r="E156">
        <v>387484.9</v>
      </c>
      <c r="H156">
        <v>2157552.5</v>
      </c>
      <c r="I156">
        <v>6178014</v>
      </c>
      <c r="J156">
        <v>3434495</v>
      </c>
      <c r="M156">
        <v>625451.43999999994</v>
      </c>
      <c r="N156">
        <v>1130803.1000000001</v>
      </c>
      <c r="S156" s="5">
        <v>46661</v>
      </c>
      <c r="T156">
        <v>883395.1</v>
      </c>
      <c r="U156">
        <v>838652.75</v>
      </c>
      <c r="V156">
        <v>330777.92700000003</v>
      </c>
      <c r="Y156">
        <v>2147721.5</v>
      </c>
      <c r="Z156">
        <v>304071.65999999997</v>
      </c>
      <c r="AD156">
        <v>576135.30000000005</v>
      </c>
      <c r="AE156">
        <v>1647716.4</v>
      </c>
      <c r="AJ156" s="5">
        <v>46661</v>
      </c>
      <c r="AK156">
        <v>256355.42</v>
      </c>
      <c r="AL156">
        <v>157195.03</v>
      </c>
      <c r="AM156">
        <v>310431.44</v>
      </c>
      <c r="AN156">
        <v>0</v>
      </c>
      <c r="AO156">
        <v>1884267.8</v>
      </c>
      <c r="AP156">
        <v>273284.53000000003</v>
      </c>
      <c r="AS156" s="5">
        <v>46661</v>
      </c>
      <c r="AT156">
        <v>248186</v>
      </c>
      <c r="AU156">
        <v>142565.69</v>
      </c>
      <c r="AV156">
        <v>342833.3</v>
      </c>
      <c r="AW156">
        <v>0</v>
      </c>
      <c r="AX156">
        <v>1858930</v>
      </c>
      <c r="AY156">
        <v>288791.46999999997</v>
      </c>
      <c r="AZ156" s="5"/>
    </row>
    <row r="157" spans="2:52" x14ac:dyDescent="0.2">
      <c r="B157" s="5">
        <v>46692</v>
      </c>
      <c r="C157">
        <v>761694.3</v>
      </c>
      <c r="D157">
        <v>887906</v>
      </c>
      <c r="E157">
        <v>375753.47</v>
      </c>
      <c r="H157">
        <v>2161976.7999999998</v>
      </c>
      <c r="I157">
        <v>6130032.5</v>
      </c>
      <c r="J157">
        <v>3402994</v>
      </c>
      <c r="M157">
        <v>644404.25</v>
      </c>
      <c r="N157">
        <v>1107054</v>
      </c>
      <c r="S157" s="5">
        <v>46692</v>
      </c>
      <c r="T157">
        <v>834798.9</v>
      </c>
      <c r="U157">
        <v>841828.8</v>
      </c>
      <c r="V157">
        <v>312297.217</v>
      </c>
      <c r="Y157">
        <v>2149178.2000000002</v>
      </c>
      <c r="Z157">
        <v>304671.12</v>
      </c>
      <c r="AD157">
        <v>587379.93999999994</v>
      </c>
      <c r="AE157">
        <v>1606376</v>
      </c>
      <c r="AJ157" s="5">
        <v>46692</v>
      </c>
      <c r="AK157">
        <v>265864.2</v>
      </c>
      <c r="AL157">
        <v>173119.58</v>
      </c>
      <c r="AM157">
        <v>315260.59999999998</v>
      </c>
      <c r="AN157">
        <v>0</v>
      </c>
      <c r="AO157">
        <v>1888524.5</v>
      </c>
      <c r="AP157">
        <v>273452.12</v>
      </c>
      <c r="AS157" s="5">
        <v>46692</v>
      </c>
      <c r="AT157">
        <v>255727.14</v>
      </c>
      <c r="AU157">
        <v>154493.53</v>
      </c>
      <c r="AV157">
        <v>354927.25</v>
      </c>
      <c r="AW157">
        <v>0</v>
      </c>
      <c r="AX157">
        <v>1860062.2</v>
      </c>
      <c r="AY157">
        <v>289115.94</v>
      </c>
      <c r="AZ157" s="5"/>
    </row>
    <row r="158" spans="2:52" x14ac:dyDescent="0.2">
      <c r="B158" s="5">
        <v>46722</v>
      </c>
      <c r="C158">
        <v>662270.5</v>
      </c>
      <c r="D158">
        <v>883987.81</v>
      </c>
      <c r="E158">
        <v>354912.47</v>
      </c>
      <c r="H158">
        <v>2166613.7999999998</v>
      </c>
      <c r="I158">
        <v>6006507</v>
      </c>
      <c r="J158">
        <v>3353391.2</v>
      </c>
      <c r="M158">
        <v>629458.30000000005</v>
      </c>
      <c r="N158">
        <v>1033971.44</v>
      </c>
      <c r="S158" s="5">
        <v>46722</v>
      </c>
      <c r="T158">
        <v>713378.25</v>
      </c>
      <c r="U158">
        <v>835101.4</v>
      </c>
      <c r="V158">
        <v>291456.86699999997</v>
      </c>
      <c r="Y158">
        <v>2150467</v>
      </c>
      <c r="Z158">
        <v>306231.09999999998</v>
      </c>
      <c r="AD158">
        <v>564509.25</v>
      </c>
      <c r="AE158">
        <v>1515363.4</v>
      </c>
      <c r="AJ158" s="5">
        <v>46722</v>
      </c>
      <c r="AK158">
        <v>268763</v>
      </c>
      <c r="AL158">
        <v>176270.05</v>
      </c>
      <c r="AM158">
        <v>318421.7</v>
      </c>
      <c r="AN158">
        <v>0</v>
      </c>
      <c r="AO158">
        <v>1892960.9</v>
      </c>
      <c r="AP158">
        <v>273653.09999999998</v>
      </c>
      <c r="AS158" s="5">
        <v>46722</v>
      </c>
      <c r="AT158">
        <v>256407.06</v>
      </c>
      <c r="AU158">
        <v>152883.06</v>
      </c>
      <c r="AV158">
        <v>365323.44</v>
      </c>
      <c r="AW158">
        <v>0</v>
      </c>
      <c r="AX158">
        <v>1861019.4</v>
      </c>
      <c r="AY158">
        <v>289447.62</v>
      </c>
      <c r="AZ158" s="5"/>
    </row>
    <row r="159" spans="2:52" x14ac:dyDescent="0.2">
      <c r="B159" s="5">
        <v>46753</v>
      </c>
      <c r="C159">
        <v>608116.69999999995</v>
      </c>
      <c r="D159">
        <v>869724.01</v>
      </c>
      <c r="E159">
        <v>339272.94</v>
      </c>
      <c r="H159">
        <v>2171427.2000000002</v>
      </c>
      <c r="I159">
        <v>5784707.5</v>
      </c>
      <c r="J159">
        <v>3304558.5</v>
      </c>
      <c r="M159">
        <v>589221.93999999994</v>
      </c>
      <c r="N159">
        <v>944500</v>
      </c>
      <c r="S159" s="5">
        <v>46753</v>
      </c>
      <c r="T159">
        <v>643667.93999999994</v>
      </c>
      <c r="U159">
        <v>822748.9</v>
      </c>
      <c r="V159">
        <v>273936.46000000002</v>
      </c>
      <c r="Y159">
        <v>2151591</v>
      </c>
      <c r="Z159">
        <v>308037.3</v>
      </c>
      <c r="AD159">
        <v>521015.56</v>
      </c>
      <c r="AE159">
        <v>1401291.1</v>
      </c>
      <c r="AJ159" s="5">
        <v>46753</v>
      </c>
      <c r="AK159">
        <v>263582.40000000002</v>
      </c>
      <c r="AL159">
        <v>163788.88</v>
      </c>
      <c r="AM159">
        <v>320913.3</v>
      </c>
      <c r="AN159">
        <v>0</v>
      </c>
      <c r="AO159">
        <v>1897538.4</v>
      </c>
      <c r="AP159">
        <v>273888.96999999997</v>
      </c>
      <c r="AS159" s="5">
        <v>46753</v>
      </c>
      <c r="AT159">
        <v>248892.48</v>
      </c>
      <c r="AU159">
        <v>140387.12</v>
      </c>
      <c r="AV159">
        <v>375002.78</v>
      </c>
      <c r="AW159">
        <v>0</v>
      </c>
      <c r="AX159">
        <v>1861803.2</v>
      </c>
      <c r="AY159">
        <v>289787.71999999997</v>
      </c>
      <c r="AZ159" s="5"/>
    </row>
    <row r="160" spans="2:52" x14ac:dyDescent="0.2">
      <c r="B160" s="5">
        <v>46784</v>
      </c>
      <c r="C160">
        <v>599161</v>
      </c>
      <c r="D160">
        <v>851229.15999999992</v>
      </c>
      <c r="E160">
        <v>325367.12</v>
      </c>
      <c r="H160">
        <v>2176172.5</v>
      </c>
      <c r="I160">
        <v>5572408</v>
      </c>
      <c r="J160">
        <v>3285571</v>
      </c>
      <c r="M160">
        <v>537936.9</v>
      </c>
      <c r="N160">
        <v>857074.7</v>
      </c>
      <c r="S160" s="5">
        <v>46784</v>
      </c>
      <c r="T160">
        <v>615493.30000000005</v>
      </c>
      <c r="U160">
        <v>809012.5</v>
      </c>
      <c r="V160">
        <v>262023.66499999998</v>
      </c>
      <c r="Y160">
        <v>2152406.7999999998</v>
      </c>
      <c r="Z160">
        <v>309602.03000000003</v>
      </c>
      <c r="AD160">
        <v>482147.84000000003</v>
      </c>
      <c r="AE160">
        <v>1291775.8</v>
      </c>
      <c r="AJ160" s="5">
        <v>46784</v>
      </c>
      <c r="AK160">
        <v>254277.9</v>
      </c>
      <c r="AL160">
        <v>138262.82999999999</v>
      </c>
      <c r="AM160">
        <v>322117.28000000003</v>
      </c>
      <c r="AN160">
        <v>0</v>
      </c>
      <c r="AO160">
        <v>1902008.1</v>
      </c>
      <c r="AP160">
        <v>274164.25</v>
      </c>
      <c r="AS160" s="5">
        <v>46784</v>
      </c>
      <c r="AT160">
        <v>238050.97</v>
      </c>
      <c r="AU160">
        <v>125824</v>
      </c>
      <c r="AV160">
        <v>383353.28</v>
      </c>
      <c r="AW160">
        <v>0</v>
      </c>
      <c r="AX160">
        <v>1862268</v>
      </c>
      <c r="AY160">
        <v>290138.56</v>
      </c>
      <c r="AZ160" s="5"/>
    </row>
    <row r="161" spans="2:52" x14ac:dyDescent="0.2">
      <c r="B161" s="5">
        <v>46813</v>
      </c>
      <c r="C161">
        <v>556689.93999999994</v>
      </c>
      <c r="D161">
        <v>835664.63</v>
      </c>
      <c r="E161">
        <v>315817.3</v>
      </c>
      <c r="H161">
        <v>2179672.5</v>
      </c>
      <c r="I161">
        <v>5407143</v>
      </c>
      <c r="J161">
        <v>3278705.2</v>
      </c>
      <c r="M161">
        <v>490718.44</v>
      </c>
      <c r="N161">
        <v>776278</v>
      </c>
      <c r="S161" s="5">
        <v>46813</v>
      </c>
      <c r="T161">
        <v>617029.1</v>
      </c>
      <c r="U161">
        <v>794570.8</v>
      </c>
      <c r="V161">
        <v>256724.88500000001</v>
      </c>
      <c r="Y161">
        <v>2152118.7999999998</v>
      </c>
      <c r="Z161">
        <v>310158.2</v>
      </c>
      <c r="AD161">
        <v>447932.6</v>
      </c>
      <c r="AE161">
        <v>1190050</v>
      </c>
      <c r="AJ161" s="5">
        <v>46813</v>
      </c>
      <c r="AK161">
        <v>244225.92000000001</v>
      </c>
      <c r="AL161">
        <v>112131.72</v>
      </c>
      <c r="AM161">
        <v>321115.7</v>
      </c>
      <c r="AN161">
        <v>0</v>
      </c>
      <c r="AO161">
        <v>1905191</v>
      </c>
      <c r="AP161">
        <v>274481.59999999998</v>
      </c>
      <c r="AS161" s="5">
        <v>46813</v>
      </c>
      <c r="AT161">
        <v>227658.66</v>
      </c>
      <c r="AU161">
        <v>107245.45</v>
      </c>
      <c r="AV161">
        <v>390324.8</v>
      </c>
      <c r="AW161">
        <v>0</v>
      </c>
      <c r="AX161">
        <v>1861618.5</v>
      </c>
      <c r="AY161">
        <v>290500.56</v>
      </c>
      <c r="AZ161" s="5"/>
    </row>
    <row r="162" spans="2:52" x14ac:dyDescent="0.2">
      <c r="B162" s="5">
        <v>46844</v>
      </c>
      <c r="C162">
        <v>477530.7</v>
      </c>
      <c r="D162">
        <v>823326.14</v>
      </c>
      <c r="E162">
        <v>311147.84000000003</v>
      </c>
      <c r="H162">
        <v>2181611.7999999998</v>
      </c>
      <c r="I162">
        <v>5335832.5</v>
      </c>
      <c r="J162">
        <v>3273462.2</v>
      </c>
      <c r="M162">
        <v>460271.56</v>
      </c>
      <c r="N162">
        <v>712153.1</v>
      </c>
      <c r="S162" s="5">
        <v>46844</v>
      </c>
      <c r="T162">
        <v>622508.69999999995</v>
      </c>
      <c r="U162">
        <v>787902</v>
      </c>
      <c r="V162">
        <v>261708.48699999999</v>
      </c>
      <c r="Y162">
        <v>2150531.7999999998</v>
      </c>
      <c r="Z162">
        <v>309238.5</v>
      </c>
      <c r="AD162">
        <v>428333</v>
      </c>
      <c r="AE162">
        <v>1114132.8</v>
      </c>
      <c r="AJ162" s="5">
        <v>46844</v>
      </c>
      <c r="AK162">
        <v>236256.55</v>
      </c>
      <c r="AL162">
        <v>97898.97</v>
      </c>
      <c r="AM162">
        <v>316971.44</v>
      </c>
      <c r="AN162">
        <v>0</v>
      </c>
      <c r="AO162">
        <v>1906778.8</v>
      </c>
      <c r="AP162">
        <v>274833.2</v>
      </c>
      <c r="AS162" s="5">
        <v>46844</v>
      </c>
      <c r="AT162">
        <v>220369.98</v>
      </c>
      <c r="AU162">
        <v>93855.085999999996</v>
      </c>
      <c r="AV162">
        <v>396488.53</v>
      </c>
      <c r="AW162">
        <v>0</v>
      </c>
      <c r="AX162">
        <v>1859663.6</v>
      </c>
      <c r="AY162">
        <v>290868.21999999997</v>
      </c>
      <c r="AZ162" s="5"/>
    </row>
    <row r="163" spans="2:52" x14ac:dyDescent="0.2">
      <c r="B163" s="5">
        <v>46874</v>
      </c>
      <c r="C163">
        <v>466887.62</v>
      </c>
      <c r="D163">
        <v>812205.55</v>
      </c>
      <c r="E163">
        <v>316369.28000000003</v>
      </c>
      <c r="H163">
        <v>2182103.2000000002</v>
      </c>
      <c r="I163">
        <v>5325830.5</v>
      </c>
      <c r="J163">
        <v>3263908</v>
      </c>
      <c r="M163">
        <v>442566.34</v>
      </c>
      <c r="N163">
        <v>683734.4</v>
      </c>
      <c r="S163" s="5">
        <v>46874</v>
      </c>
      <c r="T163">
        <v>635712</v>
      </c>
      <c r="U163">
        <v>786608.7</v>
      </c>
      <c r="V163">
        <v>273744.13899999997</v>
      </c>
      <c r="Y163">
        <v>2147750</v>
      </c>
      <c r="Z163">
        <v>306952.96999999997</v>
      </c>
      <c r="AD163">
        <v>426622.47</v>
      </c>
      <c r="AE163">
        <v>1087305.5</v>
      </c>
      <c r="AJ163" s="5">
        <v>46874</v>
      </c>
      <c r="AK163">
        <v>230995.1</v>
      </c>
      <c r="AL163">
        <v>91037.53</v>
      </c>
      <c r="AM163">
        <v>312084.53000000003</v>
      </c>
      <c r="AN163">
        <v>0</v>
      </c>
      <c r="AO163">
        <v>1906892.2</v>
      </c>
      <c r="AP163">
        <v>275211.03000000003</v>
      </c>
      <c r="AS163" s="5">
        <v>46874</v>
      </c>
      <c r="AT163">
        <v>217055.2</v>
      </c>
      <c r="AU163">
        <v>90152.44</v>
      </c>
      <c r="AV163">
        <v>402653</v>
      </c>
      <c r="AW163">
        <v>0</v>
      </c>
      <c r="AX163">
        <v>1856513.9</v>
      </c>
      <c r="AY163">
        <v>291236.15999999997</v>
      </c>
      <c r="AZ163" s="5"/>
    </row>
    <row r="164" spans="2:52" x14ac:dyDescent="0.2">
      <c r="B164" s="5">
        <v>46905</v>
      </c>
      <c r="C164">
        <v>519234.22</v>
      </c>
      <c r="D164">
        <v>812276.44000000006</v>
      </c>
      <c r="E164">
        <v>336720.34</v>
      </c>
      <c r="H164">
        <v>2181305</v>
      </c>
      <c r="I164">
        <v>5390210.5</v>
      </c>
      <c r="J164">
        <v>3297127</v>
      </c>
      <c r="M164">
        <v>440706.8</v>
      </c>
      <c r="N164">
        <v>733434.06</v>
      </c>
      <c r="S164" s="5">
        <v>46905</v>
      </c>
      <c r="T164">
        <v>697855.25</v>
      </c>
      <c r="U164">
        <v>789950.06</v>
      </c>
      <c r="V164">
        <v>301291.06700000004</v>
      </c>
      <c r="Y164">
        <v>2143903.5</v>
      </c>
      <c r="Z164">
        <v>303774.5</v>
      </c>
      <c r="AD164">
        <v>435527.03</v>
      </c>
      <c r="AE164">
        <v>1158652</v>
      </c>
      <c r="AJ164" s="5">
        <v>46905</v>
      </c>
      <c r="AK164">
        <v>228340.53</v>
      </c>
      <c r="AL164">
        <v>89485.016000000003</v>
      </c>
      <c r="AM164">
        <v>310386.12</v>
      </c>
      <c r="AN164">
        <v>0</v>
      </c>
      <c r="AO164">
        <v>1905696.8</v>
      </c>
      <c r="AP164">
        <v>275608.09999999998</v>
      </c>
      <c r="AS164" s="5">
        <v>46905</v>
      </c>
      <c r="AT164">
        <v>216310.22</v>
      </c>
      <c r="AU164">
        <v>91755.91</v>
      </c>
      <c r="AV164">
        <v>410742.8</v>
      </c>
      <c r="AW164">
        <v>0</v>
      </c>
      <c r="AX164">
        <v>1852304</v>
      </c>
      <c r="AY164">
        <v>291599.65999999997</v>
      </c>
      <c r="AZ164" s="5"/>
    </row>
    <row r="165" spans="2:52" x14ac:dyDescent="0.2">
      <c r="B165" s="5">
        <v>46935</v>
      </c>
      <c r="C165">
        <v>584266</v>
      </c>
      <c r="D165">
        <v>821002.24000000011</v>
      </c>
      <c r="E165">
        <v>369522.28</v>
      </c>
      <c r="H165">
        <v>2179366.2000000002</v>
      </c>
      <c r="I165">
        <v>5529287</v>
      </c>
      <c r="J165">
        <v>3398024.2</v>
      </c>
      <c r="M165">
        <v>458076.1</v>
      </c>
      <c r="N165">
        <v>907555</v>
      </c>
      <c r="S165" s="5">
        <v>46935</v>
      </c>
      <c r="T165">
        <v>809942.1</v>
      </c>
      <c r="U165">
        <v>803914.25</v>
      </c>
      <c r="V165">
        <v>333726.326</v>
      </c>
      <c r="Y165">
        <v>2139114</v>
      </c>
      <c r="Z165">
        <v>300431.8</v>
      </c>
      <c r="AD165">
        <v>464653.06</v>
      </c>
      <c r="AE165">
        <v>1329398.5</v>
      </c>
      <c r="AJ165" s="5">
        <v>46935</v>
      </c>
      <c r="AK165">
        <v>228902.12</v>
      </c>
      <c r="AL165">
        <v>93859.66</v>
      </c>
      <c r="AM165">
        <v>311912.34000000003</v>
      </c>
      <c r="AN165">
        <v>0</v>
      </c>
      <c r="AO165">
        <v>1903347.9</v>
      </c>
      <c r="AP165">
        <v>276018.34000000003</v>
      </c>
      <c r="AS165" s="5">
        <v>46935</v>
      </c>
      <c r="AT165">
        <v>218752.17</v>
      </c>
      <c r="AU165">
        <v>99249.19</v>
      </c>
      <c r="AV165">
        <v>422057.34</v>
      </c>
      <c r="AW165">
        <v>0</v>
      </c>
      <c r="AX165">
        <v>1847159.1</v>
      </c>
      <c r="AY165">
        <v>291954.90000000002</v>
      </c>
      <c r="AZ165" s="5"/>
    </row>
    <row r="166" spans="2:52" x14ac:dyDescent="0.2">
      <c r="B166" s="5">
        <v>46966</v>
      </c>
      <c r="C166">
        <v>671045.4</v>
      </c>
      <c r="D166">
        <v>832815.23</v>
      </c>
      <c r="E166">
        <v>400639.5</v>
      </c>
      <c r="H166">
        <v>2176423.2000000002</v>
      </c>
      <c r="I166">
        <v>5670206.5</v>
      </c>
      <c r="J166">
        <v>3534328.8</v>
      </c>
      <c r="M166">
        <v>497117.22</v>
      </c>
      <c r="N166">
        <v>1150539.8999999999</v>
      </c>
      <c r="S166" s="5">
        <v>46966</v>
      </c>
      <c r="T166">
        <v>945831.94</v>
      </c>
      <c r="U166">
        <v>821409.4</v>
      </c>
      <c r="V166">
        <v>352602.74</v>
      </c>
      <c r="Y166">
        <v>2133489.2000000002</v>
      </c>
      <c r="Z166">
        <v>298160.84000000003</v>
      </c>
      <c r="AD166">
        <v>529172.69999999995</v>
      </c>
      <c r="AE166">
        <v>1501477.5</v>
      </c>
      <c r="AJ166" s="5">
        <v>46966</v>
      </c>
      <c r="AK166">
        <v>233396.02</v>
      </c>
      <c r="AL166">
        <v>104556.51</v>
      </c>
      <c r="AM166">
        <v>316238.21999999997</v>
      </c>
      <c r="AN166">
        <v>0</v>
      </c>
      <c r="AO166">
        <v>1899986.4</v>
      </c>
      <c r="AP166">
        <v>276436.46999999997</v>
      </c>
      <c r="AS166" s="5">
        <v>46966</v>
      </c>
      <c r="AT166">
        <v>226610.58</v>
      </c>
      <c r="AU166">
        <v>117585.12</v>
      </c>
      <c r="AV166">
        <v>436814.22</v>
      </c>
      <c r="AW166">
        <v>0</v>
      </c>
      <c r="AX166">
        <v>1841190.5</v>
      </c>
      <c r="AY166">
        <v>292298.84000000003</v>
      </c>
      <c r="AZ166" s="5"/>
    </row>
    <row r="167" spans="2:52" x14ac:dyDescent="0.2">
      <c r="B167" s="5">
        <v>46997</v>
      </c>
      <c r="C167">
        <v>794344.06</v>
      </c>
      <c r="D167">
        <v>849635.1100000001</v>
      </c>
      <c r="E167">
        <v>413302.66</v>
      </c>
      <c r="H167">
        <v>2172596.2000000002</v>
      </c>
      <c r="I167">
        <v>5820606.5</v>
      </c>
      <c r="J167">
        <v>3587805.5</v>
      </c>
      <c r="M167">
        <v>539672</v>
      </c>
      <c r="N167">
        <v>1338810.2</v>
      </c>
      <c r="S167" s="5">
        <v>46997</v>
      </c>
      <c r="T167">
        <v>1004689.3</v>
      </c>
      <c r="U167">
        <v>840832.6</v>
      </c>
      <c r="V167">
        <v>347664.44200000004</v>
      </c>
      <c r="Y167">
        <v>2127125.5</v>
      </c>
      <c r="Z167">
        <v>298944.15999999997</v>
      </c>
      <c r="AD167">
        <v>601360.4</v>
      </c>
      <c r="AE167">
        <v>1567432.1</v>
      </c>
      <c r="AJ167" s="5">
        <v>46997</v>
      </c>
      <c r="AK167">
        <v>240870.11</v>
      </c>
      <c r="AL167">
        <v>118712.9</v>
      </c>
      <c r="AM167">
        <v>322988.34000000003</v>
      </c>
      <c r="AN167">
        <v>0</v>
      </c>
      <c r="AO167">
        <v>1895738</v>
      </c>
      <c r="AP167">
        <v>276857.96999999997</v>
      </c>
      <c r="AS167" s="5">
        <v>46997</v>
      </c>
      <c r="AT167">
        <v>239371.3</v>
      </c>
      <c r="AU167">
        <v>141381.69</v>
      </c>
      <c r="AV167">
        <v>454352.97</v>
      </c>
      <c r="AW167">
        <v>0</v>
      </c>
      <c r="AX167">
        <v>1834496.9</v>
      </c>
      <c r="AY167">
        <v>292628.7</v>
      </c>
      <c r="AZ167" s="5"/>
    </row>
    <row r="168" spans="2:52" x14ac:dyDescent="0.2">
      <c r="B168" s="5">
        <v>47027</v>
      </c>
      <c r="C168">
        <v>875430.75</v>
      </c>
      <c r="D168">
        <v>859395.78</v>
      </c>
      <c r="E168">
        <v>405112.94</v>
      </c>
      <c r="H168">
        <v>2167992.5</v>
      </c>
      <c r="I168">
        <v>5924119</v>
      </c>
      <c r="J168">
        <v>3520601.8</v>
      </c>
      <c r="M168">
        <v>570822.6</v>
      </c>
      <c r="N168">
        <v>1403739.4</v>
      </c>
      <c r="S168" s="5">
        <v>47027</v>
      </c>
      <c r="T168">
        <v>1009562.4</v>
      </c>
      <c r="U168">
        <v>852051.8</v>
      </c>
      <c r="V168">
        <v>331407.53999999998</v>
      </c>
      <c r="Y168">
        <v>2120107.7999999998</v>
      </c>
      <c r="Z168">
        <v>301856.53000000003</v>
      </c>
      <c r="AD168">
        <v>648313.1</v>
      </c>
      <c r="AE168">
        <v>1521425.5</v>
      </c>
      <c r="AJ168" s="5">
        <v>47027</v>
      </c>
      <c r="AK168">
        <v>249735.12</v>
      </c>
      <c r="AL168">
        <v>134019.19</v>
      </c>
      <c r="AM168">
        <v>331894.15999999997</v>
      </c>
      <c r="AN168">
        <v>0</v>
      </c>
      <c r="AO168">
        <v>1890713.6000000001</v>
      </c>
      <c r="AP168">
        <v>277278.88</v>
      </c>
      <c r="AS168" s="5">
        <v>47027</v>
      </c>
      <c r="AT168">
        <v>254547.22</v>
      </c>
      <c r="AU168">
        <v>166388.76999999999</v>
      </c>
      <c r="AV168">
        <v>472121.75</v>
      </c>
      <c r="AW168">
        <v>0</v>
      </c>
      <c r="AX168">
        <v>1827165.9</v>
      </c>
      <c r="AY168">
        <v>292942.09999999998</v>
      </c>
      <c r="AZ168" s="5"/>
    </row>
    <row r="169" spans="2:52" x14ac:dyDescent="0.2">
      <c r="B169" s="5">
        <v>47058</v>
      </c>
      <c r="C169">
        <v>841395.4</v>
      </c>
      <c r="D169">
        <v>864648.44</v>
      </c>
      <c r="E169">
        <v>386860.12</v>
      </c>
      <c r="H169">
        <v>2162708.2000000002</v>
      </c>
      <c r="I169">
        <v>5933800</v>
      </c>
      <c r="J169">
        <v>3435943.2</v>
      </c>
      <c r="M169">
        <v>581241.25</v>
      </c>
      <c r="N169">
        <v>1368248.8</v>
      </c>
      <c r="S169" s="5">
        <v>47058</v>
      </c>
      <c r="T169">
        <v>960577.25</v>
      </c>
      <c r="U169">
        <v>853777.7</v>
      </c>
      <c r="V169">
        <v>314057.33999999997</v>
      </c>
      <c r="Y169">
        <v>2112512.5</v>
      </c>
      <c r="Z169">
        <v>305324.90000000002</v>
      </c>
      <c r="AD169">
        <v>655028.5</v>
      </c>
      <c r="AE169">
        <v>1411890</v>
      </c>
      <c r="AJ169" s="5">
        <v>47058</v>
      </c>
      <c r="AK169">
        <v>257117.77</v>
      </c>
      <c r="AL169">
        <v>145210.75</v>
      </c>
      <c r="AM169">
        <v>340943.3</v>
      </c>
      <c r="AN169">
        <v>0</v>
      </c>
      <c r="AO169">
        <v>1885012.5</v>
      </c>
      <c r="AP169">
        <v>277695.71999999997</v>
      </c>
      <c r="AS169" s="5">
        <v>47058</v>
      </c>
      <c r="AT169">
        <v>266379.88</v>
      </c>
      <c r="AU169">
        <v>180442.02</v>
      </c>
      <c r="AV169">
        <v>483811</v>
      </c>
      <c r="AW169">
        <v>0</v>
      </c>
      <c r="AX169">
        <v>1819276</v>
      </c>
      <c r="AY169">
        <v>293236.78000000003</v>
      </c>
      <c r="AZ169" s="5"/>
    </row>
    <row r="170" spans="2:52" x14ac:dyDescent="0.2">
      <c r="B170" s="5">
        <v>47088</v>
      </c>
      <c r="C170">
        <v>717793.56</v>
      </c>
      <c r="D170">
        <v>863119.61</v>
      </c>
      <c r="E170">
        <v>367178.7</v>
      </c>
      <c r="H170">
        <v>2156828.2000000002</v>
      </c>
      <c r="I170">
        <v>5873345.5</v>
      </c>
      <c r="J170">
        <v>3374486</v>
      </c>
      <c r="M170">
        <v>565071.1</v>
      </c>
      <c r="N170">
        <v>1287532.8999999999</v>
      </c>
      <c r="S170" s="5">
        <v>47088</v>
      </c>
      <c r="T170">
        <v>853443.8</v>
      </c>
      <c r="U170">
        <v>849124.5</v>
      </c>
      <c r="V170">
        <v>296657.27799999999</v>
      </c>
      <c r="Y170">
        <v>2104408.5</v>
      </c>
      <c r="Z170">
        <v>308887.40000000002</v>
      </c>
      <c r="AD170">
        <v>622512.1</v>
      </c>
      <c r="AE170">
        <v>1278324.3999999999</v>
      </c>
      <c r="AJ170" s="5">
        <v>47088</v>
      </c>
      <c r="AK170">
        <v>259441.94</v>
      </c>
      <c r="AL170">
        <v>145218.75</v>
      </c>
      <c r="AM170">
        <v>347819.47</v>
      </c>
      <c r="AN170">
        <v>0</v>
      </c>
      <c r="AO170">
        <v>1878722.6</v>
      </c>
      <c r="AP170">
        <v>278105.5</v>
      </c>
      <c r="AS170" s="5">
        <v>47088</v>
      </c>
      <c r="AT170">
        <v>270410.46999999997</v>
      </c>
      <c r="AU170">
        <v>174117.84</v>
      </c>
      <c r="AV170">
        <v>487572.8</v>
      </c>
      <c r="AW170">
        <v>0</v>
      </c>
      <c r="AX170">
        <v>1810897.8</v>
      </c>
      <c r="AY170">
        <v>293510.75</v>
      </c>
      <c r="AZ170" s="5"/>
    </row>
    <row r="171" spans="2:52" x14ac:dyDescent="0.2">
      <c r="B171" s="5">
        <v>47119</v>
      </c>
      <c r="C171">
        <v>629749.6</v>
      </c>
      <c r="D171">
        <v>848822.49</v>
      </c>
      <c r="E171">
        <v>348199.72</v>
      </c>
      <c r="H171">
        <v>2150428</v>
      </c>
      <c r="I171">
        <v>5691313.5</v>
      </c>
      <c r="J171">
        <v>3339428.8</v>
      </c>
      <c r="M171">
        <v>533014.6</v>
      </c>
      <c r="N171">
        <v>1185583.2</v>
      </c>
      <c r="S171" s="5">
        <v>47119</v>
      </c>
      <c r="T171">
        <v>728762.56</v>
      </c>
      <c r="U171">
        <v>836773</v>
      </c>
      <c r="V171">
        <v>284305.90899999999</v>
      </c>
      <c r="Y171">
        <v>2095857.6</v>
      </c>
      <c r="Z171">
        <v>312093.3</v>
      </c>
      <c r="AD171">
        <v>570608.6</v>
      </c>
      <c r="AE171">
        <v>1133962.3999999999</v>
      </c>
      <c r="AJ171" s="5">
        <v>47119</v>
      </c>
      <c r="AK171">
        <v>255095.36</v>
      </c>
      <c r="AL171">
        <v>138424.88</v>
      </c>
      <c r="AM171">
        <v>353388.25</v>
      </c>
      <c r="AN171">
        <v>0</v>
      </c>
      <c r="AO171">
        <v>1871922.6</v>
      </c>
      <c r="AP171">
        <v>278505.5</v>
      </c>
      <c r="AS171" s="5">
        <v>47119</v>
      </c>
      <c r="AT171">
        <v>264713.2</v>
      </c>
      <c r="AU171">
        <v>159391</v>
      </c>
      <c r="AV171">
        <v>481854.28</v>
      </c>
      <c r="AW171">
        <v>0</v>
      </c>
      <c r="AX171">
        <v>1802095.9</v>
      </c>
      <c r="AY171">
        <v>293761.94</v>
      </c>
      <c r="AZ171" s="5"/>
    </row>
    <row r="172" spans="2:52" x14ac:dyDescent="0.2">
      <c r="B172" s="5">
        <v>47150</v>
      </c>
      <c r="C172">
        <v>623166.6</v>
      </c>
      <c r="D172">
        <v>829290.09000000008</v>
      </c>
      <c r="E172">
        <v>332265.46999999997</v>
      </c>
      <c r="H172">
        <v>2143607.5</v>
      </c>
      <c r="I172">
        <v>5467398</v>
      </c>
      <c r="J172">
        <v>3305765.8</v>
      </c>
      <c r="M172">
        <v>494480.8</v>
      </c>
      <c r="N172">
        <v>1084055.5</v>
      </c>
      <c r="S172" s="5">
        <v>47150</v>
      </c>
      <c r="T172">
        <v>653549.75</v>
      </c>
      <c r="U172">
        <v>818233.8</v>
      </c>
      <c r="V172">
        <v>271078.54399999999</v>
      </c>
      <c r="Y172">
        <v>2087155.4</v>
      </c>
      <c r="Z172">
        <v>314534.59999999998</v>
      </c>
      <c r="AD172">
        <v>517787.47</v>
      </c>
      <c r="AE172">
        <v>995955.75</v>
      </c>
      <c r="AJ172" s="5">
        <v>47150</v>
      </c>
      <c r="AK172">
        <v>246450.88</v>
      </c>
      <c r="AL172">
        <v>126209.55499999999</v>
      </c>
      <c r="AM172">
        <v>356110.3</v>
      </c>
      <c r="AN172">
        <v>0</v>
      </c>
      <c r="AO172">
        <v>1864721.9</v>
      </c>
      <c r="AP172">
        <v>278885.75</v>
      </c>
      <c r="AS172" s="5">
        <v>47150</v>
      </c>
      <c r="AT172">
        <v>253354.55</v>
      </c>
      <c r="AU172">
        <v>139588.07999999999</v>
      </c>
      <c r="AV172">
        <v>468172.28</v>
      </c>
      <c r="AW172">
        <v>0</v>
      </c>
      <c r="AX172">
        <v>1793167.9</v>
      </c>
      <c r="AY172">
        <v>293987.38</v>
      </c>
      <c r="AZ172" s="5"/>
    </row>
    <row r="173" spans="2:52" x14ac:dyDescent="0.2">
      <c r="B173" s="5">
        <v>47178</v>
      </c>
      <c r="C173">
        <v>605629.75</v>
      </c>
      <c r="D173">
        <v>817993.62999999989</v>
      </c>
      <c r="E173">
        <v>323135.25</v>
      </c>
      <c r="H173">
        <v>2136467</v>
      </c>
      <c r="I173">
        <v>5320989.5</v>
      </c>
      <c r="J173">
        <v>3300631</v>
      </c>
      <c r="M173">
        <v>462185.75</v>
      </c>
      <c r="N173">
        <v>988983.8</v>
      </c>
      <c r="S173" s="5">
        <v>47178</v>
      </c>
      <c r="T173">
        <v>582027.56000000006</v>
      </c>
      <c r="U173">
        <v>798049</v>
      </c>
      <c r="V173">
        <v>260989.22999999998</v>
      </c>
      <c r="Y173">
        <v>2079663.9</v>
      </c>
      <c r="Z173">
        <v>315758.38</v>
      </c>
      <c r="AD173">
        <v>466854.28</v>
      </c>
      <c r="AE173">
        <v>883250.6</v>
      </c>
      <c r="AJ173" s="5">
        <v>47178</v>
      </c>
      <c r="AK173">
        <v>237186.47</v>
      </c>
      <c r="AL173">
        <v>110222.39</v>
      </c>
      <c r="AM173">
        <v>354612.44</v>
      </c>
      <c r="AN173">
        <v>0</v>
      </c>
      <c r="AO173">
        <v>1857234.6</v>
      </c>
      <c r="AP173">
        <v>279232.21999999997</v>
      </c>
      <c r="AS173" s="5">
        <v>47178</v>
      </c>
      <c r="AT173">
        <v>241346.08</v>
      </c>
      <c r="AU173">
        <v>114265.03</v>
      </c>
      <c r="AV173">
        <v>447762.8</v>
      </c>
      <c r="AW173">
        <v>0</v>
      </c>
      <c r="AX173">
        <v>1785475.4</v>
      </c>
      <c r="AY173">
        <v>294188.2</v>
      </c>
      <c r="AZ173" s="5"/>
    </row>
    <row r="174" spans="2:52" x14ac:dyDescent="0.2">
      <c r="B174" s="5">
        <v>47209</v>
      </c>
      <c r="C174">
        <v>563233.56000000006</v>
      </c>
      <c r="D174">
        <v>807965.45</v>
      </c>
      <c r="E174">
        <v>321632.12</v>
      </c>
      <c r="H174">
        <v>2129054</v>
      </c>
      <c r="I174">
        <v>5287047.5</v>
      </c>
      <c r="J174">
        <v>3281668</v>
      </c>
      <c r="M174">
        <v>445958.47</v>
      </c>
      <c r="N174">
        <v>911189.3</v>
      </c>
      <c r="S174" s="5">
        <v>47209</v>
      </c>
      <c r="T174">
        <v>490961</v>
      </c>
      <c r="U174">
        <v>782984.44</v>
      </c>
      <c r="V174">
        <v>256266.18099999998</v>
      </c>
      <c r="Y174">
        <v>2073744</v>
      </c>
      <c r="Z174">
        <v>315324.84000000003</v>
      </c>
      <c r="AD174">
        <v>425848.44</v>
      </c>
      <c r="AE174">
        <v>806954.75</v>
      </c>
      <c r="AJ174" s="5">
        <v>47209</v>
      </c>
      <c r="AK174">
        <v>229920.06</v>
      </c>
      <c r="AL174">
        <v>101350.016</v>
      </c>
      <c r="AM174">
        <v>353459.7</v>
      </c>
      <c r="AN174">
        <v>0</v>
      </c>
      <c r="AO174">
        <v>1849509.9</v>
      </c>
      <c r="AP174">
        <v>279544.15999999997</v>
      </c>
      <c r="AS174" s="5">
        <v>47209</v>
      </c>
      <c r="AT174">
        <v>230398.4</v>
      </c>
      <c r="AU174">
        <v>91813.71</v>
      </c>
      <c r="AV174">
        <v>422660.8</v>
      </c>
      <c r="AW174">
        <v>0</v>
      </c>
      <c r="AX174">
        <v>1779370.1</v>
      </c>
      <c r="AY174">
        <v>294373.90000000002</v>
      </c>
      <c r="AZ174" s="5"/>
    </row>
    <row r="175" spans="2:52" x14ac:dyDescent="0.2">
      <c r="B175" s="5">
        <v>47239</v>
      </c>
      <c r="C175">
        <v>561018.80000000005</v>
      </c>
      <c r="D175">
        <v>807515.82000000007</v>
      </c>
      <c r="E175">
        <v>328913.44</v>
      </c>
      <c r="H175">
        <v>2121411.7999999998</v>
      </c>
      <c r="I175">
        <v>5360860.5</v>
      </c>
      <c r="J175">
        <v>3270398.8</v>
      </c>
      <c r="M175">
        <v>444218.2</v>
      </c>
      <c r="N175">
        <v>869715.25</v>
      </c>
      <c r="S175" s="5">
        <v>47239</v>
      </c>
      <c r="T175">
        <v>479445.44</v>
      </c>
      <c r="U175">
        <v>776852.7</v>
      </c>
      <c r="V175">
        <v>262397.995</v>
      </c>
      <c r="Y175">
        <v>2069260.9</v>
      </c>
      <c r="Z175">
        <v>313285.09999999998</v>
      </c>
      <c r="AD175">
        <v>405293.3</v>
      </c>
      <c r="AE175">
        <v>779850.8</v>
      </c>
      <c r="AJ175" s="5">
        <v>47239</v>
      </c>
      <c r="AK175">
        <v>225442.47</v>
      </c>
      <c r="AL175">
        <v>100622</v>
      </c>
      <c r="AM175">
        <v>354050.75</v>
      </c>
      <c r="AN175">
        <v>0</v>
      </c>
      <c r="AO175">
        <v>1841590.8</v>
      </c>
      <c r="AP175">
        <v>279821.25</v>
      </c>
      <c r="AS175" s="5">
        <v>47239</v>
      </c>
      <c r="AT175">
        <v>222822.98</v>
      </c>
      <c r="AU175">
        <v>79255.37</v>
      </c>
      <c r="AV175">
        <v>403703.47</v>
      </c>
      <c r="AW175">
        <v>0</v>
      </c>
      <c r="AX175">
        <v>1774707</v>
      </c>
      <c r="AY175">
        <v>294553.94</v>
      </c>
      <c r="AZ175" s="5"/>
    </row>
    <row r="176" spans="2:52" x14ac:dyDescent="0.2">
      <c r="B176" s="5">
        <v>47270</v>
      </c>
      <c r="C176">
        <v>596291.4</v>
      </c>
      <c r="D176">
        <v>809928.37</v>
      </c>
      <c r="E176">
        <v>347431.53</v>
      </c>
      <c r="H176">
        <v>2113578.2000000002</v>
      </c>
      <c r="I176">
        <v>5488942.5</v>
      </c>
      <c r="J176">
        <v>3269882.2</v>
      </c>
      <c r="M176">
        <v>454513.2</v>
      </c>
      <c r="N176">
        <v>894842.8</v>
      </c>
      <c r="S176" s="5">
        <v>47270</v>
      </c>
      <c r="T176">
        <v>532673.56000000006</v>
      </c>
      <c r="U176">
        <v>780243.9</v>
      </c>
      <c r="V176">
        <v>280813.83999999997</v>
      </c>
      <c r="Y176">
        <v>2066033</v>
      </c>
      <c r="Z176">
        <v>310226.5</v>
      </c>
      <c r="AD176">
        <v>409660.5</v>
      </c>
      <c r="AE176">
        <v>824754.8</v>
      </c>
      <c r="AJ176" s="5">
        <v>47270</v>
      </c>
      <c r="AK176">
        <v>224564.39</v>
      </c>
      <c r="AL176">
        <v>104222.13</v>
      </c>
      <c r="AM176">
        <v>356924.34</v>
      </c>
      <c r="AN176">
        <v>0</v>
      </c>
      <c r="AO176">
        <v>1833514.9</v>
      </c>
      <c r="AP176">
        <v>280063.44</v>
      </c>
      <c r="AS176" s="5">
        <v>47270</v>
      </c>
      <c r="AT176">
        <v>219525.67</v>
      </c>
      <c r="AU176">
        <v>78729.64</v>
      </c>
      <c r="AV176">
        <v>397367.2</v>
      </c>
      <c r="AW176">
        <v>0</v>
      </c>
      <c r="AX176">
        <v>1771297.1</v>
      </c>
      <c r="AY176">
        <v>294735.78000000003</v>
      </c>
      <c r="AZ176" s="5"/>
    </row>
    <row r="177" spans="2:52" x14ac:dyDescent="0.2">
      <c r="B177" s="5">
        <v>47300</v>
      </c>
      <c r="C177">
        <v>642452.75</v>
      </c>
      <c r="D177">
        <v>823202.03</v>
      </c>
      <c r="E177">
        <v>376728.1</v>
      </c>
      <c r="H177">
        <v>2105585.2000000002</v>
      </c>
      <c r="I177">
        <v>5691354.5</v>
      </c>
      <c r="J177">
        <v>3312291</v>
      </c>
      <c r="M177">
        <v>477666.9</v>
      </c>
      <c r="N177">
        <v>1013881.25</v>
      </c>
      <c r="S177" s="5">
        <v>47300</v>
      </c>
      <c r="T177">
        <v>587267.43999999994</v>
      </c>
      <c r="U177">
        <v>789640.75</v>
      </c>
      <c r="V177">
        <v>302785.01</v>
      </c>
      <c r="Y177">
        <v>2063892.9</v>
      </c>
      <c r="Z177">
        <v>306952.59999999998</v>
      </c>
      <c r="AD177">
        <v>437817.94</v>
      </c>
      <c r="AE177">
        <v>929189.25</v>
      </c>
      <c r="AJ177" s="5">
        <v>47300</v>
      </c>
      <c r="AK177">
        <v>226825.73</v>
      </c>
      <c r="AL177">
        <v>111883</v>
      </c>
      <c r="AM177">
        <v>362276.97</v>
      </c>
      <c r="AN177">
        <v>0</v>
      </c>
      <c r="AO177">
        <v>1825314.4</v>
      </c>
      <c r="AP177">
        <v>280270.84000000003</v>
      </c>
      <c r="AS177" s="5">
        <v>47300</v>
      </c>
      <c r="AT177">
        <v>220674.6</v>
      </c>
      <c r="AU177">
        <v>87267.414000000004</v>
      </c>
      <c r="AV177">
        <v>397121.7</v>
      </c>
      <c r="AW177">
        <v>0</v>
      </c>
      <c r="AX177">
        <v>1768967.2</v>
      </c>
      <c r="AY177">
        <v>294925.40000000002</v>
      </c>
      <c r="AZ177" s="5"/>
    </row>
    <row r="178" spans="2:52" x14ac:dyDescent="0.2">
      <c r="B178" s="5">
        <v>47331</v>
      </c>
      <c r="C178">
        <v>705773.25</v>
      </c>
      <c r="D178">
        <v>843572.48</v>
      </c>
      <c r="E178">
        <v>405055.47</v>
      </c>
      <c r="H178">
        <v>2097462</v>
      </c>
      <c r="I178">
        <v>6027008.5</v>
      </c>
      <c r="J178">
        <v>3381125.8</v>
      </c>
      <c r="M178">
        <v>526056.75</v>
      </c>
      <c r="N178">
        <v>1194517.1000000001</v>
      </c>
      <c r="S178" s="5">
        <v>47331</v>
      </c>
      <c r="T178">
        <v>630962.1</v>
      </c>
      <c r="U178">
        <v>798214.56</v>
      </c>
      <c r="V178">
        <v>313928.67800000001</v>
      </c>
      <c r="Y178">
        <v>2062693.8</v>
      </c>
      <c r="Z178">
        <v>304685.8</v>
      </c>
      <c r="AD178">
        <v>482910.38</v>
      </c>
      <c r="AE178">
        <v>1023925.75</v>
      </c>
      <c r="AJ178" s="5">
        <v>47331</v>
      </c>
      <c r="AK178">
        <v>232723.67</v>
      </c>
      <c r="AL178">
        <v>127620.71</v>
      </c>
      <c r="AM178">
        <v>370587.8</v>
      </c>
      <c r="AN178">
        <v>0</v>
      </c>
      <c r="AO178">
        <v>1817018.6</v>
      </c>
      <c r="AP178">
        <v>280443.56</v>
      </c>
      <c r="AS178" s="5">
        <v>47331</v>
      </c>
      <c r="AT178">
        <v>225706.39</v>
      </c>
      <c r="AU178">
        <v>102704.52</v>
      </c>
      <c r="AV178">
        <v>398294.9</v>
      </c>
      <c r="AW178">
        <v>0</v>
      </c>
      <c r="AX178">
        <v>1767566.6</v>
      </c>
      <c r="AY178">
        <v>295127.06</v>
      </c>
      <c r="AZ178" s="5"/>
    </row>
    <row r="179" spans="2:52" x14ac:dyDescent="0.2">
      <c r="B179" s="5">
        <v>47362</v>
      </c>
      <c r="C179">
        <v>726032.7</v>
      </c>
      <c r="D179">
        <v>857445.56</v>
      </c>
      <c r="E179">
        <v>422170.44</v>
      </c>
      <c r="H179">
        <v>2089234.5</v>
      </c>
      <c r="I179">
        <v>6248304.5</v>
      </c>
      <c r="J179">
        <v>3438128.8</v>
      </c>
      <c r="M179">
        <v>588760.43999999994</v>
      </c>
      <c r="N179">
        <v>1348207.8</v>
      </c>
      <c r="S179" s="5">
        <v>47362</v>
      </c>
      <c r="T179">
        <v>654708.80000000005</v>
      </c>
      <c r="U179">
        <v>808118.75</v>
      </c>
      <c r="V179">
        <v>311325.63</v>
      </c>
      <c r="Y179">
        <v>2062309.9</v>
      </c>
      <c r="Z179">
        <v>304210.94</v>
      </c>
      <c r="AD179">
        <v>527806.93999999994</v>
      </c>
      <c r="AE179">
        <v>1052004.8999999999</v>
      </c>
      <c r="AJ179" s="5">
        <v>47362</v>
      </c>
      <c r="AK179">
        <v>242448.42</v>
      </c>
      <c r="AL179">
        <v>149938.70000000001</v>
      </c>
      <c r="AM179">
        <v>381890.72</v>
      </c>
      <c r="AN179">
        <v>0</v>
      </c>
      <c r="AO179">
        <v>1808652.5</v>
      </c>
      <c r="AP179">
        <v>280581.78000000003</v>
      </c>
      <c r="AS179" s="5">
        <v>47362</v>
      </c>
      <c r="AT179">
        <v>233162.73</v>
      </c>
      <c r="AU179">
        <v>119578.69</v>
      </c>
      <c r="AV179">
        <v>399788.38</v>
      </c>
      <c r="AW179">
        <v>0</v>
      </c>
      <c r="AX179">
        <v>1766965.8</v>
      </c>
      <c r="AY179">
        <v>295344.15999999997</v>
      </c>
      <c r="AZ179" s="5"/>
    </row>
    <row r="180" spans="2:52" x14ac:dyDescent="0.2">
      <c r="B180" s="5">
        <v>47392</v>
      </c>
      <c r="C180">
        <v>708826.94</v>
      </c>
      <c r="D180">
        <v>867820.04</v>
      </c>
      <c r="E180">
        <v>411426.7</v>
      </c>
      <c r="H180">
        <v>2080924.1</v>
      </c>
      <c r="I180">
        <v>6251225.5</v>
      </c>
      <c r="J180">
        <v>3420674</v>
      </c>
      <c r="M180">
        <v>636907.06000000006</v>
      </c>
      <c r="N180">
        <v>1381918.2</v>
      </c>
      <c r="S180" s="5">
        <v>47392</v>
      </c>
      <c r="T180">
        <v>624771.75</v>
      </c>
      <c r="U180">
        <v>811869.56</v>
      </c>
      <c r="V180">
        <v>298076.27299999999</v>
      </c>
      <c r="Y180">
        <v>2062633.8</v>
      </c>
      <c r="Z180">
        <v>304886.15999999997</v>
      </c>
      <c r="AD180">
        <v>553239.19999999995</v>
      </c>
      <c r="AE180">
        <v>1011170</v>
      </c>
      <c r="AJ180" s="5">
        <v>47392</v>
      </c>
      <c r="AK180">
        <v>254145.95</v>
      </c>
      <c r="AL180">
        <v>172646.1</v>
      </c>
      <c r="AM180">
        <v>395859.25</v>
      </c>
      <c r="AN180">
        <v>0</v>
      </c>
      <c r="AO180">
        <v>1800238.6</v>
      </c>
      <c r="AP180">
        <v>280685.56</v>
      </c>
      <c r="AS180" s="5">
        <v>47392</v>
      </c>
      <c r="AT180">
        <v>241351.98</v>
      </c>
      <c r="AU180">
        <v>132514.9</v>
      </c>
      <c r="AV180">
        <v>400518.75</v>
      </c>
      <c r="AW180">
        <v>0</v>
      </c>
      <c r="AX180">
        <v>1767055</v>
      </c>
      <c r="AY180">
        <v>295579</v>
      </c>
      <c r="AZ180" s="5"/>
    </row>
    <row r="181" spans="2:52" x14ac:dyDescent="0.2">
      <c r="B181" s="5">
        <v>47423</v>
      </c>
      <c r="C181">
        <v>644165.1</v>
      </c>
      <c r="D181">
        <v>872176.47</v>
      </c>
      <c r="E181">
        <v>394392.2</v>
      </c>
      <c r="H181">
        <v>2072552</v>
      </c>
      <c r="I181">
        <v>6128579.5</v>
      </c>
      <c r="J181">
        <v>3398976.8</v>
      </c>
      <c r="M181">
        <v>650033.43999999994</v>
      </c>
      <c r="N181">
        <v>1304827.6000000001</v>
      </c>
      <c r="S181" s="5">
        <v>47423</v>
      </c>
      <c r="T181">
        <v>564909</v>
      </c>
      <c r="U181">
        <v>811830.94</v>
      </c>
      <c r="V181">
        <v>281380.62199999997</v>
      </c>
      <c r="Y181">
        <v>2063573.9</v>
      </c>
      <c r="Z181">
        <v>306714.71999999997</v>
      </c>
      <c r="AD181">
        <v>547565.30000000005</v>
      </c>
      <c r="AE181">
        <v>933693.4</v>
      </c>
      <c r="AJ181" s="5">
        <v>47423</v>
      </c>
      <c r="AK181">
        <v>263853.3</v>
      </c>
      <c r="AL181">
        <v>186237.94</v>
      </c>
      <c r="AM181">
        <v>408473.03</v>
      </c>
      <c r="AN181">
        <v>0</v>
      </c>
      <c r="AO181">
        <v>1791796.9</v>
      </c>
      <c r="AP181">
        <v>280755.21999999997</v>
      </c>
      <c r="AS181" s="5">
        <v>47423</v>
      </c>
      <c r="AT181">
        <v>246926.47</v>
      </c>
      <c r="AU181">
        <v>135508.4</v>
      </c>
      <c r="AV181">
        <v>398089.3</v>
      </c>
      <c r="AW181">
        <v>0</v>
      </c>
      <c r="AX181">
        <v>1767740.8</v>
      </c>
      <c r="AY181">
        <v>295833.09999999998</v>
      </c>
      <c r="AZ181" s="5"/>
    </row>
    <row r="182" spans="2:52" x14ac:dyDescent="0.2">
      <c r="B182" s="5">
        <v>47453</v>
      </c>
      <c r="C182">
        <v>540121.25</v>
      </c>
      <c r="D182">
        <v>870388.44000000006</v>
      </c>
      <c r="E182">
        <v>375611.84</v>
      </c>
      <c r="H182">
        <v>2064135.5</v>
      </c>
      <c r="I182">
        <v>5947476.5</v>
      </c>
      <c r="J182">
        <v>3402257.2</v>
      </c>
      <c r="M182">
        <v>628439.75</v>
      </c>
      <c r="N182">
        <v>1180711</v>
      </c>
      <c r="S182" s="5">
        <v>47453</v>
      </c>
      <c r="T182">
        <v>516617.2</v>
      </c>
      <c r="U182">
        <v>806500.25</v>
      </c>
      <c r="V182">
        <v>265598.75</v>
      </c>
      <c r="Y182">
        <v>2065052.2</v>
      </c>
      <c r="Z182">
        <v>308977</v>
      </c>
      <c r="AD182">
        <v>516534.06</v>
      </c>
      <c r="AE182">
        <v>846762.44</v>
      </c>
      <c r="AJ182" s="5">
        <v>47453</v>
      </c>
      <c r="AK182">
        <v>267936.75</v>
      </c>
      <c r="AL182">
        <v>181671.7</v>
      </c>
      <c r="AM182">
        <v>418070.56</v>
      </c>
      <c r="AN182">
        <v>0</v>
      </c>
      <c r="AO182">
        <v>1783345</v>
      </c>
      <c r="AP182">
        <v>280790.62</v>
      </c>
      <c r="AS182" s="5">
        <v>47453</v>
      </c>
      <c r="AT182">
        <v>246342.92</v>
      </c>
      <c r="AU182">
        <v>126635.19</v>
      </c>
      <c r="AV182">
        <v>390719.03</v>
      </c>
      <c r="AW182">
        <v>0</v>
      </c>
      <c r="AX182">
        <v>1768944.8</v>
      </c>
      <c r="AY182">
        <v>296107.56</v>
      </c>
      <c r="AZ182" s="5"/>
    </row>
    <row r="183" spans="2:52" x14ac:dyDescent="0.2">
      <c r="B183" s="5">
        <v>47484</v>
      </c>
      <c r="C183">
        <v>554135.69999999995</v>
      </c>
      <c r="D183">
        <v>855790.26</v>
      </c>
      <c r="E183">
        <v>356640.3</v>
      </c>
      <c r="H183">
        <v>2055691.1</v>
      </c>
      <c r="I183">
        <v>5721824.5</v>
      </c>
      <c r="J183">
        <v>3362482.8</v>
      </c>
      <c r="M183">
        <v>577274.4</v>
      </c>
      <c r="N183">
        <v>1041122.06</v>
      </c>
      <c r="S183" s="5">
        <v>47484</v>
      </c>
      <c r="T183">
        <v>504100.5</v>
      </c>
      <c r="U183">
        <v>797729.56</v>
      </c>
      <c r="V183">
        <v>254016.66899999999</v>
      </c>
      <c r="Y183">
        <v>2067002.9</v>
      </c>
      <c r="Z183">
        <v>311474.88</v>
      </c>
      <c r="AD183">
        <v>475422.9</v>
      </c>
      <c r="AE183">
        <v>761095.1</v>
      </c>
      <c r="AJ183" s="5">
        <v>47484</v>
      </c>
      <c r="AK183">
        <v>264105.90000000002</v>
      </c>
      <c r="AL183">
        <v>160815.51999999999</v>
      </c>
      <c r="AM183">
        <v>425333.44</v>
      </c>
      <c r="AN183">
        <v>0</v>
      </c>
      <c r="AO183">
        <v>1774899.1</v>
      </c>
      <c r="AP183">
        <v>280791.88</v>
      </c>
      <c r="AS183" s="5">
        <v>47484</v>
      </c>
      <c r="AT183">
        <v>238648.77</v>
      </c>
      <c r="AU183">
        <v>111805.57</v>
      </c>
      <c r="AV183">
        <v>378496.12</v>
      </c>
      <c r="AW183">
        <v>0</v>
      </c>
      <c r="AX183">
        <v>1770600</v>
      </c>
      <c r="AY183">
        <v>296402.94</v>
      </c>
      <c r="AZ183" s="5"/>
    </row>
    <row r="184" spans="2:52" x14ac:dyDescent="0.2">
      <c r="B184" s="5">
        <v>47515</v>
      </c>
      <c r="C184">
        <v>618455.75</v>
      </c>
      <c r="D184">
        <v>841983.45</v>
      </c>
      <c r="E184">
        <v>348635.12</v>
      </c>
      <c r="H184">
        <v>2047315.1</v>
      </c>
      <c r="I184">
        <v>5529446.5</v>
      </c>
      <c r="J184">
        <v>3324448.2</v>
      </c>
      <c r="M184">
        <v>526481.80000000005</v>
      </c>
      <c r="N184">
        <v>913742.44</v>
      </c>
      <c r="S184" s="5">
        <v>47515</v>
      </c>
      <c r="T184">
        <v>508370.88</v>
      </c>
      <c r="U184">
        <v>784151.5</v>
      </c>
      <c r="V184">
        <v>244362.62</v>
      </c>
      <c r="Y184">
        <v>2069137</v>
      </c>
      <c r="Z184">
        <v>313192</v>
      </c>
      <c r="AD184">
        <v>441200.84</v>
      </c>
      <c r="AE184">
        <v>693067.3</v>
      </c>
      <c r="AJ184" s="5">
        <v>47515</v>
      </c>
      <c r="AK184">
        <v>254819.81</v>
      </c>
      <c r="AL184">
        <v>139129.28</v>
      </c>
      <c r="AM184">
        <v>427788.56</v>
      </c>
      <c r="AN184">
        <v>0</v>
      </c>
      <c r="AO184">
        <v>1766554.4</v>
      </c>
      <c r="AP184">
        <v>280760.71999999997</v>
      </c>
      <c r="AS184" s="5">
        <v>47515</v>
      </c>
      <c r="AT184">
        <v>228595.75</v>
      </c>
      <c r="AU184">
        <v>95289.3</v>
      </c>
      <c r="AV184">
        <v>360735.78</v>
      </c>
      <c r="AW184">
        <v>0</v>
      </c>
      <c r="AX184">
        <v>1772426.9</v>
      </c>
      <c r="AY184">
        <v>296710.25</v>
      </c>
      <c r="AZ184" s="5"/>
    </row>
    <row r="185" spans="2:52" x14ac:dyDescent="0.2">
      <c r="B185" s="5">
        <v>47543</v>
      </c>
      <c r="C185">
        <v>641471.19999999995</v>
      </c>
      <c r="D185">
        <v>827731.88</v>
      </c>
      <c r="E185">
        <v>338296</v>
      </c>
      <c r="H185">
        <v>2039516.4</v>
      </c>
      <c r="I185">
        <v>5392060.5</v>
      </c>
      <c r="J185">
        <v>3299553.5</v>
      </c>
      <c r="M185">
        <v>485152.53</v>
      </c>
      <c r="N185">
        <v>792470.75</v>
      </c>
      <c r="S185" s="5">
        <v>47543</v>
      </c>
      <c r="T185">
        <v>486308.66</v>
      </c>
      <c r="U185">
        <v>776433.56</v>
      </c>
      <c r="V185">
        <v>235979.48800000001</v>
      </c>
      <c r="Y185">
        <v>2069956.4</v>
      </c>
      <c r="Z185">
        <v>313901.40000000002</v>
      </c>
      <c r="AD185">
        <v>420714</v>
      </c>
      <c r="AE185">
        <v>639703.80000000005</v>
      </c>
      <c r="AJ185" s="5">
        <v>47543</v>
      </c>
      <c r="AK185">
        <v>244474.27</v>
      </c>
      <c r="AL185">
        <v>119398.24</v>
      </c>
      <c r="AM185">
        <v>421459.22</v>
      </c>
      <c r="AN185">
        <v>0</v>
      </c>
      <c r="AO185">
        <v>1758814.8</v>
      </c>
      <c r="AP185">
        <v>280701.46999999997</v>
      </c>
      <c r="AS185" s="5">
        <v>47543</v>
      </c>
      <c r="AT185">
        <v>220486.25</v>
      </c>
      <c r="AU185">
        <v>82621.33</v>
      </c>
      <c r="AV185">
        <v>340138.25</v>
      </c>
      <c r="AW185">
        <v>0</v>
      </c>
      <c r="AX185">
        <v>1772946.5</v>
      </c>
      <c r="AY185">
        <v>297009.84000000003</v>
      </c>
      <c r="AZ185" s="5"/>
    </row>
    <row r="186" spans="2:52" x14ac:dyDescent="0.2">
      <c r="B186" s="5">
        <v>47574</v>
      </c>
      <c r="C186">
        <v>599476.93999999994</v>
      </c>
      <c r="D186">
        <v>815371.49</v>
      </c>
      <c r="E186">
        <v>330031.38</v>
      </c>
      <c r="H186">
        <v>2032433.9</v>
      </c>
      <c r="I186">
        <v>5341663.5</v>
      </c>
      <c r="J186">
        <v>3277395.5</v>
      </c>
      <c r="M186">
        <v>456380.7</v>
      </c>
      <c r="N186">
        <v>688201.25</v>
      </c>
      <c r="S186" s="5">
        <v>47574</v>
      </c>
      <c r="T186">
        <v>448149.88</v>
      </c>
      <c r="U186">
        <v>765989.5</v>
      </c>
      <c r="V186">
        <v>233582.747</v>
      </c>
      <c r="Y186">
        <v>2069018.5</v>
      </c>
      <c r="Z186">
        <v>313554.5</v>
      </c>
      <c r="AD186">
        <v>409969.4</v>
      </c>
      <c r="AE186">
        <v>599813.56000000006</v>
      </c>
      <c r="AJ186" s="5">
        <v>47574</v>
      </c>
      <c r="AK186">
        <v>235151.31</v>
      </c>
      <c r="AL186">
        <v>106194.53</v>
      </c>
      <c r="AM186">
        <v>401812.94</v>
      </c>
      <c r="AN186">
        <v>0</v>
      </c>
      <c r="AO186">
        <v>1751816.4</v>
      </c>
      <c r="AP186">
        <v>280617.56</v>
      </c>
      <c r="AS186" s="5">
        <v>47574</v>
      </c>
      <c r="AT186">
        <v>215264.77</v>
      </c>
      <c r="AU186">
        <v>77241.39</v>
      </c>
      <c r="AV186">
        <v>320737.44</v>
      </c>
      <c r="AW186">
        <v>0</v>
      </c>
      <c r="AX186">
        <v>1771728.2</v>
      </c>
      <c r="AY186">
        <v>297290.15999999997</v>
      </c>
      <c r="AZ186" s="5"/>
    </row>
    <row r="187" spans="2:52" x14ac:dyDescent="0.2">
      <c r="B187" s="5">
        <v>47604</v>
      </c>
      <c r="C187">
        <v>546499.06000000006</v>
      </c>
      <c r="D187">
        <v>812099.61</v>
      </c>
      <c r="E187">
        <v>327905.3</v>
      </c>
      <c r="H187">
        <v>2026012.8</v>
      </c>
      <c r="I187">
        <v>5372278.5</v>
      </c>
      <c r="J187">
        <v>3258167.5</v>
      </c>
      <c r="M187">
        <v>443810.16</v>
      </c>
      <c r="N187">
        <v>628351.06000000006</v>
      </c>
      <c r="S187" s="5">
        <v>47604</v>
      </c>
      <c r="T187">
        <v>468537.28</v>
      </c>
      <c r="U187">
        <v>768899.6</v>
      </c>
      <c r="V187">
        <v>231891.96999999997</v>
      </c>
      <c r="Y187">
        <v>2066478</v>
      </c>
      <c r="Z187">
        <v>311876</v>
      </c>
      <c r="AD187">
        <v>410057.1</v>
      </c>
      <c r="AE187">
        <v>578120.43999999994</v>
      </c>
      <c r="AJ187" s="5">
        <v>47604</v>
      </c>
      <c r="AK187">
        <v>229293.66</v>
      </c>
      <c r="AL187">
        <v>99937.27</v>
      </c>
      <c r="AM187">
        <v>377795.7</v>
      </c>
      <c r="AN187">
        <v>0</v>
      </c>
      <c r="AO187">
        <v>1745500.6</v>
      </c>
      <c r="AP187">
        <v>280512.15999999997</v>
      </c>
      <c r="AS187" s="5">
        <v>47604</v>
      </c>
      <c r="AT187">
        <v>212992.22</v>
      </c>
      <c r="AU187">
        <v>77002.39</v>
      </c>
      <c r="AV187">
        <v>307120.59999999998</v>
      </c>
      <c r="AW187">
        <v>0</v>
      </c>
      <c r="AX187">
        <v>1768938.2</v>
      </c>
      <c r="AY187">
        <v>297539.56</v>
      </c>
      <c r="AZ187" s="5"/>
    </row>
    <row r="188" spans="2:52" x14ac:dyDescent="0.2">
      <c r="B188" s="5">
        <v>47635</v>
      </c>
      <c r="C188">
        <v>560090.4</v>
      </c>
      <c r="D188">
        <v>816465.14</v>
      </c>
      <c r="E188">
        <v>338660.2</v>
      </c>
      <c r="H188">
        <v>2020180.5</v>
      </c>
      <c r="I188">
        <v>5463509.5</v>
      </c>
      <c r="J188">
        <v>3241239</v>
      </c>
      <c r="M188">
        <v>443002.16</v>
      </c>
      <c r="N188">
        <v>629129.56000000006</v>
      </c>
      <c r="S188" s="5">
        <v>47635</v>
      </c>
      <c r="T188">
        <v>496564.2</v>
      </c>
      <c r="U188">
        <v>773409.4</v>
      </c>
      <c r="V188">
        <v>242086.08199999999</v>
      </c>
      <c r="Y188">
        <v>2062552.1</v>
      </c>
      <c r="Z188">
        <v>309258.03000000003</v>
      </c>
      <c r="AD188">
        <v>424252.62</v>
      </c>
      <c r="AE188">
        <v>594603.19999999995</v>
      </c>
      <c r="AJ188" s="5">
        <v>47635</v>
      </c>
      <c r="AK188">
        <v>226454.6</v>
      </c>
      <c r="AL188">
        <v>98092.99</v>
      </c>
      <c r="AM188">
        <v>364111.06</v>
      </c>
      <c r="AN188">
        <v>0</v>
      </c>
      <c r="AO188">
        <v>1739792.4</v>
      </c>
      <c r="AP188">
        <v>280388</v>
      </c>
      <c r="AS188" s="5">
        <v>47635</v>
      </c>
      <c r="AT188">
        <v>213562.66</v>
      </c>
      <c r="AU188">
        <v>82348.42</v>
      </c>
      <c r="AV188">
        <v>301162.78000000003</v>
      </c>
      <c r="AW188">
        <v>0</v>
      </c>
      <c r="AX188">
        <v>1764803.5</v>
      </c>
      <c r="AY188">
        <v>297748.44</v>
      </c>
      <c r="AZ188" s="5"/>
    </row>
    <row r="189" spans="2:52" x14ac:dyDescent="0.2">
      <c r="B189" s="5">
        <v>47665</v>
      </c>
      <c r="C189">
        <v>647970.06000000006</v>
      </c>
      <c r="D189">
        <v>827555.43</v>
      </c>
      <c r="E189">
        <v>362690.56</v>
      </c>
      <c r="H189">
        <v>2014869.5</v>
      </c>
      <c r="I189">
        <v>5658804</v>
      </c>
      <c r="J189">
        <v>3268638</v>
      </c>
      <c r="M189">
        <v>461877.22</v>
      </c>
      <c r="N189">
        <v>718221.9</v>
      </c>
      <c r="S189" s="5">
        <v>47665</v>
      </c>
      <c r="T189">
        <v>559060</v>
      </c>
      <c r="U189">
        <v>780263.5</v>
      </c>
      <c r="V189">
        <v>271605.84999999998</v>
      </c>
      <c r="Y189">
        <v>2057444.9</v>
      </c>
      <c r="Z189">
        <v>306461.38</v>
      </c>
      <c r="AD189">
        <v>446296.72</v>
      </c>
      <c r="AE189">
        <v>717014.5</v>
      </c>
      <c r="AJ189" s="5">
        <v>47665</v>
      </c>
      <c r="AK189">
        <v>226794.55</v>
      </c>
      <c r="AL189">
        <v>102076.86</v>
      </c>
      <c r="AM189">
        <v>360933.22</v>
      </c>
      <c r="AN189">
        <v>0</v>
      </c>
      <c r="AO189">
        <v>1734622.8</v>
      </c>
      <c r="AP189">
        <v>280246.84000000003</v>
      </c>
      <c r="AS189" s="5">
        <v>47665</v>
      </c>
      <c r="AT189">
        <v>216756.69</v>
      </c>
      <c r="AU189">
        <v>91750.93</v>
      </c>
      <c r="AV189">
        <v>299899.03000000003</v>
      </c>
      <c r="AW189">
        <v>0</v>
      </c>
      <c r="AX189">
        <v>1759536</v>
      </c>
      <c r="AY189">
        <v>297908.90000000002</v>
      </c>
      <c r="AZ189" s="5"/>
    </row>
    <row r="190" spans="2:52" x14ac:dyDescent="0.2">
      <c r="B190" s="5">
        <v>47696</v>
      </c>
      <c r="C190">
        <v>744457.1</v>
      </c>
      <c r="D190">
        <v>845887.07000000007</v>
      </c>
      <c r="E190">
        <v>388858.4</v>
      </c>
      <c r="H190">
        <v>2010021.9</v>
      </c>
      <c r="I190">
        <v>5923871</v>
      </c>
      <c r="J190">
        <v>3332564.8</v>
      </c>
      <c r="M190">
        <v>517527.56</v>
      </c>
      <c r="N190">
        <v>874736.8</v>
      </c>
      <c r="S190" s="5">
        <v>47696</v>
      </c>
      <c r="T190">
        <v>637590.25</v>
      </c>
      <c r="U190">
        <v>789640.1</v>
      </c>
      <c r="V190">
        <v>312073.62800000003</v>
      </c>
      <c r="Y190">
        <v>2051336.2</v>
      </c>
      <c r="Z190">
        <v>304093.62</v>
      </c>
      <c r="AD190">
        <v>473950.25</v>
      </c>
      <c r="AE190">
        <v>971931.6</v>
      </c>
      <c r="AJ190" s="5">
        <v>47696</v>
      </c>
      <c r="AK190">
        <v>232202.83</v>
      </c>
      <c r="AL190">
        <v>115112.46</v>
      </c>
      <c r="AM190">
        <v>360681.03</v>
      </c>
      <c r="AN190">
        <v>0</v>
      </c>
      <c r="AO190">
        <v>1729931.5</v>
      </c>
      <c r="AP190">
        <v>280090.2</v>
      </c>
      <c r="AS190" s="5">
        <v>47696</v>
      </c>
      <c r="AT190">
        <v>221990.1</v>
      </c>
      <c r="AU190">
        <v>103478.29</v>
      </c>
      <c r="AV190">
        <v>299687.06</v>
      </c>
      <c r="AW190">
        <v>0</v>
      </c>
      <c r="AX190">
        <v>1753321.8</v>
      </c>
      <c r="AY190">
        <v>298014.78000000003</v>
      </c>
      <c r="AZ190" s="5"/>
    </row>
    <row r="191" spans="2:52" x14ac:dyDescent="0.2">
      <c r="B191" s="5">
        <v>47727</v>
      </c>
      <c r="C191">
        <v>820082.44</v>
      </c>
      <c r="D191">
        <v>862563.10000000009</v>
      </c>
      <c r="E191">
        <v>404703.88</v>
      </c>
      <c r="H191">
        <v>2005586.4</v>
      </c>
      <c r="I191">
        <v>6092199</v>
      </c>
      <c r="J191">
        <v>3384333.5</v>
      </c>
      <c r="M191">
        <v>584683.6</v>
      </c>
      <c r="N191">
        <v>1012874.1</v>
      </c>
      <c r="S191" s="5">
        <v>47727</v>
      </c>
      <c r="T191">
        <v>703721.3</v>
      </c>
      <c r="U191">
        <v>795879</v>
      </c>
      <c r="V191">
        <v>330854.53399999999</v>
      </c>
      <c r="Y191">
        <v>2044383.8</v>
      </c>
      <c r="Z191">
        <v>302456.46999999997</v>
      </c>
      <c r="AD191">
        <v>497703.28</v>
      </c>
      <c r="AE191">
        <v>1205194.8</v>
      </c>
      <c r="AJ191" s="5">
        <v>47727</v>
      </c>
      <c r="AK191">
        <v>242606.94</v>
      </c>
      <c r="AL191">
        <v>133286.29999999999</v>
      </c>
      <c r="AM191">
        <v>361996.6</v>
      </c>
      <c r="AN191">
        <v>0</v>
      </c>
      <c r="AO191">
        <v>1725667.4</v>
      </c>
      <c r="AP191">
        <v>279918.88</v>
      </c>
      <c r="AS191" s="5">
        <v>47727</v>
      </c>
      <c r="AT191">
        <v>228225.38</v>
      </c>
      <c r="AU191">
        <v>115468.71</v>
      </c>
      <c r="AV191">
        <v>300652.44</v>
      </c>
      <c r="AW191">
        <v>0</v>
      </c>
      <c r="AX191">
        <v>1746322.8</v>
      </c>
      <c r="AY191">
        <v>298061.09999999998</v>
      </c>
      <c r="AZ191" s="5"/>
    </row>
    <row r="192" spans="2:52" x14ac:dyDescent="0.2">
      <c r="B192" s="5">
        <v>47757</v>
      </c>
      <c r="C192">
        <v>823089.8</v>
      </c>
      <c r="D192">
        <v>868003.28999999992</v>
      </c>
      <c r="E192">
        <v>398107.97</v>
      </c>
      <c r="H192">
        <v>2001520.6</v>
      </c>
      <c r="I192">
        <v>6094208.5</v>
      </c>
      <c r="J192">
        <v>3377605.2</v>
      </c>
      <c r="M192">
        <v>619428.30000000005</v>
      </c>
      <c r="N192">
        <v>1044502.06</v>
      </c>
      <c r="S192" s="5">
        <v>47757</v>
      </c>
      <c r="T192">
        <v>761052.3</v>
      </c>
      <c r="U192">
        <v>804325.5</v>
      </c>
      <c r="V192">
        <v>322126.83400000003</v>
      </c>
      <c r="Y192">
        <v>2036722.1</v>
      </c>
      <c r="Z192">
        <v>301565.09999999998</v>
      </c>
      <c r="AD192">
        <v>507322.97</v>
      </c>
      <c r="AE192">
        <v>1301081.1000000001</v>
      </c>
      <c r="AJ192" s="5">
        <v>47757</v>
      </c>
      <c r="AK192">
        <v>254863.67</v>
      </c>
      <c r="AL192">
        <v>151050.92000000001</v>
      </c>
      <c r="AM192">
        <v>364640.4</v>
      </c>
      <c r="AN192">
        <v>0</v>
      </c>
      <c r="AO192">
        <v>1721787.1</v>
      </c>
      <c r="AP192">
        <v>279733.53000000003</v>
      </c>
      <c r="AS192" s="5">
        <v>47757</v>
      </c>
      <c r="AT192">
        <v>233807.66</v>
      </c>
      <c r="AU192">
        <v>122621.625</v>
      </c>
      <c r="AV192">
        <v>302756.8</v>
      </c>
      <c r="AW192">
        <v>0</v>
      </c>
      <c r="AX192">
        <v>1738678.1</v>
      </c>
      <c r="AY192">
        <v>298044.09999999998</v>
      </c>
      <c r="AZ192" s="5"/>
    </row>
    <row r="193" spans="2:52" x14ac:dyDescent="0.2">
      <c r="B193" s="5">
        <v>47788</v>
      </c>
      <c r="C193">
        <v>716706</v>
      </c>
      <c r="D193">
        <v>864218.94000000006</v>
      </c>
      <c r="E193">
        <v>383474.6</v>
      </c>
      <c r="H193">
        <v>1997788</v>
      </c>
      <c r="I193">
        <v>5979395</v>
      </c>
      <c r="J193">
        <v>3368670</v>
      </c>
      <c r="M193">
        <v>610971.9</v>
      </c>
      <c r="N193">
        <v>984007.56</v>
      </c>
      <c r="S193" s="5">
        <v>47788</v>
      </c>
      <c r="T193">
        <v>778378.6</v>
      </c>
      <c r="U193">
        <v>803006.5</v>
      </c>
      <c r="V193">
        <v>301092.26400000002</v>
      </c>
      <c r="Y193">
        <v>2028468.1</v>
      </c>
      <c r="Z193">
        <v>301201.09999999998</v>
      </c>
      <c r="AD193">
        <v>497476.97</v>
      </c>
      <c r="AE193">
        <v>1292523.1000000001</v>
      </c>
      <c r="AJ193" s="5">
        <v>47788</v>
      </c>
      <c r="AK193">
        <v>262784.21999999997</v>
      </c>
      <c r="AL193">
        <v>159372.70000000001</v>
      </c>
      <c r="AM193">
        <v>366272.72</v>
      </c>
      <c r="AN193">
        <v>0</v>
      </c>
      <c r="AO193">
        <v>1718253.4</v>
      </c>
      <c r="AP193">
        <v>279534.65999999997</v>
      </c>
      <c r="AS193" s="5">
        <v>47788</v>
      </c>
      <c r="AT193">
        <v>236036.22</v>
      </c>
      <c r="AU193">
        <v>121872.26</v>
      </c>
      <c r="AV193">
        <v>305086.40000000002</v>
      </c>
      <c r="AW193">
        <v>0</v>
      </c>
      <c r="AX193">
        <v>1730507.4</v>
      </c>
      <c r="AY193">
        <v>297960.78000000003</v>
      </c>
      <c r="AZ193" s="5"/>
    </row>
    <row r="194" spans="2:52" x14ac:dyDescent="0.2">
      <c r="B194" s="5">
        <v>47818</v>
      </c>
      <c r="C194">
        <v>598337.43999999994</v>
      </c>
      <c r="D194">
        <v>856311.91</v>
      </c>
      <c r="E194">
        <v>364814.8</v>
      </c>
      <c r="H194">
        <v>1994357.2</v>
      </c>
      <c r="I194">
        <v>5800140.5</v>
      </c>
      <c r="J194">
        <v>3367675.5</v>
      </c>
      <c r="M194">
        <v>572038.25</v>
      </c>
      <c r="N194">
        <v>893416.2</v>
      </c>
      <c r="S194" s="5">
        <v>47818</v>
      </c>
      <c r="T194">
        <v>681005.7</v>
      </c>
      <c r="U194">
        <v>800138.94</v>
      </c>
      <c r="V194">
        <v>282404.52</v>
      </c>
      <c r="Y194">
        <v>2019721.6</v>
      </c>
      <c r="Z194">
        <v>301272.7</v>
      </c>
      <c r="AD194">
        <v>474724.5</v>
      </c>
      <c r="AE194">
        <v>1239580.3999999999</v>
      </c>
      <c r="AJ194" s="5">
        <v>47818</v>
      </c>
      <c r="AK194">
        <v>262689.34000000003</v>
      </c>
      <c r="AL194">
        <v>152724.79999999999</v>
      </c>
      <c r="AM194">
        <v>366246.2</v>
      </c>
      <c r="AN194">
        <v>0</v>
      </c>
      <c r="AO194">
        <v>1715035.1</v>
      </c>
      <c r="AP194">
        <v>279322.38</v>
      </c>
      <c r="AS194" s="5">
        <v>47818</v>
      </c>
      <c r="AT194">
        <v>232826.1</v>
      </c>
      <c r="AU194">
        <v>116874.07</v>
      </c>
      <c r="AV194">
        <v>306441.44</v>
      </c>
      <c r="AW194">
        <v>0</v>
      </c>
      <c r="AX194">
        <v>1721912.8</v>
      </c>
      <c r="AY194">
        <v>297808.94</v>
      </c>
      <c r="AZ194" s="5"/>
    </row>
    <row r="195" spans="2:52" x14ac:dyDescent="0.2">
      <c r="B195" s="5">
        <v>47849</v>
      </c>
      <c r="C195">
        <v>575372.93999999994</v>
      </c>
      <c r="D195">
        <v>842090.52</v>
      </c>
      <c r="E195">
        <v>348737.97</v>
      </c>
      <c r="H195">
        <v>1991202.1</v>
      </c>
      <c r="I195">
        <v>5568041</v>
      </c>
      <c r="J195">
        <v>3343209.8</v>
      </c>
      <c r="M195">
        <v>522776.4</v>
      </c>
      <c r="N195">
        <v>801339.75</v>
      </c>
      <c r="S195" s="5">
        <v>47849</v>
      </c>
      <c r="T195">
        <v>604409.69999999995</v>
      </c>
      <c r="U195">
        <v>790903.56</v>
      </c>
      <c r="V195">
        <v>263309.59399999998</v>
      </c>
      <c r="Y195">
        <v>2010568.2</v>
      </c>
      <c r="Z195">
        <v>301557.84000000003</v>
      </c>
      <c r="AD195">
        <v>444400.78</v>
      </c>
      <c r="AE195">
        <v>1170282.5</v>
      </c>
      <c r="AJ195" s="5">
        <v>47849</v>
      </c>
      <c r="AK195">
        <v>255261.17</v>
      </c>
      <c r="AL195">
        <v>137488.95000000001</v>
      </c>
      <c r="AM195">
        <v>365519.16</v>
      </c>
      <c r="AN195">
        <v>0</v>
      </c>
      <c r="AO195">
        <v>1712105.5</v>
      </c>
      <c r="AP195">
        <v>279096.75</v>
      </c>
      <c r="AS195" s="5">
        <v>47849</v>
      </c>
      <c r="AT195">
        <v>224163.11</v>
      </c>
      <c r="AU195">
        <v>105017.3</v>
      </c>
      <c r="AV195">
        <v>307430.96999999997</v>
      </c>
      <c r="AW195">
        <v>0</v>
      </c>
      <c r="AX195">
        <v>1712981</v>
      </c>
      <c r="AY195">
        <v>297587.06</v>
      </c>
      <c r="AZ195" s="5"/>
    </row>
    <row r="196" spans="2:52" x14ac:dyDescent="0.2">
      <c r="B196" s="5">
        <v>47880</v>
      </c>
      <c r="C196">
        <v>611210.43999999994</v>
      </c>
      <c r="D196">
        <v>826365.27</v>
      </c>
      <c r="E196">
        <v>341846.34</v>
      </c>
      <c r="H196">
        <v>1988397.9</v>
      </c>
      <c r="I196">
        <v>5385112.5</v>
      </c>
      <c r="J196">
        <v>3299997.8</v>
      </c>
      <c r="M196">
        <v>478595.5</v>
      </c>
      <c r="N196">
        <v>721241.44</v>
      </c>
      <c r="S196" s="5">
        <v>47880</v>
      </c>
      <c r="T196">
        <v>576942.93999999994</v>
      </c>
      <c r="U196">
        <v>774572.06</v>
      </c>
      <c r="V196">
        <v>248955.38799999998</v>
      </c>
      <c r="Y196">
        <v>2001414.1</v>
      </c>
      <c r="Z196">
        <v>301775.34000000003</v>
      </c>
      <c r="AD196">
        <v>417439.34</v>
      </c>
      <c r="AE196">
        <v>1106340.6000000001</v>
      </c>
      <c r="AJ196" s="5">
        <v>47880</v>
      </c>
      <c r="AK196">
        <v>244109.64</v>
      </c>
      <c r="AL196">
        <v>120233.68</v>
      </c>
      <c r="AM196">
        <v>363112.44</v>
      </c>
      <c r="AN196">
        <v>0</v>
      </c>
      <c r="AO196">
        <v>1709536.8</v>
      </c>
      <c r="AP196">
        <v>278861.03000000003</v>
      </c>
      <c r="AS196" s="5">
        <v>47880</v>
      </c>
      <c r="AT196">
        <v>213826.3</v>
      </c>
      <c r="AU196">
        <v>92407.233999999997</v>
      </c>
      <c r="AV196">
        <v>308397</v>
      </c>
      <c r="AW196">
        <v>0</v>
      </c>
      <c r="AX196">
        <v>1704112.1</v>
      </c>
      <c r="AY196">
        <v>297302.06</v>
      </c>
      <c r="AZ196" s="5"/>
    </row>
    <row r="197" spans="2:52" x14ac:dyDescent="0.2">
      <c r="B197" s="5">
        <v>47908</v>
      </c>
      <c r="C197">
        <v>593779.4</v>
      </c>
      <c r="D197">
        <v>806683.91</v>
      </c>
      <c r="E197">
        <v>331555.59999999998</v>
      </c>
      <c r="H197">
        <v>1986524.4</v>
      </c>
      <c r="I197">
        <v>5274734</v>
      </c>
      <c r="J197">
        <v>3262525</v>
      </c>
      <c r="M197">
        <v>439926.3</v>
      </c>
      <c r="N197">
        <v>644258.69999999995</v>
      </c>
      <c r="S197" s="5">
        <v>47908</v>
      </c>
      <c r="T197">
        <v>501276.12</v>
      </c>
      <c r="U197">
        <v>767049.44</v>
      </c>
      <c r="V197">
        <v>240214.31</v>
      </c>
      <c r="Y197">
        <v>1994290.2</v>
      </c>
      <c r="Z197">
        <v>301525.12</v>
      </c>
      <c r="AD197">
        <v>401122.66</v>
      </c>
      <c r="AE197">
        <v>1047533.5</v>
      </c>
      <c r="AJ197" s="5">
        <v>47908</v>
      </c>
      <c r="AK197">
        <v>232131.27</v>
      </c>
      <c r="AL197">
        <v>102460.6</v>
      </c>
      <c r="AM197">
        <v>357423.44</v>
      </c>
      <c r="AN197">
        <v>0</v>
      </c>
      <c r="AO197">
        <v>1707901.9</v>
      </c>
      <c r="AP197">
        <v>278622.5</v>
      </c>
      <c r="AS197" s="5">
        <v>47908</v>
      </c>
      <c r="AT197">
        <v>205520.19</v>
      </c>
      <c r="AU197">
        <v>81312.039999999994</v>
      </c>
      <c r="AV197">
        <v>309186.44</v>
      </c>
      <c r="AW197">
        <v>0</v>
      </c>
      <c r="AX197">
        <v>1697317.6</v>
      </c>
      <c r="AY197">
        <v>296972.62</v>
      </c>
      <c r="AZ197" s="5"/>
    </row>
    <row r="198" spans="2:52" x14ac:dyDescent="0.2">
      <c r="B198" s="5">
        <v>47939</v>
      </c>
      <c r="C198">
        <v>538362.1</v>
      </c>
      <c r="D198">
        <v>791194.35</v>
      </c>
      <c r="E198">
        <v>325769.3</v>
      </c>
      <c r="H198">
        <v>1985753.4</v>
      </c>
      <c r="I198">
        <v>5245780.5</v>
      </c>
      <c r="J198">
        <v>3237867</v>
      </c>
      <c r="M198">
        <v>411205.53</v>
      </c>
      <c r="N198">
        <v>576144.5</v>
      </c>
      <c r="S198" s="5">
        <v>47939</v>
      </c>
      <c r="T198">
        <v>494876.15999999997</v>
      </c>
      <c r="U198">
        <v>763235.6</v>
      </c>
      <c r="V198">
        <v>238862.073</v>
      </c>
      <c r="Y198">
        <v>1989807</v>
      </c>
      <c r="Z198">
        <v>300616.2</v>
      </c>
      <c r="AD198">
        <v>400476.75</v>
      </c>
      <c r="AE198">
        <v>992670.8</v>
      </c>
      <c r="AJ198" s="5">
        <v>47939</v>
      </c>
      <c r="AK198">
        <v>222106.3</v>
      </c>
      <c r="AL198">
        <v>87278.080000000002</v>
      </c>
      <c r="AM198">
        <v>348311.22</v>
      </c>
      <c r="AN198">
        <v>0</v>
      </c>
      <c r="AO198">
        <v>1707367.4</v>
      </c>
      <c r="AP198">
        <v>278386</v>
      </c>
      <c r="AS198" s="5">
        <v>47939</v>
      </c>
      <c r="AT198">
        <v>201576.47</v>
      </c>
      <c r="AU198">
        <v>77837.13</v>
      </c>
      <c r="AV198">
        <v>309666.21999999997</v>
      </c>
      <c r="AW198">
        <v>0</v>
      </c>
      <c r="AX198">
        <v>1693192</v>
      </c>
      <c r="AY198">
        <v>296614.90000000002</v>
      </c>
      <c r="AZ198" s="5"/>
    </row>
    <row r="199" spans="2:52" x14ac:dyDescent="0.2">
      <c r="B199" s="5">
        <v>47969</v>
      </c>
      <c r="C199">
        <v>504376.1</v>
      </c>
      <c r="D199">
        <v>783600.8</v>
      </c>
      <c r="E199">
        <v>321232.56</v>
      </c>
      <c r="H199">
        <v>1986006.9</v>
      </c>
      <c r="I199">
        <v>5317106</v>
      </c>
      <c r="J199">
        <v>3224907.5</v>
      </c>
      <c r="M199">
        <v>399541.28</v>
      </c>
      <c r="N199">
        <v>529746.69999999995</v>
      </c>
      <c r="S199" s="5">
        <v>47969</v>
      </c>
      <c r="T199">
        <v>527252.25</v>
      </c>
      <c r="U199">
        <v>757003.7</v>
      </c>
      <c r="V199">
        <v>236685.367</v>
      </c>
      <c r="Y199">
        <v>1987771.5</v>
      </c>
      <c r="Z199">
        <v>298966.2</v>
      </c>
      <c r="AD199">
        <v>406816.97</v>
      </c>
      <c r="AE199">
        <v>944590.5</v>
      </c>
      <c r="AJ199" s="5">
        <v>47969</v>
      </c>
      <c r="AK199">
        <v>216165.5</v>
      </c>
      <c r="AL199">
        <v>79054.86</v>
      </c>
      <c r="AM199">
        <v>335199.40000000002</v>
      </c>
      <c r="AN199">
        <v>0</v>
      </c>
      <c r="AO199">
        <v>1707850.6</v>
      </c>
      <c r="AP199">
        <v>278156.38</v>
      </c>
      <c r="AS199" s="5">
        <v>47969</v>
      </c>
      <c r="AT199">
        <v>200553.77</v>
      </c>
      <c r="AU199">
        <v>80333.585999999996</v>
      </c>
      <c r="AV199">
        <v>309748.09999999998</v>
      </c>
      <c r="AW199">
        <v>0</v>
      </c>
      <c r="AX199">
        <v>1691526.2</v>
      </c>
      <c r="AY199">
        <v>296245.2</v>
      </c>
      <c r="AZ199" s="5"/>
    </row>
    <row r="200" spans="2:52" x14ac:dyDescent="0.2">
      <c r="B200" s="5">
        <v>48000</v>
      </c>
      <c r="C200">
        <v>506225.53</v>
      </c>
      <c r="D200">
        <v>789442.32</v>
      </c>
      <c r="E200">
        <v>325342.94</v>
      </c>
      <c r="H200">
        <v>1987175.2</v>
      </c>
      <c r="I200">
        <v>5500847.5</v>
      </c>
      <c r="J200">
        <v>3210272.8</v>
      </c>
      <c r="M200">
        <v>409816.6</v>
      </c>
      <c r="N200">
        <v>514697.66</v>
      </c>
      <c r="S200" s="5">
        <v>48000</v>
      </c>
      <c r="T200">
        <v>534319.43999999994</v>
      </c>
      <c r="U200">
        <v>762318.7</v>
      </c>
      <c r="V200">
        <v>239459.62</v>
      </c>
      <c r="Y200">
        <v>1987892.1</v>
      </c>
      <c r="Z200">
        <v>296734.94</v>
      </c>
      <c r="AD200">
        <v>419339.88</v>
      </c>
      <c r="AE200">
        <v>913229.6</v>
      </c>
      <c r="AJ200" s="5">
        <v>48000</v>
      </c>
      <c r="AK200">
        <v>214268.4</v>
      </c>
      <c r="AL200">
        <v>80680.34</v>
      </c>
      <c r="AM200">
        <v>322836.71999999997</v>
      </c>
      <c r="AN200">
        <v>0</v>
      </c>
      <c r="AO200">
        <v>1709237.5</v>
      </c>
      <c r="AP200">
        <v>277937.84000000003</v>
      </c>
      <c r="AS200" s="5">
        <v>48000</v>
      </c>
      <c r="AT200">
        <v>201636.16</v>
      </c>
      <c r="AU200">
        <v>84238.39</v>
      </c>
      <c r="AV200">
        <v>309640.12</v>
      </c>
      <c r="AW200">
        <v>0</v>
      </c>
      <c r="AX200">
        <v>1692015</v>
      </c>
      <c r="AY200">
        <v>295877.06</v>
      </c>
      <c r="AZ200" s="5"/>
    </row>
    <row r="201" spans="2:52" x14ac:dyDescent="0.2">
      <c r="B201" s="5">
        <v>48030</v>
      </c>
      <c r="C201">
        <v>523713.3</v>
      </c>
      <c r="D201">
        <v>805456.44000000006</v>
      </c>
      <c r="E201">
        <v>340903.97</v>
      </c>
      <c r="H201">
        <v>1989152.5</v>
      </c>
      <c r="I201">
        <v>5907652.5</v>
      </c>
      <c r="J201">
        <v>3223966.8</v>
      </c>
      <c r="M201">
        <v>452951.75</v>
      </c>
      <c r="N201">
        <v>553596.25</v>
      </c>
      <c r="S201" s="5">
        <v>48030</v>
      </c>
      <c r="T201">
        <v>566571.30000000005</v>
      </c>
      <c r="U201">
        <v>775021.2</v>
      </c>
      <c r="V201">
        <v>249032.93999999997</v>
      </c>
      <c r="Y201">
        <v>1989891.4</v>
      </c>
      <c r="Z201">
        <v>294230.12</v>
      </c>
      <c r="AD201">
        <v>449580.25</v>
      </c>
      <c r="AE201">
        <v>919926.2</v>
      </c>
      <c r="AJ201" s="5">
        <v>48030</v>
      </c>
      <c r="AK201">
        <v>216573</v>
      </c>
      <c r="AL201">
        <v>93426.03</v>
      </c>
      <c r="AM201">
        <v>317879.2</v>
      </c>
      <c r="AN201">
        <v>0</v>
      </c>
      <c r="AO201">
        <v>1711418.8</v>
      </c>
      <c r="AP201">
        <v>277733.56</v>
      </c>
      <c r="AS201" s="5">
        <v>48030</v>
      </c>
      <c r="AT201">
        <v>205720.19</v>
      </c>
      <c r="AU201">
        <v>94073.625</v>
      </c>
      <c r="AV201">
        <v>309988.38</v>
      </c>
      <c r="AW201">
        <v>0</v>
      </c>
      <c r="AX201">
        <v>1694369.9</v>
      </c>
      <c r="AY201">
        <v>295521.34000000003</v>
      </c>
      <c r="AZ201" s="5"/>
    </row>
    <row r="202" spans="2:52" x14ac:dyDescent="0.2">
      <c r="B202" s="5">
        <v>48061</v>
      </c>
      <c r="C202">
        <v>563642.56000000006</v>
      </c>
      <c r="D202">
        <v>822801.49</v>
      </c>
      <c r="E202">
        <v>369676.72</v>
      </c>
      <c r="H202">
        <v>1991843.6</v>
      </c>
      <c r="I202">
        <v>6223616.5</v>
      </c>
      <c r="J202">
        <v>3305057</v>
      </c>
      <c r="M202">
        <v>522272.25</v>
      </c>
      <c r="N202">
        <v>683272.7</v>
      </c>
      <c r="S202" s="5">
        <v>48061</v>
      </c>
      <c r="T202">
        <v>619248.56000000006</v>
      </c>
      <c r="U202">
        <v>787271.6</v>
      </c>
      <c r="V202">
        <v>263079.03399999999</v>
      </c>
      <c r="Y202">
        <v>1993519.9</v>
      </c>
      <c r="Z202">
        <v>292584.3</v>
      </c>
      <c r="AD202">
        <v>496226.88</v>
      </c>
      <c r="AE202">
        <v>972973.94</v>
      </c>
      <c r="AJ202" s="5">
        <v>48061</v>
      </c>
      <c r="AK202">
        <v>223631.44</v>
      </c>
      <c r="AL202">
        <v>113489.30499999999</v>
      </c>
      <c r="AM202">
        <v>316437.8</v>
      </c>
      <c r="AN202">
        <v>0</v>
      </c>
      <c r="AO202">
        <v>1714297.2</v>
      </c>
      <c r="AP202">
        <v>277546.28000000003</v>
      </c>
      <c r="AS202" s="5">
        <v>48061</v>
      </c>
      <c r="AT202">
        <v>213593.81</v>
      </c>
      <c r="AU202">
        <v>111474.516</v>
      </c>
      <c r="AV202">
        <v>311397.96999999997</v>
      </c>
      <c r="AW202">
        <v>0</v>
      </c>
      <c r="AX202">
        <v>1698333.2</v>
      </c>
      <c r="AY202">
        <v>295186.53000000003</v>
      </c>
      <c r="AZ202" s="5"/>
    </row>
    <row r="203" spans="2:52" x14ac:dyDescent="0.2">
      <c r="B203" s="5">
        <v>48092</v>
      </c>
      <c r="C203">
        <v>595207.25</v>
      </c>
      <c r="D203">
        <v>842624.19</v>
      </c>
      <c r="E203">
        <v>387639.22</v>
      </c>
      <c r="H203">
        <v>1995164.8</v>
      </c>
      <c r="I203">
        <v>6364854.5</v>
      </c>
      <c r="J203">
        <v>3376080.8</v>
      </c>
      <c r="M203">
        <v>591458.69999999995</v>
      </c>
      <c r="N203">
        <v>830468</v>
      </c>
      <c r="S203" s="5">
        <v>48092</v>
      </c>
      <c r="T203">
        <v>664685.93999999994</v>
      </c>
      <c r="U203">
        <v>801583.1</v>
      </c>
      <c r="V203">
        <v>268534.462</v>
      </c>
      <c r="Y203">
        <v>1998560.6</v>
      </c>
      <c r="Z203">
        <v>292523.34000000003</v>
      </c>
      <c r="AD203">
        <v>540229.25</v>
      </c>
      <c r="AE203">
        <v>1013159.5</v>
      </c>
      <c r="AJ203" s="5">
        <v>48092</v>
      </c>
      <c r="AK203">
        <v>234495.56</v>
      </c>
      <c r="AL203">
        <v>136527.88</v>
      </c>
      <c r="AM203">
        <v>316210.78000000003</v>
      </c>
      <c r="AN203">
        <v>0</v>
      </c>
      <c r="AO203">
        <v>1717786.6</v>
      </c>
      <c r="AP203">
        <v>277378</v>
      </c>
      <c r="AS203" s="5">
        <v>48092</v>
      </c>
      <c r="AT203">
        <v>223552.08</v>
      </c>
      <c r="AU203">
        <v>129879.93</v>
      </c>
      <c r="AV203">
        <v>313760.15999999997</v>
      </c>
      <c r="AW203">
        <v>0</v>
      </c>
      <c r="AX203">
        <v>1703681.4</v>
      </c>
      <c r="AY203">
        <v>294879.40000000002</v>
      </c>
      <c r="AZ203" s="5"/>
    </row>
    <row r="204" spans="2:52" x14ac:dyDescent="0.2">
      <c r="B204" s="5">
        <v>48122</v>
      </c>
      <c r="C204">
        <v>592255.06000000006</v>
      </c>
      <c r="D204">
        <v>855930.00999999989</v>
      </c>
      <c r="E204">
        <v>385440.06</v>
      </c>
      <c r="H204">
        <v>1999041.5</v>
      </c>
      <c r="I204">
        <v>6347271</v>
      </c>
      <c r="J204">
        <v>3388148</v>
      </c>
      <c r="M204">
        <v>648332</v>
      </c>
      <c r="N204">
        <v>882681.9</v>
      </c>
      <c r="S204" s="5">
        <v>48122</v>
      </c>
      <c r="T204">
        <v>652158.6</v>
      </c>
      <c r="U204">
        <v>814501.06</v>
      </c>
      <c r="V204">
        <v>262926.73499999999</v>
      </c>
      <c r="Y204">
        <v>2004824.9</v>
      </c>
      <c r="Z204">
        <v>293480.46999999997</v>
      </c>
      <c r="AD204">
        <v>571237.9</v>
      </c>
      <c r="AE204">
        <v>991281.25</v>
      </c>
      <c r="AJ204" s="5">
        <v>48122</v>
      </c>
      <c r="AK204">
        <v>247890.31</v>
      </c>
      <c r="AL204">
        <v>160035</v>
      </c>
      <c r="AM204">
        <v>317018.34000000003</v>
      </c>
      <c r="AN204">
        <v>0</v>
      </c>
      <c r="AO204">
        <v>1721811.2</v>
      </c>
      <c r="AP204">
        <v>277230.38</v>
      </c>
      <c r="AS204" s="5">
        <v>48122</v>
      </c>
      <c r="AT204">
        <v>232945.7</v>
      </c>
      <c r="AU204">
        <v>143669.72</v>
      </c>
      <c r="AV204">
        <v>315642.46999999997</v>
      </c>
      <c r="AW204">
        <v>0</v>
      </c>
      <c r="AX204">
        <v>1710219.9</v>
      </c>
      <c r="AY204">
        <v>294605.09999999998</v>
      </c>
      <c r="AZ204" s="5"/>
    </row>
    <row r="205" spans="2:52" x14ac:dyDescent="0.2">
      <c r="B205" s="5">
        <v>48153</v>
      </c>
      <c r="C205">
        <v>550561.1</v>
      </c>
      <c r="D205">
        <v>857667.12</v>
      </c>
      <c r="E205">
        <v>373689.94</v>
      </c>
      <c r="H205">
        <v>2003409.1</v>
      </c>
      <c r="I205">
        <v>6184845.5</v>
      </c>
      <c r="J205">
        <v>3379460</v>
      </c>
      <c r="M205">
        <v>673389.5</v>
      </c>
      <c r="N205">
        <v>852701.5</v>
      </c>
      <c r="S205" s="5">
        <v>48153</v>
      </c>
      <c r="T205">
        <v>567806.5</v>
      </c>
      <c r="U205">
        <v>821034.25</v>
      </c>
      <c r="V205">
        <v>253430.75599999999</v>
      </c>
      <c r="Y205">
        <v>2012148.9</v>
      </c>
      <c r="Z205">
        <v>295026.3</v>
      </c>
      <c r="AD205">
        <v>591383.6</v>
      </c>
      <c r="AE205">
        <v>934001.75</v>
      </c>
      <c r="AJ205" s="5">
        <v>48153</v>
      </c>
      <c r="AK205">
        <v>260937.92</v>
      </c>
      <c r="AL205">
        <v>175252.61</v>
      </c>
      <c r="AM205">
        <v>317948.44</v>
      </c>
      <c r="AN205">
        <v>0</v>
      </c>
      <c r="AO205">
        <v>1726304.4</v>
      </c>
      <c r="AP205">
        <v>277104.8</v>
      </c>
      <c r="AS205" s="5">
        <v>48153</v>
      </c>
      <c r="AT205">
        <v>240005.25</v>
      </c>
      <c r="AU205">
        <v>154339.94</v>
      </c>
      <c r="AV205">
        <v>316047.44</v>
      </c>
      <c r="AW205">
        <v>0</v>
      </c>
      <c r="AX205">
        <v>1717781.2</v>
      </c>
      <c r="AY205">
        <v>294367.7</v>
      </c>
      <c r="AZ205" s="5"/>
    </row>
    <row r="206" spans="2:52" x14ac:dyDescent="0.2">
      <c r="B206" s="5">
        <v>48183</v>
      </c>
      <c r="C206">
        <v>502781.4</v>
      </c>
      <c r="D206">
        <v>846999.42999999993</v>
      </c>
      <c r="E206">
        <v>360216.84</v>
      </c>
      <c r="H206">
        <v>2008210.4</v>
      </c>
      <c r="I206">
        <v>5954956.5</v>
      </c>
      <c r="J206">
        <v>3365894</v>
      </c>
      <c r="M206">
        <v>644328.06000000006</v>
      </c>
      <c r="N206">
        <v>792795</v>
      </c>
      <c r="S206" s="5">
        <v>48183</v>
      </c>
      <c r="T206">
        <v>510708.84</v>
      </c>
      <c r="U206">
        <v>819814.2</v>
      </c>
      <c r="V206">
        <v>244044.02</v>
      </c>
      <c r="Y206">
        <v>2020391.8</v>
      </c>
      <c r="Z206">
        <v>297051.88</v>
      </c>
      <c r="AD206">
        <v>582706.19999999995</v>
      </c>
      <c r="AE206">
        <v>869725.1</v>
      </c>
      <c r="AJ206" s="5">
        <v>48183</v>
      </c>
      <c r="AK206">
        <v>269125.7</v>
      </c>
      <c r="AL206">
        <v>166597.6</v>
      </c>
      <c r="AM206">
        <v>317836.71999999997</v>
      </c>
      <c r="AN206">
        <v>0</v>
      </c>
      <c r="AO206">
        <v>1731207.9</v>
      </c>
      <c r="AP206">
        <v>277002.25</v>
      </c>
      <c r="AS206" s="5">
        <v>48183</v>
      </c>
      <c r="AT206">
        <v>241415.23</v>
      </c>
      <c r="AU206">
        <v>154660.5</v>
      </c>
      <c r="AV206">
        <v>315875.44</v>
      </c>
      <c r="AW206">
        <v>0</v>
      </c>
      <c r="AX206">
        <v>1726221.4</v>
      </c>
      <c r="AY206">
        <v>294170.25</v>
      </c>
      <c r="AZ206" s="5"/>
    </row>
    <row r="207" spans="2:52" x14ac:dyDescent="0.2">
      <c r="B207" s="5">
        <v>48214</v>
      </c>
      <c r="C207">
        <v>466131.4</v>
      </c>
      <c r="D207">
        <v>832202.57</v>
      </c>
      <c r="E207">
        <v>346801.25</v>
      </c>
      <c r="H207">
        <v>2013394.4</v>
      </c>
      <c r="I207">
        <v>5716108</v>
      </c>
      <c r="J207">
        <v>3375270.2</v>
      </c>
      <c r="M207">
        <v>578531.6</v>
      </c>
      <c r="N207">
        <v>717074.8</v>
      </c>
      <c r="S207" s="5">
        <v>48214</v>
      </c>
      <c r="T207">
        <v>504230.75</v>
      </c>
      <c r="U207">
        <v>810243.4</v>
      </c>
      <c r="V207">
        <v>236530.74900000001</v>
      </c>
      <c r="Y207">
        <v>2029430.8</v>
      </c>
      <c r="Z207">
        <v>299337.44</v>
      </c>
      <c r="AD207">
        <v>547963.4</v>
      </c>
      <c r="AE207">
        <v>803182.4</v>
      </c>
      <c r="AJ207" s="5">
        <v>48214</v>
      </c>
      <c r="AK207">
        <v>268511.84000000003</v>
      </c>
      <c r="AL207">
        <v>143523.94</v>
      </c>
      <c r="AM207">
        <v>316950.5</v>
      </c>
      <c r="AN207">
        <v>0</v>
      </c>
      <c r="AO207">
        <v>1736470.6</v>
      </c>
      <c r="AP207">
        <v>276923.65999999997</v>
      </c>
      <c r="AS207" s="5">
        <v>48214</v>
      </c>
      <c r="AT207">
        <v>236915.12</v>
      </c>
      <c r="AU207">
        <v>140449.66</v>
      </c>
      <c r="AV207">
        <v>314939.2</v>
      </c>
      <c r="AW207">
        <v>0</v>
      </c>
      <c r="AX207">
        <v>1735415.8</v>
      </c>
      <c r="AY207">
        <v>294015.21999999997</v>
      </c>
      <c r="AZ207" s="5"/>
    </row>
    <row r="208" spans="2:52" x14ac:dyDescent="0.2">
      <c r="B208" s="5">
        <v>48245</v>
      </c>
      <c r="C208">
        <v>466743.4</v>
      </c>
      <c r="D208">
        <v>811900.58000000007</v>
      </c>
      <c r="E208">
        <v>331626.44</v>
      </c>
      <c r="H208">
        <v>2018839.9</v>
      </c>
      <c r="I208">
        <v>5487105.5</v>
      </c>
      <c r="J208">
        <v>3392417.2</v>
      </c>
      <c r="M208">
        <v>513036.75</v>
      </c>
      <c r="N208">
        <v>642963.9</v>
      </c>
      <c r="S208" s="5">
        <v>48245</v>
      </c>
      <c r="T208">
        <v>457389.53</v>
      </c>
      <c r="U208">
        <v>796466.9</v>
      </c>
      <c r="V208">
        <v>227555.19699999999</v>
      </c>
      <c r="Y208">
        <v>2038887.6</v>
      </c>
      <c r="Z208">
        <v>301485.03000000003</v>
      </c>
      <c r="AD208">
        <v>508379.75</v>
      </c>
      <c r="AE208">
        <v>744840</v>
      </c>
      <c r="AJ208" s="5">
        <v>48245</v>
      </c>
      <c r="AK208">
        <v>259240.75</v>
      </c>
      <c r="AL208">
        <v>123001.5</v>
      </c>
      <c r="AM208">
        <v>315421.5</v>
      </c>
      <c r="AN208">
        <v>0</v>
      </c>
      <c r="AO208">
        <v>1741976.2</v>
      </c>
      <c r="AP208">
        <v>276863.94</v>
      </c>
      <c r="AS208" s="5">
        <v>48245</v>
      </c>
      <c r="AT208">
        <v>230703.61</v>
      </c>
      <c r="AU208">
        <v>119110.5</v>
      </c>
      <c r="AV208">
        <v>311314.15999999997</v>
      </c>
      <c r="AW208">
        <v>0</v>
      </c>
      <c r="AX208">
        <v>1744985</v>
      </c>
      <c r="AY208">
        <v>293902.5</v>
      </c>
      <c r="AZ208" s="5"/>
    </row>
    <row r="209" spans="2:52" x14ac:dyDescent="0.2">
      <c r="B209" s="5">
        <v>48274</v>
      </c>
      <c r="C209">
        <v>497192.06</v>
      </c>
      <c r="D209">
        <v>791529.76</v>
      </c>
      <c r="E209">
        <v>321278.25</v>
      </c>
      <c r="H209">
        <v>2023934</v>
      </c>
      <c r="I209">
        <v>5341654.5</v>
      </c>
      <c r="J209">
        <v>3390499.8</v>
      </c>
      <c r="M209">
        <v>451540.9</v>
      </c>
      <c r="N209">
        <v>577355.6</v>
      </c>
      <c r="S209" s="5">
        <v>48274</v>
      </c>
      <c r="T209">
        <v>420202.53</v>
      </c>
      <c r="U209">
        <v>794061</v>
      </c>
      <c r="V209">
        <v>225770.54399999999</v>
      </c>
      <c r="Y209">
        <v>2047012.6</v>
      </c>
      <c r="Z209">
        <v>302820.21999999997</v>
      </c>
      <c r="AD209">
        <v>483948.06</v>
      </c>
      <c r="AE209">
        <v>695672.8</v>
      </c>
      <c r="AJ209" s="5">
        <v>48274</v>
      </c>
      <c r="AK209">
        <v>244704.88</v>
      </c>
      <c r="AL209">
        <v>98034.62</v>
      </c>
      <c r="AM209">
        <v>311993.71999999997</v>
      </c>
      <c r="AN209">
        <v>0</v>
      </c>
      <c r="AO209">
        <v>1747121.5</v>
      </c>
      <c r="AP209">
        <v>276812.65999999997</v>
      </c>
      <c r="AS209" s="5">
        <v>48274</v>
      </c>
      <c r="AT209">
        <v>225613.34</v>
      </c>
      <c r="AU209">
        <v>107940.69500000001</v>
      </c>
      <c r="AV209">
        <v>305017.62</v>
      </c>
      <c r="AW209">
        <v>0</v>
      </c>
      <c r="AX209">
        <v>1753187.6</v>
      </c>
      <c r="AY209">
        <v>293825.09999999998</v>
      </c>
      <c r="AZ209" s="5"/>
    </row>
    <row r="210" spans="2:52" x14ac:dyDescent="0.2">
      <c r="B210" s="5">
        <v>48305</v>
      </c>
      <c r="C210">
        <v>521185.4</v>
      </c>
      <c r="D210">
        <v>780833.54</v>
      </c>
      <c r="E210">
        <v>319626.12</v>
      </c>
      <c r="H210">
        <v>2028444.5</v>
      </c>
      <c r="I210">
        <v>5290376</v>
      </c>
      <c r="J210">
        <v>3340359</v>
      </c>
      <c r="M210">
        <v>410802.38</v>
      </c>
      <c r="N210">
        <v>527256.69999999995</v>
      </c>
      <c r="S210" s="5">
        <v>48305</v>
      </c>
      <c r="T210">
        <v>412416.3</v>
      </c>
      <c r="U210">
        <v>782630.56</v>
      </c>
      <c r="V210">
        <v>223395.916</v>
      </c>
      <c r="Y210">
        <v>2053207.4</v>
      </c>
      <c r="Z210">
        <v>303096.12</v>
      </c>
      <c r="AD210">
        <v>466357.5</v>
      </c>
      <c r="AE210">
        <v>654063.25</v>
      </c>
      <c r="AJ210" s="5">
        <v>48305</v>
      </c>
      <c r="AK210">
        <v>231480.81</v>
      </c>
      <c r="AL210">
        <v>77456.2</v>
      </c>
      <c r="AM210">
        <v>305410.40000000002</v>
      </c>
      <c r="AN210">
        <v>0</v>
      </c>
      <c r="AO210">
        <v>1751678.5</v>
      </c>
      <c r="AP210">
        <v>276765.90000000002</v>
      </c>
      <c r="AS210" s="5">
        <v>48305</v>
      </c>
      <c r="AT210">
        <v>222346.38</v>
      </c>
      <c r="AU210">
        <v>101473.62</v>
      </c>
      <c r="AV210">
        <v>297425.96999999997</v>
      </c>
      <c r="AW210">
        <v>0</v>
      </c>
      <c r="AX210">
        <v>1759438</v>
      </c>
      <c r="AY210">
        <v>293769.40000000002</v>
      </c>
      <c r="AZ210" s="5"/>
    </row>
    <row r="211" spans="2:52" x14ac:dyDescent="0.2">
      <c r="B211" s="5">
        <v>48335</v>
      </c>
      <c r="C211">
        <v>495151.84</v>
      </c>
      <c r="D211">
        <v>775910.15999999992</v>
      </c>
      <c r="E211">
        <v>321248.8</v>
      </c>
      <c r="H211">
        <v>2032399.4</v>
      </c>
      <c r="I211">
        <v>5347023.5</v>
      </c>
      <c r="J211">
        <v>3283592.5</v>
      </c>
      <c r="M211">
        <v>401389.38</v>
      </c>
      <c r="N211">
        <v>500955.44</v>
      </c>
      <c r="S211" s="5">
        <v>48335</v>
      </c>
      <c r="T211">
        <v>403501.75</v>
      </c>
      <c r="U211">
        <v>774276.4</v>
      </c>
      <c r="V211">
        <v>223026.27499999999</v>
      </c>
      <c r="Y211">
        <v>2057592.9</v>
      </c>
      <c r="Z211">
        <v>301992.62</v>
      </c>
      <c r="AD211">
        <v>447397.94</v>
      </c>
      <c r="AE211">
        <v>624296.4</v>
      </c>
      <c r="AJ211" s="5">
        <v>48335</v>
      </c>
      <c r="AK211">
        <v>224399.1</v>
      </c>
      <c r="AL211">
        <v>71804.22</v>
      </c>
      <c r="AM211">
        <v>298760.34000000003</v>
      </c>
      <c r="AN211">
        <v>0</v>
      </c>
      <c r="AO211">
        <v>1755679.2</v>
      </c>
      <c r="AP211">
        <v>276719.94</v>
      </c>
      <c r="AS211" s="5">
        <v>48335</v>
      </c>
      <c r="AT211">
        <v>220098.55</v>
      </c>
      <c r="AU211">
        <v>94125.335999999996</v>
      </c>
      <c r="AV211">
        <v>291328.15999999997</v>
      </c>
      <c r="AW211">
        <v>0</v>
      </c>
      <c r="AX211">
        <v>1763871.4</v>
      </c>
      <c r="AY211">
        <v>293721.46999999997</v>
      </c>
      <c r="AZ211" s="5"/>
    </row>
    <row r="212" spans="2:52" x14ac:dyDescent="0.2">
      <c r="B212" s="5">
        <v>48366</v>
      </c>
      <c r="C212">
        <v>512517.16</v>
      </c>
      <c r="D212">
        <v>771506.2</v>
      </c>
      <c r="E212">
        <v>332732.38</v>
      </c>
      <c r="H212">
        <v>2035864.4</v>
      </c>
      <c r="I212">
        <v>5448131.5</v>
      </c>
      <c r="J212">
        <v>3226094.8</v>
      </c>
      <c r="M212">
        <v>407599.4</v>
      </c>
      <c r="N212">
        <v>514341.66</v>
      </c>
      <c r="S212" s="5">
        <v>48366</v>
      </c>
      <c r="T212">
        <v>444781.6</v>
      </c>
      <c r="U212">
        <v>774903.7</v>
      </c>
      <c r="V212">
        <v>227834.783</v>
      </c>
      <c r="Y212">
        <v>2060389.4</v>
      </c>
      <c r="Z212">
        <v>299830.71999999997</v>
      </c>
      <c r="AD212">
        <v>440561.16</v>
      </c>
      <c r="AE212">
        <v>620202.9</v>
      </c>
      <c r="AJ212" s="5">
        <v>48366</v>
      </c>
      <c r="AK212">
        <v>221920.22</v>
      </c>
      <c r="AL212">
        <v>74633.679999999993</v>
      </c>
      <c r="AM212">
        <v>294754.90000000002</v>
      </c>
      <c r="AN212">
        <v>0</v>
      </c>
      <c r="AO212">
        <v>1759192.8</v>
      </c>
      <c r="AP212">
        <v>276671.7</v>
      </c>
      <c r="AS212" s="5">
        <v>48366</v>
      </c>
      <c r="AT212">
        <v>218864.53</v>
      </c>
      <c r="AU212">
        <v>93210.62</v>
      </c>
      <c r="AV212">
        <v>288754.25</v>
      </c>
      <c r="AW212">
        <v>0</v>
      </c>
      <c r="AX212">
        <v>1766719.8</v>
      </c>
      <c r="AY212">
        <v>293669.34000000003</v>
      </c>
      <c r="AZ212" s="5"/>
    </row>
    <row r="213" spans="2:52" x14ac:dyDescent="0.2">
      <c r="B213" s="5">
        <v>48396</v>
      </c>
      <c r="C213">
        <v>563837.69999999995</v>
      </c>
      <c r="D213">
        <v>777138.58000000007</v>
      </c>
      <c r="E213">
        <v>359572.56</v>
      </c>
      <c r="H213">
        <v>2038905</v>
      </c>
      <c r="I213">
        <v>5544438.5</v>
      </c>
      <c r="J213">
        <v>3256200.5</v>
      </c>
      <c r="M213">
        <v>419266.62</v>
      </c>
      <c r="N213">
        <v>612397.1</v>
      </c>
      <c r="S213" s="5">
        <v>48396</v>
      </c>
      <c r="T213">
        <v>515833.12</v>
      </c>
      <c r="U213">
        <v>787372.06</v>
      </c>
      <c r="V213">
        <v>244066.307</v>
      </c>
      <c r="Y213">
        <v>2061810.6</v>
      </c>
      <c r="Z213">
        <v>297205.38</v>
      </c>
      <c r="AD213">
        <v>455786.06</v>
      </c>
      <c r="AE213">
        <v>670115.9</v>
      </c>
      <c r="AJ213" s="5">
        <v>48396</v>
      </c>
      <c r="AK213">
        <v>221547.3</v>
      </c>
      <c r="AL213">
        <v>78728.054999999993</v>
      </c>
      <c r="AM213">
        <v>293477.44</v>
      </c>
      <c r="AN213">
        <v>0</v>
      </c>
      <c r="AO213">
        <v>1762286.1</v>
      </c>
      <c r="AP213">
        <v>276619</v>
      </c>
      <c r="AS213" s="5">
        <v>48396</v>
      </c>
      <c r="AT213">
        <v>219637.38</v>
      </c>
      <c r="AU213">
        <v>99683.335999999996</v>
      </c>
      <c r="AV213">
        <v>288724.03000000003</v>
      </c>
      <c r="AW213">
        <v>0</v>
      </c>
      <c r="AX213">
        <v>1768207.6</v>
      </c>
      <c r="AY213">
        <v>293602.90000000002</v>
      </c>
      <c r="AZ213" s="5"/>
    </row>
    <row r="214" spans="2:52" x14ac:dyDescent="0.2">
      <c r="B214" s="5">
        <v>48427</v>
      </c>
      <c r="C214">
        <v>635953.6</v>
      </c>
      <c r="D214">
        <v>782747.56</v>
      </c>
      <c r="E214">
        <v>391623.62</v>
      </c>
      <c r="H214">
        <v>2041578.4</v>
      </c>
      <c r="I214">
        <v>5608300.5</v>
      </c>
      <c r="J214">
        <v>3376546.8</v>
      </c>
      <c r="M214">
        <v>440110.4</v>
      </c>
      <c r="N214">
        <v>807968.8</v>
      </c>
      <c r="S214" s="5">
        <v>48427</v>
      </c>
      <c r="T214">
        <v>596203.80000000005</v>
      </c>
      <c r="U214">
        <v>802275.4</v>
      </c>
      <c r="V214">
        <v>266576.55</v>
      </c>
      <c r="Y214">
        <v>2062048.9</v>
      </c>
      <c r="Z214">
        <v>295458.46999999997</v>
      </c>
      <c r="AD214">
        <v>500297.44</v>
      </c>
      <c r="AE214">
        <v>791245.2</v>
      </c>
      <c r="AJ214" s="5">
        <v>48427</v>
      </c>
      <c r="AK214">
        <v>223324.52</v>
      </c>
      <c r="AL214">
        <v>84888.15</v>
      </c>
      <c r="AM214">
        <v>293741.40000000002</v>
      </c>
      <c r="AN214">
        <v>0</v>
      </c>
      <c r="AO214">
        <v>1765018.1</v>
      </c>
      <c r="AP214">
        <v>276560.25</v>
      </c>
      <c r="AS214" s="5">
        <v>48427</v>
      </c>
      <c r="AT214">
        <v>225071.14</v>
      </c>
      <c r="AU214">
        <v>115076.86</v>
      </c>
      <c r="AV214">
        <v>289881.88</v>
      </c>
      <c r="AW214">
        <v>0</v>
      </c>
      <c r="AX214">
        <v>1768534.9</v>
      </c>
      <c r="AY214">
        <v>293514.09999999998</v>
      </c>
      <c r="AZ214" s="5"/>
    </row>
    <row r="215" spans="2:52" x14ac:dyDescent="0.2">
      <c r="B215" s="5">
        <v>48458</v>
      </c>
      <c r="C215">
        <v>710211.1</v>
      </c>
      <c r="D215">
        <v>795088.61</v>
      </c>
      <c r="E215">
        <v>400656.5</v>
      </c>
      <c r="H215">
        <v>2043934</v>
      </c>
      <c r="I215">
        <v>5696928.5</v>
      </c>
      <c r="J215">
        <v>3422203</v>
      </c>
      <c r="M215">
        <v>471234.12</v>
      </c>
      <c r="N215">
        <v>961594.56</v>
      </c>
      <c r="S215" s="5">
        <v>48458</v>
      </c>
      <c r="T215">
        <v>654034.25</v>
      </c>
      <c r="U215">
        <v>813602.6</v>
      </c>
      <c r="V215">
        <v>278570.65600000002</v>
      </c>
      <c r="Y215">
        <v>2061272.4</v>
      </c>
      <c r="Z215">
        <v>295808.71999999997</v>
      </c>
      <c r="AD215">
        <v>548237.19999999995</v>
      </c>
      <c r="AE215">
        <v>909466.75</v>
      </c>
      <c r="AJ215" s="5">
        <v>48458</v>
      </c>
      <c r="AK215">
        <v>227401.27</v>
      </c>
      <c r="AL215">
        <v>94470.22</v>
      </c>
      <c r="AM215">
        <v>295508.59999999998</v>
      </c>
      <c r="AN215">
        <v>0</v>
      </c>
      <c r="AO215">
        <v>1767439.9</v>
      </c>
      <c r="AP215">
        <v>276494.3</v>
      </c>
      <c r="AS215" s="5">
        <v>48458</v>
      </c>
      <c r="AT215">
        <v>234576.53</v>
      </c>
      <c r="AU215">
        <v>135667.45000000001</v>
      </c>
      <c r="AV215">
        <v>292153.94</v>
      </c>
      <c r="AW215">
        <v>0</v>
      </c>
      <c r="AX215">
        <v>1767876.1</v>
      </c>
      <c r="AY215">
        <v>293396.12</v>
      </c>
      <c r="AZ215" s="5"/>
    </row>
    <row r="216" spans="2:52" x14ac:dyDescent="0.2">
      <c r="B216" s="5">
        <v>48488</v>
      </c>
      <c r="C216">
        <v>731435.2</v>
      </c>
      <c r="D216">
        <v>800602.9</v>
      </c>
      <c r="E216">
        <v>393974.6</v>
      </c>
      <c r="H216">
        <v>2046014.4</v>
      </c>
      <c r="I216">
        <v>5730712</v>
      </c>
      <c r="J216">
        <v>3399478.8</v>
      </c>
      <c r="M216">
        <v>497014.25</v>
      </c>
      <c r="N216">
        <v>1004818.1</v>
      </c>
      <c r="S216" s="5">
        <v>48488</v>
      </c>
      <c r="T216">
        <v>722545.75</v>
      </c>
      <c r="U216">
        <v>823863.75</v>
      </c>
      <c r="V216">
        <v>278441.83900000004</v>
      </c>
      <c r="Y216">
        <v>2059628.5</v>
      </c>
      <c r="Z216">
        <v>297733.03000000003</v>
      </c>
      <c r="AD216">
        <v>572178.93999999994</v>
      </c>
      <c r="AE216">
        <v>960887</v>
      </c>
      <c r="AJ216" s="5">
        <v>48488</v>
      </c>
      <c r="AK216">
        <v>232683.45</v>
      </c>
      <c r="AL216">
        <v>104603.94</v>
      </c>
      <c r="AM216">
        <v>298454.7</v>
      </c>
      <c r="AN216">
        <v>0</v>
      </c>
      <c r="AO216">
        <v>1769593.8</v>
      </c>
      <c r="AP216">
        <v>276420.59999999998</v>
      </c>
      <c r="AS216" s="5">
        <v>48488</v>
      </c>
      <c r="AT216">
        <v>244160.12</v>
      </c>
      <c r="AU216">
        <v>154300.73000000001</v>
      </c>
      <c r="AV216">
        <v>295437.96999999997</v>
      </c>
      <c r="AW216">
        <v>0</v>
      </c>
      <c r="AX216">
        <v>1766384.6</v>
      </c>
      <c r="AY216">
        <v>293243.65999999997</v>
      </c>
      <c r="AZ216" s="5"/>
    </row>
    <row r="217" spans="2:52" x14ac:dyDescent="0.2">
      <c r="B217" s="5">
        <v>48519</v>
      </c>
      <c r="C217">
        <v>661238.19999999995</v>
      </c>
      <c r="D217">
        <v>801914.98</v>
      </c>
      <c r="E217">
        <v>377946.66</v>
      </c>
      <c r="H217">
        <v>2047854.5</v>
      </c>
      <c r="I217">
        <v>5717138.5</v>
      </c>
      <c r="J217">
        <v>3378362.5</v>
      </c>
      <c r="M217">
        <v>501669.78</v>
      </c>
      <c r="N217">
        <v>971933.7</v>
      </c>
      <c r="S217" s="5">
        <v>48519</v>
      </c>
      <c r="T217">
        <v>762227.56</v>
      </c>
      <c r="U217">
        <v>825029.4</v>
      </c>
      <c r="V217">
        <v>270750.98800000001</v>
      </c>
      <c r="Y217">
        <v>2057245.2</v>
      </c>
      <c r="Z217">
        <v>300749.75</v>
      </c>
      <c r="AD217">
        <v>568473.06000000006</v>
      </c>
      <c r="AE217">
        <v>951465.3</v>
      </c>
      <c r="AJ217" s="5">
        <v>48519</v>
      </c>
      <c r="AK217">
        <v>236441.12</v>
      </c>
      <c r="AL217">
        <v>110737.43</v>
      </c>
      <c r="AM217">
        <v>300810.34000000003</v>
      </c>
      <c r="AN217">
        <v>0</v>
      </c>
      <c r="AO217">
        <v>1771515.6</v>
      </c>
      <c r="AP217">
        <v>276338.78000000003</v>
      </c>
      <c r="AS217" s="5">
        <v>48519</v>
      </c>
      <c r="AT217">
        <v>249501.84</v>
      </c>
      <c r="AU217">
        <v>163944.20000000001</v>
      </c>
      <c r="AV217">
        <v>299104.34000000003</v>
      </c>
      <c r="AW217">
        <v>0</v>
      </c>
      <c r="AX217">
        <v>1764193.2</v>
      </c>
      <c r="AY217">
        <v>293052.25</v>
      </c>
      <c r="AZ217" s="5"/>
    </row>
    <row r="218" spans="2:52" x14ac:dyDescent="0.2">
      <c r="B218" s="5">
        <v>48549</v>
      </c>
      <c r="C218">
        <v>548542.9</v>
      </c>
      <c r="D218">
        <v>791433.55999999994</v>
      </c>
      <c r="E218">
        <v>358034.47</v>
      </c>
      <c r="H218">
        <v>2049484</v>
      </c>
      <c r="I218">
        <v>5622028</v>
      </c>
      <c r="J218">
        <v>3360966</v>
      </c>
      <c r="M218">
        <v>485439.94</v>
      </c>
      <c r="N218">
        <v>901489.25</v>
      </c>
      <c r="S218" s="5">
        <v>48549</v>
      </c>
      <c r="T218">
        <v>693046.94</v>
      </c>
      <c r="U218">
        <v>826694.8</v>
      </c>
      <c r="V218">
        <v>258122.01199999999</v>
      </c>
      <c r="Y218">
        <v>2054236.1</v>
      </c>
      <c r="Z218">
        <v>304408.44</v>
      </c>
      <c r="AD218">
        <v>542773.5</v>
      </c>
      <c r="AE218">
        <v>899847.25</v>
      </c>
      <c r="AJ218" s="5">
        <v>48549</v>
      </c>
      <c r="AK218">
        <v>236224.39</v>
      </c>
      <c r="AL218">
        <v>111316.766</v>
      </c>
      <c r="AM218">
        <v>301698.71999999997</v>
      </c>
      <c r="AN218">
        <v>0</v>
      </c>
      <c r="AO218">
        <v>1773235.5</v>
      </c>
      <c r="AP218">
        <v>276248.65999999997</v>
      </c>
      <c r="AS218" s="5">
        <v>48549</v>
      </c>
      <c r="AT218">
        <v>248962.28</v>
      </c>
      <c r="AU218">
        <v>154500.22</v>
      </c>
      <c r="AV218">
        <v>301911.84000000003</v>
      </c>
      <c r="AW218">
        <v>0</v>
      </c>
      <c r="AX218">
        <v>1761417.5</v>
      </c>
      <c r="AY218">
        <v>292818.56</v>
      </c>
      <c r="AZ218" s="5"/>
    </row>
    <row r="219" spans="2:52" x14ac:dyDescent="0.2">
      <c r="B219" s="5">
        <v>48580</v>
      </c>
      <c r="C219">
        <v>488910.12</v>
      </c>
      <c r="D219">
        <v>784130.56000000006</v>
      </c>
      <c r="E219">
        <v>339805.62</v>
      </c>
      <c r="H219">
        <v>2050928.5</v>
      </c>
      <c r="I219">
        <v>5481366</v>
      </c>
      <c r="J219">
        <v>3334869.5</v>
      </c>
      <c r="M219">
        <v>453785.22</v>
      </c>
      <c r="N219">
        <v>819298.1</v>
      </c>
      <c r="S219" s="5">
        <v>48580</v>
      </c>
      <c r="T219">
        <v>632072.56000000006</v>
      </c>
      <c r="U219">
        <v>813251.6</v>
      </c>
      <c r="V219">
        <v>247929.93400000001</v>
      </c>
      <c r="Y219">
        <v>2050697.8</v>
      </c>
      <c r="Z219">
        <v>307865.75</v>
      </c>
      <c r="AD219">
        <v>503708.22</v>
      </c>
      <c r="AE219">
        <v>828197.94</v>
      </c>
      <c r="AJ219" s="5">
        <v>48580</v>
      </c>
      <c r="AK219">
        <v>230137.11</v>
      </c>
      <c r="AL219">
        <v>103930.43</v>
      </c>
      <c r="AM219">
        <v>302299.38</v>
      </c>
      <c r="AN219">
        <v>0</v>
      </c>
      <c r="AO219">
        <v>1774777.9</v>
      </c>
      <c r="AP219">
        <v>276150.53000000003</v>
      </c>
      <c r="AS219" s="5">
        <v>48580</v>
      </c>
      <c r="AT219">
        <v>242574.5</v>
      </c>
      <c r="AU219">
        <v>137329.95000000001</v>
      </c>
      <c r="AV219">
        <v>304369.44</v>
      </c>
      <c r="AW219">
        <v>0</v>
      </c>
      <c r="AX219">
        <v>1758157.9</v>
      </c>
      <c r="AY219">
        <v>292539.8</v>
      </c>
      <c r="AZ219" s="5"/>
    </row>
    <row r="220" spans="2:52" x14ac:dyDescent="0.2">
      <c r="B220" s="5">
        <v>48611</v>
      </c>
      <c r="C220">
        <v>447525.6</v>
      </c>
      <c r="D220">
        <v>771284.32000000007</v>
      </c>
      <c r="E220">
        <v>328534.84000000003</v>
      </c>
      <c r="H220">
        <v>2052103.6</v>
      </c>
      <c r="I220">
        <v>5337555.5</v>
      </c>
      <c r="J220">
        <v>3315763</v>
      </c>
      <c r="M220">
        <v>422135.3</v>
      </c>
      <c r="N220">
        <v>745500.3</v>
      </c>
      <c r="S220" s="5">
        <v>48611</v>
      </c>
      <c r="T220">
        <v>584149.5</v>
      </c>
      <c r="U220">
        <v>795031.75</v>
      </c>
      <c r="V220">
        <v>238174.20699999999</v>
      </c>
      <c r="Y220">
        <v>2046828.6</v>
      </c>
      <c r="Z220">
        <v>310235.3</v>
      </c>
      <c r="AD220">
        <v>455603.56</v>
      </c>
      <c r="AE220">
        <v>758075.94</v>
      </c>
      <c r="AJ220" s="5">
        <v>48611</v>
      </c>
      <c r="AK220">
        <v>220126.25</v>
      </c>
      <c r="AL220">
        <v>92170.63</v>
      </c>
      <c r="AM220">
        <v>302042.88</v>
      </c>
      <c r="AN220">
        <v>0</v>
      </c>
      <c r="AO220">
        <v>1776062.9</v>
      </c>
      <c r="AP220">
        <v>276040.71999999997</v>
      </c>
      <c r="AS220" s="5">
        <v>48611</v>
      </c>
      <c r="AT220">
        <v>231029.5</v>
      </c>
      <c r="AU220">
        <v>116865.69</v>
      </c>
      <c r="AV220">
        <v>306407.94</v>
      </c>
      <c r="AW220">
        <v>0</v>
      </c>
      <c r="AX220">
        <v>1754610</v>
      </c>
      <c r="AY220">
        <v>292218.62</v>
      </c>
      <c r="AZ220" s="5"/>
    </row>
    <row r="221" spans="2:52" x14ac:dyDescent="0.2">
      <c r="B221" s="5">
        <v>48639</v>
      </c>
      <c r="C221">
        <v>431137.34</v>
      </c>
      <c r="D221">
        <v>758441.14</v>
      </c>
      <c r="E221">
        <v>317785.90000000002</v>
      </c>
      <c r="H221">
        <v>2052513.8</v>
      </c>
      <c r="I221">
        <v>5251817</v>
      </c>
      <c r="J221">
        <v>3334291</v>
      </c>
      <c r="M221">
        <v>398828.2</v>
      </c>
      <c r="N221">
        <v>674415.5</v>
      </c>
      <c r="S221" s="5">
        <v>48639</v>
      </c>
      <c r="T221">
        <v>512942.56</v>
      </c>
      <c r="U221">
        <v>779466.2</v>
      </c>
      <c r="V221">
        <v>231546.04499999998</v>
      </c>
      <c r="Y221">
        <v>2043359.9</v>
      </c>
      <c r="Z221">
        <v>310947</v>
      </c>
      <c r="AD221">
        <v>411206</v>
      </c>
      <c r="AE221">
        <v>685973.3</v>
      </c>
      <c r="AJ221" s="5">
        <v>48639</v>
      </c>
      <c r="AK221">
        <v>209961.92</v>
      </c>
      <c r="AL221">
        <v>80362.91</v>
      </c>
      <c r="AM221">
        <v>300258.40000000002</v>
      </c>
      <c r="AN221">
        <v>0</v>
      </c>
      <c r="AO221">
        <v>1776601.5</v>
      </c>
      <c r="AP221">
        <v>275912.06</v>
      </c>
      <c r="AS221" s="5">
        <v>48639</v>
      </c>
      <c r="AT221">
        <v>217870.23</v>
      </c>
      <c r="AU221">
        <v>93265.4</v>
      </c>
      <c r="AV221">
        <v>307765.96999999997</v>
      </c>
      <c r="AW221">
        <v>0</v>
      </c>
      <c r="AX221">
        <v>1751496.6</v>
      </c>
      <c r="AY221">
        <v>291863.12</v>
      </c>
      <c r="AZ221" s="5"/>
    </row>
    <row r="222" spans="2:52" x14ac:dyDescent="0.2">
      <c r="B222" s="5">
        <v>48670</v>
      </c>
      <c r="C222">
        <v>433549.2</v>
      </c>
      <c r="D222">
        <v>750051.55</v>
      </c>
      <c r="E222">
        <v>310590.59999999998</v>
      </c>
      <c r="H222">
        <v>2052057.4</v>
      </c>
      <c r="I222">
        <v>5223299.5</v>
      </c>
      <c r="J222">
        <v>3351387.8</v>
      </c>
      <c r="M222">
        <v>386206.9</v>
      </c>
      <c r="N222">
        <v>609530</v>
      </c>
      <c r="S222" s="5">
        <v>48670</v>
      </c>
      <c r="T222">
        <v>456840.97</v>
      </c>
      <c r="U222">
        <v>769121.44</v>
      </c>
      <c r="V222">
        <v>225887.73499999999</v>
      </c>
      <c r="Y222">
        <v>2040530.8</v>
      </c>
      <c r="Z222">
        <v>309870.5</v>
      </c>
      <c r="AD222">
        <v>388651.2</v>
      </c>
      <c r="AE222">
        <v>619315.93999999994</v>
      </c>
      <c r="AJ222" s="5">
        <v>48670</v>
      </c>
      <c r="AK222">
        <v>202694.7</v>
      </c>
      <c r="AL222">
        <v>72532.733999999997</v>
      </c>
      <c r="AM222">
        <v>296104.84000000003</v>
      </c>
      <c r="AN222">
        <v>0</v>
      </c>
      <c r="AO222">
        <v>1776295.6</v>
      </c>
      <c r="AP222">
        <v>275761.75</v>
      </c>
      <c r="AS222" s="5">
        <v>48670</v>
      </c>
      <c r="AT222">
        <v>207841.47</v>
      </c>
      <c r="AU222">
        <v>80830.080000000002</v>
      </c>
      <c r="AV222">
        <v>308220.06</v>
      </c>
      <c r="AW222">
        <v>0</v>
      </c>
      <c r="AX222">
        <v>1749052.6</v>
      </c>
      <c r="AY222">
        <v>291477.94</v>
      </c>
      <c r="AZ222" s="5"/>
    </row>
    <row r="223" spans="2:52" x14ac:dyDescent="0.2">
      <c r="B223" s="5">
        <v>48700</v>
      </c>
      <c r="C223">
        <v>443395.5</v>
      </c>
      <c r="D223">
        <v>744894.05999999994</v>
      </c>
      <c r="E223">
        <v>304666.56</v>
      </c>
      <c r="H223">
        <v>2050817.1</v>
      </c>
      <c r="I223">
        <v>5228422.5</v>
      </c>
      <c r="J223">
        <v>3329283</v>
      </c>
      <c r="M223">
        <v>384432.6</v>
      </c>
      <c r="N223">
        <v>561936.4</v>
      </c>
      <c r="S223" s="5">
        <v>48700</v>
      </c>
      <c r="T223">
        <v>445667.1</v>
      </c>
      <c r="U223">
        <v>766729.4</v>
      </c>
      <c r="V223">
        <v>224941.386</v>
      </c>
      <c r="Y223">
        <v>2038309.9</v>
      </c>
      <c r="Z223">
        <v>307412.12</v>
      </c>
      <c r="AD223">
        <v>387086.03</v>
      </c>
      <c r="AE223">
        <v>570128.30000000005</v>
      </c>
      <c r="AJ223" s="5">
        <v>48700</v>
      </c>
      <c r="AK223">
        <v>199122.42</v>
      </c>
      <c r="AL223">
        <v>70401.039999999994</v>
      </c>
      <c r="AM223">
        <v>289571.15999999997</v>
      </c>
      <c r="AN223">
        <v>0</v>
      </c>
      <c r="AO223">
        <v>1775229.5</v>
      </c>
      <c r="AP223">
        <v>275587.59999999998</v>
      </c>
      <c r="AS223" s="5">
        <v>48700</v>
      </c>
      <c r="AT223">
        <v>202725.12</v>
      </c>
      <c r="AU223">
        <v>78919.350000000006</v>
      </c>
      <c r="AV223">
        <v>307605.40000000002</v>
      </c>
      <c r="AW223">
        <v>0</v>
      </c>
      <c r="AX223">
        <v>1747241.6</v>
      </c>
      <c r="AY223">
        <v>291067.90000000002</v>
      </c>
      <c r="AZ223" s="5"/>
    </row>
    <row r="224" spans="2:52" x14ac:dyDescent="0.2">
      <c r="B224" s="5">
        <v>48731</v>
      </c>
      <c r="C224">
        <v>457989.5</v>
      </c>
      <c r="D224">
        <v>745144.7699999999</v>
      </c>
      <c r="E224">
        <v>308785.96999999997</v>
      </c>
      <c r="H224">
        <v>2048887.9</v>
      </c>
      <c r="I224">
        <v>5264054.5</v>
      </c>
      <c r="J224">
        <v>3268293.8</v>
      </c>
      <c r="M224">
        <v>392180.47</v>
      </c>
      <c r="N224">
        <v>541324.06000000006</v>
      </c>
      <c r="S224" s="5">
        <v>48731</v>
      </c>
      <c r="T224">
        <v>479144.53</v>
      </c>
      <c r="U224">
        <v>769119.44</v>
      </c>
      <c r="V224">
        <v>228005.85600000003</v>
      </c>
      <c r="Y224">
        <v>2036630.6</v>
      </c>
      <c r="Z224">
        <v>304333.09999999998</v>
      </c>
      <c r="AD224">
        <v>396034.7</v>
      </c>
      <c r="AE224">
        <v>546459.5</v>
      </c>
      <c r="AJ224" s="5">
        <v>48731</v>
      </c>
      <c r="AK224">
        <v>198274.47</v>
      </c>
      <c r="AL224">
        <v>71729.375</v>
      </c>
      <c r="AM224">
        <v>284482.7</v>
      </c>
      <c r="AN224">
        <v>0</v>
      </c>
      <c r="AO224">
        <v>1773500</v>
      </c>
      <c r="AP224">
        <v>275388.06</v>
      </c>
      <c r="AS224" s="5">
        <v>48731</v>
      </c>
      <c r="AT224">
        <v>201016.78</v>
      </c>
      <c r="AU224">
        <v>80433.304999999993</v>
      </c>
      <c r="AV224">
        <v>306375.65999999997</v>
      </c>
      <c r="AW224">
        <v>0</v>
      </c>
      <c r="AX224">
        <v>1745993.2</v>
      </c>
      <c r="AY224">
        <v>290637.25</v>
      </c>
      <c r="AZ224" s="5"/>
    </row>
    <row r="225" spans="2:52" x14ac:dyDescent="0.2">
      <c r="B225" s="5">
        <v>48761</v>
      </c>
      <c r="C225">
        <v>500709.06</v>
      </c>
      <c r="D225">
        <v>752557.99</v>
      </c>
      <c r="E225">
        <v>325240.96999999997</v>
      </c>
      <c r="H225">
        <v>2046353.8</v>
      </c>
      <c r="I225">
        <v>5370821</v>
      </c>
      <c r="J225">
        <v>3241880.5</v>
      </c>
      <c r="M225">
        <v>414758.75</v>
      </c>
      <c r="N225">
        <v>577093.1</v>
      </c>
      <c r="S225" s="5">
        <v>48761</v>
      </c>
      <c r="T225">
        <v>545374.25</v>
      </c>
      <c r="U225">
        <v>775263.7</v>
      </c>
      <c r="V225">
        <v>238480.299</v>
      </c>
      <c r="Y225">
        <v>2035427</v>
      </c>
      <c r="Z225">
        <v>301059.34000000003</v>
      </c>
      <c r="AD225">
        <v>416419.9</v>
      </c>
      <c r="AE225">
        <v>560597.4</v>
      </c>
      <c r="AJ225" s="5">
        <v>48761</v>
      </c>
      <c r="AK225">
        <v>199922.67</v>
      </c>
      <c r="AL225">
        <v>77766.5</v>
      </c>
      <c r="AM225">
        <v>283003.88</v>
      </c>
      <c r="AN225">
        <v>0</v>
      </c>
      <c r="AO225">
        <v>1771191.4</v>
      </c>
      <c r="AP225">
        <v>275162.3</v>
      </c>
      <c r="AS225" s="5">
        <v>48761</v>
      </c>
      <c r="AT225">
        <v>202016.84</v>
      </c>
      <c r="AU225">
        <v>86534.233999999997</v>
      </c>
      <c r="AV225">
        <v>305572.34000000003</v>
      </c>
      <c r="AW225">
        <v>0</v>
      </c>
      <c r="AX225">
        <v>1745237.5</v>
      </c>
      <c r="AY225">
        <v>290189.53000000003</v>
      </c>
      <c r="AZ225" s="5"/>
    </row>
    <row r="226" spans="2:52" x14ac:dyDescent="0.2">
      <c r="B226" s="5">
        <v>48792</v>
      </c>
      <c r="C226">
        <v>559312.69999999995</v>
      </c>
      <c r="D226">
        <v>765469.25</v>
      </c>
      <c r="E226">
        <v>349496.8</v>
      </c>
      <c r="H226">
        <v>2043287.2</v>
      </c>
      <c r="I226">
        <v>5550503.5</v>
      </c>
      <c r="J226">
        <v>3281155.2</v>
      </c>
      <c r="M226">
        <v>456909.34</v>
      </c>
      <c r="N226">
        <v>683432.06</v>
      </c>
      <c r="S226" s="5">
        <v>48792</v>
      </c>
      <c r="T226">
        <v>622078.30000000005</v>
      </c>
      <c r="U226">
        <v>789332.06</v>
      </c>
      <c r="V226">
        <v>256094.87</v>
      </c>
      <c r="Y226">
        <v>2034639</v>
      </c>
      <c r="Z226">
        <v>298218.59999999998</v>
      </c>
      <c r="AD226">
        <v>452646.84</v>
      </c>
      <c r="AE226">
        <v>625528</v>
      </c>
      <c r="AJ226" s="5">
        <v>48792</v>
      </c>
      <c r="AK226">
        <v>204933.84</v>
      </c>
      <c r="AL226">
        <v>90325.516000000003</v>
      </c>
      <c r="AM226">
        <v>282820.94</v>
      </c>
      <c r="AN226">
        <v>0</v>
      </c>
      <c r="AO226">
        <v>1768377.2</v>
      </c>
      <c r="AP226">
        <v>274910.06</v>
      </c>
      <c r="AS226" s="5">
        <v>48792</v>
      </c>
      <c r="AT226">
        <v>206008.28</v>
      </c>
      <c r="AU226">
        <v>97706.21</v>
      </c>
      <c r="AV226">
        <v>306169.53000000003</v>
      </c>
      <c r="AW226">
        <v>0</v>
      </c>
      <c r="AX226">
        <v>1744911.5</v>
      </c>
      <c r="AY226">
        <v>289727.7</v>
      </c>
      <c r="AZ226" s="5"/>
    </row>
    <row r="227" spans="2:52" x14ac:dyDescent="0.2">
      <c r="B227" s="5">
        <v>48823</v>
      </c>
      <c r="C227">
        <v>589134.5</v>
      </c>
      <c r="D227">
        <v>781458.17999999993</v>
      </c>
      <c r="E227">
        <v>364325.44</v>
      </c>
      <c r="H227">
        <v>2039750.6</v>
      </c>
      <c r="I227">
        <v>5770542</v>
      </c>
      <c r="J227">
        <v>3330769.8</v>
      </c>
      <c r="M227">
        <v>508552.94</v>
      </c>
      <c r="N227">
        <v>795619.8</v>
      </c>
      <c r="S227" s="5">
        <v>48823</v>
      </c>
      <c r="T227">
        <v>700275.4</v>
      </c>
      <c r="U227">
        <v>803179.7</v>
      </c>
      <c r="V227">
        <v>269334.73499999999</v>
      </c>
      <c r="Y227">
        <v>2034212.9</v>
      </c>
      <c r="Z227">
        <v>296602.8</v>
      </c>
      <c r="AD227">
        <v>503526</v>
      </c>
      <c r="AE227">
        <v>704407.4</v>
      </c>
      <c r="AJ227" s="5">
        <v>48823</v>
      </c>
      <c r="AK227">
        <v>212925.52</v>
      </c>
      <c r="AL227">
        <v>107022.28</v>
      </c>
      <c r="AM227">
        <v>283610.46999999997</v>
      </c>
      <c r="AN227">
        <v>0</v>
      </c>
      <c r="AO227">
        <v>1765119.4</v>
      </c>
      <c r="AP227">
        <v>274631.2</v>
      </c>
      <c r="AS227" s="5">
        <v>48823</v>
      </c>
      <c r="AT227">
        <v>213389.3</v>
      </c>
      <c r="AU227">
        <v>114234.31</v>
      </c>
      <c r="AV227">
        <v>308471.71999999997</v>
      </c>
      <c r="AW227">
        <v>0</v>
      </c>
      <c r="AX227">
        <v>1744958.6</v>
      </c>
      <c r="AY227">
        <v>289254.34000000003</v>
      </c>
      <c r="AZ227" s="5"/>
    </row>
    <row r="228" spans="2:52" x14ac:dyDescent="0.2">
      <c r="B228" s="5">
        <v>48853</v>
      </c>
      <c r="C228">
        <v>585003.93999999994</v>
      </c>
      <c r="D228">
        <v>791932.73</v>
      </c>
      <c r="E228">
        <v>371763.3</v>
      </c>
      <c r="H228">
        <v>2035796.4</v>
      </c>
      <c r="I228">
        <v>5907780</v>
      </c>
      <c r="J228">
        <v>3348641</v>
      </c>
      <c r="M228">
        <v>552355.6</v>
      </c>
      <c r="N228">
        <v>862196.9</v>
      </c>
      <c r="S228" s="5">
        <v>48853</v>
      </c>
      <c r="T228">
        <v>777901.25</v>
      </c>
      <c r="U228">
        <v>809632.3</v>
      </c>
      <c r="V228">
        <v>276832.02600000001</v>
      </c>
      <c r="Y228">
        <v>2034100.9</v>
      </c>
      <c r="Z228">
        <v>297349.21999999997</v>
      </c>
      <c r="AD228">
        <v>545223.25</v>
      </c>
      <c r="AE228">
        <v>759775.9</v>
      </c>
      <c r="AJ228" s="5">
        <v>48853</v>
      </c>
      <c r="AK228">
        <v>223392.4</v>
      </c>
      <c r="AL228">
        <v>125444.336</v>
      </c>
      <c r="AM228">
        <v>285305.94</v>
      </c>
      <c r="AN228">
        <v>0</v>
      </c>
      <c r="AO228">
        <v>1761470.2</v>
      </c>
      <c r="AP228">
        <v>274325.94</v>
      </c>
      <c r="AS228" s="5">
        <v>48853</v>
      </c>
      <c r="AT228">
        <v>222925.3</v>
      </c>
      <c r="AU228">
        <v>133060.17000000001</v>
      </c>
      <c r="AV228">
        <v>312229.2</v>
      </c>
      <c r="AW228">
        <v>0</v>
      </c>
      <c r="AX228">
        <v>1745329.4</v>
      </c>
      <c r="AY228">
        <v>288771.8</v>
      </c>
      <c r="AZ228" s="5"/>
    </row>
    <row r="229" spans="2:52" x14ac:dyDescent="0.2">
      <c r="B229" s="5">
        <v>48884</v>
      </c>
      <c r="C229">
        <v>570858.30000000005</v>
      </c>
      <c r="D229">
        <v>795868.68</v>
      </c>
      <c r="E229">
        <v>366832.8</v>
      </c>
      <c r="H229">
        <v>2031469.8</v>
      </c>
      <c r="I229">
        <v>5926985</v>
      </c>
      <c r="J229">
        <v>3349763.8</v>
      </c>
      <c r="M229">
        <v>570028.69999999995</v>
      </c>
      <c r="N229">
        <v>867777.2</v>
      </c>
      <c r="S229" s="5">
        <v>48884</v>
      </c>
      <c r="T229">
        <v>749687.4</v>
      </c>
      <c r="U229">
        <v>812615.06</v>
      </c>
      <c r="V229">
        <v>269859.15500000003</v>
      </c>
      <c r="Y229">
        <v>2034260.6</v>
      </c>
      <c r="Z229">
        <v>299888.34000000003</v>
      </c>
      <c r="AD229">
        <v>556593</v>
      </c>
      <c r="AE229">
        <v>751273.3</v>
      </c>
      <c r="AJ229" s="5">
        <v>48884</v>
      </c>
      <c r="AK229">
        <v>233277.12</v>
      </c>
      <c r="AL229">
        <v>140211.44</v>
      </c>
      <c r="AM229">
        <v>287539.75</v>
      </c>
      <c r="AN229">
        <v>0</v>
      </c>
      <c r="AO229">
        <v>1757475.1</v>
      </c>
      <c r="AP229">
        <v>273994.65999999997</v>
      </c>
      <c r="AS229" s="5">
        <v>48884</v>
      </c>
      <c r="AT229">
        <v>230863.23</v>
      </c>
      <c r="AU229">
        <v>145833.69</v>
      </c>
      <c r="AV229">
        <v>316281.03000000003</v>
      </c>
      <c r="AW229">
        <v>0</v>
      </c>
      <c r="AX229">
        <v>1745978.6</v>
      </c>
      <c r="AY229">
        <v>288282.03000000003</v>
      </c>
      <c r="AZ229" s="5"/>
    </row>
    <row r="230" spans="2:52" x14ac:dyDescent="0.2">
      <c r="B230" s="5">
        <v>48914</v>
      </c>
      <c r="C230">
        <v>537999.69999999995</v>
      </c>
      <c r="D230">
        <v>792811.38000000012</v>
      </c>
      <c r="E230">
        <v>355173.53</v>
      </c>
      <c r="H230">
        <v>2026809.6</v>
      </c>
      <c r="I230">
        <v>5844416</v>
      </c>
      <c r="J230">
        <v>3367815.5</v>
      </c>
      <c r="M230">
        <v>558044.5</v>
      </c>
      <c r="N230">
        <v>822569.1</v>
      </c>
      <c r="S230" s="5">
        <v>48914</v>
      </c>
      <c r="T230">
        <v>625421.1</v>
      </c>
      <c r="U230">
        <v>805946.06</v>
      </c>
      <c r="V230">
        <v>257276.22500000001</v>
      </c>
      <c r="Y230">
        <v>2034654.2</v>
      </c>
      <c r="Z230">
        <v>303353.3</v>
      </c>
      <c r="AD230">
        <v>535346.30000000005</v>
      </c>
      <c r="AE230">
        <v>683555</v>
      </c>
      <c r="AJ230" s="5">
        <v>48914</v>
      </c>
      <c r="AK230">
        <v>238817.22</v>
      </c>
      <c r="AL230">
        <v>141752.17000000001</v>
      </c>
      <c r="AM230">
        <v>289250.90000000002</v>
      </c>
      <c r="AN230">
        <v>0</v>
      </c>
      <c r="AO230">
        <v>1753172</v>
      </c>
      <c r="AP230">
        <v>273637.56</v>
      </c>
      <c r="AS230" s="5">
        <v>48914</v>
      </c>
      <c r="AT230">
        <v>233229.86</v>
      </c>
      <c r="AU230">
        <v>145362.35999999999</v>
      </c>
      <c r="AV230">
        <v>318482.96999999997</v>
      </c>
      <c r="AW230">
        <v>0</v>
      </c>
      <c r="AX230">
        <v>1746867.4</v>
      </c>
      <c r="AY230">
        <v>287786.94</v>
      </c>
      <c r="AZ230" s="5"/>
    </row>
    <row r="231" spans="2:52" x14ac:dyDescent="0.2">
      <c r="B231" s="5">
        <v>48945</v>
      </c>
      <c r="C231">
        <v>515406.72</v>
      </c>
      <c r="D231">
        <v>784213.54999999993</v>
      </c>
      <c r="E231">
        <v>340053.53</v>
      </c>
      <c r="H231">
        <v>2021849.2</v>
      </c>
      <c r="I231">
        <v>5665999.5</v>
      </c>
      <c r="J231">
        <v>3372217.2</v>
      </c>
      <c r="M231">
        <v>520549.06</v>
      </c>
      <c r="N231">
        <v>749173.8</v>
      </c>
      <c r="S231" s="5">
        <v>48945</v>
      </c>
      <c r="T231">
        <v>529624.80000000005</v>
      </c>
      <c r="U231">
        <v>799824.56</v>
      </c>
      <c r="V231">
        <v>243422.91999999998</v>
      </c>
      <c r="Y231">
        <v>2035247.8</v>
      </c>
      <c r="Z231">
        <v>306961.5</v>
      </c>
      <c r="AD231">
        <v>493390.34</v>
      </c>
      <c r="AE231">
        <v>594399.56000000006</v>
      </c>
      <c r="AJ231" s="5">
        <v>48945</v>
      </c>
      <c r="AK231">
        <v>238673.16</v>
      </c>
      <c r="AL231">
        <v>128762.15</v>
      </c>
      <c r="AM231">
        <v>290266.7</v>
      </c>
      <c r="AN231">
        <v>0</v>
      </c>
      <c r="AO231">
        <v>1748594.2</v>
      </c>
      <c r="AP231">
        <v>273255.12</v>
      </c>
      <c r="AS231" s="5">
        <v>48945</v>
      </c>
      <c r="AT231">
        <v>227756.05</v>
      </c>
      <c r="AU231">
        <v>130652.7</v>
      </c>
      <c r="AV231">
        <v>318399.56</v>
      </c>
      <c r="AW231">
        <v>0</v>
      </c>
      <c r="AX231">
        <v>1747959.6</v>
      </c>
      <c r="AY231">
        <v>287288.3</v>
      </c>
      <c r="AZ231" s="5"/>
    </row>
    <row r="232" spans="2:52" x14ac:dyDescent="0.2">
      <c r="B232" s="5">
        <v>48976</v>
      </c>
      <c r="C232">
        <v>528895.75</v>
      </c>
      <c r="D232">
        <v>770827.39</v>
      </c>
      <c r="E232">
        <v>328208.78000000003</v>
      </c>
      <c r="H232">
        <v>2016771.9</v>
      </c>
      <c r="I232">
        <v>5501241</v>
      </c>
      <c r="J232">
        <v>3360516.5</v>
      </c>
      <c r="M232">
        <v>472419.12</v>
      </c>
      <c r="N232">
        <v>680349.25</v>
      </c>
      <c r="S232" s="5">
        <v>48976</v>
      </c>
      <c r="T232">
        <v>516640.94</v>
      </c>
      <c r="U232">
        <v>786236.94</v>
      </c>
      <c r="V232">
        <v>233580.788</v>
      </c>
      <c r="Y232">
        <v>2035990.9</v>
      </c>
      <c r="Z232">
        <v>309426.56</v>
      </c>
      <c r="AD232">
        <v>456114.03</v>
      </c>
      <c r="AE232">
        <v>518289.12</v>
      </c>
      <c r="AJ232" s="5">
        <v>48976</v>
      </c>
      <c r="AK232">
        <v>231578.16</v>
      </c>
      <c r="AL232">
        <v>110185.71</v>
      </c>
      <c r="AM232">
        <v>290795.28000000003</v>
      </c>
      <c r="AN232">
        <v>0</v>
      </c>
      <c r="AO232">
        <v>1743918.5</v>
      </c>
      <c r="AP232">
        <v>272853.3</v>
      </c>
      <c r="AS232" s="5">
        <v>48976</v>
      </c>
      <c r="AT232">
        <v>218692.75</v>
      </c>
      <c r="AU232">
        <v>114077.52</v>
      </c>
      <c r="AV232">
        <v>313871.65999999997</v>
      </c>
      <c r="AW232">
        <v>0</v>
      </c>
      <c r="AX232">
        <v>1749208.5</v>
      </c>
      <c r="AY232">
        <v>286782.25</v>
      </c>
      <c r="AZ232" s="5"/>
    </row>
    <row r="233" spans="2:52" x14ac:dyDescent="0.2">
      <c r="B233" s="5">
        <v>49004</v>
      </c>
      <c r="C233">
        <v>518076.44</v>
      </c>
      <c r="D233">
        <v>756558.64</v>
      </c>
      <c r="E233">
        <v>317083.21999999997</v>
      </c>
      <c r="H233">
        <v>2012530.2</v>
      </c>
      <c r="I233">
        <v>5350071</v>
      </c>
      <c r="J233">
        <v>3339429</v>
      </c>
      <c r="M233">
        <v>430096.78</v>
      </c>
      <c r="N233">
        <v>613933.25</v>
      </c>
      <c r="S233" s="5">
        <v>49004</v>
      </c>
      <c r="T233">
        <v>550566.6</v>
      </c>
      <c r="U233">
        <v>770104.1</v>
      </c>
      <c r="V233">
        <v>227018.04</v>
      </c>
      <c r="Y233">
        <v>2036644</v>
      </c>
      <c r="Z233">
        <v>310181.3</v>
      </c>
      <c r="AD233">
        <v>420582.44</v>
      </c>
      <c r="AE233">
        <v>455404.75</v>
      </c>
      <c r="AJ233" s="5">
        <v>49004</v>
      </c>
      <c r="AK233">
        <v>220744.25</v>
      </c>
      <c r="AL233">
        <v>91802.45</v>
      </c>
      <c r="AM233">
        <v>290391.15999999997</v>
      </c>
      <c r="AN233">
        <v>0</v>
      </c>
      <c r="AO233">
        <v>1740086.5</v>
      </c>
      <c r="AP233">
        <v>272443.75</v>
      </c>
      <c r="AS233" s="5">
        <v>49004</v>
      </c>
      <c r="AT233">
        <v>209281.55</v>
      </c>
      <c r="AU233">
        <v>96498.49</v>
      </c>
      <c r="AV233">
        <v>303490.71999999997</v>
      </c>
      <c r="AW233">
        <v>0</v>
      </c>
      <c r="AX233">
        <v>1750383.5</v>
      </c>
      <c r="AY233">
        <v>286260.75</v>
      </c>
      <c r="AZ233" s="5"/>
    </row>
    <row r="234" spans="2:52" x14ac:dyDescent="0.2">
      <c r="B234" s="5">
        <v>49035</v>
      </c>
      <c r="C234">
        <v>496015.38</v>
      </c>
      <c r="D234">
        <v>741920.49</v>
      </c>
      <c r="E234">
        <v>313732.94</v>
      </c>
      <c r="H234">
        <v>2009388.2</v>
      </c>
      <c r="I234">
        <v>5246327</v>
      </c>
      <c r="J234">
        <v>3298986.5</v>
      </c>
      <c r="M234">
        <v>401552.4</v>
      </c>
      <c r="N234">
        <v>555082.06000000006</v>
      </c>
      <c r="S234" s="5">
        <v>49035</v>
      </c>
      <c r="T234">
        <v>497642.44</v>
      </c>
      <c r="U234">
        <v>756603.44</v>
      </c>
      <c r="V234">
        <v>223281.64</v>
      </c>
      <c r="Y234">
        <v>2037102.8</v>
      </c>
      <c r="Z234">
        <v>309106.40000000002</v>
      </c>
      <c r="AD234">
        <v>391273.28</v>
      </c>
      <c r="AE234">
        <v>411090.7</v>
      </c>
      <c r="AJ234" s="5">
        <v>49035</v>
      </c>
      <c r="AK234">
        <v>211261.12</v>
      </c>
      <c r="AL234">
        <v>79782.679999999993</v>
      </c>
      <c r="AM234">
        <v>288782.3</v>
      </c>
      <c r="AN234">
        <v>0</v>
      </c>
      <c r="AO234">
        <v>1737356.2</v>
      </c>
      <c r="AP234">
        <v>272032.15999999997</v>
      </c>
      <c r="AS234" s="5">
        <v>49035</v>
      </c>
      <c r="AT234">
        <v>201424.45</v>
      </c>
      <c r="AU234">
        <v>80673.516000000003</v>
      </c>
      <c r="AV234">
        <v>291009.78000000003</v>
      </c>
      <c r="AW234">
        <v>0</v>
      </c>
      <c r="AX234">
        <v>1751379.1</v>
      </c>
      <c r="AY234">
        <v>285723.90000000002</v>
      </c>
      <c r="AZ234" s="5"/>
    </row>
    <row r="235" spans="2:52" x14ac:dyDescent="0.2">
      <c r="B235" s="5">
        <v>49065</v>
      </c>
      <c r="C235">
        <v>507766.7</v>
      </c>
      <c r="D235">
        <v>736629.54</v>
      </c>
      <c r="E235">
        <v>312989.40000000002</v>
      </c>
      <c r="H235">
        <v>2007237.5</v>
      </c>
      <c r="I235">
        <v>5209717</v>
      </c>
      <c r="J235">
        <v>3248847.2</v>
      </c>
      <c r="M235">
        <v>385181.9</v>
      </c>
      <c r="N235">
        <v>514759.66</v>
      </c>
      <c r="S235" s="5">
        <v>49065</v>
      </c>
      <c r="T235">
        <v>477586.16</v>
      </c>
      <c r="U235">
        <v>750117.94</v>
      </c>
      <c r="V235">
        <v>227357.12400000001</v>
      </c>
      <c r="Y235">
        <v>2037367</v>
      </c>
      <c r="Z235">
        <v>306464.8</v>
      </c>
      <c r="AD235">
        <v>379976.12</v>
      </c>
      <c r="AE235">
        <v>398586.34</v>
      </c>
      <c r="AJ235" s="5">
        <v>49065</v>
      </c>
      <c r="AK235">
        <v>205011.05</v>
      </c>
      <c r="AL235">
        <v>70963.554999999993</v>
      </c>
      <c r="AM235">
        <v>286266.59999999998</v>
      </c>
      <c r="AN235">
        <v>0</v>
      </c>
      <c r="AO235">
        <v>1735613.5</v>
      </c>
      <c r="AP235">
        <v>271623.94</v>
      </c>
      <c r="AS235" s="5">
        <v>49065</v>
      </c>
      <c r="AT235">
        <v>197172.92</v>
      </c>
      <c r="AU235">
        <v>73341.625</v>
      </c>
      <c r="AV235">
        <v>282497.94</v>
      </c>
      <c r="AW235">
        <v>0</v>
      </c>
      <c r="AX235">
        <v>1752195</v>
      </c>
      <c r="AY235">
        <v>285172.03000000003</v>
      </c>
      <c r="AZ235" s="5"/>
    </row>
    <row r="236" spans="2:52" x14ac:dyDescent="0.2">
      <c r="B236" s="5">
        <v>49096</v>
      </c>
      <c r="C236">
        <v>552004.4</v>
      </c>
      <c r="D236">
        <v>740611.6</v>
      </c>
      <c r="E236">
        <v>320173.44</v>
      </c>
      <c r="H236">
        <v>2005935.5</v>
      </c>
      <c r="I236">
        <v>5276715</v>
      </c>
      <c r="J236">
        <v>3213235.5</v>
      </c>
      <c r="M236">
        <v>386100.25</v>
      </c>
      <c r="N236">
        <v>501272.12</v>
      </c>
      <c r="S236" s="5">
        <v>49096</v>
      </c>
      <c r="T236">
        <v>549836.4</v>
      </c>
      <c r="U236">
        <v>745567.06</v>
      </c>
      <c r="V236">
        <v>238587.10200000001</v>
      </c>
      <c r="Y236">
        <v>2037451.8</v>
      </c>
      <c r="Z236">
        <v>302720.38</v>
      </c>
      <c r="AD236">
        <v>379725.94</v>
      </c>
      <c r="AE236">
        <v>430038.97</v>
      </c>
      <c r="AJ236" s="5">
        <v>49096</v>
      </c>
      <c r="AK236">
        <v>202657.72</v>
      </c>
      <c r="AL236">
        <v>67762.460000000006</v>
      </c>
      <c r="AM236">
        <v>283978.06</v>
      </c>
      <c r="AN236">
        <v>0</v>
      </c>
      <c r="AO236">
        <v>1734712.2</v>
      </c>
      <c r="AP236">
        <v>271223.09999999998</v>
      </c>
      <c r="AS236" s="5">
        <v>49096</v>
      </c>
      <c r="AT236">
        <v>195572.9</v>
      </c>
      <c r="AU236">
        <v>71333.233999999997</v>
      </c>
      <c r="AV236">
        <v>279439.46999999997</v>
      </c>
      <c r="AW236">
        <v>0</v>
      </c>
      <c r="AX236">
        <v>1752846</v>
      </c>
      <c r="AY236">
        <v>284605.75</v>
      </c>
      <c r="AZ236" s="5"/>
    </row>
    <row r="237" spans="2:52" x14ac:dyDescent="0.2">
      <c r="B237" s="5">
        <v>49126</v>
      </c>
      <c r="C237">
        <v>599725.9</v>
      </c>
      <c r="D237">
        <v>748776.45</v>
      </c>
      <c r="E237">
        <v>331955.96999999997</v>
      </c>
      <c r="H237">
        <v>2005353.4</v>
      </c>
      <c r="I237">
        <v>5473632</v>
      </c>
      <c r="J237">
        <v>3209405.2</v>
      </c>
      <c r="M237">
        <v>415144.34</v>
      </c>
      <c r="N237">
        <v>526754.6</v>
      </c>
      <c r="S237" s="5">
        <v>49126</v>
      </c>
      <c r="T237">
        <v>638591.30000000005</v>
      </c>
      <c r="U237">
        <v>750348.2</v>
      </c>
      <c r="V237">
        <v>261145.47500000001</v>
      </c>
      <c r="Y237">
        <v>2037373.4</v>
      </c>
      <c r="Z237">
        <v>298377.25</v>
      </c>
      <c r="AD237">
        <v>390664.2</v>
      </c>
      <c r="AE237">
        <v>540093.75</v>
      </c>
      <c r="AJ237" s="5">
        <v>49126</v>
      </c>
      <c r="AK237">
        <v>204279.7</v>
      </c>
      <c r="AL237">
        <v>74980.06</v>
      </c>
      <c r="AM237">
        <v>282858.59999999998</v>
      </c>
      <c r="AN237">
        <v>0</v>
      </c>
      <c r="AO237">
        <v>1734521</v>
      </c>
      <c r="AP237">
        <v>270832.46999999997</v>
      </c>
      <c r="AS237" s="5">
        <v>49126</v>
      </c>
      <c r="AT237">
        <v>195833.08</v>
      </c>
      <c r="AU237">
        <v>72846.61</v>
      </c>
      <c r="AV237">
        <v>279071.06</v>
      </c>
      <c r="AW237">
        <v>0</v>
      </c>
      <c r="AX237">
        <v>1753347.4</v>
      </c>
      <c r="AY237">
        <v>284025.88</v>
      </c>
      <c r="AZ237" s="5"/>
    </row>
    <row r="238" spans="2:52" x14ac:dyDescent="0.2">
      <c r="B238" s="5">
        <v>49157</v>
      </c>
      <c r="C238">
        <v>638496.5</v>
      </c>
      <c r="D238">
        <v>757434.17999999993</v>
      </c>
      <c r="E238">
        <v>346075.62</v>
      </c>
      <c r="H238">
        <v>2005381.1</v>
      </c>
      <c r="I238">
        <v>5715479.5</v>
      </c>
      <c r="J238">
        <v>3238950</v>
      </c>
      <c r="M238">
        <v>463185.1</v>
      </c>
      <c r="N238">
        <v>586206.69999999995</v>
      </c>
      <c r="S238" s="5">
        <v>49157</v>
      </c>
      <c r="T238">
        <v>731137.06</v>
      </c>
      <c r="U238">
        <v>761652.4</v>
      </c>
      <c r="V238">
        <v>287397.15899999999</v>
      </c>
      <c r="Y238">
        <v>2037145.9</v>
      </c>
      <c r="Z238">
        <v>294034.46999999997</v>
      </c>
      <c r="AD238">
        <v>423416.12</v>
      </c>
      <c r="AE238">
        <v>731977.06</v>
      </c>
      <c r="AJ238" s="5">
        <v>49157</v>
      </c>
      <c r="AK238">
        <v>209554.62</v>
      </c>
      <c r="AL238">
        <v>89065.516000000003</v>
      </c>
      <c r="AM238">
        <v>283198.3</v>
      </c>
      <c r="AN238">
        <v>0</v>
      </c>
      <c r="AO238">
        <v>1734926.9</v>
      </c>
      <c r="AP238">
        <v>270454.03000000003</v>
      </c>
      <c r="AS238" s="5">
        <v>49157</v>
      </c>
      <c r="AT238">
        <v>199357.75</v>
      </c>
      <c r="AU238">
        <v>80754.929999999993</v>
      </c>
      <c r="AV238">
        <v>280170.09999999998</v>
      </c>
      <c r="AW238">
        <v>0</v>
      </c>
      <c r="AX238">
        <v>1753712.2</v>
      </c>
      <c r="AY238">
        <v>283433.5</v>
      </c>
      <c r="AZ238" s="5"/>
    </row>
    <row r="239" spans="2:52" x14ac:dyDescent="0.2">
      <c r="B239" s="5">
        <v>49188</v>
      </c>
      <c r="C239">
        <v>681184.06</v>
      </c>
      <c r="D239">
        <v>769209.64</v>
      </c>
      <c r="E239">
        <v>357416.88</v>
      </c>
      <c r="H239">
        <v>2005923.8</v>
      </c>
      <c r="I239">
        <v>5860245</v>
      </c>
      <c r="J239">
        <v>3275501</v>
      </c>
      <c r="M239">
        <v>508421</v>
      </c>
      <c r="N239">
        <v>650093.69999999995</v>
      </c>
      <c r="S239" s="5">
        <v>49188</v>
      </c>
      <c r="T239">
        <v>821620.3</v>
      </c>
      <c r="U239">
        <v>771478.44</v>
      </c>
      <c r="V239">
        <v>300484.52599999995</v>
      </c>
      <c r="Y239">
        <v>2036781.1</v>
      </c>
      <c r="Z239">
        <v>290584.34000000003</v>
      </c>
      <c r="AD239">
        <v>463133.4</v>
      </c>
      <c r="AE239">
        <v>898250.56</v>
      </c>
      <c r="AJ239" s="5">
        <v>49188</v>
      </c>
      <c r="AK239">
        <v>217443.77</v>
      </c>
      <c r="AL239">
        <v>105064.18</v>
      </c>
      <c r="AM239">
        <v>284839.06</v>
      </c>
      <c r="AN239">
        <v>0</v>
      </c>
      <c r="AO239">
        <v>1735834.6</v>
      </c>
      <c r="AP239">
        <v>270089.09999999998</v>
      </c>
      <c r="AS239" s="5">
        <v>49188</v>
      </c>
      <c r="AT239">
        <v>206040</v>
      </c>
      <c r="AU239">
        <v>93465.25</v>
      </c>
      <c r="AV239">
        <v>282651.62</v>
      </c>
      <c r="AW239">
        <v>0</v>
      </c>
      <c r="AX239">
        <v>1753951.4</v>
      </c>
      <c r="AY239">
        <v>282829.78000000003</v>
      </c>
      <c r="AZ239" s="5"/>
    </row>
    <row r="240" spans="2:52" x14ac:dyDescent="0.2">
      <c r="B240" s="5">
        <v>49218</v>
      </c>
      <c r="C240">
        <v>676544.75</v>
      </c>
      <c r="D240">
        <v>773059.29</v>
      </c>
      <c r="E240">
        <v>360112.28</v>
      </c>
      <c r="H240">
        <v>2006902.2</v>
      </c>
      <c r="I240">
        <v>5889739</v>
      </c>
      <c r="J240">
        <v>3288043.5</v>
      </c>
      <c r="M240">
        <v>534677</v>
      </c>
      <c r="N240">
        <v>678009.4</v>
      </c>
      <c r="S240" s="5">
        <v>49218</v>
      </c>
      <c r="T240">
        <v>858888.1</v>
      </c>
      <c r="U240">
        <v>778541.2</v>
      </c>
      <c r="V240">
        <v>297440.20500000002</v>
      </c>
      <c r="Y240">
        <v>2036288.5</v>
      </c>
      <c r="Z240">
        <v>288571.78000000003</v>
      </c>
      <c r="AD240">
        <v>490041.62</v>
      </c>
      <c r="AE240">
        <v>971403.06</v>
      </c>
      <c r="AJ240" s="5">
        <v>49218</v>
      </c>
      <c r="AK240">
        <v>226275.27</v>
      </c>
      <c r="AL240">
        <v>119893.19500000001</v>
      </c>
      <c r="AM240">
        <v>287526.03000000003</v>
      </c>
      <c r="AN240">
        <v>0</v>
      </c>
      <c r="AO240">
        <v>1737163.9</v>
      </c>
      <c r="AP240">
        <v>269738.34000000003</v>
      </c>
      <c r="AS240" s="5">
        <v>49218</v>
      </c>
      <c r="AT240">
        <v>213962.14</v>
      </c>
      <c r="AU240">
        <v>105523.67</v>
      </c>
      <c r="AV240">
        <v>286363.59999999998</v>
      </c>
      <c r="AW240">
        <v>0</v>
      </c>
      <c r="AX240">
        <v>1754072.4</v>
      </c>
      <c r="AY240">
        <v>282216.15999999997</v>
      </c>
      <c r="AZ240" s="5"/>
    </row>
    <row r="241" spans="2:52" x14ac:dyDescent="0.2">
      <c r="B241" s="5">
        <v>49249</v>
      </c>
      <c r="C241">
        <v>614230.56000000006</v>
      </c>
      <c r="D241">
        <v>774737.87</v>
      </c>
      <c r="E241">
        <v>354098.4</v>
      </c>
      <c r="H241">
        <v>2008249.2</v>
      </c>
      <c r="I241">
        <v>5829937</v>
      </c>
      <c r="J241">
        <v>3296554.8</v>
      </c>
      <c r="M241">
        <v>531521.5</v>
      </c>
      <c r="N241">
        <v>651992.30000000005</v>
      </c>
      <c r="S241" s="5">
        <v>49249</v>
      </c>
      <c r="T241">
        <v>778654.8</v>
      </c>
      <c r="U241">
        <v>777577.1</v>
      </c>
      <c r="V241">
        <v>282331.43299999996</v>
      </c>
      <c r="Y241">
        <v>2035676.1</v>
      </c>
      <c r="Z241">
        <v>287997.25</v>
      </c>
      <c r="AD241">
        <v>494206.16</v>
      </c>
      <c r="AE241">
        <v>959091.06</v>
      </c>
      <c r="AJ241" s="5">
        <v>49249</v>
      </c>
      <c r="AK241">
        <v>232615.7</v>
      </c>
      <c r="AL241">
        <v>126796.09</v>
      </c>
      <c r="AM241">
        <v>289612.12</v>
      </c>
      <c r="AN241">
        <v>0</v>
      </c>
      <c r="AO241">
        <v>1738846.8</v>
      </c>
      <c r="AP241">
        <v>269402.21999999997</v>
      </c>
      <c r="AS241" s="5">
        <v>49249</v>
      </c>
      <c r="AT241">
        <v>220563.72</v>
      </c>
      <c r="AU241">
        <v>113530.39</v>
      </c>
      <c r="AV241">
        <v>290097.21999999997</v>
      </c>
      <c r="AW241">
        <v>0</v>
      </c>
      <c r="AX241">
        <v>1754082.2</v>
      </c>
      <c r="AY241">
        <v>281593.90000000002</v>
      </c>
      <c r="AZ241" s="5"/>
    </row>
    <row r="242" spans="2:52" x14ac:dyDescent="0.2">
      <c r="B242" s="5">
        <v>49279</v>
      </c>
      <c r="C242">
        <v>525055.9</v>
      </c>
      <c r="D242">
        <v>772813.22</v>
      </c>
      <c r="E242">
        <v>343652.1</v>
      </c>
      <c r="H242">
        <v>2009908.1</v>
      </c>
      <c r="I242">
        <v>5737670.5</v>
      </c>
      <c r="J242">
        <v>3309853</v>
      </c>
      <c r="M242">
        <v>501604.78</v>
      </c>
      <c r="N242">
        <v>593378.69999999995</v>
      </c>
      <c r="S242" s="5">
        <v>49279</v>
      </c>
      <c r="T242">
        <v>653386.4</v>
      </c>
      <c r="U242">
        <v>772773.6</v>
      </c>
      <c r="V242">
        <v>263515.37599999999</v>
      </c>
      <c r="Y242">
        <v>2034949.1</v>
      </c>
      <c r="Z242">
        <v>288263.46999999997</v>
      </c>
      <c r="AD242">
        <v>476318.25</v>
      </c>
      <c r="AE242">
        <v>896791.44</v>
      </c>
      <c r="AJ242" s="5">
        <v>49279</v>
      </c>
      <c r="AK242">
        <v>233680.58</v>
      </c>
      <c r="AL242">
        <v>121480.37</v>
      </c>
      <c r="AM242">
        <v>288914</v>
      </c>
      <c r="AN242">
        <v>0</v>
      </c>
      <c r="AO242">
        <v>1740827.1</v>
      </c>
      <c r="AP242">
        <v>269080.8</v>
      </c>
      <c r="AS242" s="5">
        <v>49279</v>
      </c>
      <c r="AT242">
        <v>222200.38</v>
      </c>
      <c r="AU242">
        <v>111962.336</v>
      </c>
      <c r="AV242">
        <v>292597.28000000003</v>
      </c>
      <c r="AW242">
        <v>0</v>
      </c>
      <c r="AX242">
        <v>1753984.8</v>
      </c>
      <c r="AY242">
        <v>280964.40000000002</v>
      </c>
      <c r="AZ242" s="5"/>
    </row>
    <row r="243" spans="2:52" x14ac:dyDescent="0.2">
      <c r="B243" s="5">
        <v>49310</v>
      </c>
      <c r="C243">
        <v>481343.12</v>
      </c>
      <c r="D243">
        <v>762091.77</v>
      </c>
      <c r="E243">
        <v>330076.88</v>
      </c>
      <c r="H243">
        <v>2011832</v>
      </c>
      <c r="I243">
        <v>5566742.5</v>
      </c>
      <c r="J243">
        <v>3319132.2</v>
      </c>
      <c r="M243">
        <v>451618.16</v>
      </c>
      <c r="N243">
        <v>524698.06000000006</v>
      </c>
      <c r="S243" s="5">
        <v>49310</v>
      </c>
      <c r="T243">
        <v>583169.06000000006</v>
      </c>
      <c r="U243">
        <v>765690.44</v>
      </c>
      <c r="V243">
        <v>246209.01</v>
      </c>
      <c r="Y243">
        <v>2034112.5</v>
      </c>
      <c r="Z243">
        <v>289002.96999999997</v>
      </c>
      <c r="AD243">
        <v>448655.4</v>
      </c>
      <c r="AE243">
        <v>816427.2</v>
      </c>
      <c r="AJ243" s="5">
        <v>49310</v>
      </c>
      <c r="AK243">
        <v>225633.77</v>
      </c>
      <c r="AL243">
        <v>105865.71</v>
      </c>
      <c r="AM243">
        <v>284765.53000000003</v>
      </c>
      <c r="AN243">
        <v>0</v>
      </c>
      <c r="AO243">
        <v>1743058.1</v>
      </c>
      <c r="AP243">
        <v>268774.06</v>
      </c>
      <c r="AS243" s="5">
        <v>49310</v>
      </c>
      <c r="AT243">
        <v>217947.72</v>
      </c>
      <c r="AU243">
        <v>104231.83</v>
      </c>
      <c r="AV243">
        <v>294737.59999999998</v>
      </c>
      <c r="AW243">
        <v>0</v>
      </c>
      <c r="AX243">
        <v>1753783.5</v>
      </c>
      <c r="AY243">
        <v>280329.06</v>
      </c>
      <c r="AZ243" s="5"/>
    </row>
    <row r="244" spans="2:52" x14ac:dyDescent="0.2">
      <c r="B244" s="5">
        <v>49341</v>
      </c>
      <c r="C244">
        <v>476231.22</v>
      </c>
      <c r="D244">
        <v>754308.95000000007</v>
      </c>
      <c r="E244">
        <v>317020.28000000003</v>
      </c>
      <c r="H244">
        <v>2014008</v>
      </c>
      <c r="I244">
        <v>5388699.5</v>
      </c>
      <c r="J244">
        <v>3321753.8</v>
      </c>
      <c r="M244">
        <v>415825.7</v>
      </c>
      <c r="N244">
        <v>464459</v>
      </c>
      <c r="S244" s="5">
        <v>49341</v>
      </c>
      <c r="T244">
        <v>559541.9</v>
      </c>
      <c r="U244">
        <v>752844.56</v>
      </c>
      <c r="V244">
        <v>237892.065</v>
      </c>
      <c r="Y244">
        <v>2033209.1</v>
      </c>
      <c r="Z244">
        <v>289504.2</v>
      </c>
      <c r="AD244">
        <v>419934.03</v>
      </c>
      <c r="AE244">
        <v>750840.2</v>
      </c>
      <c r="AJ244" s="5">
        <v>49341</v>
      </c>
      <c r="AK244">
        <v>213860.84</v>
      </c>
      <c r="AL244">
        <v>92754.945000000007</v>
      </c>
      <c r="AM244">
        <v>277551.94</v>
      </c>
      <c r="AN244">
        <v>0</v>
      </c>
      <c r="AO244">
        <v>1745534.4</v>
      </c>
      <c r="AP244">
        <v>268473.7</v>
      </c>
      <c r="AS244" s="5">
        <v>49341</v>
      </c>
      <c r="AT244">
        <v>209436.62</v>
      </c>
      <c r="AU244">
        <v>95045.195000000007</v>
      </c>
      <c r="AV244">
        <v>296233.3</v>
      </c>
      <c r="AW244">
        <v>0</v>
      </c>
      <c r="AX244">
        <v>1753519</v>
      </c>
      <c r="AY244">
        <v>279690.06</v>
      </c>
      <c r="AZ244" s="5"/>
    </row>
    <row r="245" spans="2:52" x14ac:dyDescent="0.2">
      <c r="B245" s="5">
        <v>49369</v>
      </c>
      <c r="C245">
        <v>469337.47</v>
      </c>
      <c r="D245">
        <v>739720.23</v>
      </c>
      <c r="E245">
        <v>308076.7</v>
      </c>
      <c r="H245">
        <v>2016559.2</v>
      </c>
      <c r="I245">
        <v>5219126.5</v>
      </c>
      <c r="J245">
        <v>3295254.2</v>
      </c>
      <c r="M245">
        <v>390805.34</v>
      </c>
      <c r="N245">
        <v>414982.9</v>
      </c>
      <c r="S245" s="5">
        <v>49369</v>
      </c>
      <c r="T245">
        <v>565045.06000000006</v>
      </c>
      <c r="U245">
        <v>741780.7</v>
      </c>
      <c r="V245">
        <v>235136.32</v>
      </c>
      <c r="Y245">
        <v>2032518.5</v>
      </c>
      <c r="Z245">
        <v>289358.71999999997</v>
      </c>
      <c r="AD245">
        <v>405808.38</v>
      </c>
      <c r="AE245">
        <v>688575.5</v>
      </c>
      <c r="AJ245" s="5">
        <v>49369</v>
      </c>
      <c r="AK245">
        <v>203648.14</v>
      </c>
      <c r="AL245">
        <v>82079.199999999997</v>
      </c>
      <c r="AM245">
        <v>267849.96999999997</v>
      </c>
      <c r="AN245">
        <v>0</v>
      </c>
      <c r="AO245">
        <v>1748392.8</v>
      </c>
      <c r="AP245">
        <v>268166.38</v>
      </c>
      <c r="AS245" s="5">
        <v>49369</v>
      </c>
      <c r="AT245">
        <v>201065</v>
      </c>
      <c r="AU245">
        <v>85403.983999999997</v>
      </c>
      <c r="AV245">
        <v>296587.09999999998</v>
      </c>
      <c r="AW245">
        <v>0</v>
      </c>
      <c r="AX245">
        <v>1753467.6</v>
      </c>
      <c r="AY245">
        <v>279050.84000000003</v>
      </c>
      <c r="AZ245" s="5"/>
    </row>
    <row r="246" spans="2:52" x14ac:dyDescent="0.2">
      <c r="B246" s="5">
        <v>49400</v>
      </c>
      <c r="C246">
        <v>439552.9</v>
      </c>
      <c r="D246">
        <v>725648.07000000007</v>
      </c>
      <c r="E246">
        <v>301491.03000000003</v>
      </c>
      <c r="H246">
        <v>2019500.6</v>
      </c>
      <c r="I246">
        <v>5104131.5</v>
      </c>
      <c r="J246">
        <v>3252644.5</v>
      </c>
      <c r="M246">
        <v>368501.3</v>
      </c>
      <c r="N246">
        <v>375597.2</v>
      </c>
      <c r="S246" s="5">
        <v>49400</v>
      </c>
      <c r="T246">
        <v>539022.80000000005</v>
      </c>
      <c r="U246">
        <v>741405.7</v>
      </c>
      <c r="V246">
        <v>232280.25800000003</v>
      </c>
      <c r="Y246">
        <v>2032150.2</v>
      </c>
      <c r="Z246">
        <v>288878.09999999998</v>
      </c>
      <c r="AD246">
        <v>413917.9</v>
      </c>
      <c r="AE246">
        <v>629757.1</v>
      </c>
      <c r="AJ246" s="5">
        <v>49400</v>
      </c>
      <c r="AK246">
        <v>195130.08</v>
      </c>
      <c r="AL246">
        <v>70490.664000000004</v>
      </c>
      <c r="AM246">
        <v>257611.34</v>
      </c>
      <c r="AN246">
        <v>0</v>
      </c>
      <c r="AO246">
        <v>1751647.5</v>
      </c>
      <c r="AP246">
        <v>267853.28000000003</v>
      </c>
      <c r="AS246" s="5">
        <v>49400</v>
      </c>
      <c r="AT246">
        <v>197750.03</v>
      </c>
      <c r="AU246">
        <v>82762.009999999995</v>
      </c>
      <c r="AV246">
        <v>295105.09999999998</v>
      </c>
      <c r="AW246">
        <v>0</v>
      </c>
      <c r="AX246">
        <v>1753735.8</v>
      </c>
      <c r="AY246">
        <v>278414.7</v>
      </c>
      <c r="AZ246" s="5"/>
    </row>
    <row r="247" spans="2:52" x14ac:dyDescent="0.2">
      <c r="B247" s="5">
        <v>49430</v>
      </c>
      <c r="C247">
        <v>435691.72</v>
      </c>
      <c r="D247">
        <v>718799.65999999992</v>
      </c>
      <c r="E247">
        <v>300318.06</v>
      </c>
      <c r="H247">
        <v>2022790.8</v>
      </c>
      <c r="I247">
        <v>5079557.5</v>
      </c>
      <c r="J247">
        <v>3218137.8</v>
      </c>
      <c r="M247">
        <v>356721.75</v>
      </c>
      <c r="N247">
        <v>349517.5</v>
      </c>
      <c r="S247" s="5">
        <v>49430</v>
      </c>
      <c r="T247">
        <v>517412.12</v>
      </c>
      <c r="U247">
        <v>740828.7</v>
      </c>
      <c r="V247">
        <v>235248.77000000002</v>
      </c>
      <c r="Y247">
        <v>2032088.2</v>
      </c>
      <c r="Z247">
        <v>288148.90000000002</v>
      </c>
      <c r="AD247">
        <v>427760.47</v>
      </c>
      <c r="AE247">
        <v>594777.69999999995</v>
      </c>
      <c r="AJ247" s="5">
        <v>49430</v>
      </c>
      <c r="AK247">
        <v>189743.92</v>
      </c>
      <c r="AL247">
        <v>62279.71</v>
      </c>
      <c r="AM247">
        <v>248713.61</v>
      </c>
      <c r="AN247">
        <v>0</v>
      </c>
      <c r="AO247">
        <v>1755255.1</v>
      </c>
      <c r="AP247">
        <v>267535.71999999997</v>
      </c>
      <c r="AS247" s="5">
        <v>49430</v>
      </c>
      <c r="AT247">
        <v>198874.22</v>
      </c>
      <c r="AU247">
        <v>87216.75</v>
      </c>
      <c r="AV247">
        <v>292065.3</v>
      </c>
      <c r="AW247">
        <v>0</v>
      </c>
      <c r="AX247">
        <v>1754303.4</v>
      </c>
      <c r="AY247">
        <v>277785</v>
      </c>
      <c r="AZ247" s="5"/>
    </row>
    <row r="248" spans="2:52" x14ac:dyDescent="0.2">
      <c r="B248" s="5">
        <v>49461</v>
      </c>
      <c r="C248">
        <v>467743.3</v>
      </c>
      <c r="D248">
        <v>722237.90999999992</v>
      </c>
      <c r="E248">
        <v>308573.62</v>
      </c>
      <c r="H248">
        <v>2026387</v>
      </c>
      <c r="I248">
        <v>5154868.5</v>
      </c>
      <c r="J248">
        <v>3185597.5</v>
      </c>
      <c r="M248">
        <v>363212.94</v>
      </c>
      <c r="N248">
        <v>357838.94</v>
      </c>
      <c r="S248" s="5">
        <v>49461</v>
      </c>
      <c r="T248">
        <v>550946.30000000005</v>
      </c>
      <c r="U248">
        <v>749488.56</v>
      </c>
      <c r="V248">
        <v>244616.66700000002</v>
      </c>
      <c r="Y248">
        <v>2032292.8</v>
      </c>
      <c r="Z248">
        <v>286813.28000000003</v>
      </c>
      <c r="AD248">
        <v>446791.62</v>
      </c>
      <c r="AE248">
        <v>595119.30000000005</v>
      </c>
      <c r="AJ248" s="5">
        <v>49461</v>
      </c>
      <c r="AK248">
        <v>187919.58</v>
      </c>
      <c r="AL248">
        <v>63054.305</v>
      </c>
      <c r="AM248">
        <v>243280.2</v>
      </c>
      <c r="AN248">
        <v>0</v>
      </c>
      <c r="AO248">
        <v>1759172.1</v>
      </c>
      <c r="AP248">
        <v>267214.94</v>
      </c>
      <c r="AS248" s="5">
        <v>49461</v>
      </c>
      <c r="AT248">
        <v>202354.25</v>
      </c>
      <c r="AU248">
        <v>96093.65</v>
      </c>
      <c r="AV248">
        <v>290261.09999999998</v>
      </c>
      <c r="AW248">
        <v>0</v>
      </c>
      <c r="AX248">
        <v>1755128.1</v>
      </c>
      <c r="AY248">
        <v>277164.7</v>
      </c>
      <c r="AZ248" s="5"/>
    </row>
    <row r="249" spans="2:52" x14ac:dyDescent="0.2">
      <c r="B249" s="5">
        <v>49491</v>
      </c>
      <c r="C249">
        <v>517585.75</v>
      </c>
      <c r="D249">
        <v>729668.79</v>
      </c>
      <c r="E249">
        <v>327343.96999999997</v>
      </c>
      <c r="H249">
        <v>2030252</v>
      </c>
      <c r="I249">
        <v>5325141.5</v>
      </c>
      <c r="J249">
        <v>3193164</v>
      </c>
      <c r="M249">
        <v>388278</v>
      </c>
      <c r="N249">
        <v>432719.84</v>
      </c>
      <c r="S249" s="5">
        <v>49491</v>
      </c>
      <c r="T249">
        <v>612652</v>
      </c>
      <c r="U249">
        <v>758829.2</v>
      </c>
      <c r="V249">
        <v>262219.17100000003</v>
      </c>
      <c r="Y249">
        <v>2032722.1</v>
      </c>
      <c r="Z249">
        <v>285316.03000000003</v>
      </c>
      <c r="AD249">
        <v>477840.53</v>
      </c>
      <c r="AE249">
        <v>654888.43999999994</v>
      </c>
      <c r="AJ249" s="5">
        <v>49491</v>
      </c>
      <c r="AK249">
        <v>189189.03</v>
      </c>
      <c r="AL249">
        <v>71746.570000000007</v>
      </c>
      <c r="AM249">
        <v>241587.69</v>
      </c>
      <c r="AN249">
        <v>0</v>
      </c>
      <c r="AO249">
        <v>1763360.1</v>
      </c>
      <c r="AP249">
        <v>266892.03000000003</v>
      </c>
      <c r="AS249" s="5">
        <v>49491</v>
      </c>
      <c r="AT249">
        <v>208255.6</v>
      </c>
      <c r="AU249">
        <v>109865.53</v>
      </c>
      <c r="AV249">
        <v>290852.25</v>
      </c>
      <c r="AW249">
        <v>0</v>
      </c>
      <c r="AX249">
        <v>1756166</v>
      </c>
      <c r="AY249">
        <v>276556.28000000003</v>
      </c>
      <c r="AZ249" s="5"/>
    </row>
    <row r="250" spans="2:52" x14ac:dyDescent="0.2">
      <c r="B250" s="5">
        <v>49522</v>
      </c>
      <c r="C250">
        <v>566107.93999999994</v>
      </c>
      <c r="D250">
        <v>739512.48</v>
      </c>
      <c r="E250">
        <v>351014.7</v>
      </c>
      <c r="H250">
        <v>2034354.2</v>
      </c>
      <c r="I250">
        <v>5491224.5</v>
      </c>
      <c r="J250">
        <v>3252413</v>
      </c>
      <c r="M250">
        <v>423271.75</v>
      </c>
      <c r="N250">
        <v>576314.9</v>
      </c>
      <c r="S250" s="5">
        <v>49522</v>
      </c>
      <c r="T250">
        <v>667586.80000000005</v>
      </c>
      <c r="U250">
        <v>776166.8</v>
      </c>
      <c r="V250">
        <v>286817.25</v>
      </c>
      <c r="Y250">
        <v>2033337.8</v>
      </c>
      <c r="Z250">
        <v>284593.15999999997</v>
      </c>
      <c r="AD250">
        <v>526145.1</v>
      </c>
      <c r="AE250">
        <v>785635.3</v>
      </c>
      <c r="AJ250" s="5">
        <v>49522</v>
      </c>
      <c r="AK250">
        <v>192901.08</v>
      </c>
      <c r="AL250">
        <v>84732.125</v>
      </c>
      <c r="AM250">
        <v>241369.38</v>
      </c>
      <c r="AN250">
        <v>0</v>
      </c>
      <c r="AO250">
        <v>1767786.1</v>
      </c>
      <c r="AP250">
        <v>266568.06</v>
      </c>
      <c r="AS250" s="5">
        <v>49522</v>
      </c>
      <c r="AT250">
        <v>217508.22</v>
      </c>
      <c r="AU250">
        <v>128359.35</v>
      </c>
      <c r="AV250">
        <v>293415</v>
      </c>
      <c r="AW250">
        <v>0</v>
      </c>
      <c r="AX250">
        <v>1757375.5</v>
      </c>
      <c r="AY250">
        <v>275962</v>
      </c>
      <c r="AZ250" s="5"/>
    </row>
    <row r="251" spans="2:52" x14ac:dyDescent="0.2">
      <c r="B251" s="5">
        <v>49553</v>
      </c>
      <c r="C251">
        <v>635852.6</v>
      </c>
      <c r="D251">
        <v>751838.49</v>
      </c>
      <c r="E251">
        <v>366369.94</v>
      </c>
      <c r="H251">
        <v>2038666.1</v>
      </c>
      <c r="I251">
        <v>5632404</v>
      </c>
      <c r="J251">
        <v>3314337.5</v>
      </c>
      <c r="M251">
        <v>459893.78</v>
      </c>
      <c r="N251">
        <v>713589.6</v>
      </c>
      <c r="S251" s="5">
        <v>49553</v>
      </c>
      <c r="T251">
        <v>737098.8</v>
      </c>
      <c r="U251">
        <v>792321.8</v>
      </c>
      <c r="V251">
        <v>306288.83299999998</v>
      </c>
      <c r="Y251">
        <v>2034104</v>
      </c>
      <c r="Z251">
        <v>285178.40000000002</v>
      </c>
      <c r="AD251">
        <v>573969.69999999995</v>
      </c>
      <c r="AE251">
        <v>937490.3</v>
      </c>
      <c r="AJ251" s="5">
        <v>49553</v>
      </c>
      <c r="AK251">
        <v>198202.23</v>
      </c>
      <c r="AL251">
        <v>97937.61</v>
      </c>
      <c r="AM251">
        <v>242210.7</v>
      </c>
      <c r="AN251">
        <v>0</v>
      </c>
      <c r="AO251">
        <v>1772422.4</v>
      </c>
      <c r="AP251">
        <v>266243.90000000002</v>
      </c>
      <c r="AS251" s="5">
        <v>49553</v>
      </c>
      <c r="AT251">
        <v>229462.94</v>
      </c>
      <c r="AU251">
        <v>148121.53</v>
      </c>
      <c r="AV251">
        <v>297975.34000000003</v>
      </c>
      <c r="AW251">
        <v>0</v>
      </c>
      <c r="AX251">
        <v>1758720.2</v>
      </c>
      <c r="AY251">
        <v>275383.65999999997</v>
      </c>
      <c r="AZ251" s="5"/>
    </row>
    <row r="252" spans="2:52" x14ac:dyDescent="0.2">
      <c r="B252" s="5">
        <v>49583</v>
      </c>
      <c r="C252">
        <v>645144.1</v>
      </c>
      <c r="D252">
        <v>766380.66</v>
      </c>
      <c r="E252">
        <v>364907.88</v>
      </c>
      <c r="H252">
        <v>2043164.9</v>
      </c>
      <c r="I252">
        <v>5742471.5</v>
      </c>
      <c r="J252">
        <v>3300819.5</v>
      </c>
      <c r="M252">
        <v>499000.88</v>
      </c>
      <c r="N252">
        <v>780649.5</v>
      </c>
      <c r="S252" s="5">
        <v>49583</v>
      </c>
      <c r="T252">
        <v>783095.25</v>
      </c>
      <c r="U252">
        <v>810210.94</v>
      </c>
      <c r="V252">
        <v>306977.89299999998</v>
      </c>
      <c r="Y252">
        <v>2034989.2</v>
      </c>
      <c r="Z252">
        <v>286759.56</v>
      </c>
      <c r="AD252">
        <v>608963.75</v>
      </c>
      <c r="AE252">
        <v>1021751</v>
      </c>
      <c r="AJ252" s="5">
        <v>49583</v>
      </c>
      <c r="AK252">
        <v>205509.64</v>
      </c>
      <c r="AL252">
        <v>109999.875</v>
      </c>
      <c r="AM252">
        <v>243981.1</v>
      </c>
      <c r="AN252">
        <v>0</v>
      </c>
      <c r="AO252">
        <v>1777244.6</v>
      </c>
      <c r="AP252">
        <v>265920.38</v>
      </c>
      <c r="AS252" s="5">
        <v>49583</v>
      </c>
      <c r="AT252">
        <v>242505.67</v>
      </c>
      <c r="AU252">
        <v>164647.70000000001</v>
      </c>
      <c r="AV252">
        <v>304415.3</v>
      </c>
      <c r="AW252">
        <v>0</v>
      </c>
      <c r="AX252">
        <v>1760166.5</v>
      </c>
      <c r="AY252">
        <v>274822.78000000003</v>
      </c>
      <c r="AZ252" s="5"/>
    </row>
    <row r="253" spans="2:52" x14ac:dyDescent="0.2">
      <c r="B253" s="5">
        <v>49614</v>
      </c>
      <c r="C253">
        <v>614451.6</v>
      </c>
      <c r="D253">
        <v>775706.09</v>
      </c>
      <c r="E253">
        <v>359376.97</v>
      </c>
      <c r="H253">
        <v>2047829.9</v>
      </c>
      <c r="I253">
        <v>5770019.5</v>
      </c>
      <c r="J253">
        <v>3280261.8</v>
      </c>
      <c r="M253">
        <v>529140.80000000005</v>
      </c>
      <c r="N253">
        <v>788770.56</v>
      </c>
      <c r="S253" s="5">
        <v>49614</v>
      </c>
      <c r="T253">
        <v>728486.94</v>
      </c>
      <c r="U253">
        <v>823282.75</v>
      </c>
      <c r="V253">
        <v>297836.06</v>
      </c>
      <c r="Y253">
        <v>2035965.8</v>
      </c>
      <c r="Z253">
        <v>289189.03000000003</v>
      </c>
      <c r="AD253">
        <v>629609.5</v>
      </c>
      <c r="AE253">
        <v>1020852</v>
      </c>
      <c r="AJ253" s="5">
        <v>49614</v>
      </c>
      <c r="AK253">
        <v>214007.16</v>
      </c>
      <c r="AL253">
        <v>119157.44500000001</v>
      </c>
      <c r="AM253">
        <v>246322.62</v>
      </c>
      <c r="AN253">
        <v>0</v>
      </c>
      <c r="AO253">
        <v>1782231.9</v>
      </c>
      <c r="AP253">
        <v>265598.21999999997</v>
      </c>
      <c r="AS253" s="5">
        <v>49614</v>
      </c>
      <c r="AT253">
        <v>254669.58</v>
      </c>
      <c r="AU253">
        <v>175215.38</v>
      </c>
      <c r="AV253">
        <v>311732.56</v>
      </c>
      <c r="AW253">
        <v>0</v>
      </c>
      <c r="AX253">
        <v>1761685.1</v>
      </c>
      <c r="AY253">
        <v>274280.7</v>
      </c>
      <c r="AZ253" s="5"/>
    </row>
    <row r="254" spans="2:52" x14ac:dyDescent="0.2">
      <c r="B254" s="5">
        <v>49644</v>
      </c>
      <c r="C254">
        <v>570616.25</v>
      </c>
      <c r="D254">
        <v>773448.02</v>
      </c>
      <c r="E254">
        <v>346812.84</v>
      </c>
      <c r="H254">
        <v>2052644.5</v>
      </c>
      <c r="I254">
        <v>5672975.5</v>
      </c>
      <c r="J254">
        <v>3273417.5</v>
      </c>
      <c r="M254">
        <v>533891</v>
      </c>
      <c r="N254">
        <v>757778.3</v>
      </c>
      <c r="S254" s="5">
        <v>49644</v>
      </c>
      <c r="T254">
        <v>625411.75</v>
      </c>
      <c r="U254">
        <v>826479.2</v>
      </c>
      <c r="V254">
        <v>281289.29599999997</v>
      </c>
      <c r="Y254">
        <v>2037008.4</v>
      </c>
      <c r="Z254">
        <v>292443.65999999997</v>
      </c>
      <c r="AD254">
        <v>629118.69999999995</v>
      </c>
      <c r="AE254">
        <v>964154.3</v>
      </c>
      <c r="AJ254" s="5">
        <v>49644</v>
      </c>
      <c r="AK254">
        <v>221107.89</v>
      </c>
      <c r="AL254">
        <v>122218.484</v>
      </c>
      <c r="AM254">
        <v>247816.72</v>
      </c>
      <c r="AN254">
        <v>0</v>
      </c>
      <c r="AO254">
        <v>1787366.8</v>
      </c>
      <c r="AP254">
        <v>265277.96999999997</v>
      </c>
      <c r="AS254" s="5">
        <v>49644</v>
      </c>
      <c r="AT254">
        <v>263089.03000000003</v>
      </c>
      <c r="AU254">
        <v>177375.3</v>
      </c>
      <c r="AV254">
        <v>317847.40000000002</v>
      </c>
      <c r="AW254">
        <v>0</v>
      </c>
      <c r="AX254">
        <v>1763249.9</v>
      </c>
      <c r="AY254">
        <v>273758.56</v>
      </c>
      <c r="AZ254" s="5"/>
    </row>
    <row r="255" spans="2:52" x14ac:dyDescent="0.2">
      <c r="B255" s="5">
        <v>49675</v>
      </c>
      <c r="C255">
        <v>563769.9</v>
      </c>
      <c r="D255">
        <v>765714.92999999993</v>
      </c>
      <c r="E255">
        <v>337525.1</v>
      </c>
      <c r="H255">
        <v>2057593.2</v>
      </c>
      <c r="I255">
        <v>5513085</v>
      </c>
      <c r="J255">
        <v>3242831</v>
      </c>
      <c r="M255">
        <v>506399.56</v>
      </c>
      <c r="N255">
        <v>713081.06</v>
      </c>
      <c r="S255" s="5">
        <v>49675</v>
      </c>
      <c r="T255">
        <v>543488.75</v>
      </c>
      <c r="U255">
        <v>827731.3</v>
      </c>
      <c r="V255">
        <v>266354.32500000001</v>
      </c>
      <c r="Y255">
        <v>2038094.8</v>
      </c>
      <c r="Z255">
        <v>296396.03000000003</v>
      </c>
      <c r="AD255">
        <v>611264.5</v>
      </c>
      <c r="AE255">
        <v>875391.5</v>
      </c>
      <c r="AJ255" s="5">
        <v>49675</v>
      </c>
      <c r="AK255">
        <v>223273.88</v>
      </c>
      <c r="AL255">
        <v>115261.484</v>
      </c>
      <c r="AM255">
        <v>248562.48</v>
      </c>
      <c r="AN255">
        <v>0</v>
      </c>
      <c r="AO255">
        <v>1792633.2</v>
      </c>
      <c r="AP255">
        <v>264960.3</v>
      </c>
      <c r="AS255" s="5">
        <v>49675</v>
      </c>
      <c r="AT255">
        <v>265271.78000000003</v>
      </c>
      <c r="AU255">
        <v>172875.67</v>
      </c>
      <c r="AV255">
        <v>322997.34000000003</v>
      </c>
      <c r="AW255">
        <v>0</v>
      </c>
      <c r="AX255">
        <v>1764837.5</v>
      </c>
      <c r="AY255">
        <v>273257.25</v>
      </c>
      <c r="AZ255" s="5"/>
    </row>
    <row r="256" spans="2:52" x14ac:dyDescent="0.2">
      <c r="B256" s="5">
        <v>49706</v>
      </c>
      <c r="C256">
        <v>578595.93999999994</v>
      </c>
      <c r="D256">
        <v>753641.1</v>
      </c>
      <c r="E256">
        <v>326111.28000000003</v>
      </c>
      <c r="H256">
        <v>2062595.8</v>
      </c>
      <c r="I256">
        <v>5344156</v>
      </c>
      <c r="J256">
        <v>3222262.2</v>
      </c>
      <c r="M256">
        <v>467164.25</v>
      </c>
      <c r="N256">
        <v>670240.75</v>
      </c>
      <c r="S256" s="5">
        <v>49706</v>
      </c>
      <c r="T256">
        <v>529789.93999999994</v>
      </c>
      <c r="U256">
        <v>826219</v>
      </c>
      <c r="V256">
        <v>253835.285</v>
      </c>
      <c r="Y256">
        <v>2039235.5</v>
      </c>
      <c r="Z256">
        <v>300271.21999999997</v>
      </c>
      <c r="AD256">
        <v>595019.43999999994</v>
      </c>
      <c r="AE256">
        <v>789577.44</v>
      </c>
      <c r="AJ256" s="5">
        <v>49706</v>
      </c>
      <c r="AK256">
        <v>218238.4</v>
      </c>
      <c r="AL256">
        <v>101753.08</v>
      </c>
      <c r="AM256">
        <v>248547.02</v>
      </c>
      <c r="AN256">
        <v>0</v>
      </c>
      <c r="AO256">
        <v>1797945.2</v>
      </c>
      <c r="AP256">
        <v>264650.56</v>
      </c>
      <c r="AS256" s="5">
        <v>49706</v>
      </c>
      <c r="AT256">
        <v>263270.40000000002</v>
      </c>
      <c r="AU256">
        <v>172748.84</v>
      </c>
      <c r="AV256">
        <v>327281.38</v>
      </c>
      <c r="AW256">
        <v>0</v>
      </c>
      <c r="AX256">
        <v>1766461.4</v>
      </c>
      <c r="AY256">
        <v>272774.15999999997</v>
      </c>
      <c r="AZ256" s="5"/>
    </row>
    <row r="257" spans="2:52" x14ac:dyDescent="0.2">
      <c r="B257" s="5">
        <v>49735</v>
      </c>
      <c r="C257">
        <v>547651.69999999995</v>
      </c>
      <c r="D257">
        <v>743748.67</v>
      </c>
      <c r="E257">
        <v>316841.12</v>
      </c>
      <c r="H257">
        <v>2067198.8</v>
      </c>
      <c r="I257">
        <v>5205241.5</v>
      </c>
      <c r="J257">
        <v>3212631</v>
      </c>
      <c r="M257">
        <v>431509</v>
      </c>
      <c r="N257">
        <v>623625.06000000006</v>
      </c>
      <c r="S257" s="5">
        <v>49735</v>
      </c>
      <c r="T257">
        <v>545058.69999999995</v>
      </c>
      <c r="U257">
        <v>812989.43999999994</v>
      </c>
      <c r="V257">
        <v>242644.717</v>
      </c>
      <c r="Y257">
        <v>2040559.9</v>
      </c>
      <c r="Z257">
        <v>304045.78000000003</v>
      </c>
      <c r="AD257">
        <v>564970.5</v>
      </c>
      <c r="AE257">
        <v>706112.44</v>
      </c>
      <c r="AJ257" s="5">
        <v>49735</v>
      </c>
      <c r="AK257">
        <v>209945.39</v>
      </c>
      <c r="AL257">
        <v>84413.38</v>
      </c>
      <c r="AM257">
        <v>246558.78</v>
      </c>
      <c r="AN257">
        <v>0</v>
      </c>
      <c r="AO257">
        <v>1802842.9</v>
      </c>
      <c r="AP257">
        <v>264356.12</v>
      </c>
      <c r="AS257" s="5">
        <v>49735</v>
      </c>
      <c r="AT257">
        <v>256101.3</v>
      </c>
      <c r="AU257">
        <v>165041.98000000001</v>
      </c>
      <c r="AV257">
        <v>330268.3</v>
      </c>
      <c r="AW257">
        <v>0</v>
      </c>
      <c r="AX257">
        <v>1768254.9</v>
      </c>
      <c r="AY257">
        <v>272304.7</v>
      </c>
      <c r="AZ257" s="5"/>
    </row>
    <row r="258" spans="2:52" x14ac:dyDescent="0.2">
      <c r="B258" s="5">
        <v>49766</v>
      </c>
      <c r="C258">
        <v>503946.25</v>
      </c>
      <c r="D258">
        <v>739253.27999999991</v>
      </c>
      <c r="E258">
        <v>311616.8</v>
      </c>
      <c r="H258">
        <v>2071298.1</v>
      </c>
      <c r="I258">
        <v>5129029.5</v>
      </c>
      <c r="J258">
        <v>3209544.8</v>
      </c>
      <c r="M258">
        <v>421012.5</v>
      </c>
      <c r="N258">
        <v>583762.9</v>
      </c>
      <c r="S258" s="5">
        <v>49766</v>
      </c>
      <c r="T258">
        <v>479106.53</v>
      </c>
      <c r="U258">
        <v>802904.75</v>
      </c>
      <c r="V258">
        <v>238394.875</v>
      </c>
      <c r="Y258">
        <v>2042063</v>
      </c>
      <c r="Z258">
        <v>306867.94</v>
      </c>
      <c r="AD258">
        <v>529242.19999999995</v>
      </c>
      <c r="AE258">
        <v>629170.5</v>
      </c>
      <c r="AJ258" s="5">
        <v>49766</v>
      </c>
      <c r="AK258">
        <v>204863.62</v>
      </c>
      <c r="AL258">
        <v>78021.695000000007</v>
      </c>
      <c r="AM258">
        <v>242053.44</v>
      </c>
      <c r="AN258">
        <v>0</v>
      </c>
      <c r="AO258">
        <v>1807223.1</v>
      </c>
      <c r="AP258">
        <v>264074.90000000002</v>
      </c>
      <c r="AS258" s="5">
        <v>49766</v>
      </c>
      <c r="AT258">
        <v>245819.08</v>
      </c>
      <c r="AU258">
        <v>148668.79999999999</v>
      </c>
      <c r="AV258">
        <v>331328.28000000003</v>
      </c>
      <c r="AW258">
        <v>0</v>
      </c>
      <c r="AX258">
        <v>1770212.9</v>
      </c>
      <c r="AY258">
        <v>271850.12</v>
      </c>
      <c r="AZ258" s="5"/>
    </row>
    <row r="259" spans="2:52" x14ac:dyDescent="0.2">
      <c r="B259" s="5">
        <v>49796</v>
      </c>
      <c r="C259">
        <v>500753.38</v>
      </c>
      <c r="D259">
        <v>734469.89999999991</v>
      </c>
      <c r="E259">
        <v>309458.59999999998</v>
      </c>
      <c r="H259">
        <v>2074959.1</v>
      </c>
      <c r="I259">
        <v>5099996.5</v>
      </c>
      <c r="J259">
        <v>3197604.5</v>
      </c>
      <c r="M259">
        <v>425923.4</v>
      </c>
      <c r="N259">
        <v>556587</v>
      </c>
      <c r="S259" s="5">
        <v>49796</v>
      </c>
      <c r="T259">
        <v>461281.94</v>
      </c>
      <c r="U259">
        <v>794994</v>
      </c>
      <c r="V259">
        <v>242402.78600000002</v>
      </c>
      <c r="Y259">
        <v>2043698.5</v>
      </c>
      <c r="Z259">
        <v>307925.96999999997</v>
      </c>
      <c r="AD259">
        <v>505033.44</v>
      </c>
      <c r="AE259">
        <v>581814</v>
      </c>
      <c r="AJ259" s="5">
        <v>49796</v>
      </c>
      <c r="AK259">
        <v>204277.7</v>
      </c>
      <c r="AL259">
        <v>80866.61</v>
      </c>
      <c r="AM259">
        <v>236599.52</v>
      </c>
      <c r="AN259">
        <v>0</v>
      </c>
      <c r="AO259">
        <v>1811154.2</v>
      </c>
      <c r="AP259">
        <v>263805.03000000003</v>
      </c>
      <c r="AS259" s="5">
        <v>49796</v>
      </c>
      <c r="AT259">
        <v>238782.97</v>
      </c>
      <c r="AU259">
        <v>132820.70000000001</v>
      </c>
      <c r="AV259">
        <v>330469.75</v>
      </c>
      <c r="AW259">
        <v>0</v>
      </c>
      <c r="AX259">
        <v>1772286.6</v>
      </c>
      <c r="AY259">
        <v>271411.62</v>
      </c>
      <c r="AZ259" s="5"/>
    </row>
    <row r="260" spans="2:52" x14ac:dyDescent="0.2">
      <c r="B260" s="5">
        <v>49827</v>
      </c>
      <c r="C260">
        <v>519164.47</v>
      </c>
      <c r="D260">
        <v>735970.66999999993</v>
      </c>
      <c r="E260">
        <v>314141.90000000002</v>
      </c>
      <c r="H260">
        <v>2078251.6</v>
      </c>
      <c r="I260">
        <v>5155143</v>
      </c>
      <c r="J260">
        <v>3163115.2</v>
      </c>
      <c r="M260">
        <v>429590.84</v>
      </c>
      <c r="N260">
        <v>555693.1</v>
      </c>
      <c r="S260" s="5">
        <v>49827</v>
      </c>
      <c r="T260">
        <v>533861.6</v>
      </c>
      <c r="U260">
        <v>794778.1</v>
      </c>
      <c r="V260">
        <v>256494.19900000002</v>
      </c>
      <c r="Y260">
        <v>2045425.6</v>
      </c>
      <c r="Z260">
        <v>307223.3</v>
      </c>
      <c r="AD260">
        <v>494265.7</v>
      </c>
      <c r="AE260">
        <v>590806.25</v>
      </c>
      <c r="AJ260" s="5">
        <v>49827</v>
      </c>
      <c r="AK260">
        <v>205277.95</v>
      </c>
      <c r="AL260">
        <v>84197.516000000003</v>
      </c>
      <c r="AM260">
        <v>233372.67</v>
      </c>
      <c r="AN260">
        <v>0</v>
      </c>
      <c r="AO260">
        <v>1814706.6</v>
      </c>
      <c r="AP260">
        <v>263545.09999999998</v>
      </c>
      <c r="AS260" s="5">
        <v>49827</v>
      </c>
      <c r="AT260">
        <v>234906.03</v>
      </c>
      <c r="AU260">
        <v>123319.65</v>
      </c>
      <c r="AV260">
        <v>330041.2</v>
      </c>
      <c r="AW260">
        <v>0</v>
      </c>
      <c r="AX260">
        <v>1774435.9</v>
      </c>
      <c r="AY260">
        <v>270989.90000000002</v>
      </c>
      <c r="AZ260" s="5"/>
    </row>
    <row r="261" spans="2:52" x14ac:dyDescent="0.2">
      <c r="B261" s="5">
        <v>49857</v>
      </c>
      <c r="C261">
        <v>570509.19999999995</v>
      </c>
      <c r="D261">
        <v>741452.53</v>
      </c>
      <c r="E261">
        <v>332482.44</v>
      </c>
      <c r="H261">
        <v>2081233.1</v>
      </c>
      <c r="I261">
        <v>5285737</v>
      </c>
      <c r="J261">
        <v>3175578.8</v>
      </c>
      <c r="M261">
        <v>440562.38</v>
      </c>
      <c r="N261">
        <v>623708.06000000006</v>
      </c>
      <c r="S261" s="5">
        <v>49857</v>
      </c>
      <c r="T261">
        <v>620670.43999999994</v>
      </c>
      <c r="U261">
        <v>805164.75</v>
      </c>
      <c r="V261">
        <v>278585.86100000003</v>
      </c>
      <c r="Y261">
        <v>2047212.5</v>
      </c>
      <c r="Z261">
        <v>305416.44</v>
      </c>
      <c r="AD261">
        <v>504377.88</v>
      </c>
      <c r="AE261">
        <v>673141.75</v>
      </c>
      <c r="AJ261" s="5">
        <v>49857</v>
      </c>
      <c r="AK261">
        <v>207480</v>
      </c>
      <c r="AL261">
        <v>89218.266000000003</v>
      </c>
      <c r="AM261">
        <v>232516.69</v>
      </c>
      <c r="AN261">
        <v>0</v>
      </c>
      <c r="AO261">
        <v>1817939</v>
      </c>
      <c r="AP261">
        <v>263293.96999999997</v>
      </c>
      <c r="AS261" s="5">
        <v>49857</v>
      </c>
      <c r="AT261">
        <v>234356.92</v>
      </c>
      <c r="AU261">
        <v>125328.24</v>
      </c>
      <c r="AV261">
        <v>331907.62</v>
      </c>
      <c r="AW261">
        <v>0</v>
      </c>
      <c r="AX261">
        <v>1776627.2</v>
      </c>
      <c r="AY261">
        <v>270585.46999999997</v>
      </c>
      <c r="AZ261" s="5"/>
    </row>
    <row r="262" spans="2:52" x14ac:dyDescent="0.2">
      <c r="B262" s="5">
        <v>49888</v>
      </c>
      <c r="C262">
        <v>667638.5</v>
      </c>
      <c r="D262">
        <v>754270.29</v>
      </c>
      <c r="E262">
        <v>357240.56</v>
      </c>
      <c r="H262">
        <v>2083950.9</v>
      </c>
      <c r="I262">
        <v>5511675</v>
      </c>
      <c r="J262">
        <v>3253267.8</v>
      </c>
      <c r="M262">
        <v>470151.84</v>
      </c>
      <c r="N262">
        <v>777323.4</v>
      </c>
      <c r="S262" s="5">
        <v>49888</v>
      </c>
      <c r="T262">
        <v>700286.06</v>
      </c>
      <c r="U262">
        <v>817293.75</v>
      </c>
      <c r="V262">
        <v>298121.36</v>
      </c>
      <c r="Y262">
        <v>2049033.8</v>
      </c>
      <c r="Z262">
        <v>303863.38</v>
      </c>
      <c r="AD262">
        <v>540797.06000000006</v>
      </c>
      <c r="AE262">
        <v>803664.25</v>
      </c>
      <c r="AJ262" s="5">
        <v>49888</v>
      </c>
      <c r="AK262">
        <v>212133.55</v>
      </c>
      <c r="AL262">
        <v>99538.06</v>
      </c>
      <c r="AM262">
        <v>233210.83</v>
      </c>
      <c r="AN262">
        <v>0</v>
      </c>
      <c r="AO262">
        <v>1820900</v>
      </c>
      <c r="AP262">
        <v>263050.75</v>
      </c>
      <c r="AS262" s="5">
        <v>49888</v>
      </c>
      <c r="AT262">
        <v>237735.97</v>
      </c>
      <c r="AU262">
        <v>138378.06</v>
      </c>
      <c r="AV262">
        <v>336565.25</v>
      </c>
      <c r="AW262">
        <v>0</v>
      </c>
      <c r="AX262">
        <v>1778835</v>
      </c>
      <c r="AY262">
        <v>270198.65999999997</v>
      </c>
      <c r="AZ262" s="5"/>
    </row>
    <row r="263" spans="2:52" x14ac:dyDescent="0.2">
      <c r="B263" s="5">
        <v>49919</v>
      </c>
      <c r="C263">
        <v>755269.1</v>
      </c>
      <c r="D263">
        <v>770543.44000000006</v>
      </c>
      <c r="E263">
        <v>370676.78</v>
      </c>
      <c r="H263">
        <v>2086444.6</v>
      </c>
      <c r="I263">
        <v>5811808</v>
      </c>
      <c r="J263">
        <v>3311708.8</v>
      </c>
      <c r="M263">
        <v>523849.34</v>
      </c>
      <c r="N263">
        <v>927458.5</v>
      </c>
      <c r="S263" s="5">
        <v>49919</v>
      </c>
      <c r="T263">
        <v>763859.4</v>
      </c>
      <c r="U263">
        <v>831331.4</v>
      </c>
      <c r="V263">
        <v>308495.783</v>
      </c>
      <c r="Y263">
        <v>2050868.2</v>
      </c>
      <c r="Z263">
        <v>304166.7</v>
      </c>
      <c r="AD263">
        <v>587542.75</v>
      </c>
      <c r="AE263">
        <v>907189.25</v>
      </c>
      <c r="AJ263" s="5">
        <v>49919</v>
      </c>
      <c r="AK263">
        <v>220625.88</v>
      </c>
      <c r="AL263">
        <v>117027.86</v>
      </c>
      <c r="AM263">
        <v>235370.64</v>
      </c>
      <c r="AN263">
        <v>0</v>
      </c>
      <c r="AO263">
        <v>1823629.5</v>
      </c>
      <c r="AP263">
        <v>262814.84000000003</v>
      </c>
      <c r="AS263" s="5">
        <v>49919</v>
      </c>
      <c r="AT263">
        <v>244438.95</v>
      </c>
      <c r="AU263">
        <v>157896.10999999999</v>
      </c>
      <c r="AV263">
        <v>343606.53</v>
      </c>
      <c r="AW263">
        <v>0</v>
      </c>
      <c r="AX263">
        <v>1781038.6</v>
      </c>
      <c r="AY263">
        <v>269829.59999999998</v>
      </c>
      <c r="AZ263" s="5"/>
    </row>
    <row r="264" spans="2:52" x14ac:dyDescent="0.2">
      <c r="B264" s="5">
        <v>49949</v>
      </c>
      <c r="C264">
        <v>756190.94</v>
      </c>
      <c r="D264">
        <v>786329.23</v>
      </c>
      <c r="E264">
        <v>365446.6</v>
      </c>
      <c r="H264">
        <v>2088747.6</v>
      </c>
      <c r="I264">
        <v>5978920.5</v>
      </c>
      <c r="J264">
        <v>3301218.5</v>
      </c>
      <c r="M264">
        <v>575084.4</v>
      </c>
      <c r="N264">
        <v>984851.1</v>
      </c>
      <c r="S264" s="5">
        <v>49949</v>
      </c>
      <c r="T264">
        <v>799225.7</v>
      </c>
      <c r="U264">
        <v>844446.3</v>
      </c>
      <c r="V264">
        <v>305593.40700000001</v>
      </c>
      <c r="Y264">
        <v>2052699</v>
      </c>
      <c r="Z264">
        <v>305859</v>
      </c>
      <c r="AD264">
        <v>623358.69999999995</v>
      </c>
      <c r="AE264">
        <v>938195.8</v>
      </c>
      <c r="AJ264" s="5">
        <v>49949</v>
      </c>
      <c r="AK264">
        <v>232345.14</v>
      </c>
      <c r="AL264">
        <v>138119.51999999999</v>
      </c>
      <c r="AM264">
        <v>238587.77</v>
      </c>
      <c r="AN264">
        <v>0</v>
      </c>
      <c r="AO264">
        <v>1826161.6</v>
      </c>
      <c r="AP264">
        <v>262585.84000000003</v>
      </c>
      <c r="AS264" s="5">
        <v>49949</v>
      </c>
      <c r="AT264">
        <v>251699.94</v>
      </c>
      <c r="AU264">
        <v>174875.75</v>
      </c>
      <c r="AV264">
        <v>352382.25</v>
      </c>
      <c r="AW264">
        <v>0</v>
      </c>
      <c r="AX264">
        <v>1783220.9</v>
      </c>
      <c r="AY264">
        <v>269478.2</v>
      </c>
      <c r="AZ264" s="5"/>
    </row>
    <row r="265" spans="2:52" x14ac:dyDescent="0.2">
      <c r="B265" s="5">
        <v>49980</v>
      </c>
      <c r="C265">
        <v>673763.1</v>
      </c>
      <c r="D265">
        <v>794374.83000000007</v>
      </c>
      <c r="E265">
        <v>350736.66</v>
      </c>
      <c r="H265">
        <v>2090887.8</v>
      </c>
      <c r="I265">
        <v>5956084</v>
      </c>
      <c r="J265">
        <v>3274723.8</v>
      </c>
      <c r="M265">
        <v>595758.06000000006</v>
      </c>
      <c r="N265">
        <v>965801.9</v>
      </c>
      <c r="S265" s="5">
        <v>49980</v>
      </c>
      <c r="T265">
        <v>764173.75</v>
      </c>
      <c r="U265">
        <v>851186.25</v>
      </c>
      <c r="V265">
        <v>291497.70400000003</v>
      </c>
      <c r="Y265">
        <v>2054513.8</v>
      </c>
      <c r="Z265">
        <v>308401.8</v>
      </c>
      <c r="AD265">
        <v>636249.59999999998</v>
      </c>
      <c r="AE265">
        <v>891822.2</v>
      </c>
      <c r="AJ265" s="5">
        <v>49980</v>
      </c>
      <c r="AK265">
        <v>243876.64</v>
      </c>
      <c r="AL265">
        <v>155090.85999999999</v>
      </c>
      <c r="AM265">
        <v>241159.61</v>
      </c>
      <c r="AN265">
        <v>0</v>
      </c>
      <c r="AO265">
        <v>1828524.4</v>
      </c>
      <c r="AP265">
        <v>262363.34000000003</v>
      </c>
      <c r="AS265" s="5">
        <v>49980</v>
      </c>
      <c r="AT265">
        <v>256649.95</v>
      </c>
      <c r="AU265">
        <v>181916.17</v>
      </c>
      <c r="AV265">
        <v>360624.7</v>
      </c>
      <c r="AW265">
        <v>0</v>
      </c>
      <c r="AX265">
        <v>1785369.4</v>
      </c>
      <c r="AY265">
        <v>269144.3</v>
      </c>
      <c r="AZ265" s="5"/>
    </row>
    <row r="266" spans="2:52" x14ac:dyDescent="0.2">
      <c r="B266" s="5">
        <v>50010</v>
      </c>
      <c r="C266">
        <v>577141.5</v>
      </c>
      <c r="D266">
        <v>791595.88000000012</v>
      </c>
      <c r="E266">
        <v>336905.94</v>
      </c>
      <c r="H266">
        <v>2092888.5</v>
      </c>
      <c r="I266">
        <v>5844700</v>
      </c>
      <c r="J266">
        <v>3245240</v>
      </c>
      <c r="M266">
        <v>578200.75</v>
      </c>
      <c r="N266">
        <v>918705.3</v>
      </c>
      <c r="S266" s="5">
        <v>50010</v>
      </c>
      <c r="T266">
        <v>678034.8</v>
      </c>
      <c r="U266">
        <v>847593.3</v>
      </c>
      <c r="V266">
        <v>277751.42499999999</v>
      </c>
      <c r="Y266">
        <v>2056301.2</v>
      </c>
      <c r="Z266">
        <v>311587.8</v>
      </c>
      <c r="AD266">
        <v>616771.5</v>
      </c>
      <c r="AE266">
        <v>798980.56</v>
      </c>
      <c r="AJ266" s="5">
        <v>50010</v>
      </c>
      <c r="AK266">
        <v>250276.06</v>
      </c>
      <c r="AL266">
        <v>156313.39000000001</v>
      </c>
      <c r="AM266">
        <v>242630.69</v>
      </c>
      <c r="AN266">
        <v>0</v>
      </c>
      <c r="AO266">
        <v>1830741.4</v>
      </c>
      <c r="AP266">
        <v>262147.06</v>
      </c>
      <c r="AS266" s="5">
        <v>50010</v>
      </c>
      <c r="AT266">
        <v>257594.61</v>
      </c>
      <c r="AU266">
        <v>170147</v>
      </c>
      <c r="AV266">
        <v>366087.25</v>
      </c>
      <c r="AW266">
        <v>0</v>
      </c>
      <c r="AX266">
        <v>1787473.9</v>
      </c>
      <c r="AY266">
        <v>268827.62</v>
      </c>
      <c r="AZ266" s="5"/>
    </row>
    <row r="267" spans="2:52" x14ac:dyDescent="0.2">
      <c r="B267" s="5">
        <v>50041</v>
      </c>
      <c r="C267">
        <v>536023.80000000005</v>
      </c>
      <c r="D267">
        <v>777936.38</v>
      </c>
      <c r="E267">
        <v>322095.38</v>
      </c>
      <c r="H267">
        <v>2094768.9</v>
      </c>
      <c r="I267">
        <v>5626184</v>
      </c>
      <c r="J267">
        <v>3243179.5</v>
      </c>
      <c r="M267">
        <v>526867.5</v>
      </c>
      <c r="N267">
        <v>858072.44</v>
      </c>
      <c r="S267" s="5">
        <v>50041</v>
      </c>
      <c r="T267">
        <v>630082.4</v>
      </c>
      <c r="U267">
        <v>831400.4</v>
      </c>
      <c r="V267">
        <v>263833.39399999997</v>
      </c>
      <c r="Y267">
        <v>2058054.8</v>
      </c>
      <c r="Z267">
        <v>314833.46999999997</v>
      </c>
      <c r="AD267">
        <v>571374.4</v>
      </c>
      <c r="AE267">
        <v>693569</v>
      </c>
      <c r="AJ267" s="5">
        <v>50041</v>
      </c>
      <c r="AK267">
        <v>246746.31</v>
      </c>
      <c r="AL267">
        <v>139145.03</v>
      </c>
      <c r="AM267">
        <v>243642</v>
      </c>
      <c r="AN267">
        <v>0</v>
      </c>
      <c r="AO267">
        <v>1832831.8</v>
      </c>
      <c r="AP267">
        <v>261937.03</v>
      </c>
      <c r="AS267" s="5">
        <v>50041</v>
      </c>
      <c r="AT267">
        <v>254200</v>
      </c>
      <c r="AU267">
        <v>145919.69</v>
      </c>
      <c r="AV267">
        <v>369274.7</v>
      </c>
      <c r="AW267">
        <v>0</v>
      </c>
      <c r="AX267">
        <v>1789527</v>
      </c>
      <c r="AY267">
        <v>268527.71999999997</v>
      </c>
      <c r="AZ267" s="5"/>
    </row>
    <row r="268" spans="2:52" x14ac:dyDescent="0.2">
      <c r="B268" s="5">
        <v>50072</v>
      </c>
      <c r="C268">
        <v>517709</v>
      </c>
      <c r="D268">
        <v>766769.86</v>
      </c>
      <c r="E268">
        <v>309118.21999999997</v>
      </c>
      <c r="H268">
        <v>2096510.5</v>
      </c>
      <c r="I268">
        <v>5401294.5</v>
      </c>
      <c r="J268">
        <v>3231148.2</v>
      </c>
      <c r="M268">
        <v>477385.8</v>
      </c>
      <c r="N268">
        <v>801251.25</v>
      </c>
      <c r="S268" s="5">
        <v>50072</v>
      </c>
      <c r="T268">
        <v>612480</v>
      </c>
      <c r="U268">
        <v>815563.25</v>
      </c>
      <c r="V268">
        <v>257491.06</v>
      </c>
      <c r="Y268">
        <v>2059845.2</v>
      </c>
      <c r="Z268">
        <v>317573.38</v>
      </c>
      <c r="AD268">
        <v>520512.2</v>
      </c>
      <c r="AE268">
        <v>597630.43999999994</v>
      </c>
      <c r="AJ268" s="5">
        <v>50072</v>
      </c>
      <c r="AK268">
        <v>235249.03</v>
      </c>
      <c r="AL268">
        <v>118928.14</v>
      </c>
      <c r="AM268">
        <v>243826.77</v>
      </c>
      <c r="AN268">
        <v>0</v>
      </c>
      <c r="AO268">
        <v>1834778.4</v>
      </c>
      <c r="AP268">
        <v>261732</v>
      </c>
      <c r="AS268" s="5">
        <v>50072</v>
      </c>
      <c r="AT268">
        <v>248031.06</v>
      </c>
      <c r="AU268">
        <v>124783.05</v>
      </c>
      <c r="AV268">
        <v>368366.25</v>
      </c>
      <c r="AW268">
        <v>0</v>
      </c>
      <c r="AX268">
        <v>1791596.1</v>
      </c>
      <c r="AY268">
        <v>268248.90000000002</v>
      </c>
      <c r="AZ268" s="5"/>
    </row>
    <row r="269" spans="2:52" x14ac:dyDescent="0.2">
      <c r="B269" s="5">
        <v>50100</v>
      </c>
      <c r="C269">
        <v>485768.03</v>
      </c>
      <c r="D269">
        <v>753374.53</v>
      </c>
      <c r="E269">
        <v>302125.38</v>
      </c>
      <c r="H269">
        <v>2097953.5</v>
      </c>
      <c r="I269">
        <v>5221629.5</v>
      </c>
      <c r="J269">
        <v>3216852</v>
      </c>
      <c r="M269">
        <v>440512.88</v>
      </c>
      <c r="N269">
        <v>751489.44</v>
      </c>
      <c r="S269" s="5">
        <v>50100</v>
      </c>
      <c r="T269">
        <v>606336.19999999995</v>
      </c>
      <c r="U269">
        <v>789066</v>
      </c>
      <c r="V269">
        <v>249903.18400000001</v>
      </c>
      <c r="Y269">
        <v>2062161</v>
      </c>
      <c r="Z269">
        <v>319181.03000000003</v>
      </c>
      <c r="AD269">
        <v>466342.8</v>
      </c>
      <c r="AE269">
        <v>505833.5</v>
      </c>
      <c r="AJ269" s="5">
        <v>50100</v>
      </c>
      <c r="AK269">
        <v>223947.17</v>
      </c>
      <c r="AL269">
        <v>100051.16</v>
      </c>
      <c r="AM269">
        <v>243156.97</v>
      </c>
      <c r="AN269">
        <v>0</v>
      </c>
      <c r="AO269">
        <v>1836424.4</v>
      </c>
      <c r="AP269">
        <v>261529.19</v>
      </c>
      <c r="AS269" s="5">
        <v>50100</v>
      </c>
      <c r="AT269">
        <v>238912.75</v>
      </c>
      <c r="AU269">
        <v>102377.64</v>
      </c>
      <c r="AV269">
        <v>361395.97</v>
      </c>
      <c r="AW269">
        <v>0</v>
      </c>
      <c r="AX269">
        <v>1794161</v>
      </c>
      <c r="AY269">
        <v>267999.88</v>
      </c>
      <c r="AZ269" s="5"/>
    </row>
    <row r="270" spans="2:52" x14ac:dyDescent="0.2">
      <c r="B270" s="5">
        <v>50131</v>
      </c>
      <c r="C270">
        <v>434951.16</v>
      </c>
      <c r="D270">
        <v>747100.75</v>
      </c>
      <c r="E270">
        <v>296951.71999999997</v>
      </c>
      <c r="H270">
        <v>2099057.2000000002</v>
      </c>
      <c r="I270">
        <v>5129260</v>
      </c>
      <c r="J270">
        <v>3212598.8</v>
      </c>
      <c r="M270">
        <v>420607.12</v>
      </c>
      <c r="N270">
        <v>711561.9</v>
      </c>
      <c r="S270" s="5">
        <v>50131</v>
      </c>
      <c r="T270">
        <v>531546.9</v>
      </c>
      <c r="U270">
        <v>774728.06</v>
      </c>
      <c r="V270">
        <v>243399.86</v>
      </c>
      <c r="Y270">
        <v>2065133.1</v>
      </c>
      <c r="Z270">
        <v>319236.56</v>
      </c>
      <c r="AD270">
        <v>422212.72</v>
      </c>
      <c r="AE270">
        <v>429119.84</v>
      </c>
      <c r="AJ270" s="5">
        <v>50131</v>
      </c>
      <c r="AK270">
        <v>216227.53</v>
      </c>
      <c r="AL270">
        <v>89684.875</v>
      </c>
      <c r="AM270">
        <v>242218.98</v>
      </c>
      <c r="AN270">
        <v>0</v>
      </c>
      <c r="AO270">
        <v>1837730.5</v>
      </c>
      <c r="AP270">
        <v>261326.78</v>
      </c>
      <c r="AS270" s="5">
        <v>50131</v>
      </c>
      <c r="AT270">
        <v>228300.44</v>
      </c>
      <c r="AU270">
        <v>83057.41</v>
      </c>
      <c r="AV270">
        <v>348832.8</v>
      </c>
      <c r="AW270">
        <v>0</v>
      </c>
      <c r="AX270">
        <v>1797349.2</v>
      </c>
      <c r="AY270">
        <v>267783.84000000003</v>
      </c>
      <c r="AZ270" s="5"/>
    </row>
    <row r="271" spans="2:52" x14ac:dyDescent="0.2">
      <c r="B271" s="5">
        <v>50161</v>
      </c>
      <c r="C271">
        <v>446878.5</v>
      </c>
      <c r="D271">
        <v>737092.12999999989</v>
      </c>
      <c r="E271">
        <v>301197.03000000003</v>
      </c>
      <c r="H271">
        <v>2099847</v>
      </c>
      <c r="I271">
        <v>5114212</v>
      </c>
      <c r="J271">
        <v>3174708.5</v>
      </c>
      <c r="M271">
        <v>409647.38</v>
      </c>
      <c r="N271">
        <v>694644.2</v>
      </c>
      <c r="S271" s="5">
        <v>50161</v>
      </c>
      <c r="T271">
        <v>520063.8</v>
      </c>
      <c r="U271">
        <v>767585.6</v>
      </c>
      <c r="V271">
        <v>242891.84399999998</v>
      </c>
      <c r="Y271">
        <v>2068693.1</v>
      </c>
      <c r="Z271">
        <v>317732.7</v>
      </c>
      <c r="AD271">
        <v>402608.34</v>
      </c>
      <c r="AE271">
        <v>384471.6</v>
      </c>
      <c r="AJ271" s="5">
        <v>50161</v>
      </c>
      <c r="AK271">
        <v>211619.66</v>
      </c>
      <c r="AL271">
        <v>83903.483999999997</v>
      </c>
      <c r="AM271">
        <v>241338.06</v>
      </c>
      <c r="AN271">
        <v>0</v>
      </c>
      <c r="AO271">
        <v>1838724.4</v>
      </c>
      <c r="AP271">
        <v>261122.9</v>
      </c>
      <c r="AS271" s="5">
        <v>50161</v>
      </c>
      <c r="AT271">
        <v>220059.73</v>
      </c>
      <c r="AU271">
        <v>74504.990000000005</v>
      </c>
      <c r="AV271">
        <v>333598.06</v>
      </c>
      <c r="AW271">
        <v>0</v>
      </c>
      <c r="AX271">
        <v>1801089.1</v>
      </c>
      <c r="AY271">
        <v>267603.75</v>
      </c>
      <c r="AZ271" s="5"/>
    </row>
    <row r="272" spans="2:52" x14ac:dyDescent="0.2">
      <c r="B272" s="5">
        <v>50192</v>
      </c>
      <c r="C272">
        <v>488404.53</v>
      </c>
      <c r="D272">
        <v>737323.81</v>
      </c>
      <c r="E272">
        <v>308334.56</v>
      </c>
      <c r="H272">
        <v>2100359</v>
      </c>
      <c r="I272">
        <v>5198485.5</v>
      </c>
      <c r="J272">
        <v>3151144.8</v>
      </c>
      <c r="M272">
        <v>405239.5</v>
      </c>
      <c r="N272">
        <v>702490.94</v>
      </c>
      <c r="S272" s="5">
        <v>50192</v>
      </c>
      <c r="T272">
        <v>562082.5</v>
      </c>
      <c r="U272">
        <v>767559.44</v>
      </c>
      <c r="V272">
        <v>249169.28400000001</v>
      </c>
      <c r="Y272">
        <v>2072754.2</v>
      </c>
      <c r="Z272">
        <v>315162.12</v>
      </c>
      <c r="AD272">
        <v>401650.34</v>
      </c>
      <c r="AE272">
        <v>376789.12</v>
      </c>
      <c r="AJ272" s="5">
        <v>50192</v>
      </c>
      <c r="AK272">
        <v>208679.95</v>
      </c>
      <c r="AL272">
        <v>81481.87</v>
      </c>
      <c r="AM272">
        <v>241768.11</v>
      </c>
      <c r="AN272">
        <v>0</v>
      </c>
      <c r="AO272">
        <v>1839443</v>
      </c>
      <c r="AP272">
        <v>260916.14</v>
      </c>
      <c r="AS272" s="5">
        <v>50192</v>
      </c>
      <c r="AT272">
        <v>215679.03</v>
      </c>
      <c r="AU272">
        <v>73314.25</v>
      </c>
      <c r="AV272">
        <v>320848.2</v>
      </c>
      <c r="AW272">
        <v>0</v>
      </c>
      <c r="AX272">
        <v>1805292.4</v>
      </c>
      <c r="AY272">
        <v>267462.03000000003</v>
      </c>
      <c r="AZ272" s="5"/>
    </row>
    <row r="273" spans="2:52" x14ac:dyDescent="0.2">
      <c r="B273" s="5">
        <v>50222</v>
      </c>
      <c r="C273">
        <v>533233.43999999994</v>
      </c>
      <c r="D273">
        <v>747094.98</v>
      </c>
      <c r="E273">
        <v>330400.2</v>
      </c>
      <c r="H273">
        <v>2100627</v>
      </c>
      <c r="I273">
        <v>5411154.5</v>
      </c>
      <c r="J273">
        <v>3178273.8</v>
      </c>
      <c r="M273">
        <v>417292.62</v>
      </c>
      <c r="N273">
        <v>775079.9</v>
      </c>
      <c r="S273" s="5">
        <v>50222</v>
      </c>
      <c r="T273">
        <v>613639.93999999994</v>
      </c>
      <c r="U273">
        <v>776536.3</v>
      </c>
      <c r="V273">
        <v>266807.76500000001</v>
      </c>
      <c r="Y273">
        <v>2077237.5</v>
      </c>
      <c r="Z273">
        <v>312088.62</v>
      </c>
      <c r="AD273">
        <v>419509.25</v>
      </c>
      <c r="AE273">
        <v>436698</v>
      </c>
      <c r="AJ273" s="5">
        <v>50222</v>
      </c>
      <c r="AK273">
        <v>207798.28</v>
      </c>
      <c r="AL273">
        <v>85448.69</v>
      </c>
      <c r="AM273">
        <v>243377.5</v>
      </c>
      <c r="AN273">
        <v>0</v>
      </c>
      <c r="AO273">
        <v>1839921.9</v>
      </c>
      <c r="AP273">
        <v>260705.25</v>
      </c>
      <c r="AS273" s="5">
        <v>50222</v>
      </c>
      <c r="AT273">
        <v>215231.16</v>
      </c>
      <c r="AU273">
        <v>77922.36</v>
      </c>
      <c r="AV273">
        <v>315772.78000000003</v>
      </c>
      <c r="AW273">
        <v>0</v>
      </c>
      <c r="AX273">
        <v>1809877</v>
      </c>
      <c r="AY273">
        <v>267360.40000000002</v>
      </c>
      <c r="AZ273" s="5"/>
    </row>
    <row r="274" spans="2:52" x14ac:dyDescent="0.2">
      <c r="B274" s="5">
        <v>50253</v>
      </c>
      <c r="C274">
        <v>622713.56000000006</v>
      </c>
      <c r="D274">
        <v>759321.62000000011</v>
      </c>
      <c r="E274">
        <v>357985.8</v>
      </c>
      <c r="H274">
        <v>2100681.7999999998</v>
      </c>
      <c r="I274">
        <v>5671102</v>
      </c>
      <c r="J274">
        <v>3256400.8</v>
      </c>
      <c r="M274">
        <v>453445.34</v>
      </c>
      <c r="N274">
        <v>939092.25</v>
      </c>
      <c r="S274" s="5">
        <v>50253</v>
      </c>
      <c r="T274">
        <v>681602.5</v>
      </c>
      <c r="U274">
        <v>791138.8</v>
      </c>
      <c r="V274">
        <v>295491.87</v>
      </c>
      <c r="Y274">
        <v>2082073</v>
      </c>
      <c r="Z274">
        <v>309186.8</v>
      </c>
      <c r="AD274">
        <v>455651.22</v>
      </c>
      <c r="AE274">
        <v>592847.1</v>
      </c>
      <c r="AJ274" s="5">
        <v>50253</v>
      </c>
      <c r="AK274">
        <v>210918.19</v>
      </c>
      <c r="AL274">
        <v>98613.37</v>
      </c>
      <c r="AM274">
        <v>246300.06</v>
      </c>
      <c r="AN274">
        <v>0</v>
      </c>
      <c r="AO274">
        <v>1840192.2</v>
      </c>
      <c r="AP274">
        <v>260489.55</v>
      </c>
      <c r="AS274" s="5">
        <v>50253</v>
      </c>
      <c r="AT274">
        <v>218790.95</v>
      </c>
      <c r="AU274">
        <v>88497.445000000007</v>
      </c>
      <c r="AV274">
        <v>313998.06</v>
      </c>
      <c r="AW274">
        <v>0</v>
      </c>
      <c r="AX274">
        <v>1814772.8</v>
      </c>
      <c r="AY274">
        <v>267300.2</v>
      </c>
      <c r="AZ274" s="5"/>
    </row>
    <row r="275" spans="2:52" x14ac:dyDescent="0.2">
      <c r="B275" s="5">
        <v>50284</v>
      </c>
      <c r="C275">
        <v>709901.7</v>
      </c>
      <c r="D275">
        <v>775560.14</v>
      </c>
      <c r="E275">
        <v>373309.78</v>
      </c>
      <c r="H275">
        <v>2100549</v>
      </c>
      <c r="I275">
        <v>5878148.5</v>
      </c>
      <c r="J275">
        <v>3319800.5</v>
      </c>
      <c r="M275">
        <v>505058.9</v>
      </c>
      <c r="N275">
        <v>1100829.5</v>
      </c>
      <c r="S275" s="5">
        <v>50284</v>
      </c>
      <c r="T275">
        <v>785872.7</v>
      </c>
      <c r="U275">
        <v>802979.44</v>
      </c>
      <c r="V275">
        <v>303248.08</v>
      </c>
      <c r="Y275">
        <v>2087201.2</v>
      </c>
      <c r="Z275">
        <v>307298.06</v>
      </c>
      <c r="AD275">
        <v>498609.56</v>
      </c>
      <c r="AE275">
        <v>728090.1</v>
      </c>
      <c r="AJ275" s="5">
        <v>50284</v>
      </c>
      <c r="AK275">
        <v>218068.52</v>
      </c>
      <c r="AL275">
        <v>117497.83</v>
      </c>
      <c r="AM275">
        <v>250783.98</v>
      </c>
      <c r="AN275">
        <v>0</v>
      </c>
      <c r="AO275">
        <v>1840280.6</v>
      </c>
      <c r="AP275">
        <v>260268.34</v>
      </c>
      <c r="AS275" s="5">
        <v>50284</v>
      </c>
      <c r="AT275">
        <v>225556.88</v>
      </c>
      <c r="AU275">
        <v>103185.06</v>
      </c>
      <c r="AV275">
        <v>313442.09999999998</v>
      </c>
      <c r="AW275">
        <v>0</v>
      </c>
      <c r="AX275">
        <v>1819919</v>
      </c>
      <c r="AY275">
        <v>267282.38</v>
      </c>
      <c r="AZ275" s="5"/>
    </row>
    <row r="276" spans="2:52" x14ac:dyDescent="0.2">
      <c r="B276" s="5">
        <v>50314</v>
      </c>
      <c r="C276">
        <v>734705.06</v>
      </c>
      <c r="D276">
        <v>786248.99</v>
      </c>
      <c r="E276">
        <v>370201.72</v>
      </c>
      <c r="H276">
        <v>2100251.5</v>
      </c>
      <c r="I276">
        <v>5985931.5</v>
      </c>
      <c r="J276">
        <v>3319132.5</v>
      </c>
      <c r="M276">
        <v>554208</v>
      </c>
      <c r="N276">
        <v>1173363.8999999999</v>
      </c>
      <c r="S276" s="5">
        <v>50314</v>
      </c>
      <c r="T276">
        <v>807950.06</v>
      </c>
      <c r="U276">
        <v>810819.4</v>
      </c>
      <c r="V276">
        <v>294501.55599999998</v>
      </c>
      <c r="Y276">
        <v>2092571</v>
      </c>
      <c r="Z276">
        <v>307170.15999999997</v>
      </c>
      <c r="AD276">
        <v>531137.30000000005</v>
      </c>
      <c r="AE276">
        <v>750748.2</v>
      </c>
      <c r="AJ276" s="5">
        <v>50314</v>
      </c>
      <c r="AK276">
        <v>227313.22</v>
      </c>
      <c r="AL276">
        <v>138214.03</v>
      </c>
      <c r="AM276">
        <v>256903.86</v>
      </c>
      <c r="AN276">
        <v>0</v>
      </c>
      <c r="AO276">
        <v>1840210.1</v>
      </c>
      <c r="AP276">
        <v>260041.44</v>
      </c>
      <c r="AS276" s="5">
        <v>50314</v>
      </c>
      <c r="AT276">
        <v>233115.81</v>
      </c>
      <c r="AU276">
        <v>118340.164</v>
      </c>
      <c r="AV276">
        <v>313709.75</v>
      </c>
      <c r="AW276">
        <v>0</v>
      </c>
      <c r="AX276">
        <v>1825263.4</v>
      </c>
      <c r="AY276">
        <v>267307.7</v>
      </c>
      <c r="AZ276" s="5"/>
    </row>
    <row r="277" spans="2:52" x14ac:dyDescent="0.2">
      <c r="B277" s="5">
        <v>50345</v>
      </c>
      <c r="C277">
        <v>663450.6</v>
      </c>
      <c r="D277">
        <v>792692.3</v>
      </c>
      <c r="E277">
        <v>356707.53</v>
      </c>
      <c r="H277">
        <v>2099808.2000000002</v>
      </c>
      <c r="I277">
        <v>5954799</v>
      </c>
      <c r="J277">
        <v>3307050</v>
      </c>
      <c r="M277">
        <v>577533.69999999995</v>
      </c>
      <c r="N277">
        <v>1155305.3999999999</v>
      </c>
      <c r="S277" s="5">
        <v>50345</v>
      </c>
      <c r="T277">
        <v>750371.75</v>
      </c>
      <c r="U277">
        <v>813656</v>
      </c>
      <c r="V277">
        <v>278593.27500000002</v>
      </c>
      <c r="Y277">
        <v>2098137.7999999998</v>
      </c>
      <c r="Z277">
        <v>308552</v>
      </c>
      <c r="AD277">
        <v>541362.75</v>
      </c>
      <c r="AE277">
        <v>699718.3</v>
      </c>
      <c r="AJ277" s="5">
        <v>50345</v>
      </c>
      <c r="AK277">
        <v>235921.64</v>
      </c>
      <c r="AL277">
        <v>154254.14000000001</v>
      </c>
      <c r="AM277">
        <v>263473.75</v>
      </c>
      <c r="AN277">
        <v>0</v>
      </c>
      <c r="AO277">
        <v>1839999.6</v>
      </c>
      <c r="AP277">
        <v>259808.6</v>
      </c>
      <c r="AS277" s="5">
        <v>50345</v>
      </c>
      <c r="AT277">
        <v>238834.4</v>
      </c>
      <c r="AU277">
        <v>128997.75999999999</v>
      </c>
      <c r="AV277">
        <v>313403.40000000002</v>
      </c>
      <c r="AW277">
        <v>0</v>
      </c>
      <c r="AX277">
        <v>1830761.1</v>
      </c>
      <c r="AY277">
        <v>267376.62</v>
      </c>
      <c r="AZ277" s="5"/>
    </row>
    <row r="278" spans="2:52" x14ac:dyDescent="0.2">
      <c r="B278" s="5">
        <v>50375</v>
      </c>
      <c r="C278">
        <v>533635.30000000005</v>
      </c>
      <c r="D278">
        <v>789336.89999999991</v>
      </c>
      <c r="E278">
        <v>342335.25</v>
      </c>
      <c r="H278">
        <v>2099235.2000000002</v>
      </c>
      <c r="I278">
        <v>5820432.5</v>
      </c>
      <c r="J278">
        <v>3311791.2</v>
      </c>
      <c r="M278">
        <v>564057.5</v>
      </c>
      <c r="N278">
        <v>1089636.3999999999</v>
      </c>
      <c r="S278" s="5">
        <v>50375</v>
      </c>
      <c r="T278">
        <v>678210.4</v>
      </c>
      <c r="U278">
        <v>810579.1</v>
      </c>
      <c r="V278">
        <v>262750.7</v>
      </c>
      <c r="Y278">
        <v>2103863.2000000002</v>
      </c>
      <c r="Z278">
        <v>311043.12</v>
      </c>
      <c r="AD278">
        <v>530348.06000000006</v>
      </c>
      <c r="AE278">
        <v>623985.69999999995</v>
      </c>
      <c r="AJ278" s="5">
        <v>50375</v>
      </c>
      <c r="AK278">
        <v>240250.6</v>
      </c>
      <c r="AL278">
        <v>158908.53</v>
      </c>
      <c r="AM278">
        <v>269051.7</v>
      </c>
      <c r="AN278">
        <v>0</v>
      </c>
      <c r="AO278">
        <v>1839665.5</v>
      </c>
      <c r="AP278">
        <v>259569.88</v>
      </c>
      <c r="AS278" s="5">
        <v>50375</v>
      </c>
      <c r="AT278">
        <v>239716.72</v>
      </c>
      <c r="AU278">
        <v>130946.02</v>
      </c>
      <c r="AV278">
        <v>312016.40000000002</v>
      </c>
      <c r="AW278">
        <v>0</v>
      </c>
      <c r="AX278">
        <v>1836373.8</v>
      </c>
      <c r="AY278">
        <v>267489.75</v>
      </c>
      <c r="AZ278" s="5"/>
    </row>
    <row r="279" spans="2:52" x14ac:dyDescent="0.2">
      <c r="B279" s="5">
        <v>50406</v>
      </c>
      <c r="C279">
        <v>467113.25</v>
      </c>
      <c r="D279">
        <v>779886.44</v>
      </c>
      <c r="E279">
        <v>327188.56</v>
      </c>
      <c r="H279">
        <v>2098546.5</v>
      </c>
      <c r="I279">
        <v>5594889</v>
      </c>
      <c r="J279">
        <v>3313263.5</v>
      </c>
      <c r="M279">
        <v>517646.12</v>
      </c>
      <c r="N279">
        <v>1003360.44</v>
      </c>
      <c r="S279" s="5">
        <v>50406</v>
      </c>
      <c r="T279">
        <v>610366.06000000006</v>
      </c>
      <c r="U279">
        <v>800887.9</v>
      </c>
      <c r="V279">
        <v>249329.06</v>
      </c>
      <c r="Y279">
        <v>2109715</v>
      </c>
      <c r="Z279">
        <v>313773.44</v>
      </c>
      <c r="AD279">
        <v>508289.97</v>
      </c>
      <c r="AE279">
        <v>542852.69999999995</v>
      </c>
      <c r="AJ279" s="5">
        <v>50406</v>
      </c>
      <c r="AK279">
        <v>236560.6</v>
      </c>
      <c r="AL279">
        <v>142697.45000000001</v>
      </c>
      <c r="AM279">
        <v>274414.06</v>
      </c>
      <c r="AN279">
        <v>0</v>
      </c>
      <c r="AO279">
        <v>1839220.9</v>
      </c>
      <c r="AP279">
        <v>259325.44</v>
      </c>
      <c r="AS279" s="5">
        <v>50406</v>
      </c>
      <c r="AT279">
        <v>235510.84</v>
      </c>
      <c r="AU279">
        <v>125030.62</v>
      </c>
      <c r="AV279">
        <v>310113.94</v>
      </c>
      <c r="AW279">
        <v>0</v>
      </c>
      <c r="AX279">
        <v>1842067.8</v>
      </c>
      <c r="AY279">
        <v>267647.3</v>
      </c>
      <c r="AZ279" s="5"/>
    </row>
    <row r="280" spans="2:52" x14ac:dyDescent="0.2">
      <c r="B280" s="5">
        <v>50437</v>
      </c>
      <c r="C280">
        <v>473332.12</v>
      </c>
      <c r="D280">
        <v>769912.2</v>
      </c>
      <c r="E280">
        <v>312720.25</v>
      </c>
      <c r="H280">
        <v>2097798</v>
      </c>
      <c r="I280">
        <v>5386372</v>
      </c>
      <c r="J280">
        <v>3314833.2</v>
      </c>
      <c r="M280">
        <v>473353.53</v>
      </c>
      <c r="N280">
        <v>918296.1</v>
      </c>
      <c r="S280" s="5">
        <v>50437</v>
      </c>
      <c r="T280">
        <v>592391.43999999994</v>
      </c>
      <c r="U280">
        <v>785335</v>
      </c>
      <c r="V280">
        <v>240984.685</v>
      </c>
      <c r="Y280">
        <v>2115339.2000000002</v>
      </c>
      <c r="Z280">
        <v>315985.75</v>
      </c>
      <c r="AD280">
        <v>482066.88</v>
      </c>
      <c r="AE280">
        <v>471826.62</v>
      </c>
      <c r="AJ280" s="5">
        <v>50437</v>
      </c>
      <c r="AK280">
        <v>227960.55</v>
      </c>
      <c r="AL280">
        <v>122551.62</v>
      </c>
      <c r="AM280">
        <v>279186.44</v>
      </c>
      <c r="AN280">
        <v>0</v>
      </c>
      <c r="AO280">
        <v>1838717.9</v>
      </c>
      <c r="AP280">
        <v>259080.11</v>
      </c>
      <c r="AS280" s="5">
        <v>50437</v>
      </c>
      <c r="AT280">
        <v>229274.7</v>
      </c>
      <c r="AU280">
        <v>114728.47</v>
      </c>
      <c r="AV280">
        <v>306798.15999999997</v>
      </c>
      <c r="AW280">
        <v>0</v>
      </c>
      <c r="AX280">
        <v>1847503.9</v>
      </c>
      <c r="AY280">
        <v>267835.53000000003</v>
      </c>
      <c r="AZ280" s="5"/>
    </row>
    <row r="281" spans="2:52" x14ac:dyDescent="0.2">
      <c r="B281" s="5">
        <v>50465</v>
      </c>
      <c r="C281">
        <v>483256.16</v>
      </c>
      <c r="D281">
        <v>753088.01</v>
      </c>
      <c r="E281">
        <v>302583.25</v>
      </c>
      <c r="H281">
        <v>2097184.7999999998</v>
      </c>
      <c r="I281">
        <v>5189301.5</v>
      </c>
      <c r="J281">
        <v>3274254</v>
      </c>
      <c r="M281">
        <v>434184.06</v>
      </c>
      <c r="N281">
        <v>837880.5</v>
      </c>
      <c r="S281" s="5">
        <v>50465</v>
      </c>
      <c r="T281">
        <v>578758.19999999995</v>
      </c>
      <c r="U281">
        <v>775960.4</v>
      </c>
      <c r="V281">
        <v>235888.84900000002</v>
      </c>
      <c r="Y281">
        <v>2118719.7999999998</v>
      </c>
      <c r="Z281">
        <v>316785.3</v>
      </c>
      <c r="AD281">
        <v>454130.3</v>
      </c>
      <c r="AE281">
        <v>408234.5</v>
      </c>
      <c r="AJ281" s="5">
        <v>50465</v>
      </c>
      <c r="AK281">
        <v>218026.72</v>
      </c>
      <c r="AL281">
        <v>105202.65</v>
      </c>
      <c r="AM281">
        <v>283081.44</v>
      </c>
      <c r="AN281">
        <v>0</v>
      </c>
      <c r="AO281">
        <v>1838341.6</v>
      </c>
      <c r="AP281">
        <v>258842.84</v>
      </c>
      <c r="AS281" s="5">
        <v>50465</v>
      </c>
      <c r="AT281">
        <v>222648.73</v>
      </c>
      <c r="AU281">
        <v>100626.79</v>
      </c>
      <c r="AV281">
        <v>299322.44</v>
      </c>
      <c r="AW281">
        <v>0</v>
      </c>
      <c r="AX281">
        <v>1850693.9</v>
      </c>
      <c r="AY281">
        <v>268025.75</v>
      </c>
      <c r="AZ281" s="5"/>
    </row>
    <row r="282" spans="2:52" x14ac:dyDescent="0.2">
      <c r="B282" s="5">
        <v>50496</v>
      </c>
      <c r="C282">
        <v>474965.8</v>
      </c>
      <c r="D282">
        <v>745560.66999999993</v>
      </c>
      <c r="E282">
        <v>299260.15999999997</v>
      </c>
      <c r="H282">
        <v>2096729</v>
      </c>
      <c r="I282">
        <v>5093344.5</v>
      </c>
      <c r="J282">
        <v>3214695.5</v>
      </c>
      <c r="M282">
        <v>403319.88</v>
      </c>
      <c r="N282">
        <v>763162.56</v>
      </c>
      <c r="S282" s="5">
        <v>50496</v>
      </c>
      <c r="T282">
        <v>505898.53</v>
      </c>
      <c r="U282">
        <v>768971.06</v>
      </c>
      <c r="V282">
        <v>232356.78200000001</v>
      </c>
      <c r="Y282">
        <v>2119335.2000000002</v>
      </c>
      <c r="Z282">
        <v>316091.78000000003</v>
      </c>
      <c r="AD282">
        <v>438608.47</v>
      </c>
      <c r="AE282">
        <v>366343.03</v>
      </c>
      <c r="AJ282" s="5">
        <v>50496</v>
      </c>
      <c r="AK282">
        <v>209295.05</v>
      </c>
      <c r="AL282">
        <v>89824.56</v>
      </c>
      <c r="AM282">
        <v>285726.38</v>
      </c>
      <c r="AN282">
        <v>0</v>
      </c>
      <c r="AO282">
        <v>1838113.1</v>
      </c>
      <c r="AP282">
        <v>258616.05</v>
      </c>
      <c r="AS282" s="5">
        <v>50496</v>
      </c>
      <c r="AT282">
        <v>217617.77</v>
      </c>
      <c r="AU282">
        <v>94256.3</v>
      </c>
      <c r="AV282">
        <v>288566.28000000003</v>
      </c>
      <c r="AW282">
        <v>0</v>
      </c>
      <c r="AX282">
        <v>1851129.9</v>
      </c>
      <c r="AY282">
        <v>268205.44</v>
      </c>
      <c r="AZ282" s="5"/>
    </row>
    <row r="283" spans="2:52" x14ac:dyDescent="0.2">
      <c r="B283" s="5">
        <v>50526</v>
      </c>
      <c r="C283">
        <v>472731.6</v>
      </c>
      <c r="D283">
        <v>738742.26000000013</v>
      </c>
      <c r="E283">
        <v>300440.88</v>
      </c>
      <c r="H283">
        <v>2096397.4</v>
      </c>
      <c r="I283">
        <v>5093080</v>
      </c>
      <c r="J283">
        <v>3158856.8</v>
      </c>
      <c r="M283">
        <v>393298.53</v>
      </c>
      <c r="N283">
        <v>705310.25</v>
      </c>
      <c r="S283" s="5">
        <v>50526</v>
      </c>
      <c r="T283">
        <v>503206.56</v>
      </c>
      <c r="U283">
        <v>770064.6</v>
      </c>
      <c r="V283">
        <v>237804.21999999997</v>
      </c>
      <c r="Y283">
        <v>2117443.2000000002</v>
      </c>
      <c r="Z283">
        <v>314150.84000000003</v>
      </c>
      <c r="AD283">
        <v>433608.66</v>
      </c>
      <c r="AE283">
        <v>364824.53</v>
      </c>
      <c r="AJ283" s="5">
        <v>50526</v>
      </c>
      <c r="AK283">
        <v>204200.62</v>
      </c>
      <c r="AL283">
        <v>83257.23</v>
      </c>
      <c r="AM283">
        <v>286610.94</v>
      </c>
      <c r="AN283">
        <v>0</v>
      </c>
      <c r="AO283">
        <v>1837995.2</v>
      </c>
      <c r="AP283">
        <v>258402.03</v>
      </c>
      <c r="AS283" s="5">
        <v>50526</v>
      </c>
      <c r="AT283">
        <v>214566.94</v>
      </c>
      <c r="AU283">
        <v>92628.79</v>
      </c>
      <c r="AV283">
        <v>279729.78000000003</v>
      </c>
      <c r="AW283">
        <v>0</v>
      </c>
      <c r="AX283">
        <v>1849080.8</v>
      </c>
      <c r="AY283">
        <v>268362.53000000003</v>
      </c>
      <c r="AZ283" s="5"/>
    </row>
    <row r="284" spans="2:52" x14ac:dyDescent="0.2">
      <c r="B284" s="5">
        <v>50557</v>
      </c>
      <c r="C284">
        <v>482054.38</v>
      </c>
      <c r="D284">
        <v>735390.21</v>
      </c>
      <c r="E284">
        <v>308836.62</v>
      </c>
      <c r="H284">
        <v>2096156.4</v>
      </c>
      <c r="I284">
        <v>5151718</v>
      </c>
      <c r="J284">
        <v>3135688.8</v>
      </c>
      <c r="M284">
        <v>396404.25</v>
      </c>
      <c r="N284">
        <v>686434.4</v>
      </c>
      <c r="S284" s="5">
        <v>50557</v>
      </c>
      <c r="T284">
        <v>565080.30000000005</v>
      </c>
      <c r="U284">
        <v>773277.8</v>
      </c>
      <c r="V284">
        <v>254541.78399999999</v>
      </c>
      <c r="Y284">
        <v>2113359</v>
      </c>
      <c r="Z284">
        <v>311218.53000000003</v>
      </c>
      <c r="AD284">
        <v>437072.12</v>
      </c>
      <c r="AE284">
        <v>422506.56</v>
      </c>
      <c r="AJ284" s="5">
        <v>50557</v>
      </c>
      <c r="AK284">
        <v>202117.17</v>
      </c>
      <c r="AL284">
        <v>81523.679999999993</v>
      </c>
      <c r="AM284">
        <v>286901.94</v>
      </c>
      <c r="AN284">
        <v>0</v>
      </c>
      <c r="AO284">
        <v>1837953.6</v>
      </c>
      <c r="AP284">
        <v>258202.62</v>
      </c>
      <c r="AS284" s="5">
        <v>50557</v>
      </c>
      <c r="AT284">
        <v>213414.44</v>
      </c>
      <c r="AU284">
        <v>92237.49</v>
      </c>
      <c r="AV284">
        <v>276243.44</v>
      </c>
      <c r="AW284">
        <v>0</v>
      </c>
      <c r="AX284">
        <v>1844871.8</v>
      </c>
      <c r="AY284">
        <v>268487.53000000003</v>
      </c>
      <c r="AZ284" s="5"/>
    </row>
    <row r="285" spans="2:52" x14ac:dyDescent="0.2">
      <c r="B285" s="5">
        <v>50587</v>
      </c>
      <c r="C285">
        <v>540720.80000000005</v>
      </c>
      <c r="D285">
        <v>738573.16</v>
      </c>
      <c r="E285">
        <v>333633.96999999997</v>
      </c>
      <c r="H285">
        <v>2095977.4</v>
      </c>
      <c r="I285">
        <v>5250146.5</v>
      </c>
      <c r="J285">
        <v>3186071</v>
      </c>
      <c r="M285">
        <v>409378.88</v>
      </c>
      <c r="N285">
        <v>755016.7</v>
      </c>
      <c r="S285" s="5">
        <v>50587</v>
      </c>
      <c r="T285">
        <v>648009.19999999995</v>
      </c>
      <c r="U285">
        <v>784564.3</v>
      </c>
      <c r="V285">
        <v>283084.745</v>
      </c>
      <c r="Y285">
        <v>2107369</v>
      </c>
      <c r="Z285">
        <v>307880.06</v>
      </c>
      <c r="AD285">
        <v>459468.72</v>
      </c>
      <c r="AE285">
        <v>575105.4</v>
      </c>
      <c r="AJ285" s="5">
        <v>50587</v>
      </c>
      <c r="AK285">
        <v>202457.2</v>
      </c>
      <c r="AL285">
        <v>82528.983999999997</v>
      </c>
      <c r="AM285">
        <v>289185.46999999997</v>
      </c>
      <c r="AN285">
        <v>0</v>
      </c>
      <c r="AO285">
        <v>1837957.8</v>
      </c>
      <c r="AP285">
        <v>258019.45</v>
      </c>
      <c r="AS285" s="5">
        <v>50587</v>
      </c>
      <c r="AT285">
        <v>215522.4</v>
      </c>
      <c r="AU285">
        <v>97718.29</v>
      </c>
      <c r="AV285">
        <v>275119.40000000002</v>
      </c>
      <c r="AW285">
        <v>0</v>
      </c>
      <c r="AX285">
        <v>1838795.9</v>
      </c>
      <c r="AY285">
        <v>268572.94</v>
      </c>
      <c r="AZ285" s="5"/>
    </row>
    <row r="286" spans="2:52" x14ac:dyDescent="0.2">
      <c r="B286" s="5">
        <v>50618</v>
      </c>
      <c r="C286">
        <v>635681.06000000006</v>
      </c>
      <c r="D286">
        <v>750612.3600000001</v>
      </c>
      <c r="E286">
        <v>361460.84</v>
      </c>
      <c r="H286">
        <v>2095835.8</v>
      </c>
      <c r="I286">
        <v>5420931</v>
      </c>
      <c r="J286">
        <v>3286239</v>
      </c>
      <c r="M286">
        <v>440327.56</v>
      </c>
      <c r="N286">
        <v>924758.75</v>
      </c>
      <c r="S286" s="5">
        <v>50618</v>
      </c>
      <c r="T286">
        <v>723178.7</v>
      </c>
      <c r="U286">
        <v>803163.2</v>
      </c>
      <c r="V286">
        <v>315861.58999999997</v>
      </c>
      <c r="Y286">
        <v>2099722.5</v>
      </c>
      <c r="Z286">
        <v>305173</v>
      </c>
      <c r="AD286">
        <v>511724.94</v>
      </c>
      <c r="AE286">
        <v>802773.7</v>
      </c>
      <c r="AJ286" s="5">
        <v>50618</v>
      </c>
      <c r="AK286">
        <v>205773.3</v>
      </c>
      <c r="AL286">
        <v>90305.664000000004</v>
      </c>
      <c r="AM286">
        <v>294021.75</v>
      </c>
      <c r="AN286">
        <v>0</v>
      </c>
      <c r="AO286">
        <v>1837982</v>
      </c>
      <c r="AP286">
        <v>257853.84</v>
      </c>
      <c r="AS286" s="5">
        <v>50618</v>
      </c>
      <c r="AT286">
        <v>222135.06</v>
      </c>
      <c r="AU286">
        <v>111313.44</v>
      </c>
      <c r="AV286">
        <v>275076.25</v>
      </c>
      <c r="AW286">
        <v>0</v>
      </c>
      <c r="AX286">
        <v>1831109.8</v>
      </c>
      <c r="AY286">
        <v>268612.90000000002</v>
      </c>
      <c r="AZ286" s="5"/>
    </row>
    <row r="287" spans="2:52" x14ac:dyDescent="0.2">
      <c r="B287" s="5">
        <v>50649</v>
      </c>
      <c r="C287">
        <v>693146</v>
      </c>
      <c r="D287">
        <v>761530.6399999999</v>
      </c>
      <c r="E287">
        <v>374716.34</v>
      </c>
      <c r="H287">
        <v>2095711.1</v>
      </c>
      <c r="I287">
        <v>5549576</v>
      </c>
      <c r="J287">
        <v>3347591.5</v>
      </c>
      <c r="M287">
        <v>480153.2</v>
      </c>
      <c r="N287">
        <v>1064098.2</v>
      </c>
      <c r="S287" s="5">
        <v>50649</v>
      </c>
      <c r="T287">
        <v>823720.94</v>
      </c>
      <c r="U287">
        <v>820220.5</v>
      </c>
      <c r="V287">
        <v>335598.21799999999</v>
      </c>
      <c r="Y287">
        <v>2090637.2</v>
      </c>
      <c r="Z287">
        <v>304318.62</v>
      </c>
      <c r="AD287">
        <v>577528.93999999994</v>
      </c>
      <c r="AE287">
        <v>1009698.06</v>
      </c>
      <c r="AJ287" s="5">
        <v>50649</v>
      </c>
      <c r="AK287">
        <v>212160</v>
      </c>
      <c r="AL287">
        <v>103132.45</v>
      </c>
      <c r="AM287">
        <v>301180.78000000003</v>
      </c>
      <c r="AN287">
        <v>0</v>
      </c>
      <c r="AO287">
        <v>1838004.2</v>
      </c>
      <c r="AP287">
        <v>257707</v>
      </c>
      <c r="AS287" s="5">
        <v>50649</v>
      </c>
      <c r="AT287">
        <v>232867.89</v>
      </c>
      <c r="AU287">
        <v>130818.65</v>
      </c>
      <c r="AV287">
        <v>276330.03000000003</v>
      </c>
      <c r="AW287">
        <v>0</v>
      </c>
      <c r="AX287">
        <v>1822034.5</v>
      </c>
      <c r="AY287">
        <v>268602.75</v>
      </c>
      <c r="AZ287" s="5"/>
    </row>
    <row r="288" spans="2:52" x14ac:dyDescent="0.2">
      <c r="B288" s="5">
        <v>50679</v>
      </c>
      <c r="C288">
        <v>682768.7</v>
      </c>
      <c r="D288">
        <v>771576.79</v>
      </c>
      <c r="E288">
        <v>370369.03</v>
      </c>
      <c r="H288">
        <v>2095585.9</v>
      </c>
      <c r="I288">
        <v>5609699</v>
      </c>
      <c r="J288">
        <v>3339654.8</v>
      </c>
      <c r="M288">
        <v>508603.7</v>
      </c>
      <c r="N288">
        <v>1089154</v>
      </c>
      <c r="S288" s="5">
        <v>50679</v>
      </c>
      <c r="T288">
        <v>910952.5</v>
      </c>
      <c r="U288">
        <v>827819.4</v>
      </c>
      <c r="V288">
        <v>325561.58999999997</v>
      </c>
      <c r="Y288">
        <v>2080300.9</v>
      </c>
      <c r="Z288">
        <v>305363.40000000002</v>
      </c>
      <c r="AD288">
        <v>620351.93999999994</v>
      </c>
      <c r="AE288">
        <v>1100600.2</v>
      </c>
      <c r="AJ288" s="5">
        <v>50679</v>
      </c>
      <c r="AK288">
        <v>219595.72</v>
      </c>
      <c r="AL288">
        <v>113965.09</v>
      </c>
      <c r="AM288">
        <v>310020.65999999997</v>
      </c>
      <c r="AN288">
        <v>0</v>
      </c>
      <c r="AO288">
        <v>1838006</v>
      </c>
      <c r="AP288">
        <v>257579.94</v>
      </c>
      <c r="AS288" s="5">
        <v>50679</v>
      </c>
      <c r="AT288">
        <v>246265.25</v>
      </c>
      <c r="AU288">
        <v>148764.88</v>
      </c>
      <c r="AV288">
        <v>278978.25</v>
      </c>
      <c r="AW288">
        <v>0</v>
      </c>
      <c r="AX288">
        <v>1811762</v>
      </c>
      <c r="AY288">
        <v>268538.78000000003</v>
      </c>
      <c r="AZ288" s="5"/>
    </row>
    <row r="289" spans="2:52" x14ac:dyDescent="0.2">
      <c r="B289" s="5">
        <v>50710</v>
      </c>
      <c r="C289">
        <v>594016.06000000006</v>
      </c>
      <c r="D289">
        <v>780593.78</v>
      </c>
      <c r="E289">
        <v>356883.38</v>
      </c>
      <c r="H289">
        <v>2095445</v>
      </c>
      <c r="I289">
        <v>5626082</v>
      </c>
      <c r="J289">
        <v>3318683.8</v>
      </c>
      <c r="M289">
        <v>516975.8</v>
      </c>
      <c r="N289">
        <v>1031402.8</v>
      </c>
      <c r="S289" s="5">
        <v>50710</v>
      </c>
      <c r="T289">
        <v>862413.5</v>
      </c>
      <c r="U289">
        <v>824609.2</v>
      </c>
      <c r="V289">
        <v>300869.196</v>
      </c>
      <c r="Y289">
        <v>2068876</v>
      </c>
      <c r="Z289">
        <v>307288.40000000002</v>
      </c>
      <c r="AD289">
        <v>617703.9</v>
      </c>
      <c r="AE289">
        <v>1078947.3999999999</v>
      </c>
      <c r="AJ289" s="5">
        <v>50710</v>
      </c>
      <c r="AK289">
        <v>225716.88</v>
      </c>
      <c r="AL289">
        <v>117982.6</v>
      </c>
      <c r="AM289">
        <v>317869.5</v>
      </c>
      <c r="AN289">
        <v>0</v>
      </c>
      <c r="AO289">
        <v>1837971.5</v>
      </c>
      <c r="AP289">
        <v>257473.67</v>
      </c>
      <c r="AS289" s="5">
        <v>50710</v>
      </c>
      <c r="AT289">
        <v>257413.84</v>
      </c>
      <c r="AU289">
        <v>154413.01999999999</v>
      </c>
      <c r="AV289">
        <v>281671.90000000002</v>
      </c>
      <c r="AW289">
        <v>0</v>
      </c>
      <c r="AX289">
        <v>1800458.1</v>
      </c>
      <c r="AY289">
        <v>268418.03000000003</v>
      </c>
      <c r="AZ289" s="5"/>
    </row>
    <row r="290" spans="2:52" x14ac:dyDescent="0.2">
      <c r="B290" s="5">
        <v>50740</v>
      </c>
      <c r="C290">
        <v>488811.06</v>
      </c>
      <c r="D290">
        <v>777639.97</v>
      </c>
      <c r="E290">
        <v>344339.28</v>
      </c>
      <c r="H290">
        <v>2095277</v>
      </c>
      <c r="I290">
        <v>5590313</v>
      </c>
      <c r="J290">
        <v>3305753.5</v>
      </c>
      <c r="M290">
        <v>507433.94</v>
      </c>
      <c r="N290">
        <v>940866.56000000006</v>
      </c>
      <c r="S290" s="5">
        <v>50740</v>
      </c>
      <c r="T290">
        <v>714707.9</v>
      </c>
      <c r="U290">
        <v>813686.56</v>
      </c>
      <c r="V290">
        <v>276314.424</v>
      </c>
      <c r="Y290">
        <v>2056503.4</v>
      </c>
      <c r="Z290">
        <v>309443.15999999997</v>
      </c>
      <c r="AD290">
        <v>571871.9</v>
      </c>
      <c r="AE290">
        <v>1010964.6</v>
      </c>
      <c r="AJ290" s="5">
        <v>50740</v>
      </c>
      <c r="AK290">
        <v>228731.42</v>
      </c>
      <c r="AL290">
        <v>118535.414</v>
      </c>
      <c r="AM290">
        <v>324100.7</v>
      </c>
      <c r="AN290">
        <v>0</v>
      </c>
      <c r="AO290">
        <v>1837887.8</v>
      </c>
      <c r="AP290">
        <v>257389.1</v>
      </c>
      <c r="AS290" s="5">
        <v>50740</v>
      </c>
      <c r="AT290">
        <v>260053.25</v>
      </c>
      <c r="AU290">
        <v>141857.76999999999</v>
      </c>
      <c r="AV290">
        <v>283120.46999999997</v>
      </c>
      <c r="AW290">
        <v>0</v>
      </c>
      <c r="AX290">
        <v>1788265.4</v>
      </c>
      <c r="AY290">
        <v>268238.15999999997</v>
      </c>
      <c r="AZ290" s="5"/>
    </row>
    <row r="291" spans="2:52" x14ac:dyDescent="0.2">
      <c r="B291" s="5">
        <v>50771</v>
      </c>
      <c r="C291">
        <v>466899.3</v>
      </c>
      <c r="D291">
        <v>767062.48</v>
      </c>
      <c r="E291">
        <v>333454.84000000003</v>
      </c>
      <c r="H291">
        <v>2095070.8</v>
      </c>
      <c r="I291">
        <v>5496537.5</v>
      </c>
      <c r="J291">
        <v>3305756.8</v>
      </c>
      <c r="M291">
        <v>480137.34</v>
      </c>
      <c r="N291">
        <v>840124.9</v>
      </c>
      <c r="S291" s="5">
        <v>50771</v>
      </c>
      <c r="T291">
        <v>633870.6</v>
      </c>
      <c r="U291">
        <v>802991.6</v>
      </c>
      <c r="V291">
        <v>256175.245</v>
      </c>
      <c r="Y291">
        <v>2043305</v>
      </c>
      <c r="Z291">
        <v>311348.38</v>
      </c>
      <c r="AD291">
        <v>513516.72</v>
      </c>
      <c r="AE291">
        <v>930172.3</v>
      </c>
      <c r="AJ291" s="5">
        <v>50771</v>
      </c>
      <c r="AK291">
        <v>225563.61</v>
      </c>
      <c r="AL291">
        <v>114895.32</v>
      </c>
      <c r="AM291">
        <v>329264.03000000003</v>
      </c>
      <c r="AN291">
        <v>0</v>
      </c>
      <c r="AO291">
        <v>1837743.5</v>
      </c>
      <c r="AP291">
        <v>257327.14</v>
      </c>
      <c r="AS291" s="5">
        <v>50771</v>
      </c>
      <c r="AT291">
        <v>252443.88</v>
      </c>
      <c r="AU291">
        <v>121534.516</v>
      </c>
      <c r="AV291">
        <v>284566.53000000003</v>
      </c>
      <c r="AW291">
        <v>0</v>
      </c>
      <c r="AX291">
        <v>1775307.5</v>
      </c>
      <c r="AY291">
        <v>267997.3</v>
      </c>
      <c r="AZ291" s="5"/>
    </row>
    <row r="292" spans="2:52" x14ac:dyDescent="0.2">
      <c r="B292" s="5">
        <v>50802</v>
      </c>
      <c r="C292">
        <v>498901.2</v>
      </c>
      <c r="D292">
        <v>759672.44</v>
      </c>
      <c r="E292">
        <v>323941.03000000003</v>
      </c>
      <c r="H292">
        <v>2094823.1</v>
      </c>
      <c r="I292">
        <v>5368686.5</v>
      </c>
      <c r="J292">
        <v>3305580.2</v>
      </c>
      <c r="M292">
        <v>448120.97</v>
      </c>
      <c r="N292">
        <v>738897.6</v>
      </c>
      <c r="S292" s="5">
        <v>50802</v>
      </c>
      <c r="T292">
        <v>595605.93999999994</v>
      </c>
      <c r="U292">
        <v>787040.25</v>
      </c>
      <c r="V292">
        <v>243593.04800000001</v>
      </c>
      <c r="Y292">
        <v>2029754.5</v>
      </c>
      <c r="Z292">
        <v>311976.06</v>
      </c>
      <c r="AD292">
        <v>471691.72</v>
      </c>
      <c r="AE292">
        <v>853846.9</v>
      </c>
      <c r="AJ292" s="5">
        <v>50802</v>
      </c>
      <c r="AK292">
        <v>216662.36</v>
      </c>
      <c r="AL292">
        <v>105533.51</v>
      </c>
      <c r="AM292">
        <v>331049.09999999998</v>
      </c>
      <c r="AN292">
        <v>0</v>
      </c>
      <c r="AO292">
        <v>1837549.8</v>
      </c>
      <c r="AP292">
        <v>257273.22</v>
      </c>
      <c r="AS292" s="5">
        <v>50802</v>
      </c>
      <c r="AT292">
        <v>241275.66</v>
      </c>
      <c r="AU292">
        <v>106066.43</v>
      </c>
      <c r="AV292">
        <v>285830.84000000003</v>
      </c>
      <c r="AW292">
        <v>0</v>
      </c>
      <c r="AX292">
        <v>1762052</v>
      </c>
      <c r="AY292">
        <v>267702.7</v>
      </c>
      <c r="AZ292" s="5"/>
    </row>
    <row r="293" spans="2:52" x14ac:dyDescent="0.2">
      <c r="B293" s="5">
        <v>50830</v>
      </c>
      <c r="C293">
        <v>514391.44</v>
      </c>
      <c r="D293">
        <v>745904.71</v>
      </c>
      <c r="E293">
        <v>313923.53000000003</v>
      </c>
      <c r="H293">
        <v>2094591.4</v>
      </c>
      <c r="I293">
        <v>5195669.5</v>
      </c>
      <c r="J293">
        <v>3296242.2</v>
      </c>
      <c r="M293">
        <v>421070.25</v>
      </c>
      <c r="N293">
        <v>640104.69999999995</v>
      </c>
      <c r="S293" s="5">
        <v>50830</v>
      </c>
      <c r="T293">
        <v>537162.5</v>
      </c>
      <c r="U293">
        <v>767706.1</v>
      </c>
      <c r="V293">
        <v>235900.37199999997</v>
      </c>
      <c r="Y293">
        <v>2018059</v>
      </c>
      <c r="Z293">
        <v>311268.28000000003</v>
      </c>
      <c r="AD293">
        <v>432902.06</v>
      </c>
      <c r="AE293">
        <v>779704.75</v>
      </c>
      <c r="AJ293" s="5">
        <v>50830</v>
      </c>
      <c r="AK293">
        <v>207359.81</v>
      </c>
      <c r="AL293">
        <v>94603.87</v>
      </c>
      <c r="AM293">
        <v>327336.96999999997</v>
      </c>
      <c r="AN293">
        <v>0</v>
      </c>
      <c r="AO293">
        <v>1837388.9</v>
      </c>
      <c r="AP293">
        <v>257202.28</v>
      </c>
      <c r="AS293" s="5">
        <v>50830</v>
      </c>
      <c r="AT293">
        <v>230080.38</v>
      </c>
      <c r="AU293">
        <v>87825.57</v>
      </c>
      <c r="AV293">
        <v>286746.15999999997</v>
      </c>
      <c r="AW293">
        <v>0</v>
      </c>
      <c r="AX293">
        <v>1750685.5</v>
      </c>
      <c r="AY293">
        <v>267373.5</v>
      </c>
      <c r="AZ293" s="5"/>
    </row>
    <row r="294" spans="2:52" x14ac:dyDescent="0.2">
      <c r="B294" s="5">
        <v>50861</v>
      </c>
      <c r="C294">
        <v>509849.97</v>
      </c>
      <c r="D294">
        <v>735687.07000000007</v>
      </c>
      <c r="E294">
        <v>310378.21999999997</v>
      </c>
      <c r="H294">
        <v>2094419</v>
      </c>
      <c r="I294">
        <v>5086898</v>
      </c>
      <c r="J294">
        <v>3260650.8</v>
      </c>
      <c r="M294">
        <v>402453.03</v>
      </c>
      <c r="N294">
        <v>560234.30000000005</v>
      </c>
      <c r="S294" s="5">
        <v>50861</v>
      </c>
      <c r="T294">
        <v>480548.47</v>
      </c>
      <c r="U294">
        <v>756392.9</v>
      </c>
      <c r="V294">
        <v>231608.54100000003</v>
      </c>
      <c r="Y294">
        <v>2008783.2</v>
      </c>
      <c r="Z294">
        <v>309329.56</v>
      </c>
      <c r="AD294">
        <v>403775.84</v>
      </c>
      <c r="AE294">
        <v>713099.9</v>
      </c>
      <c r="AJ294" s="5">
        <v>50861</v>
      </c>
      <c r="AK294">
        <v>200255.98</v>
      </c>
      <c r="AL294">
        <v>85825.05</v>
      </c>
      <c r="AM294">
        <v>321087.59999999998</v>
      </c>
      <c r="AN294">
        <v>0</v>
      </c>
      <c r="AO294">
        <v>1837302.8</v>
      </c>
      <c r="AP294">
        <v>257116.11</v>
      </c>
      <c r="AS294" s="5">
        <v>50861</v>
      </c>
      <c r="AT294">
        <v>220273.2</v>
      </c>
      <c r="AU294">
        <v>74303.789999999994</v>
      </c>
      <c r="AV294">
        <v>287280.96999999997</v>
      </c>
      <c r="AW294">
        <v>0</v>
      </c>
      <c r="AX294">
        <v>1741760</v>
      </c>
      <c r="AY294">
        <v>267023.3</v>
      </c>
      <c r="AZ294" s="5"/>
    </row>
    <row r="295" spans="2:52" x14ac:dyDescent="0.2">
      <c r="B295" s="5">
        <v>50891</v>
      </c>
      <c r="C295">
        <v>500138.44</v>
      </c>
      <c r="D295">
        <v>730333.81</v>
      </c>
      <c r="E295">
        <v>319025.88</v>
      </c>
      <c r="H295">
        <v>2094310.3999999999</v>
      </c>
      <c r="I295">
        <v>5039987</v>
      </c>
      <c r="J295">
        <v>3217204.2</v>
      </c>
      <c r="M295">
        <v>392396</v>
      </c>
      <c r="N295">
        <v>526727.75</v>
      </c>
      <c r="S295" s="5">
        <v>50891</v>
      </c>
      <c r="T295">
        <v>483304.53</v>
      </c>
      <c r="U295">
        <v>748981.56</v>
      </c>
      <c r="V295">
        <v>231039.00400000002</v>
      </c>
      <c r="Y295">
        <v>2001692.6</v>
      </c>
      <c r="Z295">
        <v>306313</v>
      </c>
      <c r="AD295">
        <v>394424.34</v>
      </c>
      <c r="AE295">
        <v>660971.4</v>
      </c>
      <c r="AJ295" s="5">
        <v>50891</v>
      </c>
      <c r="AK295">
        <v>196307.69</v>
      </c>
      <c r="AL295">
        <v>78154.664000000004</v>
      </c>
      <c r="AM295">
        <v>314731.34000000003</v>
      </c>
      <c r="AN295">
        <v>0</v>
      </c>
      <c r="AO295">
        <v>1837292.9</v>
      </c>
      <c r="AP295">
        <v>257017.36</v>
      </c>
      <c r="AS295" s="5">
        <v>50891</v>
      </c>
      <c r="AT295">
        <v>213933.45</v>
      </c>
      <c r="AU295">
        <v>72078.539999999994</v>
      </c>
      <c r="AV295">
        <v>287381.03000000003</v>
      </c>
      <c r="AW295">
        <v>0</v>
      </c>
      <c r="AX295">
        <v>1735027.4</v>
      </c>
      <c r="AY295">
        <v>266665.28000000003</v>
      </c>
      <c r="AZ295" s="5"/>
    </row>
    <row r="296" spans="2:52" x14ac:dyDescent="0.2">
      <c r="B296" s="5">
        <v>50922</v>
      </c>
      <c r="C296">
        <v>534674.69999999995</v>
      </c>
      <c r="D296">
        <v>731378.91</v>
      </c>
      <c r="E296">
        <v>337673.03</v>
      </c>
      <c r="H296">
        <v>2094256.9</v>
      </c>
      <c r="I296">
        <v>5061076</v>
      </c>
      <c r="J296">
        <v>3190623.5</v>
      </c>
      <c r="M296">
        <v>393298.5</v>
      </c>
      <c r="N296">
        <v>559274</v>
      </c>
      <c r="S296" s="5">
        <v>50922</v>
      </c>
      <c r="T296">
        <v>525431</v>
      </c>
      <c r="U296">
        <v>753640.7</v>
      </c>
      <c r="V296">
        <v>233842.56900000002</v>
      </c>
      <c r="Y296">
        <v>1996490.5</v>
      </c>
      <c r="Z296">
        <v>302657.03000000003</v>
      </c>
      <c r="AD296">
        <v>402088.84</v>
      </c>
      <c r="AE296">
        <v>624788.56000000006</v>
      </c>
      <c r="AJ296" s="5">
        <v>50922</v>
      </c>
      <c r="AK296">
        <v>194948.16</v>
      </c>
      <c r="AL296">
        <v>74298.52</v>
      </c>
      <c r="AM296">
        <v>311957.3</v>
      </c>
      <c r="AN296">
        <v>0</v>
      </c>
      <c r="AO296">
        <v>1837348.2</v>
      </c>
      <c r="AP296">
        <v>256908.88</v>
      </c>
      <c r="AS296" s="5">
        <v>50922</v>
      </c>
      <c r="AT296">
        <v>211564.03</v>
      </c>
      <c r="AU296">
        <v>75607.02</v>
      </c>
      <c r="AV296">
        <v>287273.40000000002</v>
      </c>
      <c r="AW296">
        <v>0</v>
      </c>
      <c r="AX296">
        <v>1730180.5</v>
      </c>
      <c r="AY296">
        <v>266310.09999999998</v>
      </c>
      <c r="AZ296" s="5"/>
    </row>
    <row r="297" spans="2:52" x14ac:dyDescent="0.2">
      <c r="B297" s="5">
        <v>50952</v>
      </c>
      <c r="C297">
        <v>564160.19999999995</v>
      </c>
      <c r="D297">
        <v>733732.08</v>
      </c>
      <c r="E297">
        <v>360858.8</v>
      </c>
      <c r="H297">
        <v>2094247.2</v>
      </c>
      <c r="I297">
        <v>5148051.5</v>
      </c>
      <c r="J297">
        <v>3220609.5</v>
      </c>
      <c r="M297">
        <v>406707.3</v>
      </c>
      <c r="N297">
        <v>656018.25</v>
      </c>
      <c r="S297" s="5">
        <v>50952</v>
      </c>
      <c r="T297">
        <v>574965.30000000005</v>
      </c>
      <c r="U297">
        <v>765001.94</v>
      </c>
      <c r="V297">
        <v>242175.98099999997</v>
      </c>
      <c r="Y297">
        <v>1992905.5</v>
      </c>
      <c r="Z297">
        <v>298918.56</v>
      </c>
      <c r="AD297">
        <v>430048.8</v>
      </c>
      <c r="AE297">
        <v>618107.80000000005</v>
      </c>
      <c r="AJ297" s="5">
        <v>50952</v>
      </c>
      <c r="AK297">
        <v>196039.73</v>
      </c>
      <c r="AL297">
        <v>76393.89</v>
      </c>
      <c r="AM297">
        <v>312560.09999999998</v>
      </c>
      <c r="AN297">
        <v>0</v>
      </c>
      <c r="AO297">
        <v>1837453.8</v>
      </c>
      <c r="AP297">
        <v>256793.52</v>
      </c>
      <c r="AS297" s="5">
        <v>50952</v>
      </c>
      <c r="AT297">
        <v>213061.14</v>
      </c>
      <c r="AU297">
        <v>83804.914000000004</v>
      </c>
      <c r="AV297">
        <v>287543.84000000003</v>
      </c>
      <c r="AW297">
        <v>0</v>
      </c>
      <c r="AX297">
        <v>1726939.6</v>
      </c>
      <c r="AY297">
        <v>265965.94</v>
      </c>
      <c r="AZ297" s="5"/>
    </row>
    <row r="298" spans="2:52" x14ac:dyDescent="0.2">
      <c r="B298" s="5">
        <v>50983</v>
      </c>
      <c r="C298">
        <v>625304.30000000005</v>
      </c>
      <c r="D298">
        <v>741469.01</v>
      </c>
      <c r="E298">
        <v>379379.3</v>
      </c>
      <c r="H298">
        <v>2094269.2</v>
      </c>
      <c r="I298">
        <v>5284708</v>
      </c>
      <c r="J298">
        <v>3272036</v>
      </c>
      <c r="M298">
        <v>433425.44</v>
      </c>
      <c r="N298">
        <v>784808.44</v>
      </c>
      <c r="S298" s="5">
        <v>50983</v>
      </c>
      <c r="T298">
        <v>614246.40000000002</v>
      </c>
      <c r="U298">
        <v>777034.9</v>
      </c>
      <c r="V298">
        <v>259946.74</v>
      </c>
      <c r="Y298">
        <v>1990700</v>
      </c>
      <c r="Z298">
        <v>295974.59999999998</v>
      </c>
      <c r="AD298">
        <v>478330.5</v>
      </c>
      <c r="AE298">
        <v>663087.56000000006</v>
      </c>
      <c r="AJ298" s="5">
        <v>50983</v>
      </c>
      <c r="AK298">
        <v>199929.61</v>
      </c>
      <c r="AL298">
        <v>84001.664000000004</v>
      </c>
      <c r="AM298">
        <v>315410.53000000003</v>
      </c>
      <c r="AN298">
        <v>0</v>
      </c>
      <c r="AO298">
        <v>1837595.4</v>
      </c>
      <c r="AP298">
        <v>256673.92000000001</v>
      </c>
      <c r="AS298" s="5">
        <v>50983</v>
      </c>
      <c r="AT298">
        <v>218629.11</v>
      </c>
      <c r="AU298">
        <v>99081.89</v>
      </c>
      <c r="AV298">
        <v>288834</v>
      </c>
      <c r="AW298">
        <v>0</v>
      </c>
      <c r="AX298">
        <v>1725060.9</v>
      </c>
      <c r="AY298">
        <v>265639.21999999997</v>
      </c>
      <c r="AZ298" s="5"/>
    </row>
    <row r="299" spans="2:52" x14ac:dyDescent="0.2">
      <c r="B299" s="5">
        <v>51014</v>
      </c>
      <c r="C299">
        <v>693616.1</v>
      </c>
      <c r="D299">
        <v>750146.66</v>
      </c>
      <c r="E299">
        <v>396643.25</v>
      </c>
      <c r="H299">
        <v>2094310.9</v>
      </c>
      <c r="I299">
        <v>5407720.5</v>
      </c>
      <c r="J299">
        <v>3306382</v>
      </c>
      <c r="M299">
        <v>461029.25</v>
      </c>
      <c r="N299">
        <v>900870.56</v>
      </c>
      <c r="S299" s="5">
        <v>51014</v>
      </c>
      <c r="T299">
        <v>645851</v>
      </c>
      <c r="U299">
        <v>792385.6</v>
      </c>
      <c r="V299">
        <v>276665.19</v>
      </c>
      <c r="Y299">
        <v>1989670.2</v>
      </c>
      <c r="Z299">
        <v>294555.75</v>
      </c>
      <c r="AD299">
        <v>526112.9</v>
      </c>
      <c r="AE299">
        <v>748044.75</v>
      </c>
      <c r="AJ299" s="5">
        <v>51014</v>
      </c>
      <c r="AK299">
        <v>205437.56</v>
      </c>
      <c r="AL299">
        <v>93112.15</v>
      </c>
      <c r="AM299">
        <v>320279.75</v>
      </c>
      <c r="AN299">
        <v>0</v>
      </c>
      <c r="AO299">
        <v>1837758.2</v>
      </c>
      <c r="AP299">
        <v>256552.67</v>
      </c>
      <c r="AS299" s="5">
        <v>51014</v>
      </c>
      <c r="AT299">
        <v>226973.89</v>
      </c>
      <c r="AU299">
        <v>117537.05</v>
      </c>
      <c r="AV299">
        <v>291660.44</v>
      </c>
      <c r="AW299">
        <v>0</v>
      </c>
      <c r="AX299">
        <v>1724335.2</v>
      </c>
      <c r="AY299">
        <v>265334.78000000003</v>
      </c>
      <c r="AZ299" s="5"/>
    </row>
    <row r="300" spans="2:52" x14ac:dyDescent="0.2">
      <c r="B300" s="5">
        <v>51044</v>
      </c>
      <c r="C300">
        <v>707779.1</v>
      </c>
      <c r="D300">
        <v>754225.06</v>
      </c>
      <c r="E300">
        <v>397742.1</v>
      </c>
      <c r="H300">
        <v>2094360.6</v>
      </c>
      <c r="I300">
        <v>5511803</v>
      </c>
      <c r="J300">
        <v>3314230.5</v>
      </c>
      <c r="M300">
        <v>479196</v>
      </c>
      <c r="N300">
        <v>958394.5</v>
      </c>
      <c r="S300" s="5">
        <v>51044</v>
      </c>
      <c r="T300">
        <v>622747</v>
      </c>
      <c r="U300">
        <v>798599.25</v>
      </c>
      <c r="V300">
        <v>282415.24</v>
      </c>
      <c r="Y300">
        <v>1989639.2</v>
      </c>
      <c r="Z300">
        <v>294672.40000000002</v>
      </c>
      <c r="AD300">
        <v>559289.59999999998</v>
      </c>
      <c r="AE300">
        <v>801446.9</v>
      </c>
      <c r="AJ300" s="5">
        <v>51044</v>
      </c>
      <c r="AK300">
        <v>211212.42</v>
      </c>
      <c r="AL300">
        <v>102162.35</v>
      </c>
      <c r="AM300">
        <v>327066.94</v>
      </c>
      <c r="AN300">
        <v>0</v>
      </c>
      <c r="AO300">
        <v>1837928.8</v>
      </c>
      <c r="AP300">
        <v>256431.97</v>
      </c>
      <c r="AS300" s="5">
        <v>51044</v>
      </c>
      <c r="AT300">
        <v>236132.75</v>
      </c>
      <c r="AU300">
        <v>135209.12</v>
      </c>
      <c r="AV300">
        <v>295988.8</v>
      </c>
      <c r="AW300">
        <v>0</v>
      </c>
      <c r="AX300">
        <v>1724583.2</v>
      </c>
      <c r="AY300">
        <v>265056.28000000003</v>
      </c>
      <c r="AZ300" s="5"/>
    </row>
    <row r="301" spans="2:52" x14ac:dyDescent="0.2">
      <c r="B301" s="5">
        <v>51075</v>
      </c>
      <c r="C301">
        <v>714565.3</v>
      </c>
      <c r="D301">
        <v>758290.34000000008</v>
      </c>
      <c r="E301">
        <v>386353.2</v>
      </c>
      <c r="H301">
        <v>2094407.9</v>
      </c>
      <c r="I301">
        <v>5511410</v>
      </c>
      <c r="J301">
        <v>3301204.2</v>
      </c>
      <c r="M301">
        <v>483736.9</v>
      </c>
      <c r="N301">
        <v>939806.9</v>
      </c>
      <c r="S301" s="5">
        <v>51075</v>
      </c>
      <c r="T301">
        <v>564960.93999999994</v>
      </c>
      <c r="U301">
        <v>803731.4</v>
      </c>
      <c r="V301">
        <v>277286.82699999999</v>
      </c>
      <c r="Y301">
        <v>1990457.5</v>
      </c>
      <c r="Z301">
        <v>295934.15999999997</v>
      </c>
      <c r="AD301">
        <v>568208.69999999995</v>
      </c>
      <c r="AE301">
        <v>782462.06</v>
      </c>
      <c r="AJ301" s="5">
        <v>51075</v>
      </c>
      <c r="AK301">
        <v>215514.53</v>
      </c>
      <c r="AL301">
        <v>106869.25</v>
      </c>
      <c r="AM301">
        <v>334377.28000000003</v>
      </c>
      <c r="AN301">
        <v>0</v>
      </c>
      <c r="AO301">
        <v>1838094</v>
      </c>
      <c r="AP301">
        <v>256313.88</v>
      </c>
      <c r="AS301" s="5">
        <v>51075</v>
      </c>
      <c r="AT301">
        <v>243065.58</v>
      </c>
      <c r="AU301">
        <v>146223.45000000001</v>
      </c>
      <c r="AV301">
        <v>300196.56</v>
      </c>
      <c r="AW301">
        <v>0</v>
      </c>
      <c r="AX301">
        <v>1725651</v>
      </c>
      <c r="AY301">
        <v>264806.44</v>
      </c>
      <c r="AZ301" s="5"/>
    </row>
    <row r="302" spans="2:52" x14ac:dyDescent="0.2">
      <c r="B302" s="5">
        <v>51105</v>
      </c>
      <c r="C302">
        <v>687765.4</v>
      </c>
      <c r="D302">
        <v>754425.28999999992</v>
      </c>
      <c r="E302">
        <v>374478</v>
      </c>
      <c r="H302">
        <v>2094441.8</v>
      </c>
      <c r="I302">
        <v>5440653.5</v>
      </c>
      <c r="J302">
        <v>3290198.5</v>
      </c>
      <c r="M302">
        <v>468275.6</v>
      </c>
      <c r="N302">
        <v>876724.25</v>
      </c>
      <c r="S302" s="5">
        <v>51105</v>
      </c>
      <c r="T302">
        <v>502308.53</v>
      </c>
      <c r="U302">
        <v>799798.56</v>
      </c>
      <c r="V302">
        <v>265207.11</v>
      </c>
      <c r="Y302">
        <v>1991996</v>
      </c>
      <c r="Z302">
        <v>297979.84000000003</v>
      </c>
      <c r="AD302">
        <v>544052.4</v>
      </c>
      <c r="AE302">
        <v>722700.56</v>
      </c>
      <c r="AJ302" s="5">
        <v>51105</v>
      </c>
      <c r="AK302">
        <v>216492.34</v>
      </c>
      <c r="AL302">
        <v>104915.44500000001</v>
      </c>
      <c r="AM302">
        <v>339765.75</v>
      </c>
      <c r="AN302">
        <v>0</v>
      </c>
      <c r="AO302">
        <v>1838241.6</v>
      </c>
      <c r="AP302">
        <v>256200.11</v>
      </c>
      <c r="AS302" s="5">
        <v>51105</v>
      </c>
      <c r="AT302">
        <v>244515.3</v>
      </c>
      <c r="AU302">
        <v>141520.79999999999</v>
      </c>
      <c r="AV302">
        <v>302098.62</v>
      </c>
      <c r="AW302">
        <v>0</v>
      </c>
      <c r="AX302">
        <v>1727408.6</v>
      </c>
      <c r="AY302">
        <v>264587.3</v>
      </c>
      <c r="AZ302" s="5"/>
    </row>
    <row r="303" spans="2:52" x14ac:dyDescent="0.2">
      <c r="B303" s="5">
        <v>51136</v>
      </c>
      <c r="C303">
        <v>659265.06000000006</v>
      </c>
      <c r="D303">
        <v>745734.21</v>
      </c>
      <c r="E303">
        <v>362458.06</v>
      </c>
      <c r="H303">
        <v>2094452.2</v>
      </c>
      <c r="I303">
        <v>5339492</v>
      </c>
      <c r="J303">
        <v>3290712.8</v>
      </c>
      <c r="M303">
        <v>437726.9</v>
      </c>
      <c r="N303">
        <v>793383.2</v>
      </c>
      <c r="S303" s="5">
        <v>51136</v>
      </c>
      <c r="T303">
        <v>477974.62</v>
      </c>
      <c r="U303">
        <v>785362.7</v>
      </c>
      <c r="V303">
        <v>257747.11</v>
      </c>
      <c r="Y303">
        <v>1994145.5</v>
      </c>
      <c r="Z303">
        <v>300130.71999999997</v>
      </c>
      <c r="AD303">
        <v>498002.25</v>
      </c>
      <c r="AE303">
        <v>654059.6</v>
      </c>
      <c r="AJ303" s="5">
        <v>51136</v>
      </c>
      <c r="AK303">
        <v>211244.16</v>
      </c>
      <c r="AL303">
        <v>98163.37</v>
      </c>
      <c r="AM303">
        <v>342150.40000000002</v>
      </c>
      <c r="AN303">
        <v>0</v>
      </c>
      <c r="AO303">
        <v>1838360</v>
      </c>
      <c r="AP303">
        <v>256092.28</v>
      </c>
      <c r="AS303" s="5">
        <v>51136</v>
      </c>
      <c r="AT303">
        <v>238557.39</v>
      </c>
      <c r="AU303">
        <v>126131.37</v>
      </c>
      <c r="AV303">
        <v>302336.25</v>
      </c>
      <c r="AW303">
        <v>0</v>
      </c>
      <c r="AX303">
        <v>1729745.1</v>
      </c>
      <c r="AY303">
        <v>264400.34000000003</v>
      </c>
      <c r="AZ303" s="5"/>
    </row>
    <row r="304" spans="2:52" x14ac:dyDescent="0.2">
      <c r="B304" s="5">
        <v>51167</v>
      </c>
      <c r="C304">
        <v>659781.93999999994</v>
      </c>
      <c r="D304">
        <v>732604.89999999991</v>
      </c>
      <c r="E304">
        <v>351534.62</v>
      </c>
      <c r="H304">
        <v>2094398.8</v>
      </c>
      <c r="I304">
        <v>5177869</v>
      </c>
      <c r="J304">
        <v>3281835.8</v>
      </c>
      <c r="M304">
        <v>405136.6</v>
      </c>
      <c r="N304">
        <v>708732.75</v>
      </c>
      <c r="S304" s="5">
        <v>51167</v>
      </c>
      <c r="T304">
        <v>515025.2</v>
      </c>
      <c r="U304">
        <v>768281.9</v>
      </c>
      <c r="V304">
        <v>252107.155</v>
      </c>
      <c r="Y304">
        <v>1996896.1</v>
      </c>
      <c r="Z304">
        <v>301984.53000000003</v>
      </c>
      <c r="AD304">
        <v>449217.3</v>
      </c>
      <c r="AE304">
        <v>590005.30000000005</v>
      </c>
      <c r="AJ304" s="5">
        <v>51167</v>
      </c>
      <c r="AK304">
        <v>201702.42</v>
      </c>
      <c r="AL304">
        <v>85472.335999999996</v>
      </c>
      <c r="AM304">
        <v>340556.97</v>
      </c>
      <c r="AN304">
        <v>0</v>
      </c>
      <c r="AO304">
        <v>1838402</v>
      </c>
      <c r="AP304">
        <v>255996.45</v>
      </c>
      <c r="AS304" s="5">
        <v>51167</v>
      </c>
      <c r="AT304">
        <v>228071.17</v>
      </c>
      <c r="AU304">
        <v>105506.27</v>
      </c>
      <c r="AV304">
        <v>300902.75</v>
      </c>
      <c r="AW304">
        <v>0</v>
      </c>
      <c r="AX304">
        <v>1732653.2</v>
      </c>
      <c r="AY304">
        <v>264242.96999999997</v>
      </c>
      <c r="AZ304" s="5"/>
    </row>
    <row r="305" spans="2:52" x14ac:dyDescent="0.2">
      <c r="B305" s="5">
        <v>51196</v>
      </c>
      <c r="C305">
        <v>648127</v>
      </c>
      <c r="D305">
        <v>722449.06</v>
      </c>
      <c r="E305">
        <v>340604.25</v>
      </c>
      <c r="H305">
        <v>2094179.5</v>
      </c>
      <c r="I305">
        <v>5053216.5</v>
      </c>
      <c r="J305">
        <v>3267090.8</v>
      </c>
      <c r="M305">
        <v>380652.5</v>
      </c>
      <c r="N305">
        <v>628356.43999999994</v>
      </c>
      <c r="S305" s="5">
        <v>51196</v>
      </c>
      <c r="T305">
        <v>555278.1</v>
      </c>
      <c r="U305">
        <v>756053</v>
      </c>
      <c r="V305">
        <v>247137.97</v>
      </c>
      <c r="Y305">
        <v>2000631.9</v>
      </c>
      <c r="Z305">
        <v>302465.46999999997</v>
      </c>
      <c r="AD305">
        <v>412382.84</v>
      </c>
      <c r="AE305">
        <v>531756.69999999995</v>
      </c>
      <c r="AJ305" s="5">
        <v>51196</v>
      </c>
      <c r="AK305">
        <v>192982.38</v>
      </c>
      <c r="AL305">
        <v>72287.73</v>
      </c>
      <c r="AM305">
        <v>332633.12</v>
      </c>
      <c r="AN305">
        <v>0</v>
      </c>
      <c r="AO305">
        <v>1838258.9</v>
      </c>
      <c r="AP305">
        <v>255920.77</v>
      </c>
      <c r="AS305" s="5">
        <v>51196</v>
      </c>
      <c r="AT305">
        <v>217474.33</v>
      </c>
      <c r="AU305">
        <v>85169.016000000003</v>
      </c>
      <c r="AV305">
        <v>297686.84000000003</v>
      </c>
      <c r="AW305">
        <v>0</v>
      </c>
      <c r="AX305">
        <v>1736521</v>
      </c>
      <c r="AY305">
        <v>264110.88</v>
      </c>
      <c r="AZ305" s="5"/>
    </row>
    <row r="306" spans="2:52" x14ac:dyDescent="0.2">
      <c r="B306" s="5">
        <v>51227</v>
      </c>
      <c r="C306">
        <v>586821.56000000006</v>
      </c>
      <c r="D306">
        <v>714980.71000000008</v>
      </c>
      <c r="E306">
        <v>333846.44</v>
      </c>
      <c r="H306">
        <v>2093764.2</v>
      </c>
      <c r="I306">
        <v>4982070.5</v>
      </c>
      <c r="J306">
        <v>3247636</v>
      </c>
      <c r="M306">
        <v>372085.1</v>
      </c>
      <c r="N306">
        <v>559114.69999999995</v>
      </c>
      <c r="S306" s="5">
        <v>51227</v>
      </c>
      <c r="T306">
        <v>532512.75</v>
      </c>
      <c r="U306">
        <v>744858.4</v>
      </c>
      <c r="V306">
        <v>246859.77899999998</v>
      </c>
      <c r="Y306">
        <v>2005420.2</v>
      </c>
      <c r="Z306">
        <v>301590.7</v>
      </c>
      <c r="AD306">
        <v>398734.1</v>
      </c>
      <c r="AE306">
        <v>487395.56</v>
      </c>
      <c r="AJ306" s="5">
        <v>51227</v>
      </c>
      <c r="AK306">
        <v>187607.69</v>
      </c>
      <c r="AL306">
        <v>67021.195000000007</v>
      </c>
      <c r="AM306">
        <v>318056.88</v>
      </c>
      <c r="AN306">
        <v>0</v>
      </c>
      <c r="AO306">
        <v>1837900.5</v>
      </c>
      <c r="AP306">
        <v>255863.77</v>
      </c>
      <c r="AS306" s="5">
        <v>51227</v>
      </c>
      <c r="AT306">
        <v>210395.8</v>
      </c>
      <c r="AU306">
        <v>77034.766000000003</v>
      </c>
      <c r="AV306">
        <v>293191.03000000003</v>
      </c>
      <c r="AW306">
        <v>0</v>
      </c>
      <c r="AX306">
        <v>1741412.4</v>
      </c>
      <c r="AY306">
        <v>264007.84000000003</v>
      </c>
      <c r="AZ306" s="5"/>
    </row>
    <row r="307" spans="2:52" x14ac:dyDescent="0.2">
      <c r="B307" s="5">
        <v>51257</v>
      </c>
      <c r="C307">
        <v>565812.1</v>
      </c>
      <c r="D307">
        <v>711053.79</v>
      </c>
      <c r="E307">
        <v>331126.53000000003</v>
      </c>
      <c r="H307">
        <v>2093153.8</v>
      </c>
      <c r="I307">
        <v>4969518.5</v>
      </c>
      <c r="J307">
        <v>3221338.8</v>
      </c>
      <c r="M307">
        <v>374092.38</v>
      </c>
      <c r="N307">
        <v>512529.28</v>
      </c>
      <c r="S307" s="5">
        <v>51257</v>
      </c>
      <c r="T307">
        <v>583930.56000000006</v>
      </c>
      <c r="U307">
        <v>741074.1</v>
      </c>
      <c r="V307">
        <v>256280.66699999999</v>
      </c>
      <c r="Y307">
        <v>2011154.8</v>
      </c>
      <c r="Z307">
        <v>299601.09999999998</v>
      </c>
      <c r="AD307">
        <v>395806.66</v>
      </c>
      <c r="AE307">
        <v>479257.16</v>
      </c>
      <c r="AJ307" s="5">
        <v>51257</v>
      </c>
      <c r="AK307">
        <v>185564.73</v>
      </c>
      <c r="AL307">
        <v>66491.34</v>
      </c>
      <c r="AM307">
        <v>302896.25</v>
      </c>
      <c r="AN307">
        <v>0</v>
      </c>
      <c r="AO307">
        <v>1837329.6</v>
      </c>
      <c r="AP307">
        <v>255824.03</v>
      </c>
      <c r="AS307" s="5">
        <v>51257</v>
      </c>
      <c r="AT307">
        <v>206700.02</v>
      </c>
      <c r="AU307">
        <v>74318.149999999994</v>
      </c>
      <c r="AV307">
        <v>289650.75</v>
      </c>
      <c r="AW307">
        <v>0</v>
      </c>
      <c r="AX307">
        <v>1747217.5</v>
      </c>
      <c r="AY307">
        <v>263937.34000000003</v>
      </c>
      <c r="AZ307" s="5"/>
    </row>
    <row r="308" spans="2:52" x14ac:dyDescent="0.2">
      <c r="B308" s="5">
        <v>51288</v>
      </c>
      <c r="C308">
        <v>584857.43999999994</v>
      </c>
      <c r="D308">
        <v>714282.6</v>
      </c>
      <c r="E308">
        <v>340309.75</v>
      </c>
      <c r="H308">
        <v>2092356</v>
      </c>
      <c r="I308">
        <v>5012518</v>
      </c>
      <c r="J308">
        <v>3196494</v>
      </c>
      <c r="M308">
        <v>383606.22</v>
      </c>
      <c r="N308">
        <v>507191.38</v>
      </c>
      <c r="S308" s="5">
        <v>51288</v>
      </c>
      <c r="T308">
        <v>657918.56000000006</v>
      </c>
      <c r="U308">
        <v>743490.1</v>
      </c>
      <c r="V308">
        <v>271597.58499999996</v>
      </c>
      <c r="Y308">
        <v>2017717.2</v>
      </c>
      <c r="Z308">
        <v>296665.5</v>
      </c>
      <c r="AD308">
        <v>401127.56</v>
      </c>
      <c r="AE308">
        <v>523059.06</v>
      </c>
      <c r="AJ308" s="5">
        <v>51288</v>
      </c>
      <c r="AK308">
        <v>185762.61</v>
      </c>
      <c r="AL308">
        <v>67726.945000000007</v>
      </c>
      <c r="AM308">
        <v>294301.71999999997</v>
      </c>
      <c r="AN308">
        <v>0</v>
      </c>
      <c r="AO308">
        <v>1836555.9</v>
      </c>
      <c r="AP308">
        <v>255800.02</v>
      </c>
      <c r="AS308" s="5">
        <v>51288</v>
      </c>
      <c r="AT308">
        <v>205068.7</v>
      </c>
      <c r="AU308">
        <v>74879.429999999993</v>
      </c>
      <c r="AV308">
        <v>289558.15999999997</v>
      </c>
      <c r="AW308">
        <v>0</v>
      </c>
      <c r="AX308">
        <v>1753814.6</v>
      </c>
      <c r="AY308">
        <v>263902.44</v>
      </c>
      <c r="AZ308" s="5"/>
    </row>
    <row r="309" spans="2:52" x14ac:dyDescent="0.2">
      <c r="B309" s="5">
        <v>51318</v>
      </c>
      <c r="C309">
        <v>642530</v>
      </c>
      <c r="D309">
        <v>721949.89999999991</v>
      </c>
      <c r="E309">
        <v>358585.84</v>
      </c>
      <c r="H309">
        <v>2091380.6</v>
      </c>
      <c r="I309">
        <v>5134165.5</v>
      </c>
      <c r="J309">
        <v>3203106.5</v>
      </c>
      <c r="M309">
        <v>406189.4</v>
      </c>
      <c r="N309">
        <v>568600.25</v>
      </c>
      <c r="S309" s="5">
        <v>51318</v>
      </c>
      <c r="T309">
        <v>700411.56</v>
      </c>
      <c r="U309">
        <v>751545.56</v>
      </c>
      <c r="V309">
        <v>289752.01</v>
      </c>
      <c r="Y309">
        <v>2024999.9</v>
      </c>
      <c r="Z309">
        <v>293502.53000000003</v>
      </c>
      <c r="AD309">
        <v>422039</v>
      </c>
      <c r="AE309">
        <v>619714.19999999995</v>
      </c>
      <c r="AJ309" s="5">
        <v>51318</v>
      </c>
      <c r="AK309">
        <v>188200.45</v>
      </c>
      <c r="AL309">
        <v>73296.63</v>
      </c>
      <c r="AM309">
        <v>292046.46999999997</v>
      </c>
      <c r="AN309">
        <v>0</v>
      </c>
      <c r="AO309">
        <v>1835590.2</v>
      </c>
      <c r="AP309">
        <v>255790.4</v>
      </c>
      <c r="AS309" s="5">
        <v>51318</v>
      </c>
      <c r="AT309">
        <v>205678.6</v>
      </c>
      <c r="AU309">
        <v>81516.039999999994</v>
      </c>
      <c r="AV309">
        <v>292013.75</v>
      </c>
      <c r="AW309">
        <v>0</v>
      </c>
      <c r="AX309">
        <v>1761094.2</v>
      </c>
      <c r="AY309">
        <v>263905.59999999998</v>
      </c>
      <c r="AZ309" s="5"/>
    </row>
    <row r="310" spans="2:52" x14ac:dyDescent="0.2">
      <c r="B310" s="5">
        <v>51349</v>
      </c>
      <c r="C310">
        <v>713293.56</v>
      </c>
      <c r="D310">
        <v>734039.18000000017</v>
      </c>
      <c r="E310">
        <v>378668.12</v>
      </c>
      <c r="H310">
        <v>2090237.6</v>
      </c>
      <c r="I310">
        <v>5307540.5</v>
      </c>
      <c r="J310">
        <v>3245145.5</v>
      </c>
      <c r="M310">
        <v>443931.2</v>
      </c>
      <c r="N310">
        <v>687647.7</v>
      </c>
      <c r="S310" s="5">
        <v>51349</v>
      </c>
      <c r="T310">
        <v>750695</v>
      </c>
      <c r="U310">
        <v>756816.56</v>
      </c>
      <c r="V310">
        <v>316160.27299999999</v>
      </c>
      <c r="Y310">
        <v>2032909.5</v>
      </c>
      <c r="Z310">
        <v>291011.84000000003</v>
      </c>
      <c r="AD310">
        <v>453350.9</v>
      </c>
      <c r="AE310">
        <v>777984.25</v>
      </c>
      <c r="AJ310" s="5">
        <v>51349</v>
      </c>
      <c r="AK310">
        <v>193596.08</v>
      </c>
      <c r="AL310">
        <v>83897.304999999993</v>
      </c>
      <c r="AM310">
        <v>292516.25</v>
      </c>
      <c r="AN310">
        <v>0</v>
      </c>
      <c r="AO310">
        <v>1834443.8</v>
      </c>
      <c r="AP310">
        <v>255793.88</v>
      </c>
      <c r="AS310" s="5">
        <v>51349</v>
      </c>
      <c r="AT310">
        <v>209023.28</v>
      </c>
      <c r="AU310">
        <v>93176.76</v>
      </c>
      <c r="AV310">
        <v>296932.59999999998</v>
      </c>
      <c r="AW310">
        <v>0</v>
      </c>
      <c r="AX310">
        <v>1768960.5</v>
      </c>
      <c r="AY310">
        <v>263948.79999999999</v>
      </c>
      <c r="AZ310" s="5"/>
    </row>
    <row r="311" spans="2:52" x14ac:dyDescent="0.2">
      <c r="B311" s="5">
        <v>51380</v>
      </c>
      <c r="C311">
        <v>758594.06</v>
      </c>
      <c r="D311">
        <v>745058.62999999989</v>
      </c>
      <c r="E311">
        <v>396241.53</v>
      </c>
      <c r="H311">
        <v>2088935.9</v>
      </c>
      <c r="I311">
        <v>5470495</v>
      </c>
      <c r="J311">
        <v>3302726.5</v>
      </c>
      <c r="M311">
        <v>490067.3</v>
      </c>
      <c r="N311">
        <v>815743.5</v>
      </c>
      <c r="S311" s="5">
        <v>51380</v>
      </c>
      <c r="T311">
        <v>768629.4</v>
      </c>
      <c r="U311">
        <v>770093.6</v>
      </c>
      <c r="V311">
        <v>318938.61</v>
      </c>
      <c r="Y311">
        <v>2041365</v>
      </c>
      <c r="Z311">
        <v>289280.46999999997</v>
      </c>
      <c r="AD311">
        <v>488631.5</v>
      </c>
      <c r="AE311">
        <v>888593.1</v>
      </c>
      <c r="AJ311" s="5">
        <v>51380</v>
      </c>
      <c r="AK311">
        <v>201848.61</v>
      </c>
      <c r="AL311">
        <v>97974.585999999996</v>
      </c>
      <c r="AM311">
        <v>294432.5</v>
      </c>
      <c r="AN311">
        <v>0</v>
      </c>
      <c r="AO311">
        <v>1833126.6</v>
      </c>
      <c r="AP311">
        <v>255809.2</v>
      </c>
      <c r="AS311" s="5">
        <v>51380</v>
      </c>
      <c r="AT311">
        <v>214827.4</v>
      </c>
      <c r="AU311">
        <v>108260.47</v>
      </c>
      <c r="AV311">
        <v>304110.40000000002</v>
      </c>
      <c r="AW311">
        <v>0</v>
      </c>
      <c r="AX311">
        <v>1777331.2</v>
      </c>
      <c r="AY311">
        <v>264033.84000000003</v>
      </c>
      <c r="AZ311" s="5"/>
    </row>
    <row r="312" spans="2:52" x14ac:dyDescent="0.2">
      <c r="B312" s="5">
        <v>51410</v>
      </c>
      <c r="C312">
        <v>769613.25</v>
      </c>
      <c r="D312">
        <v>755153.82000000007</v>
      </c>
      <c r="E312">
        <v>399188.1</v>
      </c>
      <c r="H312">
        <v>2087484.6</v>
      </c>
      <c r="I312">
        <v>5546448.5</v>
      </c>
      <c r="J312">
        <v>3327829.5</v>
      </c>
      <c r="M312">
        <v>525599</v>
      </c>
      <c r="N312">
        <v>888125.6</v>
      </c>
      <c r="S312" s="5">
        <v>51410</v>
      </c>
      <c r="T312">
        <v>745621</v>
      </c>
      <c r="U312">
        <v>780866.3</v>
      </c>
      <c r="V312">
        <v>305968.03599999996</v>
      </c>
      <c r="Y312">
        <v>2050296</v>
      </c>
      <c r="Z312">
        <v>288539.65999999997</v>
      </c>
      <c r="AD312">
        <v>520500.84</v>
      </c>
      <c r="AE312">
        <v>889216.2</v>
      </c>
      <c r="AJ312" s="5">
        <v>51410</v>
      </c>
      <c r="AK312">
        <v>211466.61</v>
      </c>
      <c r="AL312">
        <v>111822.05499999999</v>
      </c>
      <c r="AM312">
        <v>297767.65999999997</v>
      </c>
      <c r="AN312">
        <v>0</v>
      </c>
      <c r="AO312">
        <v>1831649.4</v>
      </c>
      <c r="AP312">
        <v>255835.19</v>
      </c>
      <c r="AS312" s="5">
        <v>51410</v>
      </c>
      <c r="AT312">
        <v>222083.95</v>
      </c>
      <c r="AU312">
        <v>125119.7</v>
      </c>
      <c r="AV312">
        <v>312078.90000000002</v>
      </c>
      <c r="AW312">
        <v>0</v>
      </c>
      <c r="AX312">
        <v>1786134</v>
      </c>
      <c r="AY312">
        <v>264162.09999999998</v>
      </c>
      <c r="AZ312" s="5"/>
    </row>
    <row r="313" spans="2:52" x14ac:dyDescent="0.2">
      <c r="B313" s="5">
        <v>51441</v>
      </c>
      <c r="C313">
        <v>702703.8</v>
      </c>
      <c r="D313">
        <v>761351.04</v>
      </c>
      <c r="E313">
        <v>386196.16</v>
      </c>
      <c r="H313">
        <v>2085892.5</v>
      </c>
      <c r="I313">
        <v>5538770</v>
      </c>
      <c r="J313">
        <v>3313748.5</v>
      </c>
      <c r="M313">
        <v>540332.5</v>
      </c>
      <c r="N313">
        <v>873346.5</v>
      </c>
      <c r="S313" s="5">
        <v>51441</v>
      </c>
      <c r="T313">
        <v>676703.94</v>
      </c>
      <c r="U313">
        <v>786539.94</v>
      </c>
      <c r="V313">
        <v>291079.20799999998</v>
      </c>
      <c r="Y313">
        <v>2059642.1</v>
      </c>
      <c r="Z313">
        <v>289240.12</v>
      </c>
      <c r="AD313">
        <v>532761.93999999994</v>
      </c>
      <c r="AE313">
        <v>830751.75</v>
      </c>
      <c r="AJ313" s="5">
        <v>51441</v>
      </c>
      <c r="AK313">
        <v>220132.61</v>
      </c>
      <c r="AL313">
        <v>119759.266</v>
      </c>
      <c r="AM313">
        <v>301695.71999999997</v>
      </c>
      <c r="AN313">
        <v>0</v>
      </c>
      <c r="AO313">
        <v>1830021.8</v>
      </c>
      <c r="AP313">
        <v>255870.7</v>
      </c>
      <c r="AS313" s="5">
        <v>51441</v>
      </c>
      <c r="AT313">
        <v>228016.84</v>
      </c>
      <c r="AU313">
        <v>138583.10999999999</v>
      </c>
      <c r="AV313">
        <v>317676.40000000002</v>
      </c>
      <c r="AW313">
        <v>0</v>
      </c>
      <c r="AX313">
        <v>1795307.2</v>
      </c>
      <c r="AY313">
        <v>264334.90000000002</v>
      </c>
      <c r="AZ313" s="5"/>
    </row>
    <row r="314" spans="2:52" x14ac:dyDescent="0.2">
      <c r="B314" s="5">
        <v>51471</v>
      </c>
      <c r="C314">
        <v>583907.69999999995</v>
      </c>
      <c r="D314">
        <v>759429.8600000001</v>
      </c>
      <c r="E314">
        <v>367362.44</v>
      </c>
      <c r="H314">
        <v>2084168.2</v>
      </c>
      <c r="I314">
        <v>5471657</v>
      </c>
      <c r="J314">
        <v>3300288</v>
      </c>
      <c r="M314">
        <v>536763.6</v>
      </c>
      <c r="N314">
        <v>800688</v>
      </c>
      <c r="S314" s="5">
        <v>51471</v>
      </c>
      <c r="T314">
        <v>590855.30000000005</v>
      </c>
      <c r="U314">
        <v>785630.7</v>
      </c>
      <c r="V314">
        <v>273491.55300000001</v>
      </c>
      <c r="Y314">
        <v>2069350.3999999999</v>
      </c>
      <c r="Z314">
        <v>291145.5</v>
      </c>
      <c r="AD314">
        <v>517903.5</v>
      </c>
      <c r="AE314">
        <v>751441.25</v>
      </c>
      <c r="AJ314" s="5">
        <v>51471</v>
      </c>
      <c r="AK314">
        <v>226305.67</v>
      </c>
      <c r="AL314">
        <v>124219.57</v>
      </c>
      <c r="AM314">
        <v>303851.96999999997</v>
      </c>
      <c r="AN314">
        <v>0</v>
      </c>
      <c r="AO314">
        <v>1828253.5</v>
      </c>
      <c r="AP314">
        <v>255914.62</v>
      </c>
      <c r="AS314" s="5">
        <v>51471</v>
      </c>
      <c r="AT314">
        <v>230067.84</v>
      </c>
      <c r="AU314">
        <v>137826.53</v>
      </c>
      <c r="AV314">
        <v>320588</v>
      </c>
      <c r="AW314">
        <v>0</v>
      </c>
      <c r="AX314">
        <v>1804797.1</v>
      </c>
      <c r="AY314">
        <v>264553.46999999997</v>
      </c>
      <c r="AZ314" s="5"/>
    </row>
    <row r="315" spans="2:52" x14ac:dyDescent="0.2">
      <c r="B315" s="5">
        <v>51502</v>
      </c>
      <c r="C315">
        <v>551365.75</v>
      </c>
      <c r="D315">
        <v>747818.99</v>
      </c>
      <c r="E315">
        <v>346997.3</v>
      </c>
      <c r="H315">
        <v>2082320.2</v>
      </c>
      <c r="I315">
        <v>5332644.5</v>
      </c>
      <c r="J315">
        <v>3292400.2</v>
      </c>
      <c r="M315">
        <v>510842.44</v>
      </c>
      <c r="N315">
        <v>705498.56</v>
      </c>
      <c r="S315" s="5">
        <v>51502</v>
      </c>
      <c r="T315">
        <v>532408.4</v>
      </c>
      <c r="U315">
        <v>774742.44</v>
      </c>
      <c r="V315">
        <v>262044.3</v>
      </c>
      <c r="Y315">
        <v>2079374.4</v>
      </c>
      <c r="Z315">
        <v>293698.06</v>
      </c>
      <c r="AD315">
        <v>479163.3</v>
      </c>
      <c r="AE315">
        <v>664305.4</v>
      </c>
      <c r="AJ315" s="5">
        <v>51502</v>
      </c>
      <c r="AK315">
        <v>226073.83</v>
      </c>
      <c r="AL315">
        <v>123921.04</v>
      </c>
      <c r="AM315">
        <v>305222</v>
      </c>
      <c r="AN315">
        <v>0</v>
      </c>
      <c r="AO315">
        <v>1826354.4</v>
      </c>
      <c r="AP315">
        <v>255965.86</v>
      </c>
      <c r="AS315" s="5">
        <v>51502</v>
      </c>
      <c r="AT315">
        <v>226742.94</v>
      </c>
      <c r="AU315">
        <v>122429.74</v>
      </c>
      <c r="AV315">
        <v>319480.53000000003</v>
      </c>
      <c r="AW315">
        <v>0</v>
      </c>
      <c r="AX315">
        <v>1814555.6</v>
      </c>
      <c r="AY315">
        <v>264818.94</v>
      </c>
      <c r="AZ315" s="5"/>
    </row>
    <row r="316" spans="2:52" x14ac:dyDescent="0.2">
      <c r="B316" s="5">
        <v>51533</v>
      </c>
      <c r="C316">
        <v>564509.93999999994</v>
      </c>
      <c r="D316">
        <v>739205.31</v>
      </c>
      <c r="E316">
        <v>332355.59999999998</v>
      </c>
      <c r="H316">
        <v>2080501.2</v>
      </c>
      <c r="I316">
        <v>5156197</v>
      </c>
      <c r="J316">
        <v>3276800.5</v>
      </c>
      <c r="M316">
        <v>471692.97</v>
      </c>
      <c r="N316">
        <v>623317.6</v>
      </c>
      <c r="S316" s="5">
        <v>51533</v>
      </c>
      <c r="T316">
        <v>535246</v>
      </c>
      <c r="U316">
        <v>773358.25</v>
      </c>
      <c r="V316">
        <v>253383.21000000002</v>
      </c>
      <c r="Y316">
        <v>2089359</v>
      </c>
      <c r="Z316">
        <v>295864.65999999997</v>
      </c>
      <c r="AD316">
        <v>451373.25</v>
      </c>
      <c r="AE316">
        <v>586583.25</v>
      </c>
      <c r="AJ316" s="5">
        <v>51533</v>
      </c>
      <c r="AK316">
        <v>219373.08</v>
      </c>
      <c r="AL316">
        <v>112494.016</v>
      </c>
      <c r="AM316">
        <v>305102.12</v>
      </c>
      <c r="AN316">
        <v>0</v>
      </c>
      <c r="AO316">
        <v>1824478.2</v>
      </c>
      <c r="AP316">
        <v>256023.42</v>
      </c>
      <c r="AS316" s="5">
        <v>51533</v>
      </c>
      <c r="AT316">
        <v>220636.75</v>
      </c>
      <c r="AU316">
        <v>110891.18</v>
      </c>
      <c r="AV316">
        <v>312214.40000000002</v>
      </c>
      <c r="AW316">
        <v>0</v>
      </c>
      <c r="AX316">
        <v>1824244</v>
      </c>
      <c r="AY316">
        <v>265115.03000000003</v>
      </c>
      <c r="AZ316" s="5"/>
    </row>
    <row r="317" spans="2:52" x14ac:dyDescent="0.2">
      <c r="B317" s="5">
        <v>51561</v>
      </c>
      <c r="C317">
        <v>583258.30000000005</v>
      </c>
      <c r="D317">
        <v>727524.34</v>
      </c>
      <c r="E317">
        <v>325568.38</v>
      </c>
      <c r="H317">
        <v>2079417.8</v>
      </c>
      <c r="I317">
        <v>5020387.5</v>
      </c>
      <c r="J317">
        <v>3243011.5</v>
      </c>
      <c r="M317">
        <v>438501.2</v>
      </c>
      <c r="N317">
        <v>549855.43999999994</v>
      </c>
      <c r="S317" s="5">
        <v>51561</v>
      </c>
      <c r="T317">
        <v>543660.9</v>
      </c>
      <c r="U317">
        <v>756840.5</v>
      </c>
      <c r="V317">
        <v>245455.28999999998</v>
      </c>
      <c r="Y317">
        <v>2097346.2000000002</v>
      </c>
      <c r="Z317">
        <v>297194.40000000002</v>
      </c>
      <c r="AD317">
        <v>423919.8</v>
      </c>
      <c r="AE317">
        <v>519338.25</v>
      </c>
      <c r="AJ317" s="5">
        <v>51561</v>
      </c>
      <c r="AK317">
        <v>212012.28</v>
      </c>
      <c r="AL317">
        <v>99427.83</v>
      </c>
      <c r="AM317">
        <v>302291.46999999997</v>
      </c>
      <c r="AN317">
        <v>0</v>
      </c>
      <c r="AO317">
        <v>1823329.4</v>
      </c>
      <c r="AP317">
        <v>256088.45</v>
      </c>
      <c r="AS317" s="5">
        <v>51561</v>
      </c>
      <c r="AT317">
        <v>213286.81</v>
      </c>
      <c r="AU317">
        <v>97790.81</v>
      </c>
      <c r="AV317">
        <v>300480.71999999997</v>
      </c>
      <c r="AW317">
        <v>0</v>
      </c>
      <c r="AX317">
        <v>1831938.1</v>
      </c>
      <c r="AY317">
        <v>265408.21999999997</v>
      </c>
      <c r="AZ317" s="5"/>
    </row>
    <row r="318" spans="2:52" x14ac:dyDescent="0.2">
      <c r="B318" s="5">
        <v>51592</v>
      </c>
      <c r="C318">
        <v>546388.1</v>
      </c>
      <c r="D318">
        <v>723210.28</v>
      </c>
      <c r="E318">
        <v>319911.88</v>
      </c>
      <c r="H318">
        <v>2079228.5</v>
      </c>
      <c r="I318">
        <v>4959953</v>
      </c>
      <c r="J318">
        <v>3222315.5</v>
      </c>
      <c r="M318">
        <v>421970.72</v>
      </c>
      <c r="N318">
        <v>487980.4</v>
      </c>
      <c r="S318" s="5">
        <v>51592</v>
      </c>
      <c r="T318">
        <v>513388.5</v>
      </c>
      <c r="U318">
        <v>750045.3</v>
      </c>
      <c r="V318">
        <v>242389.29300000001</v>
      </c>
      <c r="Y318">
        <v>2102789.7999999998</v>
      </c>
      <c r="Z318">
        <v>297256.06</v>
      </c>
      <c r="AD318">
        <v>401202.7</v>
      </c>
      <c r="AE318">
        <v>468329.7</v>
      </c>
      <c r="AJ318" s="5">
        <v>51592</v>
      </c>
      <c r="AK318">
        <v>206672.86</v>
      </c>
      <c r="AL318">
        <v>94779.33</v>
      </c>
      <c r="AM318">
        <v>296649.5</v>
      </c>
      <c r="AN318">
        <v>0</v>
      </c>
      <c r="AO318">
        <v>1823063.9</v>
      </c>
      <c r="AP318">
        <v>256164.86</v>
      </c>
      <c r="AS318" s="5">
        <v>51592</v>
      </c>
      <c r="AT318">
        <v>205539.44</v>
      </c>
      <c r="AU318">
        <v>87654.21</v>
      </c>
      <c r="AV318">
        <v>289215.78000000003</v>
      </c>
      <c r="AW318">
        <v>0</v>
      </c>
      <c r="AX318">
        <v>1837103.1</v>
      </c>
      <c r="AY318">
        <v>265686.56</v>
      </c>
      <c r="AZ318" s="5"/>
    </row>
    <row r="319" spans="2:52" x14ac:dyDescent="0.2">
      <c r="B319" s="5">
        <v>51622</v>
      </c>
      <c r="C319">
        <v>525810.93999999994</v>
      </c>
      <c r="D319">
        <v>721443.41999999993</v>
      </c>
      <c r="E319">
        <v>323916.71999999997</v>
      </c>
      <c r="H319">
        <v>2079849.8</v>
      </c>
      <c r="I319">
        <v>4985428</v>
      </c>
      <c r="J319">
        <v>3194806.8</v>
      </c>
      <c r="M319">
        <v>417741.4</v>
      </c>
      <c r="N319">
        <v>459048.1</v>
      </c>
      <c r="S319" s="5">
        <v>51622</v>
      </c>
      <c r="T319">
        <v>479041</v>
      </c>
      <c r="U319">
        <v>743745.56</v>
      </c>
      <c r="V319">
        <v>247390.97500000001</v>
      </c>
      <c r="Y319">
        <v>2105907.5</v>
      </c>
      <c r="Z319">
        <v>296176.7</v>
      </c>
      <c r="AD319">
        <v>394886.72</v>
      </c>
      <c r="AE319">
        <v>450529.1</v>
      </c>
      <c r="AJ319" s="5">
        <v>51622</v>
      </c>
      <c r="AK319">
        <v>203580.83</v>
      </c>
      <c r="AL319">
        <v>95057.25</v>
      </c>
      <c r="AM319">
        <v>289575.46999999997</v>
      </c>
      <c r="AN319">
        <v>0</v>
      </c>
      <c r="AO319">
        <v>1823593.4</v>
      </c>
      <c r="AP319">
        <v>256256.36</v>
      </c>
      <c r="AS319" s="5">
        <v>51622</v>
      </c>
      <c r="AT319">
        <v>201074.9</v>
      </c>
      <c r="AU319">
        <v>84208.28</v>
      </c>
      <c r="AV319">
        <v>280418.2</v>
      </c>
      <c r="AW319">
        <v>0</v>
      </c>
      <c r="AX319">
        <v>1839968.5</v>
      </c>
      <c r="AY319">
        <v>265939.09999999998</v>
      </c>
      <c r="AZ319" s="5"/>
    </row>
    <row r="320" spans="2:52" x14ac:dyDescent="0.2">
      <c r="B320" s="5">
        <v>51653</v>
      </c>
      <c r="C320">
        <v>562502.93999999994</v>
      </c>
      <c r="D320">
        <v>723205.64999999991</v>
      </c>
      <c r="E320">
        <v>337868.16</v>
      </c>
      <c r="H320">
        <v>2081178.8</v>
      </c>
      <c r="I320">
        <v>5091532.5</v>
      </c>
      <c r="J320">
        <v>3181582.8</v>
      </c>
      <c r="M320">
        <v>422719.47</v>
      </c>
      <c r="N320">
        <v>482132.1</v>
      </c>
      <c r="S320" s="5">
        <v>51653</v>
      </c>
      <c r="T320">
        <v>545491.06000000006</v>
      </c>
      <c r="U320">
        <v>745831</v>
      </c>
      <c r="V320">
        <v>266226.86099999998</v>
      </c>
      <c r="Y320">
        <v>2106987</v>
      </c>
      <c r="Z320">
        <v>294097.78000000003</v>
      </c>
      <c r="AD320">
        <v>402471.4</v>
      </c>
      <c r="AE320">
        <v>499144.4</v>
      </c>
      <c r="AJ320" s="5">
        <v>51653</v>
      </c>
      <c r="AK320">
        <v>202566.52</v>
      </c>
      <c r="AL320">
        <v>97580.94</v>
      </c>
      <c r="AM320">
        <v>285484.71999999997</v>
      </c>
      <c r="AN320">
        <v>0</v>
      </c>
      <c r="AO320">
        <v>1824813</v>
      </c>
      <c r="AP320">
        <v>256365.78</v>
      </c>
      <c r="AS320" s="5">
        <v>51653</v>
      </c>
      <c r="AT320">
        <v>199901.31</v>
      </c>
      <c r="AU320">
        <v>85541.38</v>
      </c>
      <c r="AV320">
        <v>276878.2</v>
      </c>
      <c r="AW320">
        <v>0</v>
      </c>
      <c r="AX320">
        <v>1840829.4</v>
      </c>
      <c r="AY320">
        <v>266157.56</v>
      </c>
      <c r="AZ320" s="5"/>
    </row>
    <row r="321" spans="2:52" x14ac:dyDescent="0.2">
      <c r="B321" s="5">
        <v>51683</v>
      </c>
      <c r="C321">
        <v>620246.19999999995</v>
      </c>
      <c r="D321">
        <v>732495.92</v>
      </c>
      <c r="E321">
        <v>359662.25</v>
      </c>
      <c r="H321">
        <v>2083123.8</v>
      </c>
      <c r="I321">
        <v>5258650</v>
      </c>
      <c r="J321">
        <v>3198514</v>
      </c>
      <c r="M321">
        <v>437711.56</v>
      </c>
      <c r="N321">
        <v>575815.69999999995</v>
      </c>
      <c r="S321" s="5">
        <v>51683</v>
      </c>
      <c r="T321">
        <v>667411.93999999994</v>
      </c>
      <c r="U321">
        <v>754376</v>
      </c>
      <c r="V321">
        <v>291354.33499999996</v>
      </c>
      <c r="Y321">
        <v>2106290.5</v>
      </c>
      <c r="Z321">
        <v>291487.3</v>
      </c>
      <c r="AD321">
        <v>425908.66</v>
      </c>
      <c r="AE321">
        <v>637506.56000000006</v>
      </c>
      <c r="AJ321" s="5">
        <v>51683</v>
      </c>
      <c r="AK321">
        <v>203597.27</v>
      </c>
      <c r="AL321">
        <v>102972.914</v>
      </c>
      <c r="AM321">
        <v>284903.40000000002</v>
      </c>
      <c r="AN321">
        <v>0</v>
      </c>
      <c r="AO321">
        <v>1826628.4</v>
      </c>
      <c r="AP321">
        <v>256495.33</v>
      </c>
      <c r="AS321" s="5">
        <v>51683</v>
      </c>
      <c r="AT321">
        <v>201665.75</v>
      </c>
      <c r="AU321">
        <v>91480.87</v>
      </c>
      <c r="AV321">
        <v>276108.25</v>
      </c>
      <c r="AW321">
        <v>0</v>
      </c>
      <c r="AX321">
        <v>1839954.6</v>
      </c>
      <c r="AY321">
        <v>266335.90000000002</v>
      </c>
      <c r="AZ321" s="5"/>
    </row>
    <row r="322" spans="2:52" x14ac:dyDescent="0.2">
      <c r="B322" s="5">
        <v>51714</v>
      </c>
      <c r="C322">
        <v>704453.44</v>
      </c>
      <c r="D322">
        <v>750195.97</v>
      </c>
      <c r="E322">
        <v>384265.22</v>
      </c>
      <c r="H322">
        <v>2085604.1</v>
      </c>
      <c r="I322">
        <v>5549021</v>
      </c>
      <c r="J322">
        <v>3271185.5</v>
      </c>
      <c r="M322">
        <v>473025.6</v>
      </c>
      <c r="N322">
        <v>730550.25</v>
      </c>
      <c r="S322" s="5">
        <v>51714</v>
      </c>
      <c r="T322">
        <v>746168.56</v>
      </c>
      <c r="U322">
        <v>768559.9</v>
      </c>
      <c r="V322">
        <v>313417.96999999997</v>
      </c>
      <c r="Y322">
        <v>2104047.2000000002</v>
      </c>
      <c r="Z322">
        <v>289251.7</v>
      </c>
      <c r="AD322">
        <v>469324.5</v>
      </c>
      <c r="AE322">
        <v>823660.25</v>
      </c>
      <c r="AJ322" s="5">
        <v>51714</v>
      </c>
      <c r="AK322">
        <v>207469.31</v>
      </c>
      <c r="AL322">
        <v>114637.15</v>
      </c>
      <c r="AM322">
        <v>286050.25</v>
      </c>
      <c r="AN322">
        <v>0</v>
      </c>
      <c r="AO322">
        <v>1828957.8</v>
      </c>
      <c r="AP322">
        <v>256646.61</v>
      </c>
      <c r="AS322" s="5">
        <v>51714</v>
      </c>
      <c r="AT322">
        <v>207037.19</v>
      </c>
      <c r="AU322">
        <v>104053.83</v>
      </c>
      <c r="AV322">
        <v>276702.94</v>
      </c>
      <c r="AW322">
        <v>0</v>
      </c>
      <c r="AX322">
        <v>1837577.4</v>
      </c>
      <c r="AY322">
        <v>266469.84000000003</v>
      </c>
      <c r="AZ322" s="5"/>
    </row>
    <row r="323" spans="2:52" x14ac:dyDescent="0.2">
      <c r="B323" s="5">
        <v>51745</v>
      </c>
      <c r="C323">
        <v>761657.8</v>
      </c>
      <c r="D323">
        <v>765125.74</v>
      </c>
      <c r="E323">
        <v>395206.62</v>
      </c>
      <c r="H323">
        <v>2088551</v>
      </c>
      <c r="I323">
        <v>5819404</v>
      </c>
      <c r="J323">
        <v>3320350.5</v>
      </c>
      <c r="M323">
        <v>534184.6</v>
      </c>
      <c r="N323">
        <v>856311.1</v>
      </c>
      <c r="S323" s="5">
        <v>51745</v>
      </c>
      <c r="T323">
        <v>793181.94</v>
      </c>
      <c r="U323">
        <v>778263.1</v>
      </c>
      <c r="V323">
        <v>330949.74600000004</v>
      </c>
      <c r="Y323">
        <v>2100454</v>
      </c>
      <c r="Z323">
        <v>288482.53000000003</v>
      </c>
      <c r="AD323">
        <v>519114.78</v>
      </c>
      <c r="AE323">
        <v>989175</v>
      </c>
      <c r="AJ323" s="5">
        <v>51745</v>
      </c>
      <c r="AK323">
        <v>215831.39</v>
      </c>
      <c r="AL323">
        <v>134999.92000000001</v>
      </c>
      <c r="AM323">
        <v>288774.56</v>
      </c>
      <c r="AN323">
        <v>0</v>
      </c>
      <c r="AO323">
        <v>1831730</v>
      </c>
      <c r="AP323">
        <v>256820.86</v>
      </c>
      <c r="AS323" s="5">
        <v>51745</v>
      </c>
      <c r="AT323">
        <v>215770.05</v>
      </c>
      <c r="AU323">
        <v>121281.53</v>
      </c>
      <c r="AV323">
        <v>278776.28000000003</v>
      </c>
      <c r="AW323">
        <v>0</v>
      </c>
      <c r="AX323">
        <v>1833897.9</v>
      </c>
      <c r="AY323">
        <v>266556.34000000003</v>
      </c>
      <c r="AZ323" s="5"/>
    </row>
    <row r="324" spans="2:52" x14ac:dyDescent="0.2">
      <c r="B324" s="5">
        <v>51775</v>
      </c>
      <c r="C324">
        <v>757108.56</v>
      </c>
      <c r="D324">
        <v>779148.63</v>
      </c>
      <c r="E324">
        <v>389257.44</v>
      </c>
      <c r="H324">
        <v>2091904.2</v>
      </c>
      <c r="I324">
        <v>5917972.5</v>
      </c>
      <c r="J324">
        <v>3308691.5</v>
      </c>
      <c r="M324">
        <v>590302.69999999995</v>
      </c>
      <c r="N324">
        <v>893846.4</v>
      </c>
      <c r="S324" s="5">
        <v>51775</v>
      </c>
      <c r="T324">
        <v>847813.94</v>
      </c>
      <c r="U324">
        <v>785713.25</v>
      </c>
      <c r="V324">
        <v>335558.33100000001</v>
      </c>
      <c r="Y324">
        <v>2095680.6</v>
      </c>
      <c r="Z324">
        <v>289082.3</v>
      </c>
      <c r="AD324">
        <v>547554.69999999995</v>
      </c>
      <c r="AE324">
        <v>1103594.8</v>
      </c>
      <c r="AJ324" s="5">
        <v>51775</v>
      </c>
      <c r="AK324">
        <v>227697.38</v>
      </c>
      <c r="AL324">
        <v>158168.70000000001</v>
      </c>
      <c r="AM324">
        <v>292679.78000000003</v>
      </c>
      <c r="AN324">
        <v>0</v>
      </c>
      <c r="AO324">
        <v>1834885.8</v>
      </c>
      <c r="AP324">
        <v>257018.77</v>
      </c>
      <c r="AS324" s="5">
        <v>51775</v>
      </c>
      <c r="AT324">
        <v>225244.7</v>
      </c>
      <c r="AU324">
        <v>135362.04999999999</v>
      </c>
      <c r="AV324">
        <v>282588.03000000003</v>
      </c>
      <c r="AW324">
        <v>0</v>
      </c>
      <c r="AX324">
        <v>1829087.1</v>
      </c>
      <c r="AY324">
        <v>266593.5</v>
      </c>
      <c r="AZ324" s="5"/>
    </row>
    <row r="325" spans="2:52" x14ac:dyDescent="0.2">
      <c r="B325" s="5">
        <v>51806</v>
      </c>
      <c r="C325">
        <v>678060.25</v>
      </c>
      <c r="D325">
        <v>785631.20000000007</v>
      </c>
      <c r="E325">
        <v>378205.62</v>
      </c>
      <c r="H325">
        <v>2095613.6</v>
      </c>
      <c r="I325">
        <v>5842485</v>
      </c>
      <c r="J325">
        <v>3288683.2</v>
      </c>
      <c r="M325">
        <v>616881.06000000006</v>
      </c>
      <c r="N325">
        <v>861886.06</v>
      </c>
      <c r="S325" s="5">
        <v>51806</v>
      </c>
      <c r="T325">
        <v>890574</v>
      </c>
      <c r="U325">
        <v>785106.75</v>
      </c>
      <c r="V325">
        <v>324557.837</v>
      </c>
      <c r="Y325">
        <v>2089872.5</v>
      </c>
      <c r="Z325">
        <v>290341.38</v>
      </c>
      <c r="AD325">
        <v>542436.19999999995</v>
      </c>
      <c r="AE325">
        <v>1143540.5</v>
      </c>
      <c r="AJ325" s="5">
        <v>51806</v>
      </c>
      <c r="AK325">
        <v>239589.77</v>
      </c>
      <c r="AL325">
        <v>176496.61</v>
      </c>
      <c r="AM325">
        <v>296465.5</v>
      </c>
      <c r="AN325">
        <v>0</v>
      </c>
      <c r="AO325">
        <v>1838372.5</v>
      </c>
      <c r="AP325">
        <v>257241.05</v>
      </c>
      <c r="AS325" s="5">
        <v>51806</v>
      </c>
      <c r="AT325">
        <v>231529.38</v>
      </c>
      <c r="AU325">
        <v>140760.19</v>
      </c>
      <c r="AV325">
        <v>288023</v>
      </c>
      <c r="AW325">
        <v>0</v>
      </c>
      <c r="AX325">
        <v>1823292.4</v>
      </c>
      <c r="AY325">
        <v>266580.09999999998</v>
      </c>
      <c r="AZ325" s="5"/>
    </row>
    <row r="326" spans="2:52" x14ac:dyDescent="0.2">
      <c r="B326" s="5">
        <v>51836</v>
      </c>
      <c r="C326">
        <v>546968.93999999994</v>
      </c>
      <c r="D326">
        <v>783034.6100000001</v>
      </c>
      <c r="E326">
        <v>361873.28</v>
      </c>
      <c r="H326">
        <v>2099634.2000000002</v>
      </c>
      <c r="I326">
        <v>5673845</v>
      </c>
      <c r="J326">
        <v>3292749</v>
      </c>
      <c r="M326">
        <v>602428.69999999995</v>
      </c>
      <c r="N326">
        <v>787402.8</v>
      </c>
      <c r="S326" s="5">
        <v>51836</v>
      </c>
      <c r="T326">
        <v>830468.44</v>
      </c>
      <c r="U326">
        <v>780387.06</v>
      </c>
      <c r="V326">
        <v>304977.67000000004</v>
      </c>
      <c r="Y326">
        <v>2083154</v>
      </c>
      <c r="Z326">
        <v>291923.88</v>
      </c>
      <c r="AD326">
        <v>507720.6</v>
      </c>
      <c r="AE326">
        <v>1109604.2</v>
      </c>
      <c r="AJ326" s="5">
        <v>51836</v>
      </c>
      <c r="AK326">
        <v>247109.9</v>
      </c>
      <c r="AL326">
        <v>175972.92</v>
      </c>
      <c r="AM326">
        <v>298288.25</v>
      </c>
      <c r="AN326">
        <v>0</v>
      </c>
      <c r="AO326">
        <v>1842146.5</v>
      </c>
      <c r="AP326">
        <v>257488.03</v>
      </c>
      <c r="AS326" s="5">
        <v>51836</v>
      </c>
      <c r="AT326">
        <v>231059.98</v>
      </c>
      <c r="AU326">
        <v>128523.1</v>
      </c>
      <c r="AV326">
        <v>293185.38</v>
      </c>
      <c r="AW326">
        <v>0</v>
      </c>
      <c r="AX326">
        <v>1816638.4</v>
      </c>
      <c r="AY326">
        <v>266515.59999999998</v>
      </c>
      <c r="AZ326" s="5"/>
    </row>
    <row r="327" spans="2:52" x14ac:dyDescent="0.2">
      <c r="B327" s="5">
        <v>51867</v>
      </c>
      <c r="C327">
        <v>464087.94</v>
      </c>
      <c r="D327">
        <v>768803.99000000011</v>
      </c>
      <c r="E327">
        <v>344993.8</v>
      </c>
      <c r="H327">
        <v>2103929.5</v>
      </c>
      <c r="I327">
        <v>5448966</v>
      </c>
      <c r="J327">
        <v>3296064</v>
      </c>
      <c r="M327">
        <v>551855.9</v>
      </c>
      <c r="N327">
        <v>693047.75</v>
      </c>
      <c r="S327" s="5">
        <v>51867</v>
      </c>
      <c r="T327">
        <v>714897</v>
      </c>
      <c r="U327">
        <v>765493</v>
      </c>
      <c r="V327">
        <v>285477.06099999999</v>
      </c>
      <c r="Y327">
        <v>2075632</v>
      </c>
      <c r="Z327">
        <v>293514.03000000003</v>
      </c>
      <c r="AD327">
        <v>460143.84</v>
      </c>
      <c r="AE327">
        <v>1034874.6</v>
      </c>
      <c r="AJ327" s="5">
        <v>51867</v>
      </c>
      <c r="AK327">
        <v>246305.19</v>
      </c>
      <c r="AL327">
        <v>156129.19</v>
      </c>
      <c r="AM327">
        <v>298627.78000000003</v>
      </c>
      <c r="AN327">
        <v>0</v>
      </c>
      <c r="AO327">
        <v>1846169.6000000001</v>
      </c>
      <c r="AP327">
        <v>257759.89</v>
      </c>
      <c r="AS327" s="5">
        <v>51867</v>
      </c>
      <c r="AT327">
        <v>223675.7</v>
      </c>
      <c r="AU327">
        <v>106813.55499999999</v>
      </c>
      <c r="AV327">
        <v>296955.3</v>
      </c>
      <c r="AW327">
        <v>0</v>
      </c>
      <c r="AX327">
        <v>1809232.1</v>
      </c>
      <c r="AY327">
        <v>266399.84000000003</v>
      </c>
      <c r="AZ327" s="5"/>
    </row>
    <row r="328" spans="2:52" x14ac:dyDescent="0.2">
      <c r="B328" s="5">
        <v>51898</v>
      </c>
      <c r="C328">
        <v>459380.88</v>
      </c>
      <c r="D328">
        <v>747124.31</v>
      </c>
      <c r="E328">
        <v>334246.3</v>
      </c>
      <c r="H328">
        <v>2108393.2000000002</v>
      </c>
      <c r="I328">
        <v>5193049.5</v>
      </c>
      <c r="J328">
        <v>3283955</v>
      </c>
      <c r="M328">
        <v>489512.12</v>
      </c>
      <c r="N328">
        <v>611938.19999999995</v>
      </c>
      <c r="S328" s="5">
        <v>51898</v>
      </c>
      <c r="T328">
        <v>653026.5</v>
      </c>
      <c r="U328">
        <v>753650.3</v>
      </c>
      <c r="V328">
        <v>269045.86</v>
      </c>
      <c r="Y328">
        <v>2067589</v>
      </c>
      <c r="Z328">
        <v>294532.38</v>
      </c>
      <c r="AD328">
        <v>423895.62</v>
      </c>
      <c r="AE328">
        <v>954555.56</v>
      </c>
      <c r="AJ328" s="5">
        <v>51898</v>
      </c>
      <c r="AK328">
        <v>237435.17</v>
      </c>
      <c r="AL328">
        <v>127803.64</v>
      </c>
      <c r="AM328">
        <v>295251.90000000002</v>
      </c>
      <c r="AN328">
        <v>0</v>
      </c>
      <c r="AO328">
        <v>1850343</v>
      </c>
      <c r="AP328">
        <v>258050.31</v>
      </c>
      <c r="AS328" s="5">
        <v>51898</v>
      </c>
      <c r="AT328">
        <v>214858.58</v>
      </c>
      <c r="AU328">
        <v>90947.51</v>
      </c>
      <c r="AV328">
        <v>300407.7</v>
      </c>
      <c r="AW328">
        <v>0</v>
      </c>
      <c r="AX328">
        <v>1801345</v>
      </c>
      <c r="AY328">
        <v>266243.96999999997</v>
      </c>
      <c r="AZ328" s="5"/>
    </row>
    <row r="329" spans="2:52" x14ac:dyDescent="0.2">
      <c r="B329" s="5">
        <v>51926</v>
      </c>
      <c r="C329">
        <v>457776.03</v>
      </c>
      <c r="D329">
        <v>737877.79</v>
      </c>
      <c r="E329">
        <v>324171.25</v>
      </c>
      <c r="H329">
        <v>2112633</v>
      </c>
      <c r="I329">
        <v>5033017.5</v>
      </c>
      <c r="J329">
        <v>3293005.5</v>
      </c>
      <c r="M329">
        <v>441453.56</v>
      </c>
      <c r="N329">
        <v>544370.4</v>
      </c>
      <c r="S329" s="5">
        <v>51926</v>
      </c>
      <c r="T329">
        <v>615154.5</v>
      </c>
      <c r="U329">
        <v>733034</v>
      </c>
      <c r="V329">
        <v>255626.66600000003</v>
      </c>
      <c r="Y329">
        <v>2060328.8</v>
      </c>
      <c r="Z329">
        <v>294263.46999999997</v>
      </c>
      <c r="AD329">
        <v>385996.47</v>
      </c>
      <c r="AE329">
        <v>867417.5</v>
      </c>
      <c r="AJ329" s="5">
        <v>51926</v>
      </c>
      <c r="AK329">
        <v>226254.7</v>
      </c>
      <c r="AL329">
        <v>104036.49</v>
      </c>
      <c r="AM329">
        <v>287375.34000000003</v>
      </c>
      <c r="AN329">
        <v>0</v>
      </c>
      <c r="AO329">
        <v>1854285.8</v>
      </c>
      <c r="AP329">
        <v>258347.38</v>
      </c>
      <c r="AS329" s="5">
        <v>51926</v>
      </c>
      <c r="AT329">
        <v>205169.38</v>
      </c>
      <c r="AU329">
        <v>73058.77</v>
      </c>
      <c r="AV329">
        <v>303435.03000000003</v>
      </c>
      <c r="AW329">
        <v>0</v>
      </c>
      <c r="AX329">
        <v>1794260.4</v>
      </c>
      <c r="AY329">
        <v>266068.46999999997</v>
      </c>
      <c r="AZ329" s="5"/>
    </row>
    <row r="330" spans="2:52" x14ac:dyDescent="0.2">
      <c r="B330" s="5">
        <v>51957</v>
      </c>
      <c r="C330">
        <v>454842.16</v>
      </c>
      <c r="D330">
        <v>730602.08000000007</v>
      </c>
      <c r="E330">
        <v>320140.46999999997</v>
      </c>
      <c r="H330">
        <v>2116527</v>
      </c>
      <c r="I330">
        <v>4994521.5</v>
      </c>
      <c r="J330">
        <v>3269600.2</v>
      </c>
      <c r="M330">
        <v>414837.5</v>
      </c>
      <c r="N330">
        <v>494588.25</v>
      </c>
      <c r="S330" s="5">
        <v>51957</v>
      </c>
      <c r="T330">
        <v>524445.56000000006</v>
      </c>
      <c r="U330">
        <v>715755.9</v>
      </c>
      <c r="V330">
        <v>248605.522</v>
      </c>
      <c r="Y330">
        <v>2054254.9</v>
      </c>
      <c r="Z330">
        <v>292606.53000000003</v>
      </c>
      <c r="AD330">
        <v>351599.38</v>
      </c>
      <c r="AE330">
        <v>786420.94</v>
      </c>
      <c r="AJ330" s="5">
        <v>51957</v>
      </c>
      <c r="AK330">
        <v>216804.06</v>
      </c>
      <c r="AL330">
        <v>91682.39</v>
      </c>
      <c r="AM330">
        <v>278092.94</v>
      </c>
      <c r="AN330">
        <v>0</v>
      </c>
      <c r="AO330">
        <v>1857878.2</v>
      </c>
      <c r="AP330">
        <v>258648.72</v>
      </c>
      <c r="AS330" s="5">
        <v>51957</v>
      </c>
      <c r="AT330">
        <v>194812.97</v>
      </c>
      <c r="AU330">
        <v>56522.116999999998</v>
      </c>
      <c r="AV330">
        <v>305775.59999999998</v>
      </c>
      <c r="AW330">
        <v>0</v>
      </c>
      <c r="AX330">
        <v>1788375.2</v>
      </c>
      <c r="AY330">
        <v>265879.90000000002</v>
      </c>
      <c r="AZ330" s="5"/>
    </row>
    <row r="331" spans="2:52" x14ac:dyDescent="0.2">
      <c r="B331" s="5">
        <v>51987</v>
      </c>
      <c r="C331">
        <v>475585.94</v>
      </c>
      <c r="D331">
        <v>722819.24</v>
      </c>
      <c r="E331">
        <v>321285.46999999997</v>
      </c>
      <c r="H331">
        <v>2120091.7999999998</v>
      </c>
      <c r="I331">
        <v>5046653</v>
      </c>
      <c r="J331">
        <v>3228272.8</v>
      </c>
      <c r="M331">
        <v>402256.25</v>
      </c>
      <c r="N331">
        <v>473054.56</v>
      </c>
      <c r="S331" s="5">
        <v>51987</v>
      </c>
      <c r="T331">
        <v>521790.6</v>
      </c>
      <c r="U331">
        <v>705579.1</v>
      </c>
      <c r="V331">
        <v>248534.51699999999</v>
      </c>
      <c r="Y331">
        <v>2049286.6</v>
      </c>
      <c r="Z331">
        <v>289735.06</v>
      </c>
      <c r="AD331">
        <v>337699.47</v>
      </c>
      <c r="AE331">
        <v>727899.8</v>
      </c>
      <c r="AJ331" s="5">
        <v>51987</v>
      </c>
      <c r="AK331">
        <v>210084.25</v>
      </c>
      <c r="AL331">
        <v>86217.26</v>
      </c>
      <c r="AM331">
        <v>267943.62</v>
      </c>
      <c r="AN331">
        <v>0</v>
      </c>
      <c r="AO331">
        <v>1861139.5</v>
      </c>
      <c r="AP331">
        <v>258952.23</v>
      </c>
      <c r="AS331" s="5">
        <v>51987</v>
      </c>
      <c r="AT331">
        <v>187963.72</v>
      </c>
      <c r="AU331">
        <v>48505.917999999998</v>
      </c>
      <c r="AV331">
        <v>307297.59999999998</v>
      </c>
      <c r="AW331">
        <v>0</v>
      </c>
      <c r="AX331">
        <v>1783601.5</v>
      </c>
      <c r="AY331">
        <v>265685.03000000003</v>
      </c>
      <c r="AZ331" s="5"/>
    </row>
    <row r="332" spans="2:52" x14ac:dyDescent="0.2">
      <c r="B332" s="5">
        <v>52018</v>
      </c>
      <c r="C332">
        <v>509375.28</v>
      </c>
      <c r="D332">
        <v>724686.21</v>
      </c>
      <c r="E332">
        <v>333867.75</v>
      </c>
      <c r="H332">
        <v>2123364</v>
      </c>
      <c r="I332">
        <v>5149972</v>
      </c>
      <c r="J332">
        <v>3195878.5</v>
      </c>
      <c r="M332">
        <v>397736.6</v>
      </c>
      <c r="N332">
        <v>503735.2</v>
      </c>
      <c r="S332" s="5">
        <v>52018</v>
      </c>
      <c r="T332">
        <v>582496.1</v>
      </c>
      <c r="U332">
        <v>702183.6</v>
      </c>
      <c r="V332">
        <v>260530.38500000001</v>
      </c>
      <c r="Y332">
        <v>2045291</v>
      </c>
      <c r="Z332">
        <v>286000.78000000003</v>
      </c>
      <c r="AD332">
        <v>338896.6</v>
      </c>
      <c r="AE332">
        <v>716731.06</v>
      </c>
      <c r="AJ332" s="5">
        <v>52018</v>
      </c>
      <c r="AK332">
        <v>206135.58</v>
      </c>
      <c r="AL332">
        <v>81147.710000000006</v>
      </c>
      <c r="AM332">
        <v>261986.83</v>
      </c>
      <c r="AN332">
        <v>0</v>
      </c>
      <c r="AO332">
        <v>1864107.9</v>
      </c>
      <c r="AP332">
        <v>259256.2</v>
      </c>
      <c r="AS332" s="5">
        <v>52018</v>
      </c>
      <c r="AT332">
        <v>185167.48</v>
      </c>
      <c r="AU332">
        <v>46831.866999999998</v>
      </c>
      <c r="AV332">
        <v>308813.96999999997</v>
      </c>
      <c r="AW332">
        <v>0</v>
      </c>
      <c r="AX332">
        <v>1779801.6</v>
      </c>
      <c r="AY332">
        <v>265489.38</v>
      </c>
      <c r="AZ332" s="5"/>
    </row>
    <row r="333" spans="2:52" x14ac:dyDescent="0.2">
      <c r="B333" s="5">
        <v>52048</v>
      </c>
      <c r="C333">
        <v>559034.30000000005</v>
      </c>
      <c r="D333">
        <v>737561.37</v>
      </c>
      <c r="E333">
        <v>364243.53</v>
      </c>
      <c r="H333">
        <v>2126379.5</v>
      </c>
      <c r="I333">
        <v>5353724</v>
      </c>
      <c r="J333">
        <v>3238864.5</v>
      </c>
      <c r="M333">
        <v>412315.34</v>
      </c>
      <c r="N333">
        <v>633586</v>
      </c>
      <c r="S333" s="5">
        <v>52048</v>
      </c>
      <c r="T333">
        <v>651587.69999999995</v>
      </c>
      <c r="U333">
        <v>704695.9</v>
      </c>
      <c r="V333">
        <v>280832.50599999999</v>
      </c>
      <c r="Y333">
        <v>2042141.6</v>
      </c>
      <c r="Z333">
        <v>281716.65999999997</v>
      </c>
      <c r="AD333">
        <v>350481.5</v>
      </c>
      <c r="AE333">
        <v>778657.9</v>
      </c>
      <c r="AJ333" s="5">
        <v>52048</v>
      </c>
      <c r="AK333">
        <v>206135.45</v>
      </c>
      <c r="AL333">
        <v>80169.81</v>
      </c>
      <c r="AM333">
        <v>261027.11</v>
      </c>
      <c r="AN333">
        <v>0</v>
      </c>
      <c r="AO333">
        <v>1866820.4</v>
      </c>
      <c r="AP333">
        <v>259559.39</v>
      </c>
      <c r="AS333" s="5">
        <v>52048</v>
      </c>
      <c r="AT333">
        <v>184951.48</v>
      </c>
      <c r="AU333">
        <v>49169.62</v>
      </c>
      <c r="AV333">
        <v>311651.5</v>
      </c>
      <c r="AW333">
        <v>0</v>
      </c>
      <c r="AX333">
        <v>1776844.1</v>
      </c>
      <c r="AY333">
        <v>265297.44</v>
      </c>
      <c r="AZ333" s="5"/>
    </row>
    <row r="334" spans="2:52" x14ac:dyDescent="0.2">
      <c r="B334" s="5">
        <v>52079</v>
      </c>
      <c r="C334">
        <v>651526.40000000002</v>
      </c>
      <c r="D334">
        <v>754062.2300000001</v>
      </c>
      <c r="E334">
        <v>391341.78</v>
      </c>
      <c r="H334">
        <v>2129172</v>
      </c>
      <c r="I334">
        <v>5645682</v>
      </c>
      <c r="J334">
        <v>3332232</v>
      </c>
      <c r="M334">
        <v>457124.56</v>
      </c>
      <c r="N334">
        <v>842566.44</v>
      </c>
      <c r="S334" s="5">
        <v>52079</v>
      </c>
      <c r="T334">
        <v>705091.56</v>
      </c>
      <c r="U334">
        <v>712843.5</v>
      </c>
      <c r="V334">
        <v>297129.12</v>
      </c>
      <c r="Y334">
        <v>2039725.1</v>
      </c>
      <c r="Z334">
        <v>277387.56</v>
      </c>
      <c r="AD334">
        <v>374149.28</v>
      </c>
      <c r="AE334">
        <v>868062.9</v>
      </c>
      <c r="AJ334" s="5">
        <v>52079</v>
      </c>
      <c r="AK334">
        <v>211092.6</v>
      </c>
      <c r="AL334">
        <v>88953.19</v>
      </c>
      <c r="AM334">
        <v>262008.62</v>
      </c>
      <c r="AN334">
        <v>0</v>
      </c>
      <c r="AO334">
        <v>1869311.1</v>
      </c>
      <c r="AP334">
        <v>259860.78</v>
      </c>
      <c r="AS334" s="5">
        <v>52079</v>
      </c>
      <c r="AT334">
        <v>186985.42</v>
      </c>
      <c r="AU334">
        <v>54908.61</v>
      </c>
      <c r="AV334">
        <v>316743.3</v>
      </c>
      <c r="AW334">
        <v>0</v>
      </c>
      <c r="AX334">
        <v>1774612.2</v>
      </c>
      <c r="AY334">
        <v>265112.75</v>
      </c>
      <c r="AZ334" s="5"/>
    </row>
    <row r="335" spans="2:52" x14ac:dyDescent="0.2">
      <c r="B335" s="5">
        <v>52110</v>
      </c>
      <c r="C335">
        <v>737023.06</v>
      </c>
      <c r="D335">
        <v>767676.83000000007</v>
      </c>
      <c r="E335">
        <v>405476.66</v>
      </c>
      <c r="H335">
        <v>2131769.5</v>
      </c>
      <c r="I335">
        <v>5896283</v>
      </c>
      <c r="J335">
        <v>3379137.5</v>
      </c>
      <c r="M335">
        <v>513643.2</v>
      </c>
      <c r="N335">
        <v>1017116.25</v>
      </c>
      <c r="S335" s="5">
        <v>52110</v>
      </c>
      <c r="T335">
        <v>714223.7</v>
      </c>
      <c r="U335">
        <v>721595.6</v>
      </c>
      <c r="V335">
        <v>300226.58799999999</v>
      </c>
      <c r="Y335">
        <v>2037940.9</v>
      </c>
      <c r="Z335">
        <v>273669.3</v>
      </c>
      <c r="AD335">
        <v>405244.1</v>
      </c>
      <c r="AE335">
        <v>915768.5</v>
      </c>
      <c r="AJ335" s="5">
        <v>52110</v>
      </c>
      <c r="AK335">
        <v>219861.08</v>
      </c>
      <c r="AL335">
        <v>103552.79</v>
      </c>
      <c r="AM335">
        <v>264673.84000000003</v>
      </c>
      <c r="AN335">
        <v>0</v>
      </c>
      <c r="AO335">
        <v>1871610.1</v>
      </c>
      <c r="AP335">
        <v>260159.58</v>
      </c>
      <c r="AS335" s="5">
        <v>52110</v>
      </c>
      <c r="AT335">
        <v>191081.06</v>
      </c>
      <c r="AU335">
        <v>63180.175999999999</v>
      </c>
      <c r="AV335">
        <v>323478.40000000002</v>
      </c>
      <c r="AW335">
        <v>0</v>
      </c>
      <c r="AX335">
        <v>1773002.5</v>
      </c>
      <c r="AY335">
        <v>264938.28000000003</v>
      </c>
      <c r="AZ335" s="5"/>
    </row>
    <row r="336" spans="2:52" x14ac:dyDescent="0.2">
      <c r="B336" s="5">
        <v>52140</v>
      </c>
      <c r="C336">
        <v>802283.4</v>
      </c>
      <c r="D336">
        <v>775612.71000000008</v>
      </c>
      <c r="E336">
        <v>403269.25</v>
      </c>
      <c r="H336">
        <v>2134198.7999999998</v>
      </c>
      <c r="I336">
        <v>5986805.5</v>
      </c>
      <c r="J336">
        <v>3351580.8</v>
      </c>
      <c r="M336">
        <v>552407.4</v>
      </c>
      <c r="N336">
        <v>1107377.5</v>
      </c>
      <c r="S336" s="5">
        <v>52140</v>
      </c>
      <c r="T336">
        <v>674644.8</v>
      </c>
      <c r="U336">
        <v>730283.3</v>
      </c>
      <c r="V336">
        <v>295309.58999999997</v>
      </c>
      <c r="Y336">
        <v>2036700.8</v>
      </c>
      <c r="Z336">
        <v>271266</v>
      </c>
      <c r="AD336">
        <v>433165.3</v>
      </c>
      <c r="AE336">
        <v>901430.5</v>
      </c>
      <c r="AJ336" s="5">
        <v>52140</v>
      </c>
      <c r="AK336">
        <v>230793.1</v>
      </c>
      <c r="AL336">
        <v>120735.07</v>
      </c>
      <c r="AM336">
        <v>268972.78000000003</v>
      </c>
      <c r="AN336">
        <v>0</v>
      </c>
      <c r="AO336">
        <v>1873743.6</v>
      </c>
      <c r="AP336">
        <v>260455.31</v>
      </c>
      <c r="AS336" s="5">
        <v>52140</v>
      </c>
      <c r="AT336">
        <v>196210.14</v>
      </c>
      <c r="AU336">
        <v>72303.149999999994</v>
      </c>
      <c r="AV336">
        <v>330752.25</v>
      </c>
      <c r="AW336">
        <v>0</v>
      </c>
      <c r="AX336">
        <v>1771924.8</v>
      </c>
      <c r="AY336">
        <v>264776.3</v>
      </c>
      <c r="AZ336" s="5"/>
    </row>
    <row r="337" spans="2:52" x14ac:dyDescent="0.2">
      <c r="B337" s="5">
        <v>52171</v>
      </c>
      <c r="C337">
        <v>820588.75</v>
      </c>
      <c r="D337">
        <v>779526.71</v>
      </c>
      <c r="E337">
        <v>391070.47</v>
      </c>
      <c r="H337">
        <v>2136482</v>
      </c>
      <c r="I337">
        <v>5905551.5</v>
      </c>
      <c r="J337">
        <v>3309348</v>
      </c>
      <c r="M337">
        <v>561256.30000000005</v>
      </c>
      <c r="N337">
        <v>1114555.3999999999</v>
      </c>
      <c r="S337" s="5">
        <v>52171</v>
      </c>
      <c r="T337">
        <v>586328.1</v>
      </c>
      <c r="U337">
        <v>731458.56000000006</v>
      </c>
      <c r="V337">
        <v>283614.22399999999</v>
      </c>
      <c r="Y337">
        <v>2035928.4</v>
      </c>
      <c r="Z337">
        <v>270494.3</v>
      </c>
      <c r="AD337">
        <v>446604.6</v>
      </c>
      <c r="AE337">
        <v>830680.7</v>
      </c>
      <c r="AJ337" s="5">
        <v>52171</v>
      </c>
      <c r="AK337">
        <v>240147.83</v>
      </c>
      <c r="AL337">
        <v>135812.72</v>
      </c>
      <c r="AM337">
        <v>274021.25</v>
      </c>
      <c r="AN337">
        <v>0</v>
      </c>
      <c r="AO337">
        <v>1875734.5</v>
      </c>
      <c r="AP337">
        <v>260747.45</v>
      </c>
      <c r="AS337" s="5">
        <v>52171</v>
      </c>
      <c r="AT337">
        <v>200560.64000000001</v>
      </c>
      <c r="AU337">
        <v>80238.61</v>
      </c>
      <c r="AV337">
        <v>336288.88</v>
      </c>
      <c r="AW337">
        <v>0</v>
      </c>
      <c r="AX337">
        <v>1771299.6</v>
      </c>
      <c r="AY337">
        <v>264628.84000000003</v>
      </c>
      <c r="AZ337" s="5"/>
    </row>
    <row r="338" spans="2:52" x14ac:dyDescent="0.2">
      <c r="B338" s="5">
        <v>52201</v>
      </c>
      <c r="C338">
        <v>746106.94</v>
      </c>
      <c r="D338">
        <v>780489.89999999991</v>
      </c>
      <c r="E338">
        <v>374491.38</v>
      </c>
      <c r="H338">
        <v>2138638.2000000002</v>
      </c>
      <c r="I338">
        <v>5733477</v>
      </c>
      <c r="J338">
        <v>3280457.2</v>
      </c>
      <c r="M338">
        <v>545329.9</v>
      </c>
      <c r="N338">
        <v>1069772</v>
      </c>
      <c r="S338" s="5">
        <v>52201</v>
      </c>
      <c r="T338">
        <v>477795.94</v>
      </c>
      <c r="U338">
        <v>732795.06</v>
      </c>
      <c r="V338">
        <v>270269.13</v>
      </c>
      <c r="Y338">
        <v>2035556.1</v>
      </c>
      <c r="Z338">
        <v>270935.8</v>
      </c>
      <c r="AD338">
        <v>443613.75</v>
      </c>
      <c r="AE338">
        <v>728041.25</v>
      </c>
      <c r="AJ338" s="5">
        <v>52201</v>
      </c>
      <c r="AK338">
        <v>244132.22</v>
      </c>
      <c r="AL338">
        <v>141154.9</v>
      </c>
      <c r="AM338">
        <v>277721.03000000003</v>
      </c>
      <c r="AN338">
        <v>0</v>
      </c>
      <c r="AO338">
        <v>1877602.2</v>
      </c>
      <c r="AP338">
        <v>261035.84</v>
      </c>
      <c r="AS338" s="5">
        <v>52201</v>
      </c>
      <c r="AT338">
        <v>202268.47</v>
      </c>
      <c r="AU338">
        <v>82961.375</v>
      </c>
      <c r="AV338">
        <v>339360.53</v>
      </c>
      <c r="AW338">
        <v>0</v>
      </c>
      <c r="AX338">
        <v>1771058.8</v>
      </c>
      <c r="AY338">
        <v>264497.40000000002</v>
      </c>
      <c r="AZ338" s="5"/>
    </row>
    <row r="339" spans="2:52" x14ac:dyDescent="0.2">
      <c r="B339" s="5">
        <v>52232</v>
      </c>
      <c r="C339">
        <v>658746.75</v>
      </c>
      <c r="D339">
        <v>770575.93</v>
      </c>
      <c r="E339">
        <v>360705.66</v>
      </c>
      <c r="H339">
        <v>2140684.7999999998</v>
      </c>
      <c r="I339">
        <v>5501113</v>
      </c>
      <c r="J339">
        <v>3256061.8</v>
      </c>
      <c r="M339">
        <v>511065.25</v>
      </c>
      <c r="N339">
        <v>1003987.7</v>
      </c>
      <c r="S339" s="5">
        <v>52232</v>
      </c>
      <c r="T339">
        <v>434392.38</v>
      </c>
      <c r="U339">
        <v>722984.5</v>
      </c>
      <c r="V339">
        <v>259144.43100000001</v>
      </c>
      <c r="Y339">
        <v>2035525.1</v>
      </c>
      <c r="Z339">
        <v>272098.8</v>
      </c>
      <c r="AD339">
        <v>431167.6</v>
      </c>
      <c r="AE339">
        <v>615037.69999999995</v>
      </c>
      <c r="AJ339" s="5">
        <v>52232</v>
      </c>
      <c r="AK339">
        <v>240029.2</v>
      </c>
      <c r="AL339">
        <v>135844.92000000001</v>
      </c>
      <c r="AM339">
        <v>280401.75</v>
      </c>
      <c r="AN339">
        <v>0</v>
      </c>
      <c r="AO339">
        <v>1879364.4</v>
      </c>
      <c r="AP339">
        <v>261320.3</v>
      </c>
      <c r="AS339" s="5">
        <v>52232</v>
      </c>
      <c r="AT339">
        <v>200273.11</v>
      </c>
      <c r="AU339">
        <v>83522.509999999995</v>
      </c>
      <c r="AV339">
        <v>338086.94</v>
      </c>
      <c r="AW339">
        <v>0</v>
      </c>
      <c r="AX339">
        <v>1771141.9</v>
      </c>
      <c r="AY339">
        <v>264383.40000000002</v>
      </c>
      <c r="AZ339" s="5"/>
    </row>
    <row r="340" spans="2:52" x14ac:dyDescent="0.2">
      <c r="B340" s="5">
        <v>52263</v>
      </c>
      <c r="C340">
        <v>632419.43999999994</v>
      </c>
      <c r="D340">
        <v>754554.22</v>
      </c>
      <c r="E340">
        <v>345102.34</v>
      </c>
      <c r="H340">
        <v>2142530.5</v>
      </c>
      <c r="I340">
        <v>5240688.5</v>
      </c>
      <c r="J340">
        <v>3255539.2</v>
      </c>
      <c r="M340">
        <v>469398.88</v>
      </c>
      <c r="N340">
        <v>932878</v>
      </c>
      <c r="S340" s="5">
        <v>52263</v>
      </c>
      <c r="T340">
        <v>434248.72</v>
      </c>
      <c r="U340">
        <v>712026.1</v>
      </c>
      <c r="V340">
        <v>247194.073</v>
      </c>
      <c r="Y340">
        <v>2035783</v>
      </c>
      <c r="Z340">
        <v>273490.25</v>
      </c>
      <c r="AD340">
        <v>409641.66</v>
      </c>
      <c r="AE340">
        <v>517845.34</v>
      </c>
      <c r="AJ340" s="5">
        <v>52263</v>
      </c>
      <c r="AK340">
        <v>229670</v>
      </c>
      <c r="AL340">
        <v>122517.87</v>
      </c>
      <c r="AM340">
        <v>282565.56</v>
      </c>
      <c r="AN340">
        <v>0</v>
      </c>
      <c r="AO340">
        <v>1880922</v>
      </c>
      <c r="AP340">
        <v>261608.42</v>
      </c>
      <c r="AS340" s="5">
        <v>52263</v>
      </c>
      <c r="AT340">
        <v>194771.47</v>
      </c>
      <c r="AU340">
        <v>81104.22</v>
      </c>
      <c r="AV340">
        <v>327650.21999999997</v>
      </c>
      <c r="AW340">
        <v>0</v>
      </c>
      <c r="AX340">
        <v>1771501</v>
      </c>
      <c r="AY340">
        <v>264282.2</v>
      </c>
      <c r="AZ340" s="5"/>
    </row>
    <row r="341" spans="2:52" x14ac:dyDescent="0.2">
      <c r="B341" s="5">
        <v>52291</v>
      </c>
      <c r="C341">
        <v>578763.1</v>
      </c>
      <c r="D341">
        <v>739829.80999999994</v>
      </c>
      <c r="E341">
        <v>331141.03000000003</v>
      </c>
      <c r="H341">
        <v>2143504.7999999998</v>
      </c>
      <c r="I341">
        <v>5053607.5</v>
      </c>
      <c r="J341">
        <v>3246341</v>
      </c>
      <c r="M341">
        <v>427620.4</v>
      </c>
      <c r="N341">
        <v>860019.94</v>
      </c>
      <c r="S341" s="5">
        <v>52291</v>
      </c>
      <c r="T341">
        <v>436073.47</v>
      </c>
      <c r="U341">
        <v>698011.94</v>
      </c>
      <c r="V341">
        <v>238271.92300000001</v>
      </c>
      <c r="Y341">
        <v>2036253.5</v>
      </c>
      <c r="Z341">
        <v>273835.7</v>
      </c>
      <c r="AD341">
        <v>381339.6</v>
      </c>
      <c r="AE341">
        <v>439862.47</v>
      </c>
      <c r="AJ341" s="5">
        <v>52291</v>
      </c>
      <c r="AK341">
        <v>217565.48</v>
      </c>
      <c r="AL341">
        <v>102648.766</v>
      </c>
      <c r="AM341">
        <v>283800.3</v>
      </c>
      <c r="AN341">
        <v>0</v>
      </c>
      <c r="AO341">
        <v>1881593.8</v>
      </c>
      <c r="AP341">
        <v>261911.16</v>
      </c>
      <c r="AS341" s="5">
        <v>52291</v>
      </c>
      <c r="AT341">
        <v>187618.61</v>
      </c>
      <c r="AU341">
        <v>69984.98</v>
      </c>
      <c r="AV341">
        <v>307669.90000000002</v>
      </c>
      <c r="AW341">
        <v>0</v>
      </c>
      <c r="AX341">
        <v>1772068.5</v>
      </c>
      <c r="AY341">
        <v>264185</v>
      </c>
      <c r="AZ341" s="5"/>
    </row>
    <row r="342" spans="2:52" x14ac:dyDescent="0.2">
      <c r="B342" s="5">
        <v>52322</v>
      </c>
      <c r="C342">
        <v>511850.66</v>
      </c>
      <c r="D342">
        <v>720920.15999999992</v>
      </c>
      <c r="E342">
        <v>325267.28000000003</v>
      </c>
      <c r="H342">
        <v>2143441.7999999998</v>
      </c>
      <c r="I342">
        <v>4966068</v>
      </c>
      <c r="J342">
        <v>3217455.8</v>
      </c>
      <c r="M342">
        <v>386740.1</v>
      </c>
      <c r="N342">
        <v>794488.75</v>
      </c>
      <c r="S342" s="5">
        <v>52322</v>
      </c>
      <c r="T342">
        <v>431823.25</v>
      </c>
      <c r="U342">
        <v>689555.56</v>
      </c>
      <c r="V342">
        <v>234392.35699999999</v>
      </c>
      <c r="Y342">
        <v>2036881.6</v>
      </c>
      <c r="Z342">
        <v>272727.28000000003</v>
      </c>
      <c r="AD342">
        <v>363040.47</v>
      </c>
      <c r="AE342">
        <v>388223.4</v>
      </c>
      <c r="AJ342" s="5">
        <v>52322</v>
      </c>
      <c r="AK342">
        <v>205802.97</v>
      </c>
      <c r="AL342">
        <v>79224.850000000006</v>
      </c>
      <c r="AM342">
        <v>283486.88</v>
      </c>
      <c r="AN342">
        <v>0</v>
      </c>
      <c r="AO342">
        <v>1881218.1</v>
      </c>
      <c r="AP342">
        <v>262223.46999999997</v>
      </c>
      <c r="AS342" s="5">
        <v>52322</v>
      </c>
      <c r="AT342">
        <v>182043.33</v>
      </c>
      <c r="AU342">
        <v>60820.347999999998</v>
      </c>
      <c r="AV342">
        <v>282424.12</v>
      </c>
      <c r="AW342">
        <v>0</v>
      </c>
      <c r="AX342">
        <v>1772788.9</v>
      </c>
      <c r="AY342">
        <v>264092.62</v>
      </c>
      <c r="AZ342" s="5"/>
    </row>
    <row r="343" spans="2:52" x14ac:dyDescent="0.2">
      <c r="B343" s="5">
        <v>52352</v>
      </c>
      <c r="C343">
        <v>538914.69999999995</v>
      </c>
      <c r="D343">
        <v>711107.82000000007</v>
      </c>
      <c r="E343">
        <v>325310.88</v>
      </c>
      <c r="H343">
        <v>2142441.7999999998</v>
      </c>
      <c r="I343">
        <v>4996672</v>
      </c>
      <c r="J343">
        <v>3173005.8</v>
      </c>
      <c r="M343">
        <v>362033.8</v>
      </c>
      <c r="N343">
        <v>742081.3</v>
      </c>
      <c r="S343" s="5">
        <v>52352</v>
      </c>
      <c r="T343">
        <v>426267.66</v>
      </c>
      <c r="U343">
        <v>684801.44</v>
      </c>
      <c r="V343">
        <v>236440.27499999999</v>
      </c>
      <c r="Y343">
        <v>2037632.6</v>
      </c>
      <c r="Z343">
        <v>270450.65999999997</v>
      </c>
      <c r="AD343">
        <v>357213.22</v>
      </c>
      <c r="AE343">
        <v>371549.72</v>
      </c>
      <c r="AJ343" s="5">
        <v>52352</v>
      </c>
      <c r="AK343">
        <v>196925.67</v>
      </c>
      <c r="AL343">
        <v>63900.7</v>
      </c>
      <c r="AM343">
        <v>281410.46999999997</v>
      </c>
      <c r="AN343">
        <v>0</v>
      </c>
      <c r="AO343">
        <v>1879901.8</v>
      </c>
      <c r="AP343">
        <v>262540.25</v>
      </c>
      <c r="AS343" s="5">
        <v>52352</v>
      </c>
      <c r="AT343">
        <v>179378.14</v>
      </c>
      <c r="AU343">
        <v>57295.207000000002</v>
      </c>
      <c r="AV343">
        <v>264274.75</v>
      </c>
      <c r="AW343">
        <v>0</v>
      </c>
      <c r="AX343">
        <v>1773626.9</v>
      </c>
      <c r="AY343">
        <v>264005.84000000003</v>
      </c>
      <c r="AZ343" s="5"/>
    </row>
    <row r="344" spans="2:52" x14ac:dyDescent="0.2">
      <c r="B344" s="5">
        <v>52383</v>
      </c>
      <c r="C344">
        <v>592581.30000000005</v>
      </c>
      <c r="D344">
        <v>709612.68</v>
      </c>
      <c r="E344">
        <v>329631.15999999997</v>
      </c>
      <c r="H344">
        <v>2140624.5</v>
      </c>
      <c r="I344">
        <v>5089834.5</v>
      </c>
      <c r="J344">
        <v>3139656</v>
      </c>
      <c r="M344">
        <v>359523.12</v>
      </c>
      <c r="N344">
        <v>714467.75</v>
      </c>
      <c r="S344" s="5">
        <v>52383</v>
      </c>
      <c r="T344">
        <v>443490.7</v>
      </c>
      <c r="U344">
        <v>685040.9</v>
      </c>
      <c r="V344">
        <v>254133.52500000002</v>
      </c>
      <c r="Y344">
        <v>2038480.5</v>
      </c>
      <c r="Z344">
        <v>267435.78000000003</v>
      </c>
      <c r="AD344">
        <v>360812.88</v>
      </c>
      <c r="AE344">
        <v>415961.28</v>
      </c>
      <c r="AJ344" s="5">
        <v>52383</v>
      </c>
      <c r="AK344">
        <v>192673.75</v>
      </c>
      <c r="AL344">
        <v>60079.47</v>
      </c>
      <c r="AM344">
        <v>279443.40000000002</v>
      </c>
      <c r="AN344">
        <v>0</v>
      </c>
      <c r="AO344">
        <v>1877767.5</v>
      </c>
      <c r="AP344">
        <v>262857</v>
      </c>
      <c r="AS344" s="5">
        <v>52383</v>
      </c>
      <c r="AT344">
        <v>178837.3</v>
      </c>
      <c r="AU344">
        <v>57568.11</v>
      </c>
      <c r="AV344">
        <v>257617.97</v>
      </c>
      <c r="AW344">
        <v>0</v>
      </c>
      <c r="AX344">
        <v>1774555</v>
      </c>
      <c r="AY344">
        <v>263925.34000000003</v>
      </c>
      <c r="AZ344" s="5"/>
    </row>
    <row r="345" spans="2:52" x14ac:dyDescent="0.2">
      <c r="B345" s="5">
        <v>52413</v>
      </c>
      <c r="C345">
        <v>621642.80000000005</v>
      </c>
      <c r="D345">
        <v>718539.92</v>
      </c>
      <c r="E345">
        <v>346006.16</v>
      </c>
      <c r="H345">
        <v>2138098</v>
      </c>
      <c r="I345">
        <v>5279648</v>
      </c>
      <c r="J345">
        <v>3139787.2</v>
      </c>
      <c r="M345">
        <v>377552.53</v>
      </c>
      <c r="N345">
        <v>750648.7</v>
      </c>
      <c r="S345" s="5">
        <v>52413</v>
      </c>
      <c r="T345">
        <v>519733.16</v>
      </c>
      <c r="U345">
        <v>692473.5</v>
      </c>
      <c r="V345">
        <v>283196.19699999999</v>
      </c>
      <c r="Y345">
        <v>2039403.1</v>
      </c>
      <c r="Z345">
        <v>264161.71999999997</v>
      </c>
      <c r="AD345">
        <v>378700.75</v>
      </c>
      <c r="AE345">
        <v>559619.80000000005</v>
      </c>
      <c r="AJ345" s="5">
        <v>52413</v>
      </c>
      <c r="AK345">
        <v>192209.61</v>
      </c>
      <c r="AL345">
        <v>64367.843999999997</v>
      </c>
      <c r="AM345">
        <v>280000.06</v>
      </c>
      <c r="AN345">
        <v>0</v>
      </c>
      <c r="AO345">
        <v>1874928</v>
      </c>
      <c r="AP345">
        <v>263169.88</v>
      </c>
      <c r="AS345" s="5">
        <v>52413</v>
      </c>
      <c r="AT345">
        <v>180265.52</v>
      </c>
      <c r="AU345">
        <v>62537.19</v>
      </c>
      <c r="AV345">
        <v>255847.47</v>
      </c>
      <c r="AW345">
        <v>0</v>
      </c>
      <c r="AX345">
        <v>1775551.4</v>
      </c>
      <c r="AY345">
        <v>263851.7</v>
      </c>
      <c r="AZ345" s="5"/>
    </row>
    <row r="346" spans="2:52" x14ac:dyDescent="0.2">
      <c r="B346" s="5">
        <v>52444</v>
      </c>
      <c r="C346">
        <v>677818.6</v>
      </c>
      <c r="D346">
        <v>729826.09000000008</v>
      </c>
      <c r="E346">
        <v>370944.12</v>
      </c>
      <c r="H346">
        <v>2134957.5</v>
      </c>
      <c r="I346">
        <v>5495788.5</v>
      </c>
      <c r="J346">
        <v>3215461.2</v>
      </c>
      <c r="M346">
        <v>419373.62</v>
      </c>
      <c r="N346">
        <v>882079.9</v>
      </c>
      <c r="S346" s="5">
        <v>52444</v>
      </c>
      <c r="T346">
        <v>587940.19999999995</v>
      </c>
      <c r="U346">
        <v>708733.94</v>
      </c>
      <c r="V346">
        <v>303503.53999999998</v>
      </c>
      <c r="Y346">
        <v>2040383.5</v>
      </c>
      <c r="Z346">
        <v>261286.58</v>
      </c>
      <c r="AD346">
        <v>419362.94</v>
      </c>
      <c r="AE346">
        <v>751576.2</v>
      </c>
      <c r="AJ346" s="5">
        <v>52444</v>
      </c>
      <c r="AK346">
        <v>195325.06</v>
      </c>
      <c r="AL346">
        <v>75909.25</v>
      </c>
      <c r="AM346">
        <v>282391.96999999997</v>
      </c>
      <c r="AN346">
        <v>0</v>
      </c>
      <c r="AO346">
        <v>1871482</v>
      </c>
      <c r="AP346">
        <v>263475.62</v>
      </c>
      <c r="AS346" s="5">
        <v>52444</v>
      </c>
      <c r="AT346">
        <v>184890.5</v>
      </c>
      <c r="AU346">
        <v>73613.53</v>
      </c>
      <c r="AV346">
        <v>255046.9</v>
      </c>
      <c r="AW346">
        <v>0</v>
      </c>
      <c r="AX346">
        <v>1776598.2</v>
      </c>
      <c r="AY346">
        <v>263785.25</v>
      </c>
      <c r="AZ346" s="5"/>
    </row>
    <row r="347" spans="2:52" x14ac:dyDescent="0.2">
      <c r="B347" s="5">
        <v>52475</v>
      </c>
      <c r="C347">
        <v>732598</v>
      </c>
      <c r="D347">
        <v>734517.58000000007</v>
      </c>
      <c r="E347">
        <v>386453.16</v>
      </c>
      <c r="H347">
        <v>2131287.7999999998</v>
      </c>
      <c r="I347">
        <v>5603209</v>
      </c>
      <c r="J347">
        <v>3295408.2</v>
      </c>
      <c r="M347">
        <v>463984.66</v>
      </c>
      <c r="N347">
        <v>1021577.6</v>
      </c>
      <c r="S347" s="5">
        <v>52475</v>
      </c>
      <c r="T347">
        <v>643048.93999999994</v>
      </c>
      <c r="U347">
        <v>720853.5</v>
      </c>
      <c r="V347">
        <v>316685.04599999997</v>
      </c>
      <c r="Y347">
        <v>2041407.4</v>
      </c>
      <c r="Z347">
        <v>260040.55</v>
      </c>
      <c r="AD347">
        <v>471946.1</v>
      </c>
      <c r="AE347">
        <v>905470.75</v>
      </c>
      <c r="AJ347" s="5">
        <v>52475</v>
      </c>
      <c r="AK347">
        <v>201209.25</v>
      </c>
      <c r="AL347">
        <v>90372.160000000003</v>
      </c>
      <c r="AM347">
        <v>286623.71999999997</v>
      </c>
      <c r="AN347">
        <v>0</v>
      </c>
      <c r="AO347">
        <v>1867516.2</v>
      </c>
      <c r="AP347">
        <v>263771.53000000003</v>
      </c>
      <c r="AS347" s="5">
        <v>52475</v>
      </c>
      <c r="AT347">
        <v>192773.77</v>
      </c>
      <c r="AU347">
        <v>88734.06</v>
      </c>
      <c r="AV347">
        <v>255266.1</v>
      </c>
      <c r="AW347">
        <v>0</v>
      </c>
      <c r="AX347">
        <v>1777681.1</v>
      </c>
      <c r="AY347">
        <v>263726.3</v>
      </c>
      <c r="AZ347" s="5"/>
    </row>
    <row r="348" spans="2:52" x14ac:dyDescent="0.2">
      <c r="B348" s="5">
        <v>52505</v>
      </c>
      <c r="C348">
        <v>767557.25</v>
      </c>
      <c r="D348">
        <v>739360.15</v>
      </c>
      <c r="E348">
        <v>389635.84000000003</v>
      </c>
      <c r="H348">
        <v>2127161.5</v>
      </c>
      <c r="I348">
        <v>5663087.5</v>
      </c>
      <c r="J348">
        <v>3317144.8</v>
      </c>
      <c r="M348">
        <v>495372.5</v>
      </c>
      <c r="N348">
        <v>1095024.1000000001</v>
      </c>
      <c r="S348" s="5">
        <v>52505</v>
      </c>
      <c r="T348">
        <v>664893.9</v>
      </c>
      <c r="U348">
        <v>728430.06</v>
      </c>
      <c r="V348">
        <v>310538.152</v>
      </c>
      <c r="Y348">
        <v>2042463.4</v>
      </c>
      <c r="Z348">
        <v>260897.67</v>
      </c>
      <c r="AD348">
        <v>510965.5</v>
      </c>
      <c r="AE348">
        <v>980419.4</v>
      </c>
      <c r="AJ348" s="5">
        <v>52505</v>
      </c>
      <c r="AK348">
        <v>208046.6</v>
      </c>
      <c r="AL348">
        <v>103500.12</v>
      </c>
      <c r="AM348">
        <v>292658.40000000002</v>
      </c>
      <c r="AN348">
        <v>0</v>
      </c>
      <c r="AO348">
        <v>1863106.1</v>
      </c>
      <c r="AP348">
        <v>264055.21999999997</v>
      </c>
      <c r="AS348" s="5">
        <v>52505</v>
      </c>
      <c r="AT348">
        <v>202867.7</v>
      </c>
      <c r="AU348">
        <v>105226.49</v>
      </c>
      <c r="AV348">
        <v>256508.56</v>
      </c>
      <c r="AW348">
        <v>0</v>
      </c>
      <c r="AX348">
        <v>1778788.4</v>
      </c>
      <c r="AY348">
        <v>263674.96999999997</v>
      </c>
      <c r="AZ348" s="5"/>
    </row>
    <row r="349" spans="2:52" x14ac:dyDescent="0.2">
      <c r="B349" s="5">
        <v>52536</v>
      </c>
      <c r="C349">
        <v>762771.56</v>
      </c>
      <c r="D349">
        <v>742008.3899999999</v>
      </c>
      <c r="E349">
        <v>380467.8</v>
      </c>
      <c r="H349">
        <v>2122643.2000000002</v>
      </c>
      <c r="I349">
        <v>5629430.5</v>
      </c>
      <c r="J349">
        <v>3298876</v>
      </c>
      <c r="M349">
        <v>510232.84</v>
      </c>
      <c r="N349">
        <v>1087177.6000000001</v>
      </c>
      <c r="S349" s="5">
        <v>52536</v>
      </c>
      <c r="T349">
        <v>654210.75</v>
      </c>
      <c r="U349">
        <v>732681.3</v>
      </c>
      <c r="V349">
        <v>293898.36600000004</v>
      </c>
      <c r="Y349">
        <v>2043542.5</v>
      </c>
      <c r="Z349">
        <v>262871.88</v>
      </c>
      <c r="AD349">
        <v>526208.80000000005</v>
      </c>
      <c r="AE349">
        <v>970788.94</v>
      </c>
      <c r="AJ349" s="5">
        <v>52536</v>
      </c>
      <c r="AK349">
        <v>214188.98</v>
      </c>
      <c r="AL349">
        <v>112946.58</v>
      </c>
      <c r="AM349">
        <v>299359.28000000003</v>
      </c>
      <c r="AN349">
        <v>0</v>
      </c>
      <c r="AO349">
        <v>1858318.5</v>
      </c>
      <c r="AP349">
        <v>264324.8</v>
      </c>
      <c r="AS349" s="5">
        <v>52536</v>
      </c>
      <c r="AT349">
        <v>212075.73</v>
      </c>
      <c r="AU349">
        <v>118094.82</v>
      </c>
      <c r="AV349">
        <v>257928.22</v>
      </c>
      <c r="AW349">
        <v>0</v>
      </c>
      <c r="AX349">
        <v>1779911</v>
      </c>
      <c r="AY349">
        <v>263631.25</v>
      </c>
      <c r="AZ349" s="5"/>
    </row>
    <row r="350" spans="2:52" x14ac:dyDescent="0.2">
      <c r="B350" s="5">
        <v>52566</v>
      </c>
      <c r="C350">
        <v>673676.6</v>
      </c>
      <c r="D350">
        <v>737212.03</v>
      </c>
      <c r="E350">
        <v>366177.94</v>
      </c>
      <c r="H350">
        <v>2117789.7999999998</v>
      </c>
      <c r="I350">
        <v>5521744</v>
      </c>
      <c r="J350">
        <v>3284656</v>
      </c>
      <c r="M350">
        <v>503842.6</v>
      </c>
      <c r="N350">
        <v>1016329.6</v>
      </c>
      <c r="S350" s="5">
        <v>52566</v>
      </c>
      <c r="T350">
        <v>582547</v>
      </c>
      <c r="U350">
        <v>732911.6</v>
      </c>
      <c r="V350">
        <v>276440.07699999999</v>
      </c>
      <c r="Y350">
        <v>2044637.4</v>
      </c>
      <c r="Z350">
        <v>265537.09999999998</v>
      </c>
      <c r="AD350">
        <v>524173.72</v>
      </c>
      <c r="AE350">
        <v>920296.9</v>
      </c>
      <c r="AJ350" s="5">
        <v>52566</v>
      </c>
      <c r="AK350">
        <v>218547.7</v>
      </c>
      <c r="AL350">
        <v>114954.67</v>
      </c>
      <c r="AM350">
        <v>304230.75</v>
      </c>
      <c r="AN350">
        <v>0</v>
      </c>
      <c r="AO350">
        <v>1853211</v>
      </c>
      <c r="AP350">
        <v>264578.59999999998</v>
      </c>
      <c r="AS350" s="5">
        <v>52566</v>
      </c>
      <c r="AT350">
        <v>218259.86</v>
      </c>
      <c r="AU350">
        <v>124245.57</v>
      </c>
      <c r="AV350">
        <v>258349.53</v>
      </c>
      <c r="AW350">
        <v>0</v>
      </c>
      <c r="AX350">
        <v>1781042.1</v>
      </c>
      <c r="AY350">
        <v>263595.12</v>
      </c>
      <c r="AZ350" s="5"/>
    </row>
    <row r="351" spans="2:52" x14ac:dyDescent="0.2">
      <c r="B351" s="5">
        <v>52597</v>
      </c>
      <c r="C351">
        <v>576480.1</v>
      </c>
      <c r="D351">
        <v>733426.29999999993</v>
      </c>
      <c r="E351">
        <v>347426.9</v>
      </c>
      <c r="H351">
        <v>2112650.7999999998</v>
      </c>
      <c r="I351">
        <v>5335203.5</v>
      </c>
      <c r="J351">
        <v>3289078.5</v>
      </c>
      <c r="M351">
        <v>473404.12</v>
      </c>
      <c r="N351">
        <v>913054.3</v>
      </c>
      <c r="S351" s="5">
        <v>52597</v>
      </c>
      <c r="T351">
        <v>544408.75</v>
      </c>
      <c r="U351">
        <v>722018.3</v>
      </c>
      <c r="V351">
        <v>260877.7</v>
      </c>
      <c r="Y351">
        <v>2045742.6</v>
      </c>
      <c r="Z351">
        <v>268538.53000000003</v>
      </c>
      <c r="AD351">
        <v>494853.06</v>
      </c>
      <c r="AE351">
        <v>854397.06</v>
      </c>
      <c r="AJ351" s="5">
        <v>52597</v>
      </c>
      <c r="AK351">
        <v>219102.62</v>
      </c>
      <c r="AL351">
        <v>102577.30499999999</v>
      </c>
      <c r="AM351">
        <v>308486.62</v>
      </c>
      <c r="AN351">
        <v>0</v>
      </c>
      <c r="AO351">
        <v>1847835.4</v>
      </c>
      <c r="AP351">
        <v>264815.21999999997</v>
      </c>
      <c r="AS351" s="5">
        <v>52597</v>
      </c>
      <c r="AT351">
        <v>218666.39</v>
      </c>
      <c r="AU351">
        <v>116781.73</v>
      </c>
      <c r="AV351">
        <v>258438.14</v>
      </c>
      <c r="AW351">
        <v>0</v>
      </c>
      <c r="AX351">
        <v>1782176.2</v>
      </c>
      <c r="AY351">
        <v>263566.25</v>
      </c>
      <c r="AZ351" s="5"/>
    </row>
    <row r="352" spans="2:52" x14ac:dyDescent="0.2">
      <c r="B352" s="5">
        <v>52628</v>
      </c>
      <c r="C352">
        <v>543690.30000000005</v>
      </c>
      <c r="D352">
        <v>725614.38000000012</v>
      </c>
      <c r="E352">
        <v>332494.40000000002</v>
      </c>
      <c r="H352">
        <v>2107233.2000000002</v>
      </c>
      <c r="I352">
        <v>5237490.5</v>
      </c>
      <c r="J352">
        <v>3281960.8</v>
      </c>
      <c r="M352">
        <v>446979.38</v>
      </c>
      <c r="N352">
        <v>815648.1</v>
      </c>
      <c r="S352" s="5">
        <v>52628</v>
      </c>
      <c r="T352">
        <v>558330</v>
      </c>
      <c r="U352">
        <v>707515.94</v>
      </c>
      <c r="V352">
        <v>249366.33000000002</v>
      </c>
      <c r="Y352">
        <v>2046688.6</v>
      </c>
      <c r="Z352">
        <v>270982.12</v>
      </c>
      <c r="AD352">
        <v>446585.06</v>
      </c>
      <c r="AE352">
        <v>793585.6</v>
      </c>
      <c r="AJ352" s="5">
        <v>52628</v>
      </c>
      <c r="AK352">
        <v>216172.84</v>
      </c>
      <c r="AL352">
        <v>93571.15</v>
      </c>
      <c r="AM352">
        <v>311496</v>
      </c>
      <c r="AN352">
        <v>0</v>
      </c>
      <c r="AO352">
        <v>1842199.5</v>
      </c>
      <c r="AP352">
        <v>265033.34000000003</v>
      </c>
      <c r="AS352" s="5">
        <v>52628</v>
      </c>
      <c r="AT352">
        <v>212044.48</v>
      </c>
      <c r="AU352">
        <v>99267.58</v>
      </c>
      <c r="AV352">
        <v>258494.44</v>
      </c>
      <c r="AW352">
        <v>0</v>
      </c>
      <c r="AX352">
        <v>1783154.9</v>
      </c>
      <c r="AY352">
        <v>263533.8</v>
      </c>
      <c r="AZ352" s="5"/>
    </row>
    <row r="353" spans="2:52" x14ac:dyDescent="0.2">
      <c r="B353" s="5">
        <v>52657</v>
      </c>
      <c r="C353">
        <v>521954.66</v>
      </c>
      <c r="D353">
        <v>710986.61999999988</v>
      </c>
      <c r="E353">
        <v>323461.46999999997</v>
      </c>
      <c r="H353">
        <v>2101447.5</v>
      </c>
      <c r="I353">
        <v>5111839</v>
      </c>
      <c r="J353">
        <v>3250162.8</v>
      </c>
      <c r="M353">
        <v>419309.84</v>
      </c>
      <c r="N353">
        <v>725347.9</v>
      </c>
      <c r="S353" s="5">
        <v>52657</v>
      </c>
      <c r="T353">
        <v>547090.4</v>
      </c>
      <c r="U353">
        <v>699752.8</v>
      </c>
      <c r="V353">
        <v>241557.05499999999</v>
      </c>
      <c r="Y353">
        <v>2046424.5</v>
      </c>
      <c r="Z353">
        <v>272039.25</v>
      </c>
      <c r="AD353">
        <v>403757.03</v>
      </c>
      <c r="AE353">
        <v>732495.25</v>
      </c>
      <c r="AJ353" s="5">
        <v>52657</v>
      </c>
      <c r="AK353">
        <v>209536.89</v>
      </c>
      <c r="AL353">
        <v>85956.6</v>
      </c>
      <c r="AM353">
        <v>312622.84000000003</v>
      </c>
      <c r="AN353">
        <v>0</v>
      </c>
      <c r="AO353">
        <v>1836216.4</v>
      </c>
      <c r="AP353">
        <v>265231.12</v>
      </c>
      <c r="AS353" s="5">
        <v>52657</v>
      </c>
      <c r="AT353">
        <v>202140.17</v>
      </c>
      <c r="AU353">
        <v>80354.28</v>
      </c>
      <c r="AV353">
        <v>258244.23</v>
      </c>
      <c r="AW353">
        <v>0</v>
      </c>
      <c r="AX353">
        <v>1782947</v>
      </c>
      <c r="AY353">
        <v>263477.7</v>
      </c>
      <c r="AZ353" s="5"/>
    </row>
    <row r="354" spans="2:52" x14ac:dyDescent="0.2">
      <c r="B354" s="5">
        <v>52688</v>
      </c>
      <c r="C354">
        <v>505500.06</v>
      </c>
      <c r="D354">
        <v>701610.35</v>
      </c>
      <c r="E354">
        <v>319859.7</v>
      </c>
      <c r="H354">
        <v>2095295.5</v>
      </c>
      <c r="I354">
        <v>5022655.5</v>
      </c>
      <c r="J354">
        <v>3231568.2</v>
      </c>
      <c r="M354">
        <v>390908.84</v>
      </c>
      <c r="N354">
        <v>643287.19999999995</v>
      </c>
      <c r="S354" s="5">
        <v>52688</v>
      </c>
      <c r="T354">
        <v>507664.03</v>
      </c>
      <c r="U354">
        <v>690750.7</v>
      </c>
      <c r="V354">
        <v>234488.98300000001</v>
      </c>
      <c r="Y354">
        <v>2044675.1</v>
      </c>
      <c r="Z354">
        <v>271773.44</v>
      </c>
      <c r="AD354">
        <v>377777.03</v>
      </c>
      <c r="AE354">
        <v>668863.69999999995</v>
      </c>
      <c r="AJ354" s="5">
        <v>52688</v>
      </c>
      <c r="AK354">
        <v>201717.62</v>
      </c>
      <c r="AL354">
        <v>75707.27</v>
      </c>
      <c r="AM354">
        <v>311667.40000000002</v>
      </c>
      <c r="AN354">
        <v>0</v>
      </c>
      <c r="AO354">
        <v>1829888.8</v>
      </c>
      <c r="AP354">
        <v>265406.8</v>
      </c>
      <c r="AS354" s="5">
        <v>52688</v>
      </c>
      <c r="AT354">
        <v>193309.8</v>
      </c>
      <c r="AU354">
        <v>69018.03</v>
      </c>
      <c r="AV354">
        <v>257490.52</v>
      </c>
      <c r="AW354">
        <v>0</v>
      </c>
      <c r="AX354">
        <v>1781283</v>
      </c>
      <c r="AY354">
        <v>263392.2</v>
      </c>
      <c r="AZ354" s="5"/>
    </row>
    <row r="355" spans="2:52" x14ac:dyDescent="0.2">
      <c r="B355" s="5">
        <v>52718</v>
      </c>
      <c r="C355">
        <v>480068.5</v>
      </c>
      <c r="D355">
        <v>701475.22000000009</v>
      </c>
      <c r="E355">
        <v>322018.46999999997</v>
      </c>
      <c r="H355">
        <v>2088815.4</v>
      </c>
      <c r="I355">
        <v>5021653.5</v>
      </c>
      <c r="J355">
        <v>3210136.5</v>
      </c>
      <c r="M355">
        <v>377443.5</v>
      </c>
      <c r="N355">
        <v>590823.30000000005</v>
      </c>
      <c r="S355" s="5">
        <v>52718</v>
      </c>
      <c r="T355">
        <v>466652.2</v>
      </c>
      <c r="U355">
        <v>682727.5</v>
      </c>
      <c r="V355">
        <v>231811.28200000001</v>
      </c>
      <c r="Y355">
        <v>2041580</v>
      </c>
      <c r="Z355">
        <v>270498.28000000003</v>
      </c>
      <c r="AD355">
        <v>367814.06</v>
      </c>
      <c r="AE355">
        <v>620665</v>
      </c>
      <c r="AJ355" s="5">
        <v>52718</v>
      </c>
      <c r="AK355">
        <v>196974.2</v>
      </c>
      <c r="AL355">
        <v>69726.58</v>
      </c>
      <c r="AM355">
        <v>308898.65999999997</v>
      </c>
      <c r="AN355">
        <v>0</v>
      </c>
      <c r="AO355">
        <v>1823256.9</v>
      </c>
      <c r="AP355">
        <v>265558.7</v>
      </c>
      <c r="AS355" s="5">
        <v>52718</v>
      </c>
      <c r="AT355">
        <v>187654.7</v>
      </c>
      <c r="AU355">
        <v>65814.17</v>
      </c>
      <c r="AV355">
        <v>256118.66</v>
      </c>
      <c r="AW355">
        <v>0</v>
      </c>
      <c r="AX355">
        <v>1778307.9</v>
      </c>
      <c r="AY355">
        <v>263272.12</v>
      </c>
      <c r="AZ355" s="5"/>
    </row>
    <row r="356" spans="2:52" x14ac:dyDescent="0.2">
      <c r="B356" s="5">
        <v>52749</v>
      </c>
      <c r="C356">
        <v>518183.53</v>
      </c>
      <c r="D356">
        <v>705540.53</v>
      </c>
      <c r="E356">
        <v>335000.90000000002</v>
      </c>
      <c r="H356">
        <v>2082050.4</v>
      </c>
      <c r="I356">
        <v>5119235.5</v>
      </c>
      <c r="J356">
        <v>3189526.8</v>
      </c>
      <c r="M356">
        <v>385960.47</v>
      </c>
      <c r="N356">
        <v>594866.4</v>
      </c>
      <c r="S356" s="5">
        <v>52749</v>
      </c>
      <c r="T356">
        <v>480508.12</v>
      </c>
      <c r="U356">
        <v>685773.94</v>
      </c>
      <c r="V356">
        <v>240512.497</v>
      </c>
      <c r="Y356">
        <v>2037311.4</v>
      </c>
      <c r="Z356">
        <v>268587.25</v>
      </c>
      <c r="AD356">
        <v>369547</v>
      </c>
      <c r="AE356">
        <v>610318.43999999994</v>
      </c>
      <c r="AJ356" s="5">
        <v>52749</v>
      </c>
      <c r="AK356">
        <v>196138.78</v>
      </c>
      <c r="AL356">
        <v>72605.460000000006</v>
      </c>
      <c r="AM356">
        <v>306709.03000000003</v>
      </c>
      <c r="AN356">
        <v>0</v>
      </c>
      <c r="AO356">
        <v>1816365</v>
      </c>
      <c r="AP356">
        <v>265685.34000000003</v>
      </c>
      <c r="AS356" s="5">
        <v>52749</v>
      </c>
      <c r="AT356">
        <v>185182.31</v>
      </c>
      <c r="AU356">
        <v>66380.36</v>
      </c>
      <c r="AV356">
        <v>254569.62</v>
      </c>
      <c r="AW356">
        <v>0</v>
      </c>
      <c r="AX356">
        <v>1774197.5</v>
      </c>
      <c r="AY356">
        <v>263113.59999999998</v>
      </c>
      <c r="AZ356" s="5"/>
    </row>
    <row r="357" spans="2:52" x14ac:dyDescent="0.2">
      <c r="B357" s="5">
        <v>52779</v>
      </c>
      <c r="C357">
        <v>607560.80000000005</v>
      </c>
      <c r="D357">
        <v>712512.42999999993</v>
      </c>
      <c r="E357">
        <v>357679.47</v>
      </c>
      <c r="H357">
        <v>2075040.1</v>
      </c>
      <c r="I357">
        <v>5261840.5</v>
      </c>
      <c r="J357">
        <v>3213089.5</v>
      </c>
      <c r="M357">
        <v>408462.8</v>
      </c>
      <c r="N357">
        <v>678198.9</v>
      </c>
      <c r="S357" s="5">
        <v>52779</v>
      </c>
      <c r="T357">
        <v>565411.43999999994</v>
      </c>
      <c r="U357">
        <v>697927.94</v>
      </c>
      <c r="V357">
        <v>263950.56199999998</v>
      </c>
      <c r="Y357">
        <v>2032024.8</v>
      </c>
      <c r="Z357">
        <v>266369.65999999997</v>
      </c>
      <c r="AD357">
        <v>390935.53</v>
      </c>
      <c r="AE357">
        <v>680421.4</v>
      </c>
      <c r="AJ357" s="5">
        <v>52779</v>
      </c>
      <c r="AK357">
        <v>198121.38</v>
      </c>
      <c r="AL357">
        <v>80812.75</v>
      </c>
      <c r="AM357">
        <v>306590.2</v>
      </c>
      <c r="AN357">
        <v>0</v>
      </c>
      <c r="AO357">
        <v>1809254.6</v>
      </c>
      <c r="AP357">
        <v>265785.38</v>
      </c>
      <c r="AS357" s="5">
        <v>52779</v>
      </c>
      <c r="AT357">
        <v>185887.61</v>
      </c>
      <c r="AU357">
        <v>73294.63</v>
      </c>
      <c r="AV357">
        <v>253992.12</v>
      </c>
      <c r="AW357">
        <v>0</v>
      </c>
      <c r="AX357">
        <v>1769110.8</v>
      </c>
      <c r="AY357">
        <v>262913.90000000002</v>
      </c>
      <c r="AZ357" s="5"/>
    </row>
    <row r="358" spans="2:52" x14ac:dyDescent="0.2">
      <c r="B358" s="5">
        <v>52810</v>
      </c>
      <c r="C358">
        <v>681184.56</v>
      </c>
      <c r="D358">
        <v>726648.3600000001</v>
      </c>
      <c r="E358">
        <v>381164.1</v>
      </c>
      <c r="H358">
        <v>2067821.8</v>
      </c>
      <c r="I358">
        <v>5468136</v>
      </c>
      <c r="J358">
        <v>3298110.2</v>
      </c>
      <c r="M358">
        <v>443726.56</v>
      </c>
      <c r="N358">
        <v>829302.25</v>
      </c>
      <c r="S358" s="5">
        <v>52810</v>
      </c>
      <c r="T358">
        <v>633109.43999999994</v>
      </c>
      <c r="U358">
        <v>713030.9</v>
      </c>
      <c r="V358">
        <v>294571.57999999996</v>
      </c>
      <c r="Y358">
        <v>2025856.1</v>
      </c>
      <c r="Z358">
        <v>265203.40000000002</v>
      </c>
      <c r="AD358">
        <v>440329.06</v>
      </c>
      <c r="AE358">
        <v>846077.5</v>
      </c>
      <c r="AJ358" s="5">
        <v>52810</v>
      </c>
      <c r="AK358">
        <v>202455.17</v>
      </c>
      <c r="AL358">
        <v>93923.77</v>
      </c>
      <c r="AM358">
        <v>308987.7</v>
      </c>
      <c r="AN358">
        <v>0</v>
      </c>
      <c r="AO358">
        <v>1801964.1</v>
      </c>
      <c r="AP358">
        <v>265857.59999999998</v>
      </c>
      <c r="AS358" s="5">
        <v>52810</v>
      </c>
      <c r="AT358">
        <v>190671.4</v>
      </c>
      <c r="AU358">
        <v>87595.585999999996</v>
      </c>
      <c r="AV358">
        <v>255169.06</v>
      </c>
      <c r="AW358">
        <v>0</v>
      </c>
      <c r="AX358">
        <v>1763185.1</v>
      </c>
      <c r="AY358">
        <v>262671.09999999998</v>
      </c>
      <c r="AZ358" s="5"/>
    </row>
    <row r="359" spans="2:52" x14ac:dyDescent="0.2">
      <c r="B359" s="5">
        <v>52841</v>
      </c>
      <c r="C359">
        <v>738884.3</v>
      </c>
      <c r="D359">
        <v>736494.14999999991</v>
      </c>
      <c r="E359">
        <v>395206.66</v>
      </c>
      <c r="H359">
        <v>2060429.2</v>
      </c>
      <c r="I359">
        <v>5621343</v>
      </c>
      <c r="J359">
        <v>3350966.2</v>
      </c>
      <c r="M359">
        <v>483188.34</v>
      </c>
      <c r="N359">
        <v>959709.75</v>
      </c>
      <c r="S359" s="5">
        <v>52841</v>
      </c>
      <c r="T359">
        <v>664876.19999999995</v>
      </c>
      <c r="U359">
        <v>729456.75</v>
      </c>
      <c r="V359">
        <v>312072.10200000001</v>
      </c>
      <c r="Y359">
        <v>2018921.5</v>
      </c>
      <c r="Z359">
        <v>266396.21999999997</v>
      </c>
      <c r="AD359">
        <v>502522.38</v>
      </c>
      <c r="AE359">
        <v>1023054.6</v>
      </c>
      <c r="AJ359" s="5">
        <v>52841</v>
      </c>
      <c r="AK359">
        <v>209063.55</v>
      </c>
      <c r="AL359">
        <v>110041.86</v>
      </c>
      <c r="AM359">
        <v>313554.5</v>
      </c>
      <c r="AN359">
        <v>0</v>
      </c>
      <c r="AO359">
        <v>1794528.4</v>
      </c>
      <c r="AP359">
        <v>265900.90000000002</v>
      </c>
      <c r="AS359" s="5">
        <v>52841</v>
      </c>
      <c r="AT359">
        <v>199021.38</v>
      </c>
      <c r="AU359">
        <v>105774.05499999999</v>
      </c>
      <c r="AV359">
        <v>258217.05</v>
      </c>
      <c r="AW359">
        <v>0</v>
      </c>
      <c r="AX359">
        <v>1756537.5</v>
      </c>
      <c r="AY359">
        <v>262383.96999999997</v>
      </c>
      <c r="AZ359" s="5"/>
    </row>
    <row r="360" spans="2:52" x14ac:dyDescent="0.2">
      <c r="B360" s="5">
        <v>52871</v>
      </c>
      <c r="C360">
        <v>739319.4</v>
      </c>
      <c r="D360">
        <v>746102.15000000014</v>
      </c>
      <c r="E360">
        <v>389420.84</v>
      </c>
      <c r="H360">
        <v>2052893.4</v>
      </c>
      <c r="I360">
        <v>5664046</v>
      </c>
      <c r="J360">
        <v>3331543</v>
      </c>
      <c r="M360">
        <v>512327.34</v>
      </c>
      <c r="N360">
        <v>989842.75</v>
      </c>
      <c r="S360" s="5">
        <v>52871</v>
      </c>
      <c r="T360">
        <v>671911.7</v>
      </c>
      <c r="U360">
        <v>739922.25</v>
      </c>
      <c r="V360">
        <v>307189.34499999997</v>
      </c>
      <c r="Y360">
        <v>2011320.1</v>
      </c>
      <c r="Z360">
        <v>269794.06</v>
      </c>
      <c r="AD360">
        <v>549653.06000000006</v>
      </c>
      <c r="AE360">
        <v>1106416.1000000001</v>
      </c>
      <c r="AJ360" s="5">
        <v>52871</v>
      </c>
      <c r="AK360">
        <v>216477.3</v>
      </c>
      <c r="AL360">
        <v>124014.86</v>
      </c>
      <c r="AM360">
        <v>319596</v>
      </c>
      <c r="AN360">
        <v>0</v>
      </c>
      <c r="AO360">
        <v>1786979.2</v>
      </c>
      <c r="AP360">
        <v>265914.28000000003</v>
      </c>
      <c r="AS360" s="5">
        <v>52871</v>
      </c>
      <c r="AT360">
        <v>209802.3</v>
      </c>
      <c r="AU360">
        <v>125444.99</v>
      </c>
      <c r="AV360">
        <v>262999.25</v>
      </c>
      <c r="AW360">
        <v>0</v>
      </c>
      <c r="AX360">
        <v>1749268.2</v>
      </c>
      <c r="AY360">
        <v>262051.8</v>
      </c>
      <c r="AZ360" s="5"/>
    </row>
    <row r="361" spans="2:52" x14ac:dyDescent="0.2">
      <c r="B361" s="5">
        <v>52902</v>
      </c>
      <c r="C361">
        <v>656838.06000000006</v>
      </c>
      <c r="D361">
        <v>749415.46000000008</v>
      </c>
      <c r="E361">
        <v>371788.2</v>
      </c>
      <c r="H361">
        <v>2045243</v>
      </c>
      <c r="I361">
        <v>5631635</v>
      </c>
      <c r="J361">
        <v>3300653</v>
      </c>
      <c r="M361">
        <v>521856.38</v>
      </c>
      <c r="N361">
        <v>928241.4</v>
      </c>
      <c r="S361" s="5">
        <v>52902</v>
      </c>
      <c r="T361">
        <v>682407.7</v>
      </c>
      <c r="U361">
        <v>745907.7</v>
      </c>
      <c r="V361">
        <v>293532.61</v>
      </c>
      <c r="Y361">
        <v>2003136.2</v>
      </c>
      <c r="Z361">
        <v>273941.25</v>
      </c>
      <c r="AD361">
        <v>566650.25</v>
      </c>
      <c r="AE361">
        <v>1096614.2</v>
      </c>
      <c r="AJ361" s="5">
        <v>52902</v>
      </c>
      <c r="AK361">
        <v>222444.39</v>
      </c>
      <c r="AL361">
        <v>130909.266</v>
      </c>
      <c r="AM361">
        <v>324392.90000000002</v>
      </c>
      <c r="AN361">
        <v>0</v>
      </c>
      <c r="AO361">
        <v>1779345.9</v>
      </c>
      <c r="AP361">
        <v>265896.88</v>
      </c>
      <c r="AS361" s="5">
        <v>52902</v>
      </c>
      <c r="AT361">
        <v>219957.25</v>
      </c>
      <c r="AU361">
        <v>137959.53</v>
      </c>
      <c r="AV361">
        <v>268319.3</v>
      </c>
      <c r="AW361">
        <v>0</v>
      </c>
      <c r="AX361">
        <v>1741462.1</v>
      </c>
      <c r="AY361">
        <v>261674.05</v>
      </c>
      <c r="AZ361" s="5"/>
    </row>
    <row r="362" spans="2:52" x14ac:dyDescent="0.2">
      <c r="B362" s="5">
        <v>52932</v>
      </c>
      <c r="C362">
        <v>552535.69999999995</v>
      </c>
      <c r="D362">
        <v>752721.03999999992</v>
      </c>
      <c r="E362">
        <v>351792.8</v>
      </c>
      <c r="H362">
        <v>2037503.4</v>
      </c>
      <c r="I362">
        <v>5559860</v>
      </c>
      <c r="J362">
        <v>3282440.5</v>
      </c>
      <c r="M362">
        <v>514667.3</v>
      </c>
      <c r="N362">
        <v>827770.2</v>
      </c>
      <c r="S362" s="5">
        <v>52932</v>
      </c>
      <c r="T362">
        <v>624544.9</v>
      </c>
      <c r="U362">
        <v>741276.2</v>
      </c>
      <c r="V362">
        <v>277768.74</v>
      </c>
      <c r="Y362">
        <v>1994441.9</v>
      </c>
      <c r="Z362">
        <v>278169.3</v>
      </c>
      <c r="AD362">
        <v>551669.5</v>
      </c>
      <c r="AE362">
        <v>1038377.5</v>
      </c>
      <c r="AJ362" s="5">
        <v>52932</v>
      </c>
      <c r="AK362">
        <v>225990.75</v>
      </c>
      <c r="AL362">
        <v>129413.02</v>
      </c>
      <c r="AM362">
        <v>326947.53000000003</v>
      </c>
      <c r="AN362">
        <v>0</v>
      </c>
      <c r="AO362">
        <v>1771655.6</v>
      </c>
      <c r="AP362">
        <v>265847.84000000003</v>
      </c>
      <c r="AS362" s="5">
        <v>52932</v>
      </c>
      <c r="AT362">
        <v>226467.61</v>
      </c>
      <c r="AU362">
        <v>137005.81</v>
      </c>
      <c r="AV362">
        <v>271926.75</v>
      </c>
      <c r="AW362">
        <v>0</v>
      </c>
      <c r="AX362">
        <v>1733191.1</v>
      </c>
      <c r="AY362">
        <v>261250.6</v>
      </c>
      <c r="AZ362" s="5"/>
    </row>
    <row r="363" spans="2:52" x14ac:dyDescent="0.2">
      <c r="B363" s="5">
        <v>52963</v>
      </c>
      <c r="C363">
        <v>515297.44</v>
      </c>
      <c r="D363">
        <v>739974.77</v>
      </c>
      <c r="E363">
        <v>334882.2</v>
      </c>
      <c r="H363">
        <v>2029698.6</v>
      </c>
      <c r="I363">
        <v>5410385.5</v>
      </c>
      <c r="J363">
        <v>3288708.8</v>
      </c>
      <c r="M363">
        <v>488477.16</v>
      </c>
      <c r="N363">
        <v>717232</v>
      </c>
      <c r="S363" s="5">
        <v>52963</v>
      </c>
      <c r="T363">
        <v>578633.93999999994</v>
      </c>
      <c r="U363">
        <v>729465.56</v>
      </c>
      <c r="V363">
        <v>259076.01</v>
      </c>
      <c r="Y363">
        <v>1985297.6</v>
      </c>
      <c r="Z363">
        <v>282078.06</v>
      </c>
      <c r="AD363">
        <v>513627.72</v>
      </c>
      <c r="AE363">
        <v>957950.8</v>
      </c>
      <c r="AJ363" s="5">
        <v>52963</v>
      </c>
      <c r="AK363">
        <v>225043.27</v>
      </c>
      <c r="AL363">
        <v>121676.37</v>
      </c>
      <c r="AM363">
        <v>326575.75</v>
      </c>
      <c r="AN363">
        <v>0</v>
      </c>
      <c r="AO363">
        <v>1763932.2</v>
      </c>
      <c r="AP363">
        <v>265766.44</v>
      </c>
      <c r="AS363" s="5">
        <v>52963</v>
      </c>
      <c r="AT363">
        <v>227524.25</v>
      </c>
      <c r="AU363">
        <v>126989.33</v>
      </c>
      <c r="AV363">
        <v>274943.46999999997</v>
      </c>
      <c r="AW363">
        <v>0</v>
      </c>
      <c r="AX363">
        <v>1724516.1</v>
      </c>
      <c r="AY363">
        <v>260781.44</v>
      </c>
      <c r="AZ363" s="5"/>
    </row>
    <row r="364" spans="2:52" x14ac:dyDescent="0.2">
      <c r="B364" s="5">
        <v>52994</v>
      </c>
      <c r="C364">
        <v>501205.6</v>
      </c>
      <c r="D364">
        <v>733851.63</v>
      </c>
      <c r="E364">
        <v>318079.8</v>
      </c>
      <c r="H364">
        <v>2021984.4</v>
      </c>
      <c r="I364">
        <v>5267180</v>
      </c>
      <c r="J364">
        <v>3288609.8</v>
      </c>
      <c r="M364">
        <v>453222.44</v>
      </c>
      <c r="N364">
        <v>618229.5</v>
      </c>
      <c r="S364" s="5">
        <v>52994</v>
      </c>
      <c r="T364">
        <v>552423.30000000005</v>
      </c>
      <c r="U364">
        <v>717986.44</v>
      </c>
      <c r="V364">
        <v>246119.655</v>
      </c>
      <c r="Y364">
        <v>1976211</v>
      </c>
      <c r="Z364">
        <v>284787.21999999997</v>
      </c>
      <c r="AD364">
        <v>465993.03</v>
      </c>
      <c r="AE364">
        <v>879307.4</v>
      </c>
      <c r="AJ364" s="5">
        <v>52994</v>
      </c>
      <c r="AK364">
        <v>218455.94</v>
      </c>
      <c r="AL364">
        <v>111678.11</v>
      </c>
      <c r="AM364">
        <v>319745.90000000002</v>
      </c>
      <c r="AN364">
        <v>0</v>
      </c>
      <c r="AO364">
        <v>1756341.1</v>
      </c>
      <c r="AP364">
        <v>265643.28000000003</v>
      </c>
      <c r="AS364" s="5">
        <v>52994</v>
      </c>
      <c r="AT364">
        <v>222557.9</v>
      </c>
      <c r="AU364">
        <v>109477.34</v>
      </c>
      <c r="AV364">
        <v>277156.88</v>
      </c>
      <c r="AW364">
        <v>0</v>
      </c>
      <c r="AX364">
        <v>1715932</v>
      </c>
      <c r="AY364">
        <v>260279</v>
      </c>
      <c r="AZ364" s="5"/>
    </row>
    <row r="365" spans="2:52" x14ac:dyDescent="0.2">
      <c r="B365" s="5">
        <v>53022</v>
      </c>
      <c r="C365">
        <v>472230.03</v>
      </c>
      <c r="D365">
        <v>721950.5</v>
      </c>
      <c r="E365">
        <v>306187.56</v>
      </c>
      <c r="H365">
        <v>2014897</v>
      </c>
      <c r="I365">
        <v>5126805</v>
      </c>
      <c r="J365">
        <v>3272595.5</v>
      </c>
      <c r="M365">
        <v>421467.88</v>
      </c>
      <c r="N365">
        <v>535875.25</v>
      </c>
      <c r="S365" s="5">
        <v>53022</v>
      </c>
      <c r="T365">
        <v>509199.72</v>
      </c>
      <c r="U365">
        <v>704055.1</v>
      </c>
      <c r="V365">
        <v>236580.04300000001</v>
      </c>
      <c r="Y365">
        <v>1969946.2</v>
      </c>
      <c r="Z365">
        <v>285752.3</v>
      </c>
      <c r="AD365">
        <v>419856.6</v>
      </c>
      <c r="AE365">
        <v>799895.1</v>
      </c>
      <c r="AJ365" s="5">
        <v>53022</v>
      </c>
      <c r="AK365">
        <v>209046.84</v>
      </c>
      <c r="AL365">
        <v>97788.94</v>
      </c>
      <c r="AM365">
        <v>303654.44</v>
      </c>
      <c r="AN365">
        <v>0</v>
      </c>
      <c r="AO365">
        <v>1749431.2</v>
      </c>
      <c r="AP365">
        <v>265465.90000000002</v>
      </c>
      <c r="AS365" s="5">
        <v>53022</v>
      </c>
      <c r="AT365">
        <v>212965.27</v>
      </c>
      <c r="AU365">
        <v>89249.23</v>
      </c>
      <c r="AV365">
        <v>277758.88</v>
      </c>
      <c r="AW365">
        <v>0</v>
      </c>
      <c r="AX365">
        <v>1710175.1</v>
      </c>
      <c r="AY365">
        <v>259770.92</v>
      </c>
      <c r="AZ365" s="5"/>
    </row>
    <row r="366" spans="2:52" x14ac:dyDescent="0.2">
      <c r="B366" s="5">
        <v>53053</v>
      </c>
      <c r="C366">
        <v>407269.7</v>
      </c>
      <c r="D366">
        <v>715060.78</v>
      </c>
      <c r="E366">
        <v>299578.78000000003</v>
      </c>
      <c r="H366">
        <v>2008551.2</v>
      </c>
      <c r="I366">
        <v>5045215</v>
      </c>
      <c r="J366">
        <v>3223054</v>
      </c>
      <c r="M366">
        <v>403611.03</v>
      </c>
      <c r="N366">
        <v>481072.5</v>
      </c>
      <c r="S366" s="5">
        <v>53053</v>
      </c>
      <c r="T366">
        <v>484270.72</v>
      </c>
      <c r="U366">
        <v>685838.9</v>
      </c>
      <c r="V366">
        <v>230560.75400000002</v>
      </c>
      <c r="Y366">
        <v>1967257.2</v>
      </c>
      <c r="Z366">
        <v>285093.53000000003</v>
      </c>
      <c r="AD366">
        <v>381069.28</v>
      </c>
      <c r="AE366">
        <v>725542.1</v>
      </c>
      <c r="AJ366" s="5">
        <v>53053</v>
      </c>
      <c r="AK366">
        <v>201285.55</v>
      </c>
      <c r="AL366">
        <v>88854.85</v>
      </c>
      <c r="AM366">
        <v>283093</v>
      </c>
      <c r="AN366">
        <v>0</v>
      </c>
      <c r="AO366">
        <v>1743311.6</v>
      </c>
      <c r="AP366">
        <v>265239.7</v>
      </c>
      <c r="AS366" s="5">
        <v>53053</v>
      </c>
      <c r="AT366">
        <v>202566.39999999999</v>
      </c>
      <c r="AU366">
        <v>71365.5</v>
      </c>
      <c r="AV366">
        <v>275649.53000000003</v>
      </c>
      <c r="AW366">
        <v>0</v>
      </c>
      <c r="AX366">
        <v>1707981</v>
      </c>
      <c r="AY366">
        <v>259276.25</v>
      </c>
      <c r="AZ366" s="5"/>
    </row>
    <row r="367" spans="2:52" x14ac:dyDescent="0.2">
      <c r="B367" s="5">
        <v>53083</v>
      </c>
      <c r="C367">
        <v>404794.34</v>
      </c>
      <c r="D367">
        <v>709767.18</v>
      </c>
      <c r="E367">
        <v>301847.21999999997</v>
      </c>
      <c r="H367">
        <v>2002892.1</v>
      </c>
      <c r="I367">
        <v>5028759.5</v>
      </c>
      <c r="J367">
        <v>3165773.5</v>
      </c>
      <c r="M367">
        <v>396606.88</v>
      </c>
      <c r="N367">
        <v>459858.44</v>
      </c>
      <c r="S367" s="5">
        <v>53083</v>
      </c>
      <c r="T367">
        <v>464731.7</v>
      </c>
      <c r="U367">
        <v>674200.44</v>
      </c>
      <c r="V367">
        <v>226991.78999999998</v>
      </c>
      <c r="Y367">
        <v>1967810.9</v>
      </c>
      <c r="Z367">
        <v>283214.38</v>
      </c>
      <c r="AD367">
        <v>354712.4</v>
      </c>
      <c r="AE367">
        <v>666741.4</v>
      </c>
      <c r="AJ367" s="5">
        <v>53083</v>
      </c>
      <c r="AK367">
        <v>197141.75</v>
      </c>
      <c r="AL367">
        <v>84448.1</v>
      </c>
      <c r="AM367">
        <v>268471.44</v>
      </c>
      <c r="AN367">
        <v>0</v>
      </c>
      <c r="AO367">
        <v>1737921.8</v>
      </c>
      <c r="AP367">
        <v>264970.09999999998</v>
      </c>
      <c r="AS367" s="5">
        <v>53083</v>
      </c>
      <c r="AT367">
        <v>194188.66</v>
      </c>
      <c r="AU367">
        <v>59348.188000000002</v>
      </c>
      <c r="AV367">
        <v>270342.75</v>
      </c>
      <c r="AW367">
        <v>0</v>
      </c>
      <c r="AX367">
        <v>1708997.6</v>
      </c>
      <c r="AY367">
        <v>258813.5</v>
      </c>
      <c r="AZ367" s="5"/>
    </row>
    <row r="368" spans="2:52" x14ac:dyDescent="0.2">
      <c r="B368" s="5">
        <v>53114</v>
      </c>
      <c r="C368">
        <v>462475.66</v>
      </c>
      <c r="D368">
        <v>709133.01</v>
      </c>
      <c r="E368">
        <v>315159.8</v>
      </c>
      <c r="H368">
        <v>1997846.1</v>
      </c>
      <c r="I368">
        <v>5061333.5</v>
      </c>
      <c r="J368">
        <v>3145073.8</v>
      </c>
      <c r="M368">
        <v>395622.8</v>
      </c>
      <c r="N368">
        <v>484244.16</v>
      </c>
      <c r="S368" s="5">
        <v>53114</v>
      </c>
      <c r="T368">
        <v>475427.3</v>
      </c>
      <c r="U368">
        <v>668622</v>
      </c>
      <c r="V368">
        <v>227854.845</v>
      </c>
      <c r="Y368">
        <v>1971167.4</v>
      </c>
      <c r="Z368">
        <v>280465.59999999998</v>
      </c>
      <c r="AD368">
        <v>341229.53</v>
      </c>
      <c r="AE368">
        <v>632047.69999999995</v>
      </c>
      <c r="AJ368" s="5">
        <v>53114</v>
      </c>
      <c r="AK368">
        <v>195449.73</v>
      </c>
      <c r="AL368">
        <v>81328.17</v>
      </c>
      <c r="AM368">
        <v>261924.42</v>
      </c>
      <c r="AN368">
        <v>0</v>
      </c>
      <c r="AO368">
        <v>1733183.9</v>
      </c>
      <c r="AP368">
        <v>264662.21999999997</v>
      </c>
      <c r="AS368" s="5">
        <v>53114</v>
      </c>
      <c r="AT368">
        <v>188691.28</v>
      </c>
      <c r="AU368">
        <v>52112.21</v>
      </c>
      <c r="AV368">
        <v>266123.40000000002</v>
      </c>
      <c r="AW368">
        <v>0</v>
      </c>
      <c r="AX368">
        <v>1712769.6</v>
      </c>
      <c r="AY368">
        <v>258397.89</v>
      </c>
      <c r="AZ368" s="5"/>
    </row>
    <row r="369" spans="2:52" x14ac:dyDescent="0.2">
      <c r="B369" s="5">
        <v>53144</v>
      </c>
      <c r="C369">
        <v>508195.2</v>
      </c>
      <c r="D369">
        <v>716265.61999999988</v>
      </c>
      <c r="E369">
        <v>336054.38</v>
      </c>
      <c r="H369">
        <v>1993343.9</v>
      </c>
      <c r="I369">
        <v>5185499</v>
      </c>
      <c r="J369">
        <v>3163779</v>
      </c>
      <c r="M369">
        <v>409956.16</v>
      </c>
      <c r="N369">
        <v>574610.69999999995</v>
      </c>
      <c r="S369" s="5">
        <v>53144</v>
      </c>
      <c r="T369">
        <v>503284.4</v>
      </c>
      <c r="U369">
        <v>668825</v>
      </c>
      <c r="V369">
        <v>237517.723</v>
      </c>
      <c r="Y369">
        <v>1976918.9</v>
      </c>
      <c r="Z369">
        <v>277151.75</v>
      </c>
      <c r="AD369">
        <v>343548.6</v>
      </c>
      <c r="AE369">
        <v>632925.56000000006</v>
      </c>
      <c r="AJ369" s="5">
        <v>53144</v>
      </c>
      <c r="AK369">
        <v>195922.66</v>
      </c>
      <c r="AL369">
        <v>83397.304999999993</v>
      </c>
      <c r="AM369">
        <v>260012.94</v>
      </c>
      <c r="AN369">
        <v>0</v>
      </c>
      <c r="AO369">
        <v>1729023.6</v>
      </c>
      <c r="AP369">
        <v>264320.38</v>
      </c>
      <c r="AS369" s="5">
        <v>53144</v>
      </c>
      <c r="AT369">
        <v>186138.25</v>
      </c>
      <c r="AU369">
        <v>51147.254000000001</v>
      </c>
      <c r="AV369">
        <v>264753.94</v>
      </c>
      <c r="AW369">
        <v>0</v>
      </c>
      <c r="AX369">
        <v>1718877.4</v>
      </c>
      <c r="AY369">
        <v>258041.53</v>
      </c>
      <c r="AZ369" s="5"/>
    </row>
    <row r="370" spans="2:52" x14ac:dyDescent="0.2">
      <c r="B370" s="5">
        <v>53175</v>
      </c>
      <c r="C370">
        <v>560727.9</v>
      </c>
      <c r="D370">
        <v>726615.07</v>
      </c>
      <c r="E370">
        <v>356868.97</v>
      </c>
      <c r="H370">
        <v>1989323.2</v>
      </c>
      <c r="I370">
        <v>5362872</v>
      </c>
      <c r="J370">
        <v>3229212.5</v>
      </c>
      <c r="M370">
        <v>441899.16</v>
      </c>
      <c r="N370">
        <v>717781.9</v>
      </c>
      <c r="S370" s="5">
        <v>53175</v>
      </c>
      <c r="T370">
        <v>538000</v>
      </c>
      <c r="U370">
        <v>675909.2</v>
      </c>
      <c r="V370">
        <v>249941.69699999999</v>
      </c>
      <c r="Y370">
        <v>1984709.5</v>
      </c>
      <c r="Z370">
        <v>273748.38</v>
      </c>
      <c r="AD370">
        <v>364059.44</v>
      </c>
      <c r="AE370">
        <v>663904.5</v>
      </c>
      <c r="AJ370" s="5">
        <v>53175</v>
      </c>
      <c r="AK370">
        <v>199760.78</v>
      </c>
      <c r="AL370">
        <v>91680.414000000004</v>
      </c>
      <c r="AM370">
        <v>259074.62</v>
      </c>
      <c r="AN370">
        <v>0</v>
      </c>
      <c r="AO370">
        <v>1725374.8</v>
      </c>
      <c r="AP370">
        <v>263948.59999999998</v>
      </c>
      <c r="AS370" s="5">
        <v>53175</v>
      </c>
      <c r="AT370">
        <v>186499.44</v>
      </c>
      <c r="AU370">
        <v>56888.097999999998</v>
      </c>
      <c r="AV370">
        <v>264639.44</v>
      </c>
      <c r="AW370">
        <v>0</v>
      </c>
      <c r="AX370">
        <v>1726955.4</v>
      </c>
      <c r="AY370">
        <v>257754.11</v>
      </c>
      <c r="AZ370" s="5"/>
    </row>
    <row r="371" spans="2:52" x14ac:dyDescent="0.2">
      <c r="B371" s="5">
        <v>53206</v>
      </c>
      <c r="C371">
        <v>594079.19999999995</v>
      </c>
      <c r="D371">
        <v>735241.94</v>
      </c>
      <c r="E371">
        <v>372752.5</v>
      </c>
      <c r="H371">
        <v>1985728</v>
      </c>
      <c r="I371">
        <v>5511519</v>
      </c>
      <c r="J371">
        <v>3286646.5</v>
      </c>
      <c r="M371">
        <v>478800.22</v>
      </c>
      <c r="N371">
        <v>852831.56</v>
      </c>
      <c r="S371" s="5">
        <v>53206</v>
      </c>
      <c r="T371">
        <v>555437.25</v>
      </c>
      <c r="U371">
        <v>685638.94</v>
      </c>
      <c r="V371">
        <v>253971.272</v>
      </c>
      <c r="Y371">
        <v>1994233.2</v>
      </c>
      <c r="Z371">
        <v>270893.09999999998</v>
      </c>
      <c r="AD371">
        <v>400338.97</v>
      </c>
      <c r="AE371">
        <v>678665.3</v>
      </c>
      <c r="AJ371" s="5">
        <v>53206</v>
      </c>
      <c r="AK371">
        <v>206440.42</v>
      </c>
      <c r="AL371">
        <v>104820.484</v>
      </c>
      <c r="AM371">
        <v>259042.33</v>
      </c>
      <c r="AN371">
        <v>0</v>
      </c>
      <c r="AO371">
        <v>1722177.8</v>
      </c>
      <c r="AP371">
        <v>263550.2</v>
      </c>
      <c r="AS371" s="5">
        <v>53206</v>
      </c>
      <c r="AT371">
        <v>189656.62</v>
      </c>
      <c r="AU371">
        <v>66959.445000000007</v>
      </c>
      <c r="AV371">
        <v>265008.40000000002</v>
      </c>
      <c r="AW371">
        <v>0</v>
      </c>
      <c r="AX371">
        <v>1736689.9</v>
      </c>
      <c r="AY371">
        <v>257543.55</v>
      </c>
      <c r="AZ371" s="5"/>
    </row>
    <row r="372" spans="2:52" x14ac:dyDescent="0.2">
      <c r="B372" s="5">
        <v>53236</v>
      </c>
      <c r="C372">
        <v>586552.93999999994</v>
      </c>
      <c r="D372">
        <v>742055.51</v>
      </c>
      <c r="E372">
        <v>376461.72</v>
      </c>
      <c r="H372">
        <v>1982508.5</v>
      </c>
      <c r="I372">
        <v>5563711.5</v>
      </c>
      <c r="J372">
        <v>3307282.5</v>
      </c>
      <c r="M372">
        <v>501994.34</v>
      </c>
      <c r="N372">
        <v>924414</v>
      </c>
      <c r="S372" s="5">
        <v>53236</v>
      </c>
      <c r="T372">
        <v>544618.6</v>
      </c>
      <c r="U372">
        <v>689197.9</v>
      </c>
      <c r="V372">
        <v>250942.20399999997</v>
      </c>
      <c r="Y372">
        <v>2005228.6</v>
      </c>
      <c r="Z372">
        <v>269152.34000000003</v>
      </c>
      <c r="AD372">
        <v>431432.53</v>
      </c>
      <c r="AE372">
        <v>648876.5</v>
      </c>
      <c r="AJ372" s="5">
        <v>53236</v>
      </c>
      <c r="AK372">
        <v>213484.72</v>
      </c>
      <c r="AL372">
        <v>117601.65</v>
      </c>
      <c r="AM372">
        <v>259883.77</v>
      </c>
      <c r="AN372">
        <v>0</v>
      </c>
      <c r="AO372">
        <v>1719380.2</v>
      </c>
      <c r="AP372">
        <v>263128.28000000003</v>
      </c>
      <c r="AS372" s="5">
        <v>53236</v>
      </c>
      <c r="AT372">
        <v>194551.64</v>
      </c>
      <c r="AU372">
        <v>77924.63</v>
      </c>
      <c r="AV372">
        <v>264980.78000000003</v>
      </c>
      <c r="AW372">
        <v>0</v>
      </c>
      <c r="AX372">
        <v>1747811.9</v>
      </c>
      <c r="AY372">
        <v>257416.6</v>
      </c>
      <c r="AZ372" s="5"/>
    </row>
    <row r="373" spans="2:52" x14ac:dyDescent="0.2">
      <c r="B373" s="5">
        <v>53267</v>
      </c>
      <c r="C373">
        <v>565135.43999999994</v>
      </c>
      <c r="D373">
        <v>744170.89999999991</v>
      </c>
      <c r="E373">
        <v>365026.66</v>
      </c>
      <c r="H373">
        <v>1979620.8</v>
      </c>
      <c r="I373">
        <v>5543927</v>
      </c>
      <c r="J373">
        <v>3314055.8</v>
      </c>
      <c r="M373">
        <v>502377.12</v>
      </c>
      <c r="N373">
        <v>919905.8</v>
      </c>
      <c r="S373" s="5">
        <v>53267</v>
      </c>
      <c r="T373">
        <v>515778.62</v>
      </c>
      <c r="U373">
        <v>686996.4</v>
      </c>
      <c r="V373">
        <v>244923.69</v>
      </c>
      <c r="Y373">
        <v>2017473.9</v>
      </c>
      <c r="Z373">
        <v>268740.90000000002</v>
      </c>
      <c r="AD373">
        <v>437565.7</v>
      </c>
      <c r="AE373">
        <v>597147.1</v>
      </c>
      <c r="AJ373" s="5">
        <v>53267</v>
      </c>
      <c r="AK373">
        <v>218020.84</v>
      </c>
      <c r="AL373">
        <v>124906.94500000001</v>
      </c>
      <c r="AM373">
        <v>261186.86</v>
      </c>
      <c r="AN373">
        <v>0</v>
      </c>
      <c r="AO373">
        <v>1716935.5</v>
      </c>
      <c r="AP373">
        <v>262685.46999999997</v>
      </c>
      <c r="AS373" s="5">
        <v>53267</v>
      </c>
      <c r="AT373">
        <v>198472.03</v>
      </c>
      <c r="AU373">
        <v>84056.516000000003</v>
      </c>
      <c r="AV373">
        <v>262882.8</v>
      </c>
      <c r="AW373">
        <v>0</v>
      </c>
      <c r="AX373">
        <v>1760094.6</v>
      </c>
      <c r="AY373">
        <v>257379.20000000001</v>
      </c>
      <c r="AZ373" s="5"/>
    </row>
    <row r="374" spans="2:52" x14ac:dyDescent="0.2">
      <c r="B374" s="5">
        <v>53297</v>
      </c>
      <c r="C374">
        <v>522592.72</v>
      </c>
      <c r="D374">
        <v>740804.33000000007</v>
      </c>
      <c r="E374">
        <v>351421.84</v>
      </c>
      <c r="H374">
        <v>1977025.5</v>
      </c>
      <c r="I374">
        <v>5483660.5</v>
      </c>
      <c r="J374">
        <v>3284937.8</v>
      </c>
      <c r="M374">
        <v>485334.72</v>
      </c>
      <c r="N374">
        <v>873482.25</v>
      </c>
      <c r="S374" s="5">
        <v>53297</v>
      </c>
      <c r="T374">
        <v>506987.12</v>
      </c>
      <c r="U374">
        <v>684079.6</v>
      </c>
      <c r="V374">
        <v>240859.63</v>
      </c>
      <c r="Y374">
        <v>2030781.6</v>
      </c>
      <c r="Z374">
        <v>269502.2</v>
      </c>
      <c r="AD374">
        <v>420060.15999999997</v>
      </c>
      <c r="AE374">
        <v>544417.56000000006</v>
      </c>
      <c r="AJ374" s="5">
        <v>53297</v>
      </c>
      <c r="AK374">
        <v>218620.5</v>
      </c>
      <c r="AL374">
        <v>123715.85</v>
      </c>
      <c r="AM374">
        <v>261570.48</v>
      </c>
      <c r="AN374">
        <v>0</v>
      </c>
      <c r="AO374">
        <v>1714801.5</v>
      </c>
      <c r="AP374">
        <v>262224.12</v>
      </c>
      <c r="AS374" s="5">
        <v>53297</v>
      </c>
      <c r="AT374">
        <v>199503.23</v>
      </c>
      <c r="AU374">
        <v>80886.570000000007</v>
      </c>
      <c r="AV374">
        <v>258350.03</v>
      </c>
      <c r="AW374">
        <v>0</v>
      </c>
      <c r="AX374">
        <v>1773344.6</v>
      </c>
      <c r="AY374">
        <v>257437</v>
      </c>
      <c r="AZ374" s="5"/>
    </row>
    <row r="375" spans="2:52" x14ac:dyDescent="0.2">
      <c r="B375" s="5">
        <v>53328</v>
      </c>
      <c r="C375">
        <v>486673.62</v>
      </c>
      <c r="D375">
        <v>732512.53</v>
      </c>
      <c r="E375">
        <v>338470.53</v>
      </c>
      <c r="H375">
        <v>1974687.4</v>
      </c>
      <c r="I375">
        <v>5342954</v>
      </c>
      <c r="J375">
        <v>3263410.8</v>
      </c>
      <c r="M375">
        <v>460043.72</v>
      </c>
      <c r="N375">
        <v>811289.4</v>
      </c>
      <c r="S375" s="5">
        <v>53328</v>
      </c>
      <c r="T375">
        <v>516141.5</v>
      </c>
      <c r="U375">
        <v>673953.1</v>
      </c>
      <c r="V375">
        <v>237811.31700000001</v>
      </c>
      <c r="Y375">
        <v>2044994.5</v>
      </c>
      <c r="Z375">
        <v>270764.94</v>
      </c>
      <c r="AD375">
        <v>389865.03</v>
      </c>
      <c r="AE375">
        <v>492829.3</v>
      </c>
      <c r="AJ375" s="5">
        <v>53328</v>
      </c>
      <c r="AK375">
        <v>215396.03</v>
      </c>
      <c r="AL375">
        <v>116954.57</v>
      </c>
      <c r="AM375">
        <v>261270.08</v>
      </c>
      <c r="AN375">
        <v>0</v>
      </c>
      <c r="AO375">
        <v>1712941</v>
      </c>
      <c r="AP375">
        <v>261746.31</v>
      </c>
      <c r="AS375" s="5">
        <v>53328</v>
      </c>
      <c r="AT375">
        <v>196090.92</v>
      </c>
      <c r="AU375">
        <v>70953.149999999994</v>
      </c>
      <c r="AV375">
        <v>251213.12</v>
      </c>
      <c r="AW375">
        <v>0</v>
      </c>
      <c r="AX375">
        <v>1787398.8</v>
      </c>
      <c r="AY375">
        <v>257595.8</v>
      </c>
      <c r="AZ375" s="5"/>
    </row>
    <row r="376" spans="2:52" x14ac:dyDescent="0.2">
      <c r="B376" s="5">
        <v>53359</v>
      </c>
      <c r="C376">
        <v>493420.66</v>
      </c>
      <c r="D376">
        <v>721775.95</v>
      </c>
      <c r="E376">
        <v>327007.53000000003</v>
      </c>
      <c r="H376">
        <v>1972558.4</v>
      </c>
      <c r="I376">
        <v>5175166.5</v>
      </c>
      <c r="J376">
        <v>3272653.8</v>
      </c>
      <c r="M376">
        <v>427378.3</v>
      </c>
      <c r="N376">
        <v>752009.8</v>
      </c>
      <c r="S376" s="5">
        <v>53359</v>
      </c>
      <c r="T376">
        <v>531048.25</v>
      </c>
      <c r="U376">
        <v>660423.25</v>
      </c>
      <c r="V376">
        <v>231337.60099999997</v>
      </c>
      <c r="Y376">
        <v>2059501</v>
      </c>
      <c r="Z376">
        <v>271718.28000000003</v>
      </c>
      <c r="AD376">
        <v>360972.62</v>
      </c>
      <c r="AE376">
        <v>449424.06</v>
      </c>
      <c r="AJ376" s="5">
        <v>53359</v>
      </c>
      <c r="AK376">
        <v>208777.25</v>
      </c>
      <c r="AL376">
        <v>102145.41</v>
      </c>
      <c r="AM376">
        <v>260319.25</v>
      </c>
      <c r="AN376">
        <v>0</v>
      </c>
      <c r="AO376">
        <v>1711303.5</v>
      </c>
      <c r="AP376">
        <v>261254.78</v>
      </c>
      <c r="AS376" s="5">
        <v>53359</v>
      </c>
      <c r="AT376">
        <v>188358.92</v>
      </c>
      <c r="AU376">
        <v>61964.815999999999</v>
      </c>
      <c r="AV376">
        <v>241870.05</v>
      </c>
      <c r="AW376">
        <v>0</v>
      </c>
      <c r="AX376">
        <v>1801673.8</v>
      </c>
      <c r="AY376">
        <v>257827.25</v>
      </c>
      <c r="AZ376" s="5"/>
    </row>
    <row r="377" spans="2:52" x14ac:dyDescent="0.2">
      <c r="B377" s="5">
        <v>53387</v>
      </c>
      <c r="C377">
        <v>498051.34</v>
      </c>
      <c r="D377">
        <v>706783.24000000011</v>
      </c>
      <c r="E377">
        <v>318169.09999999998</v>
      </c>
      <c r="H377">
        <v>1970697.9</v>
      </c>
      <c r="I377">
        <v>5049633</v>
      </c>
      <c r="J377">
        <v>3263059</v>
      </c>
      <c r="M377">
        <v>395636.03</v>
      </c>
      <c r="N377">
        <v>700313.4</v>
      </c>
      <c r="S377" s="5">
        <v>53387</v>
      </c>
      <c r="T377">
        <v>531010.4</v>
      </c>
      <c r="U377">
        <v>657061.6</v>
      </c>
      <c r="V377">
        <v>229224.48</v>
      </c>
      <c r="Y377">
        <v>2071325.1</v>
      </c>
      <c r="Z377">
        <v>271918.8</v>
      </c>
      <c r="AD377">
        <v>342284.12</v>
      </c>
      <c r="AE377">
        <v>420354.53</v>
      </c>
      <c r="AJ377" s="5">
        <v>53387</v>
      </c>
      <c r="AK377">
        <v>200322.14</v>
      </c>
      <c r="AL377">
        <v>84144.35</v>
      </c>
      <c r="AM377">
        <v>258765.17</v>
      </c>
      <c r="AN377">
        <v>0</v>
      </c>
      <c r="AO377">
        <v>1709945.6</v>
      </c>
      <c r="AP377">
        <v>260752.39</v>
      </c>
      <c r="AS377" s="5">
        <v>53387</v>
      </c>
      <c r="AT377">
        <v>179553.33</v>
      </c>
      <c r="AU377">
        <v>54842.953000000001</v>
      </c>
      <c r="AV377">
        <v>230611.7</v>
      </c>
      <c r="AW377">
        <v>0</v>
      </c>
      <c r="AX377">
        <v>1813257.4</v>
      </c>
      <c r="AY377">
        <v>258068</v>
      </c>
      <c r="AZ377" s="5"/>
    </row>
    <row r="378" spans="2:52" x14ac:dyDescent="0.2">
      <c r="B378" s="5">
        <v>53418</v>
      </c>
      <c r="C378">
        <v>503385.78</v>
      </c>
      <c r="D378">
        <v>698637.56</v>
      </c>
      <c r="E378">
        <v>316011.65999999997</v>
      </c>
      <c r="H378">
        <v>1969132.1</v>
      </c>
      <c r="I378">
        <v>4993378.5</v>
      </c>
      <c r="J378">
        <v>3232210.5</v>
      </c>
      <c r="M378">
        <v>375735.66</v>
      </c>
      <c r="N378">
        <v>661249.5</v>
      </c>
      <c r="S378" s="5">
        <v>53418</v>
      </c>
      <c r="T378">
        <v>540560.5</v>
      </c>
      <c r="U378">
        <v>643156.25</v>
      </c>
      <c r="V378">
        <v>233724.364</v>
      </c>
      <c r="Y378">
        <v>2079566.8</v>
      </c>
      <c r="Z378">
        <v>271336.09999999998</v>
      </c>
      <c r="AD378">
        <v>334388</v>
      </c>
      <c r="AE378">
        <v>411921.16</v>
      </c>
      <c r="AJ378" s="5">
        <v>53418</v>
      </c>
      <c r="AK378">
        <v>193235.81</v>
      </c>
      <c r="AL378">
        <v>73086.720000000001</v>
      </c>
      <c r="AM378">
        <v>257359.52</v>
      </c>
      <c r="AN378">
        <v>0</v>
      </c>
      <c r="AO378">
        <v>1708891.9</v>
      </c>
      <c r="AP378">
        <v>260240.44</v>
      </c>
      <c r="AS378" s="5">
        <v>53418</v>
      </c>
      <c r="AT378">
        <v>172768.88</v>
      </c>
      <c r="AU378">
        <v>52258.77</v>
      </c>
      <c r="AV378">
        <v>221050.84</v>
      </c>
      <c r="AW378">
        <v>0</v>
      </c>
      <c r="AX378">
        <v>1821268</v>
      </c>
      <c r="AY378">
        <v>258298.52</v>
      </c>
      <c r="AZ378" s="5"/>
    </row>
    <row r="379" spans="2:52" x14ac:dyDescent="0.2">
      <c r="B379" s="5">
        <v>53448</v>
      </c>
      <c r="C379">
        <v>530407.1</v>
      </c>
      <c r="D379">
        <v>689621.45</v>
      </c>
      <c r="E379">
        <v>322877.15999999997</v>
      </c>
      <c r="H379">
        <v>1967831.1</v>
      </c>
      <c r="I379">
        <v>4991906</v>
      </c>
      <c r="J379">
        <v>3188168.2</v>
      </c>
      <c r="M379">
        <v>363056.7</v>
      </c>
      <c r="N379">
        <v>648031.19999999995</v>
      </c>
      <c r="S379" s="5">
        <v>53448</v>
      </c>
      <c r="T379">
        <v>560965.4</v>
      </c>
      <c r="U379">
        <v>636295.6</v>
      </c>
      <c r="V379">
        <v>244087.00700000001</v>
      </c>
      <c r="Y379">
        <v>2084503.4</v>
      </c>
      <c r="Z379">
        <v>269907.12</v>
      </c>
      <c r="AD379">
        <v>327666.44</v>
      </c>
      <c r="AE379">
        <v>433429.03</v>
      </c>
      <c r="AJ379" s="5">
        <v>53448</v>
      </c>
      <c r="AK379">
        <v>188363.38</v>
      </c>
      <c r="AL379">
        <v>67008.070000000007</v>
      </c>
      <c r="AM379">
        <v>256909.73</v>
      </c>
      <c r="AN379">
        <v>0</v>
      </c>
      <c r="AO379">
        <v>1708111</v>
      </c>
      <c r="AP379">
        <v>259720.22</v>
      </c>
      <c r="AS379" s="5">
        <v>53448</v>
      </c>
      <c r="AT379">
        <v>168633.38</v>
      </c>
      <c r="AU379">
        <v>48618.656000000003</v>
      </c>
      <c r="AV379">
        <v>216307.58</v>
      </c>
      <c r="AW379">
        <v>0</v>
      </c>
      <c r="AX379">
        <v>1826002</v>
      </c>
      <c r="AY379">
        <v>258501.33</v>
      </c>
      <c r="AZ379" s="5"/>
    </row>
    <row r="380" spans="2:52" x14ac:dyDescent="0.2">
      <c r="B380" s="5">
        <v>53479</v>
      </c>
      <c r="C380">
        <v>604742.56000000006</v>
      </c>
      <c r="D380">
        <v>692494.6</v>
      </c>
      <c r="E380">
        <v>336215.66</v>
      </c>
      <c r="H380">
        <v>1966762.5</v>
      </c>
      <c r="I380">
        <v>5082530</v>
      </c>
      <c r="J380">
        <v>3163594.2</v>
      </c>
      <c r="M380">
        <v>363334.28</v>
      </c>
      <c r="N380">
        <v>679954.2</v>
      </c>
      <c r="S380" s="5">
        <v>53479</v>
      </c>
      <c r="T380">
        <v>587507.80000000005</v>
      </c>
      <c r="U380">
        <v>638026.6</v>
      </c>
      <c r="V380">
        <v>264552.20500000002</v>
      </c>
      <c r="Y380">
        <v>2086538.2</v>
      </c>
      <c r="Z380">
        <v>267625.44</v>
      </c>
      <c r="AD380">
        <v>331522.12</v>
      </c>
      <c r="AE380">
        <v>508980.03</v>
      </c>
      <c r="AJ380" s="5">
        <v>53479</v>
      </c>
      <c r="AK380">
        <v>185429.06</v>
      </c>
      <c r="AL380">
        <v>67217.149999999994</v>
      </c>
      <c r="AM380">
        <v>257799.97</v>
      </c>
      <c r="AN380">
        <v>0</v>
      </c>
      <c r="AO380">
        <v>1707569.6</v>
      </c>
      <c r="AP380">
        <v>259192.83</v>
      </c>
      <c r="AS380" s="5">
        <v>53479</v>
      </c>
      <c r="AT380">
        <v>167579.76999999999</v>
      </c>
      <c r="AU380">
        <v>47045.32</v>
      </c>
      <c r="AV380">
        <v>214557.48</v>
      </c>
      <c r="AW380">
        <v>0</v>
      </c>
      <c r="AX380">
        <v>1827874.9</v>
      </c>
      <c r="AY380">
        <v>258663.31</v>
      </c>
      <c r="AZ380" s="5"/>
    </row>
    <row r="381" spans="2:52" x14ac:dyDescent="0.2">
      <c r="B381" s="5">
        <v>53509</v>
      </c>
      <c r="C381">
        <v>661974.25</v>
      </c>
      <c r="D381">
        <v>701498.58000000007</v>
      </c>
      <c r="E381">
        <v>349911.94</v>
      </c>
      <c r="H381">
        <v>1965897</v>
      </c>
      <c r="I381">
        <v>5281809.5</v>
      </c>
      <c r="J381">
        <v>3149013.2</v>
      </c>
      <c r="M381">
        <v>384210.62</v>
      </c>
      <c r="N381">
        <v>741915.56</v>
      </c>
      <c r="S381" s="5">
        <v>53509</v>
      </c>
      <c r="T381">
        <v>676491.75</v>
      </c>
      <c r="U381">
        <v>647037</v>
      </c>
      <c r="V381">
        <v>288859.86099999998</v>
      </c>
      <c r="Y381">
        <v>2086043.9</v>
      </c>
      <c r="Z381">
        <v>264940.65999999997</v>
      </c>
      <c r="AD381">
        <v>356108.2</v>
      </c>
      <c r="AE381">
        <v>653348.80000000005</v>
      </c>
      <c r="AJ381" s="5">
        <v>53509</v>
      </c>
      <c r="AK381">
        <v>185390.47</v>
      </c>
      <c r="AL381">
        <v>74937.820000000007</v>
      </c>
      <c r="AM381">
        <v>259906.27</v>
      </c>
      <c r="AN381">
        <v>0</v>
      </c>
      <c r="AO381">
        <v>1707237.8</v>
      </c>
      <c r="AP381">
        <v>258659.23</v>
      </c>
      <c r="AS381" s="5">
        <v>53509</v>
      </c>
      <c r="AT381">
        <v>169398.28</v>
      </c>
      <c r="AU381">
        <v>53421.375</v>
      </c>
      <c r="AV381">
        <v>213922.33</v>
      </c>
      <c r="AW381">
        <v>0</v>
      </c>
      <c r="AX381">
        <v>1827269.2</v>
      </c>
      <c r="AY381">
        <v>258774.67</v>
      </c>
      <c r="AZ381" s="5"/>
    </row>
    <row r="382" spans="2:52" x14ac:dyDescent="0.2">
      <c r="B382" s="5">
        <v>53540</v>
      </c>
      <c r="C382">
        <v>689243.2</v>
      </c>
      <c r="D382">
        <v>717270.76</v>
      </c>
      <c r="E382">
        <v>363038.56</v>
      </c>
      <c r="H382">
        <v>1965210</v>
      </c>
      <c r="I382">
        <v>5615606.5</v>
      </c>
      <c r="J382">
        <v>3166331.5</v>
      </c>
      <c r="M382">
        <v>429097.1</v>
      </c>
      <c r="N382">
        <v>805772.56</v>
      </c>
      <c r="S382" s="5">
        <v>53540</v>
      </c>
      <c r="T382">
        <v>770758.94</v>
      </c>
      <c r="U382">
        <v>655932.5</v>
      </c>
      <c r="V382">
        <v>304449.75800000003</v>
      </c>
      <c r="Y382">
        <v>2083346.8</v>
      </c>
      <c r="Z382">
        <v>262674.09999999998</v>
      </c>
      <c r="AD382">
        <v>394950.12</v>
      </c>
      <c r="AE382">
        <v>821694.56</v>
      </c>
      <c r="AJ382" s="5">
        <v>53540</v>
      </c>
      <c r="AK382">
        <v>188944.39</v>
      </c>
      <c r="AL382">
        <v>89552.44</v>
      </c>
      <c r="AM382">
        <v>263314.59999999998</v>
      </c>
      <c r="AN382">
        <v>0</v>
      </c>
      <c r="AO382">
        <v>1707089.9</v>
      </c>
      <c r="AP382">
        <v>258120.23</v>
      </c>
      <c r="AS382" s="5">
        <v>53540</v>
      </c>
      <c r="AT382">
        <v>173967.69</v>
      </c>
      <c r="AU382">
        <v>64976.434000000001</v>
      </c>
      <c r="AV382">
        <v>214130.95</v>
      </c>
      <c r="AW382">
        <v>0</v>
      </c>
      <c r="AX382">
        <v>1824518</v>
      </c>
      <c r="AY382">
        <v>258828.4</v>
      </c>
      <c r="AZ382" s="5"/>
    </row>
    <row r="383" spans="2:52" x14ac:dyDescent="0.2">
      <c r="B383" s="5">
        <v>53571</v>
      </c>
      <c r="C383">
        <v>722516.8</v>
      </c>
      <c r="D383">
        <v>728297.25</v>
      </c>
      <c r="E383">
        <v>368421.72</v>
      </c>
      <c r="H383">
        <v>1964679.6</v>
      </c>
      <c r="I383">
        <v>5866388.5</v>
      </c>
      <c r="J383">
        <v>3198709.5</v>
      </c>
      <c r="M383">
        <v>487548.8</v>
      </c>
      <c r="N383">
        <v>844475.2</v>
      </c>
      <c r="S383" s="5">
        <v>53571</v>
      </c>
      <c r="T383">
        <v>799418.3</v>
      </c>
      <c r="U383">
        <v>666784.30000000005</v>
      </c>
      <c r="V383">
        <v>312425.565</v>
      </c>
      <c r="Y383">
        <v>2078728.5</v>
      </c>
      <c r="Z383">
        <v>261231.23</v>
      </c>
      <c r="AD383">
        <v>438569.8</v>
      </c>
      <c r="AE383">
        <v>948756.1</v>
      </c>
      <c r="AJ383" s="5">
        <v>53571</v>
      </c>
      <c r="AK383">
        <v>196018.33</v>
      </c>
      <c r="AL383">
        <v>109313.8</v>
      </c>
      <c r="AM383">
        <v>267922.96999999997</v>
      </c>
      <c r="AN383">
        <v>0</v>
      </c>
      <c r="AO383">
        <v>1707103.1</v>
      </c>
      <c r="AP383">
        <v>257576.53</v>
      </c>
      <c r="AS383" s="5">
        <v>53571</v>
      </c>
      <c r="AT383">
        <v>180564.88</v>
      </c>
      <c r="AU383">
        <v>78189.289999999994</v>
      </c>
      <c r="AV383">
        <v>215241.52</v>
      </c>
      <c r="AW383">
        <v>0</v>
      </c>
      <c r="AX383">
        <v>1819909</v>
      </c>
      <c r="AY383">
        <v>258819.42</v>
      </c>
      <c r="AZ383" s="5"/>
    </row>
    <row r="384" spans="2:52" x14ac:dyDescent="0.2">
      <c r="B384" s="5">
        <v>53601</v>
      </c>
      <c r="C384">
        <v>719492.94</v>
      </c>
      <c r="D384">
        <v>735555.94</v>
      </c>
      <c r="E384">
        <v>361851.94</v>
      </c>
      <c r="H384">
        <v>1964286.6</v>
      </c>
      <c r="I384">
        <v>5888912</v>
      </c>
      <c r="J384">
        <v>3206959.8</v>
      </c>
      <c r="M384">
        <v>530100.30000000005</v>
      </c>
      <c r="N384">
        <v>834529.94</v>
      </c>
      <c r="S384" s="5">
        <v>53601</v>
      </c>
      <c r="T384">
        <v>786240</v>
      </c>
      <c r="U384">
        <v>672392.25</v>
      </c>
      <c r="V384">
        <v>305951.64</v>
      </c>
      <c r="Y384">
        <v>2072433</v>
      </c>
      <c r="Z384">
        <v>260732.23</v>
      </c>
      <c r="AD384">
        <v>469503.56</v>
      </c>
      <c r="AE384">
        <v>1011017.6</v>
      </c>
      <c r="AJ384" s="5">
        <v>53601</v>
      </c>
      <c r="AK384">
        <v>204204.25</v>
      </c>
      <c r="AL384">
        <v>128999.09</v>
      </c>
      <c r="AM384">
        <v>272899.5</v>
      </c>
      <c r="AN384">
        <v>0</v>
      </c>
      <c r="AO384">
        <v>1707257.9</v>
      </c>
      <c r="AP384">
        <v>257028.69</v>
      </c>
      <c r="AS384" s="5">
        <v>53601</v>
      </c>
      <c r="AT384">
        <v>188579.14</v>
      </c>
      <c r="AU384">
        <v>89437.56</v>
      </c>
      <c r="AV384">
        <v>217269.38</v>
      </c>
      <c r="AW384">
        <v>0</v>
      </c>
      <c r="AX384">
        <v>1813688.9</v>
      </c>
      <c r="AY384">
        <v>258744.22</v>
      </c>
      <c r="AZ384" s="5"/>
    </row>
    <row r="385" spans="2:52" x14ac:dyDescent="0.2">
      <c r="B385" s="5">
        <v>53632</v>
      </c>
      <c r="C385">
        <v>634592.5</v>
      </c>
      <c r="D385">
        <v>735676.5</v>
      </c>
      <c r="E385">
        <v>350856.72</v>
      </c>
      <c r="H385">
        <v>1964014.5</v>
      </c>
      <c r="I385">
        <v>5765893</v>
      </c>
      <c r="J385">
        <v>3210222.5</v>
      </c>
      <c r="M385">
        <v>540553.93999999994</v>
      </c>
      <c r="N385">
        <v>785567.25</v>
      </c>
      <c r="S385" s="5">
        <v>53632</v>
      </c>
      <c r="T385">
        <v>760989.4</v>
      </c>
      <c r="U385">
        <v>674807.06</v>
      </c>
      <c r="V385">
        <v>291482.19200000004</v>
      </c>
      <c r="Y385">
        <v>2064670.2</v>
      </c>
      <c r="Z385">
        <v>260986.62</v>
      </c>
      <c r="AD385">
        <v>473452.06</v>
      </c>
      <c r="AE385">
        <v>1009112.5</v>
      </c>
      <c r="AJ385" s="5">
        <v>53632</v>
      </c>
      <c r="AK385">
        <v>210913.88</v>
      </c>
      <c r="AL385">
        <v>137664.07999999999</v>
      </c>
      <c r="AM385">
        <v>276169.88</v>
      </c>
      <c r="AN385">
        <v>0</v>
      </c>
      <c r="AO385">
        <v>1707537.5</v>
      </c>
      <c r="AP385">
        <v>256477.12</v>
      </c>
      <c r="AS385" s="5">
        <v>53632</v>
      </c>
      <c r="AT385">
        <v>196063.2</v>
      </c>
      <c r="AU385">
        <v>93340.56</v>
      </c>
      <c r="AV385">
        <v>219418.95</v>
      </c>
      <c r="AW385">
        <v>0</v>
      </c>
      <c r="AX385">
        <v>1806069.9</v>
      </c>
      <c r="AY385">
        <v>258600.3</v>
      </c>
      <c r="AZ385" s="5"/>
    </row>
    <row r="386" spans="2:52" x14ac:dyDescent="0.2">
      <c r="B386" s="5">
        <v>53662</v>
      </c>
      <c r="C386">
        <v>540055.4</v>
      </c>
      <c r="D386">
        <v>731953.11</v>
      </c>
      <c r="E386">
        <v>339419.12</v>
      </c>
      <c r="H386">
        <v>1963848.9</v>
      </c>
      <c r="I386">
        <v>5615840</v>
      </c>
      <c r="J386">
        <v>3196062</v>
      </c>
      <c r="M386">
        <v>522534.16</v>
      </c>
      <c r="N386">
        <v>721130.2</v>
      </c>
      <c r="S386" s="5">
        <v>53662</v>
      </c>
      <c r="T386">
        <v>670226.1</v>
      </c>
      <c r="U386">
        <v>674210</v>
      </c>
      <c r="V386">
        <v>274569.58600000001</v>
      </c>
      <c r="Y386">
        <v>2055620.9</v>
      </c>
      <c r="Z386">
        <v>261630.11</v>
      </c>
      <c r="AD386">
        <v>454669.5</v>
      </c>
      <c r="AE386">
        <v>968961</v>
      </c>
      <c r="AJ386" s="5">
        <v>53662</v>
      </c>
      <c r="AK386">
        <v>214910.75</v>
      </c>
      <c r="AL386">
        <v>132223.72</v>
      </c>
      <c r="AM386">
        <v>278180.84000000003</v>
      </c>
      <c r="AN386">
        <v>0</v>
      </c>
      <c r="AO386">
        <v>1707926.8</v>
      </c>
      <c r="AP386">
        <v>255922.23</v>
      </c>
      <c r="AS386" s="5">
        <v>53662</v>
      </c>
      <c r="AT386">
        <v>200672.86</v>
      </c>
      <c r="AU386">
        <v>89171.95</v>
      </c>
      <c r="AV386">
        <v>220551.22</v>
      </c>
      <c r="AW386">
        <v>0</v>
      </c>
      <c r="AX386">
        <v>1797234.6</v>
      </c>
      <c r="AY386">
        <v>258386.23</v>
      </c>
      <c r="AZ386" s="5"/>
    </row>
    <row r="387" spans="2:52" x14ac:dyDescent="0.2">
      <c r="B387" s="5">
        <v>53693</v>
      </c>
      <c r="C387">
        <v>506050.56</v>
      </c>
      <c r="D387">
        <v>720681.72</v>
      </c>
      <c r="E387">
        <v>330075.71999999997</v>
      </c>
      <c r="H387">
        <v>1963776.8</v>
      </c>
      <c r="I387">
        <v>5414870</v>
      </c>
      <c r="J387">
        <v>3193602.8</v>
      </c>
      <c r="M387">
        <v>484549.3</v>
      </c>
      <c r="N387">
        <v>649791.30000000005</v>
      </c>
      <c r="S387" s="5">
        <v>53693</v>
      </c>
      <c r="T387">
        <v>605346.75</v>
      </c>
      <c r="U387">
        <v>671111.06</v>
      </c>
      <c r="V387">
        <v>257680.25599999999</v>
      </c>
      <c r="Y387">
        <v>2045440.6</v>
      </c>
      <c r="Z387">
        <v>262323.09999999998</v>
      </c>
      <c r="AD387">
        <v>427785.9</v>
      </c>
      <c r="AE387">
        <v>913616.6</v>
      </c>
      <c r="AJ387" s="5">
        <v>53693</v>
      </c>
      <c r="AK387">
        <v>213963.86</v>
      </c>
      <c r="AL387">
        <v>116848.61</v>
      </c>
      <c r="AM387">
        <v>278015.25</v>
      </c>
      <c r="AN387">
        <v>0</v>
      </c>
      <c r="AO387">
        <v>1708412.5</v>
      </c>
      <c r="AP387">
        <v>255364.34</v>
      </c>
      <c r="AS387" s="5">
        <v>53693</v>
      </c>
      <c r="AT387">
        <v>200648.89</v>
      </c>
      <c r="AU387">
        <v>84745.914000000004</v>
      </c>
      <c r="AV387">
        <v>221536.06</v>
      </c>
      <c r="AW387">
        <v>0</v>
      </c>
      <c r="AX387">
        <v>1787339.8</v>
      </c>
      <c r="AY387">
        <v>258101.02</v>
      </c>
      <c r="AZ387" s="5"/>
    </row>
    <row r="388" spans="2:52" x14ac:dyDescent="0.2">
      <c r="B388" s="5">
        <v>53724</v>
      </c>
      <c r="C388">
        <v>525067.30000000005</v>
      </c>
      <c r="D388">
        <v>704011.92</v>
      </c>
      <c r="E388">
        <v>319941.8</v>
      </c>
      <c r="H388">
        <v>1963866.8</v>
      </c>
      <c r="I388">
        <v>5187436</v>
      </c>
      <c r="J388">
        <v>3206029.5</v>
      </c>
      <c r="M388">
        <v>440793.72</v>
      </c>
      <c r="N388">
        <v>583522.30000000005</v>
      </c>
      <c r="S388" s="5">
        <v>53724</v>
      </c>
      <c r="T388">
        <v>590543.30000000005</v>
      </c>
      <c r="U388">
        <v>664445.19999999995</v>
      </c>
      <c r="V388">
        <v>244270.02600000001</v>
      </c>
      <c r="Y388">
        <v>2034471.1</v>
      </c>
      <c r="Z388">
        <v>263094.84000000003</v>
      </c>
      <c r="AD388">
        <v>400628.62</v>
      </c>
      <c r="AE388">
        <v>858017.6</v>
      </c>
      <c r="AJ388" s="5">
        <v>53724</v>
      </c>
      <c r="AK388">
        <v>208356.6</v>
      </c>
      <c r="AL388">
        <v>96700.59</v>
      </c>
      <c r="AM388">
        <v>273206.44</v>
      </c>
      <c r="AN388">
        <v>0</v>
      </c>
      <c r="AO388">
        <v>1709057.9</v>
      </c>
      <c r="AP388">
        <v>254808.8</v>
      </c>
      <c r="AS388" s="5">
        <v>53724</v>
      </c>
      <c r="AT388">
        <v>194964.08</v>
      </c>
      <c r="AU388">
        <v>79785.39</v>
      </c>
      <c r="AV388">
        <v>222376.14</v>
      </c>
      <c r="AW388">
        <v>0</v>
      </c>
      <c r="AX388">
        <v>1776716.5</v>
      </c>
      <c r="AY388">
        <v>257754.66</v>
      </c>
      <c r="AZ388" s="5"/>
    </row>
    <row r="389" spans="2:52" x14ac:dyDescent="0.2">
      <c r="B389" s="5">
        <v>53752</v>
      </c>
      <c r="C389">
        <v>495956.28</v>
      </c>
      <c r="D389">
        <v>696777.97</v>
      </c>
      <c r="E389">
        <v>311570.28000000003</v>
      </c>
      <c r="H389">
        <v>1964572.1</v>
      </c>
      <c r="I389">
        <v>5040777.5</v>
      </c>
      <c r="J389">
        <v>3237303.8</v>
      </c>
      <c r="M389">
        <v>406945.75</v>
      </c>
      <c r="N389">
        <v>526245.69999999995</v>
      </c>
      <c r="S389" s="5">
        <v>53752</v>
      </c>
      <c r="T389">
        <v>521646.6</v>
      </c>
      <c r="U389">
        <v>664526.9</v>
      </c>
      <c r="V389">
        <v>232306.541</v>
      </c>
      <c r="Y389">
        <v>2024045.1</v>
      </c>
      <c r="Z389">
        <v>263622.75</v>
      </c>
      <c r="AD389">
        <v>381993.12</v>
      </c>
      <c r="AE389">
        <v>802404.56</v>
      </c>
      <c r="AJ389" s="5">
        <v>53752</v>
      </c>
      <c r="AK389">
        <v>201430.7</v>
      </c>
      <c r="AL389">
        <v>79638</v>
      </c>
      <c r="AM389">
        <v>262885.28000000003</v>
      </c>
      <c r="AN389">
        <v>0</v>
      </c>
      <c r="AO389">
        <v>1710306.6</v>
      </c>
      <c r="AP389">
        <v>254265.45</v>
      </c>
      <c r="AS389" s="5">
        <v>53752</v>
      </c>
      <c r="AT389">
        <v>186862.34</v>
      </c>
      <c r="AU389">
        <v>72604.990000000005</v>
      </c>
      <c r="AV389">
        <v>222862.31</v>
      </c>
      <c r="AW389">
        <v>0</v>
      </c>
      <c r="AX389">
        <v>1766679.1</v>
      </c>
      <c r="AY389">
        <v>257365.98</v>
      </c>
      <c r="AZ389" s="5"/>
    </row>
    <row r="390" spans="2:52" x14ac:dyDescent="0.2">
      <c r="B390" s="5">
        <v>53783</v>
      </c>
      <c r="C390">
        <v>469002.72</v>
      </c>
      <c r="D390">
        <v>684899.05999999994</v>
      </c>
      <c r="E390">
        <v>306837.3</v>
      </c>
      <c r="H390">
        <v>1965986.6</v>
      </c>
      <c r="I390">
        <v>4964545.5</v>
      </c>
      <c r="J390">
        <v>3244665.5</v>
      </c>
      <c r="M390">
        <v>382884.56</v>
      </c>
      <c r="N390">
        <v>481487.34</v>
      </c>
      <c r="S390" s="5">
        <v>53783</v>
      </c>
      <c r="T390">
        <v>460654.75</v>
      </c>
      <c r="U390">
        <v>658531</v>
      </c>
      <c r="V390">
        <v>225593.67499999999</v>
      </c>
      <c r="Y390">
        <v>2014578.1</v>
      </c>
      <c r="Z390">
        <v>263913.65999999997</v>
      </c>
      <c r="AD390">
        <v>380378</v>
      </c>
      <c r="AE390">
        <v>751918.7</v>
      </c>
      <c r="AJ390" s="5">
        <v>53783</v>
      </c>
      <c r="AK390">
        <v>195453.77</v>
      </c>
      <c r="AL390">
        <v>68686.289999999994</v>
      </c>
      <c r="AM390">
        <v>251730.95</v>
      </c>
      <c r="AN390">
        <v>0</v>
      </c>
      <c r="AO390">
        <v>1712249.9</v>
      </c>
      <c r="AP390">
        <v>253737.06</v>
      </c>
      <c r="AS390" s="5">
        <v>53783</v>
      </c>
      <c r="AT390">
        <v>181254.48</v>
      </c>
      <c r="AU390">
        <v>70939.77</v>
      </c>
      <c r="AV390">
        <v>222873.60000000001</v>
      </c>
      <c r="AW390">
        <v>0</v>
      </c>
      <c r="AX390">
        <v>1757637.2</v>
      </c>
      <c r="AY390">
        <v>256940.94</v>
      </c>
      <c r="AZ390" s="5"/>
    </row>
    <row r="391" spans="2:52" x14ac:dyDescent="0.2">
      <c r="B391" s="5">
        <v>53813</v>
      </c>
      <c r="C391">
        <v>503642.38</v>
      </c>
      <c r="D391">
        <v>676794.02</v>
      </c>
      <c r="E391">
        <v>306791.75</v>
      </c>
      <c r="H391">
        <v>1968020.1</v>
      </c>
      <c r="I391">
        <v>4968317</v>
      </c>
      <c r="J391">
        <v>3220448.5</v>
      </c>
      <c r="M391">
        <v>365921.78</v>
      </c>
      <c r="N391">
        <v>451258.28</v>
      </c>
      <c r="S391" s="5">
        <v>53813</v>
      </c>
      <c r="T391">
        <v>465509.5</v>
      </c>
      <c r="U391">
        <v>659504.06000000006</v>
      </c>
      <c r="V391">
        <v>222033.60100000002</v>
      </c>
      <c r="Y391">
        <v>2006012.5</v>
      </c>
      <c r="Z391">
        <v>263637.06</v>
      </c>
      <c r="AD391">
        <v>388606.71999999997</v>
      </c>
      <c r="AE391">
        <v>709695.56</v>
      </c>
      <c r="AJ391" s="5">
        <v>53813</v>
      </c>
      <c r="AK391">
        <v>191078.64</v>
      </c>
      <c r="AL391">
        <v>62758.02</v>
      </c>
      <c r="AM391">
        <v>243236.77</v>
      </c>
      <c r="AN391">
        <v>0</v>
      </c>
      <c r="AO391">
        <v>1714794</v>
      </c>
      <c r="AP391">
        <v>253226.08</v>
      </c>
      <c r="AS391" s="5">
        <v>53813</v>
      </c>
      <c r="AT391">
        <v>180201.03</v>
      </c>
      <c r="AU391">
        <v>72244.600000000006</v>
      </c>
      <c r="AV391">
        <v>222380.3</v>
      </c>
      <c r="AW391">
        <v>0</v>
      </c>
      <c r="AX391">
        <v>1749527</v>
      </c>
      <c r="AY391">
        <v>256485.56</v>
      </c>
      <c r="AZ391" s="5"/>
    </row>
    <row r="392" spans="2:52" x14ac:dyDescent="0.2">
      <c r="B392" s="5">
        <v>53844</v>
      </c>
      <c r="C392">
        <v>537459</v>
      </c>
      <c r="D392">
        <v>674673.08</v>
      </c>
      <c r="E392">
        <v>308590.75</v>
      </c>
      <c r="H392">
        <v>1970571.1</v>
      </c>
      <c r="I392">
        <v>5035255.5</v>
      </c>
      <c r="J392">
        <v>3169871.2</v>
      </c>
      <c r="M392">
        <v>361019.3</v>
      </c>
      <c r="N392">
        <v>441294.2</v>
      </c>
      <c r="S392" s="5">
        <v>53844</v>
      </c>
      <c r="T392">
        <v>501460.56</v>
      </c>
      <c r="U392">
        <v>658410.25</v>
      </c>
      <c r="V392">
        <v>221059.57</v>
      </c>
      <c r="Y392">
        <v>1998240.5</v>
      </c>
      <c r="Z392">
        <v>262216.84000000003</v>
      </c>
      <c r="AD392">
        <v>399495.44</v>
      </c>
      <c r="AE392">
        <v>680432</v>
      </c>
      <c r="AJ392" s="5">
        <v>53844</v>
      </c>
      <c r="AK392">
        <v>188818.17</v>
      </c>
      <c r="AL392">
        <v>61543.597999999998</v>
      </c>
      <c r="AM392">
        <v>237344.44</v>
      </c>
      <c r="AN392">
        <v>0</v>
      </c>
      <c r="AO392">
        <v>1717837</v>
      </c>
      <c r="AP392">
        <v>252734.14</v>
      </c>
      <c r="AS392" s="5">
        <v>53844</v>
      </c>
      <c r="AT392">
        <v>182301.98</v>
      </c>
      <c r="AU392">
        <v>74395.664000000004</v>
      </c>
      <c r="AV392">
        <v>221675.86</v>
      </c>
      <c r="AW392">
        <v>0</v>
      </c>
      <c r="AX392">
        <v>1742235.6</v>
      </c>
      <c r="AY392">
        <v>256004.84</v>
      </c>
      <c r="AZ392" s="5"/>
    </row>
    <row r="393" spans="2:52" x14ac:dyDescent="0.2">
      <c r="B393" s="5">
        <v>53874</v>
      </c>
      <c r="C393">
        <v>560074.9</v>
      </c>
      <c r="D393">
        <v>680526.29</v>
      </c>
      <c r="E393">
        <v>320564.78000000003</v>
      </c>
      <c r="H393">
        <v>1973551.5</v>
      </c>
      <c r="I393">
        <v>5158620</v>
      </c>
      <c r="J393">
        <v>3143160.5</v>
      </c>
      <c r="M393">
        <v>368776.4</v>
      </c>
      <c r="N393">
        <v>471277.78</v>
      </c>
      <c r="S393" s="5">
        <v>53874</v>
      </c>
      <c r="T393">
        <v>539709.19999999995</v>
      </c>
      <c r="U393">
        <v>666696.43999999994</v>
      </c>
      <c r="V393">
        <v>228253.59600000002</v>
      </c>
      <c r="Y393">
        <v>1991158.1</v>
      </c>
      <c r="Z393">
        <v>259857.86</v>
      </c>
      <c r="AD393">
        <v>416082.97</v>
      </c>
      <c r="AE393">
        <v>681947.44</v>
      </c>
      <c r="AJ393" s="5">
        <v>53874</v>
      </c>
      <c r="AK393">
        <v>188532.1</v>
      </c>
      <c r="AL393">
        <v>64396.49</v>
      </c>
      <c r="AM393">
        <v>234806.78</v>
      </c>
      <c r="AN393">
        <v>0</v>
      </c>
      <c r="AO393">
        <v>1721289</v>
      </c>
      <c r="AP393">
        <v>252262.42</v>
      </c>
      <c r="AS393" s="5">
        <v>53874</v>
      </c>
      <c r="AT393">
        <v>185756.77</v>
      </c>
      <c r="AU393">
        <v>80237.36</v>
      </c>
      <c r="AV393">
        <v>221188.36</v>
      </c>
      <c r="AW393">
        <v>0</v>
      </c>
      <c r="AX393">
        <v>1735655.1</v>
      </c>
      <c r="AY393">
        <v>255502.9</v>
      </c>
      <c r="AZ393" s="5"/>
    </row>
    <row r="394" spans="2:52" x14ac:dyDescent="0.2">
      <c r="B394" s="5">
        <v>53905</v>
      </c>
      <c r="C394">
        <v>625388.75</v>
      </c>
      <c r="D394">
        <v>692140.26</v>
      </c>
      <c r="E394">
        <v>334800.7</v>
      </c>
      <c r="H394">
        <v>1976885.6</v>
      </c>
      <c r="I394">
        <v>5327805.5</v>
      </c>
      <c r="J394">
        <v>3145302.2</v>
      </c>
      <c r="M394">
        <v>394432.72</v>
      </c>
      <c r="N394">
        <v>535875.75</v>
      </c>
      <c r="S394" s="5">
        <v>53905</v>
      </c>
      <c r="T394">
        <v>593197.43999999994</v>
      </c>
      <c r="U394">
        <v>676289.1</v>
      </c>
      <c r="V394">
        <v>242627.774</v>
      </c>
      <c r="Y394">
        <v>1984672.9</v>
      </c>
      <c r="Z394">
        <v>257259.78</v>
      </c>
      <c r="AD394">
        <v>445936.62</v>
      </c>
      <c r="AE394">
        <v>732376.2</v>
      </c>
      <c r="AJ394" s="5">
        <v>53905</v>
      </c>
      <c r="AK394">
        <v>190503.86</v>
      </c>
      <c r="AL394">
        <v>72190.37</v>
      </c>
      <c r="AM394">
        <v>233675.17</v>
      </c>
      <c r="AN394">
        <v>0</v>
      </c>
      <c r="AO394">
        <v>1725074.2</v>
      </c>
      <c r="AP394">
        <v>251811.4</v>
      </c>
      <c r="AS394" s="5">
        <v>53905</v>
      </c>
      <c r="AT394">
        <v>191242.34</v>
      </c>
      <c r="AU394">
        <v>91484.18</v>
      </c>
      <c r="AV394">
        <v>221431.67</v>
      </c>
      <c r="AW394">
        <v>0</v>
      </c>
      <c r="AX394">
        <v>1729689.8</v>
      </c>
      <c r="AY394">
        <v>254982.95</v>
      </c>
      <c r="AZ394" s="5"/>
    </row>
    <row r="395" spans="2:52" x14ac:dyDescent="0.2">
      <c r="B395" s="5">
        <v>53936</v>
      </c>
      <c r="C395">
        <v>676682.2</v>
      </c>
      <c r="D395">
        <v>707823.93</v>
      </c>
      <c r="E395">
        <v>343804.5</v>
      </c>
      <c r="H395">
        <v>1980510.1</v>
      </c>
      <c r="I395">
        <v>5532399</v>
      </c>
      <c r="J395">
        <v>3164670.8</v>
      </c>
      <c r="M395">
        <v>439260.47</v>
      </c>
      <c r="N395">
        <v>592880.6</v>
      </c>
      <c r="S395" s="5">
        <v>53936</v>
      </c>
      <c r="T395">
        <v>654311.75</v>
      </c>
      <c r="U395">
        <v>687950.9</v>
      </c>
      <c r="V395">
        <v>256776.04500000001</v>
      </c>
      <c r="Y395">
        <v>1978702.8</v>
      </c>
      <c r="Z395">
        <v>255343.86</v>
      </c>
      <c r="AD395">
        <v>485171.8</v>
      </c>
      <c r="AE395">
        <v>816975.9</v>
      </c>
      <c r="AJ395" s="5">
        <v>53936</v>
      </c>
      <c r="AK395">
        <v>195686.78</v>
      </c>
      <c r="AL395">
        <v>85225.233999999997</v>
      </c>
      <c r="AM395">
        <v>233188.64</v>
      </c>
      <c r="AN395">
        <v>0</v>
      </c>
      <c r="AO395">
        <v>1729128.8</v>
      </c>
      <c r="AP395">
        <v>251381.36</v>
      </c>
      <c r="AS395" s="5">
        <v>53936</v>
      </c>
      <c r="AT395">
        <v>199034.4</v>
      </c>
      <c r="AU395">
        <v>106633.14</v>
      </c>
      <c r="AV395">
        <v>222870.14</v>
      </c>
      <c r="AW395">
        <v>0</v>
      </c>
      <c r="AX395">
        <v>1724255</v>
      </c>
      <c r="AY395">
        <v>254447.58</v>
      </c>
      <c r="AZ395" s="5"/>
    </row>
    <row r="396" spans="2:52" x14ac:dyDescent="0.2">
      <c r="B396" s="5">
        <v>53966</v>
      </c>
      <c r="C396">
        <v>656750.5</v>
      </c>
      <c r="D396">
        <v>715584.84</v>
      </c>
      <c r="E396">
        <v>344294.7</v>
      </c>
      <c r="H396">
        <v>1984371.4</v>
      </c>
      <c r="I396">
        <v>5648994</v>
      </c>
      <c r="J396">
        <v>3177592.8</v>
      </c>
      <c r="M396">
        <v>480816.8</v>
      </c>
      <c r="N396">
        <v>609066.30000000005</v>
      </c>
      <c r="S396" s="5">
        <v>53966</v>
      </c>
      <c r="T396">
        <v>672844.6</v>
      </c>
      <c r="U396">
        <v>699042.06</v>
      </c>
      <c r="V396">
        <v>260126.21799999999</v>
      </c>
      <c r="Y396">
        <v>1973177.1</v>
      </c>
      <c r="Z396">
        <v>254612.5</v>
      </c>
      <c r="AD396">
        <v>517766.53</v>
      </c>
      <c r="AE396">
        <v>865621.8</v>
      </c>
      <c r="AJ396" s="5">
        <v>53966</v>
      </c>
      <c r="AK396">
        <v>204058.81</v>
      </c>
      <c r="AL396">
        <v>100250.41</v>
      </c>
      <c r="AM396">
        <v>233134.16</v>
      </c>
      <c r="AN396">
        <v>0</v>
      </c>
      <c r="AO396">
        <v>1733399.1</v>
      </c>
      <c r="AP396">
        <v>250972.25</v>
      </c>
      <c r="AS396" s="5">
        <v>53966</v>
      </c>
      <c r="AT396">
        <v>208549.86</v>
      </c>
      <c r="AU396">
        <v>122896.586</v>
      </c>
      <c r="AV396">
        <v>225371.66</v>
      </c>
      <c r="AW396">
        <v>0</v>
      </c>
      <c r="AX396">
        <v>1719278.1</v>
      </c>
      <c r="AY396">
        <v>253899</v>
      </c>
      <c r="AZ396" s="5"/>
    </row>
    <row r="397" spans="2:52" x14ac:dyDescent="0.2">
      <c r="B397" s="5">
        <v>53997</v>
      </c>
      <c r="C397">
        <v>576823.9</v>
      </c>
      <c r="D397">
        <v>719722.12</v>
      </c>
      <c r="E397">
        <v>338323.03</v>
      </c>
      <c r="H397">
        <v>1988425.1</v>
      </c>
      <c r="I397">
        <v>5643850</v>
      </c>
      <c r="J397">
        <v>3194581.2</v>
      </c>
      <c r="M397">
        <v>495429</v>
      </c>
      <c r="N397">
        <v>585288.75</v>
      </c>
      <c r="S397" s="5">
        <v>53997</v>
      </c>
      <c r="T397">
        <v>625067.5</v>
      </c>
      <c r="U397">
        <v>706858.3</v>
      </c>
      <c r="V397">
        <v>252115.51</v>
      </c>
      <c r="Y397">
        <v>1968033.5</v>
      </c>
      <c r="Z397">
        <v>254914.92</v>
      </c>
      <c r="AD397">
        <v>530799.19999999995</v>
      </c>
      <c r="AE397">
        <v>847571</v>
      </c>
      <c r="AJ397" s="5">
        <v>53997</v>
      </c>
      <c r="AK397">
        <v>212133.25</v>
      </c>
      <c r="AL397">
        <v>109181.04</v>
      </c>
      <c r="AM397">
        <v>232697.95</v>
      </c>
      <c r="AN397">
        <v>0</v>
      </c>
      <c r="AO397">
        <v>1737841.1</v>
      </c>
      <c r="AP397">
        <v>250583.86</v>
      </c>
      <c r="AS397" s="5">
        <v>53997</v>
      </c>
      <c r="AT397">
        <v>217170.25</v>
      </c>
      <c r="AU397">
        <v>135299.29999999999</v>
      </c>
      <c r="AV397">
        <v>227655.61</v>
      </c>
      <c r="AW397">
        <v>0</v>
      </c>
      <c r="AX397">
        <v>1714694.6</v>
      </c>
      <c r="AY397">
        <v>253339.06</v>
      </c>
      <c r="AZ397" s="5"/>
    </row>
    <row r="398" spans="2:52" x14ac:dyDescent="0.2">
      <c r="B398" s="5">
        <v>54027</v>
      </c>
      <c r="C398">
        <v>494663.56</v>
      </c>
      <c r="D398">
        <v>714647.80999999994</v>
      </c>
      <c r="E398">
        <v>330406.75</v>
      </c>
      <c r="H398">
        <v>1992633.2</v>
      </c>
      <c r="I398">
        <v>5553649.5</v>
      </c>
      <c r="J398">
        <v>3215989</v>
      </c>
      <c r="M398">
        <v>483742.47</v>
      </c>
      <c r="N398">
        <v>542576.25</v>
      </c>
      <c r="S398" s="5">
        <v>54027</v>
      </c>
      <c r="T398">
        <v>559653.56000000006</v>
      </c>
      <c r="U398">
        <v>708303.2</v>
      </c>
      <c r="V398">
        <v>242379.95699999999</v>
      </c>
      <c r="Y398">
        <v>1963218.4</v>
      </c>
      <c r="Z398">
        <v>256035.88</v>
      </c>
      <c r="AD398">
        <v>514639.88</v>
      </c>
      <c r="AE398">
        <v>796483.9</v>
      </c>
      <c r="AJ398" s="5">
        <v>54027</v>
      </c>
      <c r="AK398">
        <v>216501.33</v>
      </c>
      <c r="AL398">
        <v>109058.766</v>
      </c>
      <c r="AM398">
        <v>231249.3</v>
      </c>
      <c r="AN398">
        <v>0</v>
      </c>
      <c r="AO398">
        <v>1742417.4</v>
      </c>
      <c r="AP398">
        <v>250215.86</v>
      </c>
      <c r="AS398" s="5">
        <v>54027</v>
      </c>
      <c r="AT398">
        <v>221163.56</v>
      </c>
      <c r="AU398">
        <v>132341.95000000001</v>
      </c>
      <c r="AV398">
        <v>228742.23</v>
      </c>
      <c r="AW398">
        <v>0</v>
      </c>
      <c r="AX398">
        <v>1710449.2</v>
      </c>
      <c r="AY398">
        <v>252769.27</v>
      </c>
      <c r="AZ398" s="5"/>
    </row>
    <row r="399" spans="2:52" x14ac:dyDescent="0.2">
      <c r="B399" s="5">
        <v>54058</v>
      </c>
      <c r="C399">
        <v>474283.56</v>
      </c>
      <c r="D399">
        <v>709481.04999999993</v>
      </c>
      <c r="E399">
        <v>319717.3</v>
      </c>
      <c r="H399">
        <v>1996964.9</v>
      </c>
      <c r="I399">
        <v>5394747.5</v>
      </c>
      <c r="J399">
        <v>3229852.2</v>
      </c>
      <c r="M399">
        <v>454510.5</v>
      </c>
      <c r="N399">
        <v>495575.56</v>
      </c>
      <c r="S399" s="5">
        <v>54058</v>
      </c>
      <c r="T399">
        <v>552889.25</v>
      </c>
      <c r="U399">
        <v>717684.5</v>
      </c>
      <c r="V399">
        <v>233254.467</v>
      </c>
      <c r="Y399">
        <v>1958684.9</v>
      </c>
      <c r="Z399">
        <v>257593.81</v>
      </c>
      <c r="AD399">
        <v>492394.66</v>
      </c>
      <c r="AE399">
        <v>735472.06</v>
      </c>
      <c r="AJ399" s="5">
        <v>54058</v>
      </c>
      <c r="AK399">
        <v>215840.1</v>
      </c>
      <c r="AL399">
        <v>100363.29</v>
      </c>
      <c r="AM399">
        <v>228221.94</v>
      </c>
      <c r="AN399">
        <v>0</v>
      </c>
      <c r="AO399">
        <v>1747097.2</v>
      </c>
      <c r="AP399">
        <v>249867.83</v>
      </c>
      <c r="AS399" s="5">
        <v>54058</v>
      </c>
      <c r="AT399">
        <v>219927.94</v>
      </c>
      <c r="AU399">
        <v>123647.914</v>
      </c>
      <c r="AV399">
        <v>228730.23</v>
      </c>
      <c r="AW399">
        <v>0</v>
      </c>
      <c r="AX399">
        <v>1706494</v>
      </c>
      <c r="AY399">
        <v>252190.97</v>
      </c>
      <c r="AZ399" s="5"/>
    </row>
    <row r="400" spans="2:52" x14ac:dyDescent="0.2">
      <c r="B400" s="5">
        <v>54089</v>
      </c>
      <c r="C400">
        <v>464578.25</v>
      </c>
      <c r="D400">
        <v>698253.6399999999</v>
      </c>
      <c r="E400">
        <v>307752.65999999997</v>
      </c>
      <c r="H400">
        <v>2001406.2</v>
      </c>
      <c r="I400">
        <v>5213083.5</v>
      </c>
      <c r="J400">
        <v>3208453.5</v>
      </c>
      <c r="M400">
        <v>421118.66</v>
      </c>
      <c r="N400">
        <v>457643.4</v>
      </c>
      <c r="S400" s="5">
        <v>54089</v>
      </c>
      <c r="T400">
        <v>595655.9</v>
      </c>
      <c r="U400">
        <v>713021.1</v>
      </c>
      <c r="V400">
        <v>226276.64299999998</v>
      </c>
      <c r="Y400">
        <v>1954430.1</v>
      </c>
      <c r="Z400">
        <v>259968.62</v>
      </c>
      <c r="AD400">
        <v>479222.38</v>
      </c>
      <c r="AE400">
        <v>684065.4</v>
      </c>
      <c r="AJ400" s="5">
        <v>54089</v>
      </c>
      <c r="AK400">
        <v>210084.89</v>
      </c>
      <c r="AL400">
        <v>89108.04</v>
      </c>
      <c r="AM400">
        <v>222589.52</v>
      </c>
      <c r="AN400">
        <v>0</v>
      </c>
      <c r="AO400">
        <v>1751869.5</v>
      </c>
      <c r="AP400">
        <v>249536.84</v>
      </c>
      <c r="AS400" s="5">
        <v>54089</v>
      </c>
      <c r="AT400">
        <v>215936.95</v>
      </c>
      <c r="AU400">
        <v>122198.52</v>
      </c>
      <c r="AV400">
        <v>226713.84</v>
      </c>
      <c r="AW400">
        <v>0</v>
      </c>
      <c r="AX400">
        <v>1702822</v>
      </c>
      <c r="AY400">
        <v>251607.94</v>
      </c>
      <c r="AZ400" s="5"/>
    </row>
    <row r="401" spans="2:52" x14ac:dyDescent="0.2">
      <c r="B401" s="5">
        <v>54118</v>
      </c>
      <c r="C401">
        <v>462224.7</v>
      </c>
      <c r="D401">
        <v>690964.24999999988</v>
      </c>
      <c r="E401">
        <v>303637</v>
      </c>
      <c r="H401">
        <v>2006114.6</v>
      </c>
      <c r="I401">
        <v>5075201</v>
      </c>
      <c r="J401">
        <v>3157929.5</v>
      </c>
      <c r="M401">
        <v>394268.75</v>
      </c>
      <c r="N401">
        <v>433195.06</v>
      </c>
      <c r="S401" s="5">
        <v>54118</v>
      </c>
      <c r="T401">
        <v>585265.19999999995</v>
      </c>
      <c r="U401">
        <v>699326.5</v>
      </c>
      <c r="V401">
        <v>222123.47000000003</v>
      </c>
      <c r="Y401">
        <v>1950686.1</v>
      </c>
      <c r="Z401">
        <v>262071.48</v>
      </c>
      <c r="AD401">
        <v>449105.38</v>
      </c>
      <c r="AE401">
        <v>641496.06000000006</v>
      </c>
      <c r="AJ401" s="5">
        <v>54118</v>
      </c>
      <c r="AK401">
        <v>201569.47</v>
      </c>
      <c r="AL401">
        <v>78592.016000000003</v>
      </c>
      <c r="AM401">
        <v>215176.73</v>
      </c>
      <c r="AN401">
        <v>0</v>
      </c>
      <c r="AO401">
        <v>1756896.2</v>
      </c>
      <c r="AP401">
        <v>249218.55</v>
      </c>
      <c r="AS401" s="5">
        <v>54118</v>
      </c>
      <c r="AT401">
        <v>208934.45</v>
      </c>
      <c r="AU401">
        <v>108861.12</v>
      </c>
      <c r="AV401">
        <v>220869.92</v>
      </c>
      <c r="AW401">
        <v>0</v>
      </c>
      <c r="AX401">
        <v>1699659.6</v>
      </c>
      <c r="AY401">
        <v>251026.4</v>
      </c>
      <c r="AZ401" s="5"/>
    </row>
    <row r="402" spans="2:52" x14ac:dyDescent="0.2">
      <c r="B402" s="5">
        <v>54149</v>
      </c>
      <c r="C402">
        <v>463860.12</v>
      </c>
      <c r="D402">
        <v>681971.38</v>
      </c>
      <c r="E402">
        <v>304068.09999999998</v>
      </c>
      <c r="H402">
        <v>2011189.5</v>
      </c>
      <c r="I402">
        <v>5012681</v>
      </c>
      <c r="J402">
        <v>3137305</v>
      </c>
      <c r="M402">
        <v>379344.1</v>
      </c>
      <c r="N402">
        <v>423118.56</v>
      </c>
      <c r="S402" s="5">
        <v>54149</v>
      </c>
      <c r="T402">
        <v>490526.2</v>
      </c>
      <c r="U402">
        <v>695940.44</v>
      </c>
      <c r="V402">
        <v>217886.27999999997</v>
      </c>
      <c r="Y402">
        <v>1947526.9</v>
      </c>
      <c r="Z402">
        <v>262895.46999999997</v>
      </c>
      <c r="AD402">
        <v>426100.75</v>
      </c>
      <c r="AE402">
        <v>606568.6</v>
      </c>
      <c r="AJ402" s="5">
        <v>54149</v>
      </c>
      <c r="AK402">
        <v>194035.33</v>
      </c>
      <c r="AL402">
        <v>73080.87</v>
      </c>
      <c r="AM402">
        <v>208824.61</v>
      </c>
      <c r="AN402">
        <v>0</v>
      </c>
      <c r="AO402">
        <v>1762276.1</v>
      </c>
      <c r="AP402">
        <v>248913.44</v>
      </c>
      <c r="AS402" s="5">
        <v>54149</v>
      </c>
      <c r="AT402">
        <v>202431.9</v>
      </c>
      <c r="AU402">
        <v>96174.36</v>
      </c>
      <c r="AV402">
        <v>212888.22</v>
      </c>
      <c r="AW402">
        <v>0</v>
      </c>
      <c r="AX402">
        <v>1697077.6</v>
      </c>
      <c r="AY402">
        <v>250449.16</v>
      </c>
      <c r="AZ402" s="5"/>
    </row>
    <row r="403" spans="2:52" x14ac:dyDescent="0.2">
      <c r="B403" s="5">
        <v>54179</v>
      </c>
      <c r="C403">
        <v>475715.97</v>
      </c>
      <c r="D403">
        <v>676414.09</v>
      </c>
      <c r="E403">
        <v>312027.25</v>
      </c>
      <c r="H403">
        <v>2016634.4</v>
      </c>
      <c r="I403">
        <v>5015469</v>
      </c>
      <c r="J403">
        <v>3122304.5</v>
      </c>
      <c r="M403">
        <v>372130.38</v>
      </c>
      <c r="N403">
        <v>440090.3</v>
      </c>
      <c r="S403" s="5">
        <v>54179</v>
      </c>
      <c r="T403">
        <v>471496.53</v>
      </c>
      <c r="U403">
        <v>695208.5</v>
      </c>
      <c r="V403">
        <v>219091.96999999997</v>
      </c>
      <c r="Y403">
        <v>1944908.8</v>
      </c>
      <c r="Z403">
        <v>262297.8</v>
      </c>
      <c r="AD403">
        <v>425853.2</v>
      </c>
      <c r="AE403">
        <v>587501.19999999995</v>
      </c>
      <c r="AJ403" s="5">
        <v>54179</v>
      </c>
      <c r="AK403">
        <v>189416.7</v>
      </c>
      <c r="AL403">
        <v>70456.89</v>
      </c>
      <c r="AM403">
        <v>205011.61</v>
      </c>
      <c r="AN403">
        <v>0</v>
      </c>
      <c r="AO403">
        <v>1768011.9</v>
      </c>
      <c r="AP403">
        <v>248622.42</v>
      </c>
      <c r="AS403" s="5">
        <v>54179</v>
      </c>
      <c r="AT403">
        <v>199867.36</v>
      </c>
      <c r="AU403">
        <v>94756.914000000004</v>
      </c>
      <c r="AV403">
        <v>206897.83</v>
      </c>
      <c r="AW403">
        <v>0</v>
      </c>
      <c r="AX403">
        <v>1695029.6</v>
      </c>
      <c r="AY403">
        <v>249878.97</v>
      </c>
      <c r="AZ403" s="5"/>
    </row>
    <row r="404" spans="2:52" x14ac:dyDescent="0.2">
      <c r="B404" s="5">
        <v>54210</v>
      </c>
      <c r="C404">
        <v>555230.69999999995</v>
      </c>
      <c r="D404">
        <v>678611.49000000011</v>
      </c>
      <c r="E404">
        <v>331497.94</v>
      </c>
      <c r="H404">
        <v>2022427.6</v>
      </c>
      <c r="I404">
        <v>5086234.5</v>
      </c>
      <c r="J404">
        <v>3127676</v>
      </c>
      <c r="M404">
        <v>375591.72</v>
      </c>
      <c r="N404">
        <v>526069.5</v>
      </c>
      <c r="S404" s="5">
        <v>54210</v>
      </c>
      <c r="T404">
        <v>509840.53</v>
      </c>
      <c r="U404">
        <v>704739.94</v>
      </c>
      <c r="V404">
        <v>226590.07500000001</v>
      </c>
      <c r="Y404">
        <v>1942769.5</v>
      </c>
      <c r="Z404">
        <v>260574.12</v>
      </c>
      <c r="AD404">
        <v>432743.22</v>
      </c>
      <c r="AE404">
        <v>600724.19999999995</v>
      </c>
      <c r="AJ404" s="5">
        <v>54210</v>
      </c>
      <c r="AK404">
        <v>187797.75</v>
      </c>
      <c r="AL404">
        <v>70283.983999999997</v>
      </c>
      <c r="AM404">
        <v>203919.56</v>
      </c>
      <c r="AN404">
        <v>0</v>
      </c>
      <c r="AO404">
        <v>1774081.2</v>
      </c>
      <c r="AP404">
        <v>248346.39</v>
      </c>
      <c r="AS404" s="5">
        <v>54210</v>
      </c>
      <c r="AT404">
        <v>200025.4</v>
      </c>
      <c r="AU404">
        <v>95702.63</v>
      </c>
      <c r="AV404">
        <v>204714.11</v>
      </c>
      <c r="AW404">
        <v>0</v>
      </c>
      <c r="AX404">
        <v>1693451.1</v>
      </c>
      <c r="AY404">
        <v>249318.31</v>
      </c>
      <c r="AZ404" s="5"/>
    </row>
    <row r="405" spans="2:52" x14ac:dyDescent="0.2">
      <c r="B405" s="5">
        <v>54240</v>
      </c>
      <c r="C405">
        <v>667316.69999999995</v>
      </c>
      <c r="D405">
        <v>689471.54</v>
      </c>
      <c r="E405">
        <v>359181.2</v>
      </c>
      <c r="H405">
        <v>2028542.1</v>
      </c>
      <c r="I405">
        <v>5286525</v>
      </c>
      <c r="J405">
        <v>3186653.8</v>
      </c>
      <c r="M405">
        <v>398696.9</v>
      </c>
      <c r="N405">
        <v>696474.94</v>
      </c>
      <c r="S405" s="5">
        <v>54240</v>
      </c>
      <c r="T405">
        <v>551514.93999999994</v>
      </c>
      <c r="U405">
        <v>715088.4</v>
      </c>
      <c r="V405">
        <v>246145.15500000003</v>
      </c>
      <c r="Y405">
        <v>1941050</v>
      </c>
      <c r="Z405">
        <v>258451.4</v>
      </c>
      <c r="AD405">
        <v>451823.1</v>
      </c>
      <c r="AE405">
        <v>682364</v>
      </c>
      <c r="AJ405" s="5">
        <v>54240</v>
      </c>
      <c r="AK405">
        <v>189357.89</v>
      </c>
      <c r="AL405">
        <v>77472.195000000007</v>
      </c>
      <c r="AM405">
        <v>203940.94</v>
      </c>
      <c r="AN405">
        <v>0</v>
      </c>
      <c r="AO405">
        <v>1780456</v>
      </c>
      <c r="AP405">
        <v>248086.16</v>
      </c>
      <c r="AS405" s="5">
        <v>54240</v>
      </c>
      <c r="AT405">
        <v>202423.77</v>
      </c>
      <c r="AU405">
        <v>101479.84</v>
      </c>
      <c r="AV405">
        <v>204888.66</v>
      </c>
      <c r="AW405">
        <v>0</v>
      </c>
      <c r="AX405">
        <v>1692280.6</v>
      </c>
      <c r="AY405">
        <v>248769.14</v>
      </c>
      <c r="AZ405" s="5"/>
    </row>
    <row r="406" spans="2:52" x14ac:dyDescent="0.2">
      <c r="B406" s="5">
        <v>54271</v>
      </c>
      <c r="C406">
        <v>775093.8</v>
      </c>
      <c r="D406">
        <v>703217.96</v>
      </c>
      <c r="E406">
        <v>375392</v>
      </c>
      <c r="H406">
        <v>2034950.5</v>
      </c>
      <c r="I406">
        <v>5587420</v>
      </c>
      <c r="J406">
        <v>3264595</v>
      </c>
      <c r="M406">
        <v>445724.7</v>
      </c>
      <c r="N406">
        <v>879268.4</v>
      </c>
      <c r="S406" s="5">
        <v>54271</v>
      </c>
      <c r="T406">
        <v>611427.93999999994</v>
      </c>
      <c r="U406">
        <v>730721.56</v>
      </c>
      <c r="V406">
        <v>274295.28700000001</v>
      </c>
      <c r="Y406">
        <v>1939696.4</v>
      </c>
      <c r="Z406">
        <v>257059.58</v>
      </c>
      <c r="AD406">
        <v>486955.62</v>
      </c>
      <c r="AE406">
        <v>848680.94</v>
      </c>
      <c r="AJ406" s="5">
        <v>54271</v>
      </c>
      <c r="AK406">
        <v>194472.12</v>
      </c>
      <c r="AL406">
        <v>92620.35</v>
      </c>
      <c r="AM406">
        <v>204840.62</v>
      </c>
      <c r="AN406">
        <v>0</v>
      </c>
      <c r="AO406">
        <v>1787107.9</v>
      </c>
      <c r="AP406">
        <v>247842.42</v>
      </c>
      <c r="AS406" s="5">
        <v>54271</v>
      </c>
      <c r="AT406">
        <v>207297.98</v>
      </c>
      <c r="AU406">
        <v>111690.52</v>
      </c>
      <c r="AV406">
        <v>206062.8</v>
      </c>
      <c r="AW406">
        <v>0</v>
      </c>
      <c r="AX406">
        <v>1691463.1</v>
      </c>
      <c r="AY406">
        <v>248233.14</v>
      </c>
      <c r="AZ406" s="5"/>
    </row>
    <row r="407" spans="2:52" x14ac:dyDescent="0.2">
      <c r="B407" s="5">
        <v>54302</v>
      </c>
      <c r="C407">
        <v>841162.94</v>
      </c>
      <c r="D407">
        <v>722162.67999999993</v>
      </c>
      <c r="E407">
        <v>377982.25</v>
      </c>
      <c r="H407">
        <v>2041626.5</v>
      </c>
      <c r="I407">
        <v>5837843.5</v>
      </c>
      <c r="J407">
        <v>3291737.8</v>
      </c>
      <c r="M407">
        <v>504425.53</v>
      </c>
      <c r="N407">
        <v>995494.5</v>
      </c>
      <c r="S407" s="5">
        <v>54302</v>
      </c>
      <c r="T407">
        <v>662873.06000000006</v>
      </c>
      <c r="U407">
        <v>740172.1</v>
      </c>
      <c r="V407">
        <v>287299.12099999998</v>
      </c>
      <c r="Y407">
        <v>1938661.1</v>
      </c>
      <c r="Z407">
        <v>257282.17</v>
      </c>
      <c r="AD407">
        <v>522643.34</v>
      </c>
      <c r="AE407">
        <v>1007148</v>
      </c>
      <c r="AJ407" s="5">
        <v>54302</v>
      </c>
      <c r="AK407">
        <v>202920.34</v>
      </c>
      <c r="AL407">
        <v>111943.19500000001</v>
      </c>
      <c r="AM407">
        <v>206627.8</v>
      </c>
      <c r="AN407">
        <v>0</v>
      </c>
      <c r="AO407">
        <v>1794010.6</v>
      </c>
      <c r="AP407">
        <v>247615.78</v>
      </c>
      <c r="AS407" s="5">
        <v>54302</v>
      </c>
      <c r="AT407">
        <v>214305.67</v>
      </c>
      <c r="AU407">
        <v>124593.06</v>
      </c>
      <c r="AV407">
        <v>208382.39</v>
      </c>
      <c r="AW407">
        <v>0</v>
      </c>
      <c r="AX407">
        <v>1690949.6</v>
      </c>
      <c r="AY407">
        <v>247711.69</v>
      </c>
      <c r="AZ407" s="5"/>
    </row>
    <row r="408" spans="2:52" x14ac:dyDescent="0.2">
      <c r="B408" s="5">
        <v>54332</v>
      </c>
      <c r="C408">
        <v>814318.25</v>
      </c>
      <c r="D408">
        <v>734422.88</v>
      </c>
      <c r="E408">
        <v>371681.22</v>
      </c>
      <c r="H408">
        <v>2048546.9</v>
      </c>
      <c r="I408">
        <v>5908080.5</v>
      </c>
      <c r="J408">
        <v>3273946.8</v>
      </c>
      <c r="M408">
        <v>552845.75</v>
      </c>
      <c r="N408">
        <v>1035387.56</v>
      </c>
      <c r="S408" s="5">
        <v>54332</v>
      </c>
      <c r="T408">
        <v>680847</v>
      </c>
      <c r="U408">
        <v>747387.4</v>
      </c>
      <c r="V408">
        <v>281830.53000000003</v>
      </c>
      <c r="Y408">
        <v>1937903.5</v>
      </c>
      <c r="Z408">
        <v>258913.75</v>
      </c>
      <c r="AD408">
        <v>545277.56000000006</v>
      </c>
      <c r="AE408">
        <v>1076559</v>
      </c>
      <c r="AJ408" s="5">
        <v>54332</v>
      </c>
      <c r="AK408">
        <v>213570.38</v>
      </c>
      <c r="AL408">
        <v>131887.98000000001</v>
      </c>
      <c r="AM408">
        <v>209151.11</v>
      </c>
      <c r="AN408">
        <v>0</v>
      </c>
      <c r="AO408">
        <v>1801140.1</v>
      </c>
      <c r="AP408">
        <v>247406.77</v>
      </c>
      <c r="AS408" s="5">
        <v>54332</v>
      </c>
      <c r="AT408">
        <v>221955.11</v>
      </c>
      <c r="AU408">
        <v>138490.35999999999</v>
      </c>
      <c r="AV408">
        <v>211744.67</v>
      </c>
      <c r="AW408">
        <v>0</v>
      </c>
      <c r="AX408">
        <v>1690697.5</v>
      </c>
      <c r="AY408">
        <v>247205.98</v>
      </c>
      <c r="AZ408" s="5"/>
    </row>
    <row r="409" spans="2:52" x14ac:dyDescent="0.2">
      <c r="B409" s="5">
        <v>54363</v>
      </c>
      <c r="C409">
        <v>696405.44</v>
      </c>
      <c r="D409">
        <v>741853.5</v>
      </c>
      <c r="E409">
        <v>356996.03</v>
      </c>
      <c r="H409">
        <v>2055689.8</v>
      </c>
      <c r="I409">
        <v>5846713.5</v>
      </c>
      <c r="J409">
        <v>3247240</v>
      </c>
      <c r="M409">
        <v>571555.19999999995</v>
      </c>
      <c r="N409">
        <v>1019486.7</v>
      </c>
      <c r="S409" s="5">
        <v>54363</v>
      </c>
      <c r="T409">
        <v>671765.7</v>
      </c>
      <c r="U409">
        <v>753067.8</v>
      </c>
      <c r="V409">
        <v>270981.435</v>
      </c>
      <c r="Y409">
        <v>1937386.6</v>
      </c>
      <c r="Z409">
        <v>261237.97</v>
      </c>
      <c r="AD409">
        <v>549028.6</v>
      </c>
      <c r="AE409">
        <v>1076535.3999999999</v>
      </c>
      <c r="AJ409" s="5">
        <v>54363</v>
      </c>
      <c r="AK409">
        <v>223521.81</v>
      </c>
      <c r="AL409">
        <v>145192.75</v>
      </c>
      <c r="AM409">
        <v>211554.8</v>
      </c>
      <c r="AN409">
        <v>0</v>
      </c>
      <c r="AO409">
        <v>1808473.9</v>
      </c>
      <c r="AP409">
        <v>247215.89</v>
      </c>
      <c r="AS409" s="5">
        <v>54363</v>
      </c>
      <c r="AT409">
        <v>227275.58</v>
      </c>
      <c r="AU409">
        <v>147743.53</v>
      </c>
      <c r="AV409">
        <v>215467.05</v>
      </c>
      <c r="AW409">
        <v>0</v>
      </c>
      <c r="AX409">
        <v>1690669.6</v>
      </c>
      <c r="AY409">
        <v>246717.02</v>
      </c>
      <c r="AZ409" s="5"/>
    </row>
    <row r="410" spans="2:52" x14ac:dyDescent="0.2">
      <c r="B410" s="5">
        <v>54393</v>
      </c>
      <c r="C410">
        <v>565068</v>
      </c>
      <c r="D410">
        <v>740058.64999999991</v>
      </c>
      <c r="E410">
        <v>339464.8</v>
      </c>
      <c r="H410">
        <v>2063034.9</v>
      </c>
      <c r="I410">
        <v>5690339.5</v>
      </c>
      <c r="J410">
        <v>3218999.2</v>
      </c>
      <c r="M410">
        <v>563217.5</v>
      </c>
      <c r="N410">
        <v>976278.25</v>
      </c>
      <c r="S410" s="5">
        <v>54393</v>
      </c>
      <c r="T410">
        <v>628797.6</v>
      </c>
      <c r="U410">
        <v>747964.4</v>
      </c>
      <c r="V410">
        <v>258100.70699999999</v>
      </c>
      <c r="Y410">
        <v>1937079.6</v>
      </c>
      <c r="Z410">
        <v>263589.75</v>
      </c>
      <c r="AD410">
        <v>529629.1</v>
      </c>
      <c r="AE410">
        <v>1039549.2</v>
      </c>
      <c r="AJ410" s="5">
        <v>54393</v>
      </c>
      <c r="AK410">
        <v>230246.75</v>
      </c>
      <c r="AL410">
        <v>146125.07999999999</v>
      </c>
      <c r="AM410">
        <v>213110.75</v>
      </c>
      <c r="AN410">
        <v>0</v>
      </c>
      <c r="AO410">
        <v>1815991.2</v>
      </c>
      <c r="AP410">
        <v>247043.66</v>
      </c>
      <c r="AS410" s="5">
        <v>54393</v>
      </c>
      <c r="AT410">
        <v>227331.47</v>
      </c>
      <c r="AU410">
        <v>145129.60000000001</v>
      </c>
      <c r="AV410">
        <v>218587.28</v>
      </c>
      <c r="AW410">
        <v>0</v>
      </c>
      <c r="AX410">
        <v>1690834</v>
      </c>
      <c r="AY410">
        <v>246245.75</v>
      </c>
      <c r="AZ410" s="5"/>
    </row>
    <row r="411" spans="2:52" x14ac:dyDescent="0.2">
      <c r="B411" s="5">
        <v>54424</v>
      </c>
      <c r="C411">
        <v>504040.2</v>
      </c>
      <c r="D411">
        <v>730349</v>
      </c>
      <c r="E411">
        <v>330816.5</v>
      </c>
      <c r="H411">
        <v>2070563.5</v>
      </c>
      <c r="I411">
        <v>5477270</v>
      </c>
      <c r="J411">
        <v>3201002.8</v>
      </c>
      <c r="M411">
        <v>529783.06000000006</v>
      </c>
      <c r="N411">
        <v>924310.94</v>
      </c>
      <c r="S411" s="5">
        <v>54424</v>
      </c>
      <c r="T411">
        <v>592524.06000000006</v>
      </c>
      <c r="U411">
        <v>738716.1</v>
      </c>
      <c r="V411">
        <v>246532.424</v>
      </c>
      <c r="Y411">
        <v>1936955.6</v>
      </c>
      <c r="Z411">
        <v>265853.12</v>
      </c>
      <c r="AD411">
        <v>497162.78</v>
      </c>
      <c r="AE411">
        <v>981566.06</v>
      </c>
      <c r="AJ411" s="5">
        <v>54424</v>
      </c>
      <c r="AK411">
        <v>231221.16</v>
      </c>
      <c r="AL411">
        <v>134417.28</v>
      </c>
      <c r="AM411">
        <v>214647.11</v>
      </c>
      <c r="AN411">
        <v>0</v>
      </c>
      <c r="AO411">
        <v>1823672.8</v>
      </c>
      <c r="AP411">
        <v>246890.58</v>
      </c>
      <c r="AS411" s="5">
        <v>54424</v>
      </c>
      <c r="AT411">
        <v>221934.88</v>
      </c>
      <c r="AU411">
        <v>131947.07999999999</v>
      </c>
      <c r="AV411">
        <v>221396.14</v>
      </c>
      <c r="AW411">
        <v>0</v>
      </c>
      <c r="AX411">
        <v>1691162.8</v>
      </c>
      <c r="AY411">
        <v>245793.08</v>
      </c>
      <c r="AZ411" s="5"/>
    </row>
    <row r="412" spans="2:52" x14ac:dyDescent="0.2">
      <c r="B412" s="5">
        <v>54455</v>
      </c>
      <c r="C412">
        <v>498581.06</v>
      </c>
      <c r="D412">
        <v>722807.05</v>
      </c>
      <c r="E412">
        <v>316020.7</v>
      </c>
      <c r="H412">
        <v>2078186.8</v>
      </c>
      <c r="I412">
        <v>5307877</v>
      </c>
      <c r="J412">
        <v>3195662.8</v>
      </c>
      <c r="M412">
        <v>481550.22</v>
      </c>
      <c r="N412">
        <v>874113.7</v>
      </c>
      <c r="S412" s="5">
        <v>54455</v>
      </c>
      <c r="T412">
        <v>591569</v>
      </c>
      <c r="U412">
        <v>725216.2</v>
      </c>
      <c r="V412">
        <v>236436.11499999999</v>
      </c>
      <c r="Y412">
        <v>1936962.1</v>
      </c>
      <c r="Z412">
        <v>267776.94</v>
      </c>
      <c r="AD412">
        <v>459317.44</v>
      </c>
      <c r="AE412">
        <v>925566.56</v>
      </c>
      <c r="AJ412" s="5">
        <v>54455</v>
      </c>
      <c r="AK412">
        <v>224732.89</v>
      </c>
      <c r="AL412">
        <v>113067.42</v>
      </c>
      <c r="AM412">
        <v>215959.73</v>
      </c>
      <c r="AN412">
        <v>0</v>
      </c>
      <c r="AO412">
        <v>1831438.1</v>
      </c>
      <c r="AP412">
        <v>246748.78</v>
      </c>
      <c r="AS412" s="5">
        <v>54455</v>
      </c>
      <c r="AT412">
        <v>213820.86</v>
      </c>
      <c r="AU412">
        <v>113006.43</v>
      </c>
      <c r="AV412">
        <v>224018.78</v>
      </c>
      <c r="AW412">
        <v>0</v>
      </c>
      <c r="AX412">
        <v>1691625.5</v>
      </c>
      <c r="AY412">
        <v>245336.6</v>
      </c>
      <c r="AZ412" s="5"/>
    </row>
    <row r="413" spans="2:52" x14ac:dyDescent="0.2">
      <c r="B413" s="5">
        <v>54483</v>
      </c>
      <c r="C413">
        <v>519519.38</v>
      </c>
      <c r="D413">
        <v>706207.94</v>
      </c>
      <c r="E413">
        <v>306896.3</v>
      </c>
      <c r="H413">
        <v>2085229.1</v>
      </c>
      <c r="I413">
        <v>5153586.5</v>
      </c>
      <c r="J413">
        <v>3190588.2</v>
      </c>
      <c r="M413">
        <v>434353.5</v>
      </c>
      <c r="N413">
        <v>825033.75</v>
      </c>
      <c r="S413" s="5">
        <v>54483</v>
      </c>
      <c r="T413">
        <v>601755.1</v>
      </c>
      <c r="U413">
        <v>711508.44</v>
      </c>
      <c r="V413">
        <v>227516.22999999998</v>
      </c>
      <c r="Y413">
        <v>1936838.9</v>
      </c>
      <c r="Z413">
        <v>268721.38</v>
      </c>
      <c r="AD413">
        <v>422254.53</v>
      </c>
      <c r="AE413">
        <v>869547.25</v>
      </c>
      <c r="AJ413" s="5">
        <v>54483</v>
      </c>
      <c r="AK413">
        <v>214951.06</v>
      </c>
      <c r="AL413">
        <v>91751.24</v>
      </c>
      <c r="AM413">
        <v>216989.3</v>
      </c>
      <c r="AN413">
        <v>0</v>
      </c>
      <c r="AO413">
        <v>1838625.5</v>
      </c>
      <c r="AP413">
        <v>246603.86</v>
      </c>
      <c r="AS413" s="5">
        <v>54483</v>
      </c>
      <c r="AT413">
        <v>204854.77</v>
      </c>
      <c r="AU413">
        <v>94174.266000000003</v>
      </c>
      <c r="AV413">
        <v>226391.08</v>
      </c>
      <c r="AW413">
        <v>0</v>
      </c>
      <c r="AX413">
        <v>1691999.9</v>
      </c>
      <c r="AY413">
        <v>244838.95</v>
      </c>
      <c r="AZ413" s="5"/>
    </row>
    <row r="414" spans="2:52" x14ac:dyDescent="0.2">
      <c r="B414" s="5">
        <v>54514</v>
      </c>
      <c r="C414">
        <v>506366.94</v>
      </c>
      <c r="D414">
        <v>691222.3</v>
      </c>
      <c r="E414">
        <v>303896.25</v>
      </c>
      <c r="H414">
        <v>2091424.1</v>
      </c>
      <c r="I414">
        <v>5039967</v>
      </c>
      <c r="J414">
        <v>3164718.2</v>
      </c>
      <c r="M414">
        <v>396219.22</v>
      </c>
      <c r="N414">
        <v>788247.9</v>
      </c>
      <c r="S414" s="5">
        <v>54514</v>
      </c>
      <c r="T414">
        <v>587481.9</v>
      </c>
      <c r="U414">
        <v>702419.44</v>
      </c>
      <c r="V414">
        <v>224989.242</v>
      </c>
      <c r="Y414">
        <v>1936505.2</v>
      </c>
      <c r="Z414">
        <v>268740.44</v>
      </c>
      <c r="AD414">
        <v>396859.94</v>
      </c>
      <c r="AE414">
        <v>815092.5</v>
      </c>
      <c r="AJ414" s="5">
        <v>54514</v>
      </c>
      <c r="AK414">
        <v>205575.78</v>
      </c>
      <c r="AL414">
        <v>75912.649999999994</v>
      </c>
      <c r="AM414">
        <v>217866.34</v>
      </c>
      <c r="AN414">
        <v>0</v>
      </c>
      <c r="AO414">
        <v>1844970.5</v>
      </c>
      <c r="AP414">
        <v>246453.77</v>
      </c>
      <c r="AS414" s="5">
        <v>54514</v>
      </c>
      <c r="AT414">
        <v>197478.39</v>
      </c>
      <c r="AU414">
        <v>81408.149999999994</v>
      </c>
      <c r="AV414">
        <v>228458.72</v>
      </c>
      <c r="AW414">
        <v>0</v>
      </c>
      <c r="AX414">
        <v>1692202.4</v>
      </c>
      <c r="AY414">
        <v>244302.72</v>
      </c>
      <c r="AZ414" s="5"/>
    </row>
    <row r="415" spans="2:52" x14ac:dyDescent="0.2">
      <c r="B415" s="5">
        <v>54544</v>
      </c>
      <c r="C415">
        <v>515556.5</v>
      </c>
      <c r="D415">
        <v>681852.13</v>
      </c>
      <c r="E415">
        <v>310388.53000000003</v>
      </c>
      <c r="H415">
        <v>2096804.2</v>
      </c>
      <c r="I415">
        <v>5015960</v>
      </c>
      <c r="J415">
        <v>3146705</v>
      </c>
      <c r="M415">
        <v>373361.62</v>
      </c>
      <c r="N415">
        <v>782224.1</v>
      </c>
      <c r="S415" s="5">
        <v>54544</v>
      </c>
      <c r="T415">
        <v>584022.30000000005</v>
      </c>
      <c r="U415">
        <v>696658.25</v>
      </c>
      <c r="V415">
        <v>228178.32399999999</v>
      </c>
      <c r="Y415">
        <v>1935978.8</v>
      </c>
      <c r="Z415">
        <v>267916.5</v>
      </c>
      <c r="AD415">
        <v>382391.25</v>
      </c>
      <c r="AE415">
        <v>774182.06</v>
      </c>
      <c r="AJ415" s="5">
        <v>54544</v>
      </c>
      <c r="AK415">
        <v>199178.11</v>
      </c>
      <c r="AL415">
        <v>65632.39</v>
      </c>
      <c r="AM415">
        <v>218820.38</v>
      </c>
      <c r="AN415">
        <v>0</v>
      </c>
      <c r="AO415">
        <v>1850507.9</v>
      </c>
      <c r="AP415">
        <v>246296.55</v>
      </c>
      <c r="AS415" s="5">
        <v>54544</v>
      </c>
      <c r="AT415">
        <v>193026.73</v>
      </c>
      <c r="AU415">
        <v>72060.62</v>
      </c>
      <c r="AV415">
        <v>230203.02</v>
      </c>
      <c r="AW415">
        <v>0</v>
      </c>
      <c r="AX415">
        <v>1692247.1</v>
      </c>
      <c r="AY415">
        <v>243731.69</v>
      </c>
      <c r="AZ415" s="5"/>
    </row>
    <row r="416" spans="2:52" x14ac:dyDescent="0.2">
      <c r="B416" s="5">
        <v>54575</v>
      </c>
      <c r="C416">
        <v>573579.56000000006</v>
      </c>
      <c r="D416">
        <v>683871.77</v>
      </c>
      <c r="E416">
        <v>332183.7</v>
      </c>
      <c r="H416">
        <v>2101444.5</v>
      </c>
      <c r="I416">
        <v>5067472</v>
      </c>
      <c r="J416">
        <v>3163948</v>
      </c>
      <c r="M416">
        <v>368019.8</v>
      </c>
      <c r="N416">
        <v>848326.94</v>
      </c>
      <c r="S416" s="5">
        <v>54575</v>
      </c>
      <c r="T416">
        <v>615428.9</v>
      </c>
      <c r="U416">
        <v>700655.25</v>
      </c>
      <c r="V416">
        <v>241357.24</v>
      </c>
      <c r="Y416">
        <v>1935282.6</v>
      </c>
      <c r="Z416">
        <v>266383.59999999998</v>
      </c>
      <c r="AD416">
        <v>381985.38</v>
      </c>
      <c r="AE416">
        <v>778889.56</v>
      </c>
      <c r="AJ416" s="5">
        <v>54575</v>
      </c>
      <c r="AK416">
        <v>195711.73</v>
      </c>
      <c r="AL416">
        <v>61631.184000000001</v>
      </c>
      <c r="AM416">
        <v>220549.48</v>
      </c>
      <c r="AN416">
        <v>0</v>
      </c>
      <c r="AO416">
        <v>1855313.5</v>
      </c>
      <c r="AP416">
        <v>246131.02</v>
      </c>
      <c r="AS416" s="5">
        <v>54575</v>
      </c>
      <c r="AT416">
        <v>191024.6</v>
      </c>
      <c r="AU416">
        <v>67643.304999999993</v>
      </c>
      <c r="AV416">
        <v>232106.53</v>
      </c>
      <c r="AW416">
        <v>0</v>
      </c>
      <c r="AX416">
        <v>1692152.6</v>
      </c>
      <c r="AY416">
        <v>243130.12</v>
      </c>
      <c r="AZ416" s="5"/>
    </row>
    <row r="417" spans="2:52" x14ac:dyDescent="0.2">
      <c r="B417" s="5">
        <v>54605</v>
      </c>
      <c r="C417">
        <v>667319.4</v>
      </c>
      <c r="D417">
        <v>692518.96</v>
      </c>
      <c r="E417">
        <v>370438.9</v>
      </c>
      <c r="H417">
        <v>2105418.7999999998</v>
      </c>
      <c r="I417">
        <v>5225737.5</v>
      </c>
      <c r="J417">
        <v>3302034</v>
      </c>
      <c r="M417">
        <v>384081.72</v>
      </c>
      <c r="N417">
        <v>1050021.8999999999</v>
      </c>
      <c r="S417" s="5">
        <v>54605</v>
      </c>
      <c r="T417">
        <v>683892.06</v>
      </c>
      <c r="U417">
        <v>703722.2</v>
      </c>
      <c r="V417">
        <v>267418.90299999999</v>
      </c>
      <c r="Y417">
        <v>1934435.1</v>
      </c>
      <c r="Z417">
        <v>264612.75</v>
      </c>
      <c r="AD417">
        <v>399077</v>
      </c>
      <c r="AE417">
        <v>881902.4</v>
      </c>
      <c r="AJ417" s="5">
        <v>54605</v>
      </c>
      <c r="AK417">
        <v>195173.97</v>
      </c>
      <c r="AL417">
        <v>65107.476999999999</v>
      </c>
      <c r="AM417">
        <v>223891.48</v>
      </c>
      <c r="AN417">
        <v>0</v>
      </c>
      <c r="AO417">
        <v>1859462</v>
      </c>
      <c r="AP417">
        <v>245956.77</v>
      </c>
      <c r="AS417" s="5">
        <v>54605</v>
      </c>
      <c r="AT417">
        <v>191456.02</v>
      </c>
      <c r="AU417">
        <v>69743.664000000004</v>
      </c>
      <c r="AV417">
        <v>235113.62</v>
      </c>
      <c r="AW417">
        <v>0</v>
      </c>
      <c r="AX417">
        <v>1691932.5</v>
      </c>
      <c r="AY417">
        <v>242502.39999999999</v>
      </c>
      <c r="AZ417" s="5"/>
    </row>
    <row r="418" spans="2:52" x14ac:dyDescent="0.2">
      <c r="B418" s="5">
        <v>54636</v>
      </c>
      <c r="C418">
        <v>794403.06</v>
      </c>
      <c r="D418">
        <v>705229.34000000008</v>
      </c>
      <c r="E418">
        <v>406466.56</v>
      </c>
      <c r="H418">
        <v>2108792.7999999998</v>
      </c>
      <c r="I418">
        <v>5494204.5</v>
      </c>
      <c r="J418">
        <v>3472669</v>
      </c>
      <c r="M418">
        <v>427532.62</v>
      </c>
      <c r="N418">
        <v>1326329.8999999999</v>
      </c>
      <c r="S418" s="5">
        <v>54636</v>
      </c>
      <c r="T418">
        <v>743041.44</v>
      </c>
      <c r="U418">
        <v>714134.4</v>
      </c>
      <c r="V418">
        <v>291085.35499999998</v>
      </c>
      <c r="Y418">
        <v>1933448.8</v>
      </c>
      <c r="Z418">
        <v>263117.25</v>
      </c>
      <c r="AD418">
        <v>430098.47</v>
      </c>
      <c r="AE418">
        <v>1052310.3999999999</v>
      </c>
      <c r="AJ418" s="5">
        <v>54636</v>
      </c>
      <c r="AK418">
        <v>199094</v>
      </c>
      <c r="AL418">
        <v>77534.304999999993</v>
      </c>
      <c r="AM418">
        <v>229186.47</v>
      </c>
      <c r="AN418">
        <v>0</v>
      </c>
      <c r="AO418">
        <v>1863019</v>
      </c>
      <c r="AP418">
        <v>245773.78</v>
      </c>
      <c r="AS418" s="5">
        <v>54636</v>
      </c>
      <c r="AT418">
        <v>194882.52</v>
      </c>
      <c r="AU418">
        <v>76896.03</v>
      </c>
      <c r="AV418">
        <v>239993.22</v>
      </c>
      <c r="AW418">
        <v>0</v>
      </c>
      <c r="AX418">
        <v>1691596</v>
      </c>
      <c r="AY418">
        <v>241852.64</v>
      </c>
      <c r="AZ418" s="5"/>
    </row>
    <row r="419" spans="2:52" x14ac:dyDescent="0.2">
      <c r="B419" s="5">
        <v>54667</v>
      </c>
      <c r="C419">
        <v>892560.6</v>
      </c>
      <c r="D419">
        <v>723947.13</v>
      </c>
      <c r="E419">
        <v>415569.75</v>
      </c>
      <c r="H419">
        <v>2111623.2000000002</v>
      </c>
      <c r="I419">
        <v>5776461</v>
      </c>
      <c r="J419">
        <v>3530400.2</v>
      </c>
      <c r="M419">
        <v>482412.12</v>
      </c>
      <c r="N419">
        <v>1527507.9</v>
      </c>
      <c r="S419" s="5">
        <v>54667</v>
      </c>
      <c r="T419">
        <v>756569.8</v>
      </c>
      <c r="U419">
        <v>718262.7</v>
      </c>
      <c r="V419">
        <v>307345.38500000001</v>
      </c>
      <c r="Y419">
        <v>1932331.6</v>
      </c>
      <c r="Z419">
        <v>262361.3</v>
      </c>
      <c r="AD419">
        <v>460867</v>
      </c>
      <c r="AE419">
        <v>1212394.1000000001</v>
      </c>
      <c r="AJ419" s="5">
        <v>54667</v>
      </c>
      <c r="AK419">
        <v>206767.08</v>
      </c>
      <c r="AL419">
        <v>94702.57</v>
      </c>
      <c r="AM419">
        <v>236308.44</v>
      </c>
      <c r="AN419">
        <v>0</v>
      </c>
      <c r="AO419">
        <v>1866040.8</v>
      </c>
      <c r="AP419">
        <v>245582.53</v>
      </c>
      <c r="AS419" s="5">
        <v>54667</v>
      </c>
      <c r="AT419">
        <v>200758.33</v>
      </c>
      <c r="AU419">
        <v>86282.38</v>
      </c>
      <c r="AV419">
        <v>246730.14</v>
      </c>
      <c r="AW419">
        <v>0</v>
      </c>
      <c r="AX419">
        <v>1691146.9</v>
      </c>
      <c r="AY419">
        <v>241184.58</v>
      </c>
      <c r="AZ419" s="5"/>
    </row>
    <row r="420" spans="2:52" x14ac:dyDescent="0.2">
      <c r="B420" s="5">
        <v>54697</v>
      </c>
      <c r="C420">
        <v>961020.7</v>
      </c>
      <c r="D420">
        <v>736419.05999999994</v>
      </c>
      <c r="E420">
        <v>401175.1</v>
      </c>
      <c r="H420">
        <v>2113958</v>
      </c>
      <c r="I420">
        <v>5955627</v>
      </c>
      <c r="J420">
        <v>3449631.2</v>
      </c>
      <c r="M420">
        <v>529734.80000000005</v>
      </c>
      <c r="N420">
        <v>1595674.2</v>
      </c>
      <c r="S420" s="5">
        <v>54697</v>
      </c>
      <c r="T420">
        <v>796318.7</v>
      </c>
      <c r="U420">
        <v>720956.3</v>
      </c>
      <c r="V420">
        <v>315587.658</v>
      </c>
      <c r="Y420">
        <v>1931087.8</v>
      </c>
      <c r="Z420">
        <v>262565.06</v>
      </c>
      <c r="AD420">
        <v>477146.62</v>
      </c>
      <c r="AE420">
        <v>1321968.5</v>
      </c>
      <c r="AJ420" s="5">
        <v>54697</v>
      </c>
      <c r="AK420">
        <v>216649.33</v>
      </c>
      <c r="AL420">
        <v>113749.41</v>
      </c>
      <c r="AM420">
        <v>245236.62</v>
      </c>
      <c r="AN420">
        <v>0</v>
      </c>
      <c r="AO420">
        <v>1868574.2</v>
      </c>
      <c r="AP420">
        <v>245383.75</v>
      </c>
      <c r="AS420" s="5">
        <v>54697</v>
      </c>
      <c r="AT420">
        <v>207117.48</v>
      </c>
      <c r="AU420">
        <v>94131.21</v>
      </c>
      <c r="AV420">
        <v>255469.72</v>
      </c>
      <c r="AW420">
        <v>0</v>
      </c>
      <c r="AX420">
        <v>1690586.1</v>
      </c>
      <c r="AY420">
        <v>240501.55</v>
      </c>
      <c r="AZ420" s="5"/>
    </row>
    <row r="421" spans="2:52" x14ac:dyDescent="0.2">
      <c r="B421" s="5">
        <v>54728</v>
      </c>
      <c r="C421">
        <v>929426.7</v>
      </c>
      <c r="D421">
        <v>742349.90999999992</v>
      </c>
      <c r="E421">
        <v>382551</v>
      </c>
      <c r="H421">
        <v>2115837.7999999998</v>
      </c>
      <c r="I421">
        <v>5948760</v>
      </c>
      <c r="J421">
        <v>3357637.5</v>
      </c>
      <c r="M421">
        <v>556720.43999999994</v>
      </c>
      <c r="N421">
        <v>1574617.4</v>
      </c>
      <c r="S421" s="5">
        <v>54728</v>
      </c>
      <c r="T421">
        <v>850539.7</v>
      </c>
      <c r="U421">
        <v>718043.4</v>
      </c>
      <c r="V421">
        <v>317771.63</v>
      </c>
      <c r="Y421">
        <v>1929717.2</v>
      </c>
      <c r="Z421">
        <v>263539.21999999997</v>
      </c>
      <c r="AD421">
        <v>468531.94</v>
      </c>
      <c r="AE421">
        <v>1377005.6</v>
      </c>
      <c r="AJ421" s="5">
        <v>54728</v>
      </c>
      <c r="AK421">
        <v>226534.42</v>
      </c>
      <c r="AL421">
        <v>131085.25</v>
      </c>
      <c r="AM421">
        <v>254311.17</v>
      </c>
      <c r="AN421">
        <v>0</v>
      </c>
      <c r="AO421">
        <v>1870659.4</v>
      </c>
      <c r="AP421">
        <v>245178.39</v>
      </c>
      <c r="AS421" s="5">
        <v>54728</v>
      </c>
      <c r="AT421">
        <v>211333.38</v>
      </c>
      <c r="AU421">
        <v>94510.54</v>
      </c>
      <c r="AV421">
        <v>266283.15999999997</v>
      </c>
      <c r="AW421">
        <v>0</v>
      </c>
      <c r="AX421">
        <v>1689910.8</v>
      </c>
      <c r="AY421">
        <v>239806.52</v>
      </c>
      <c r="AZ421" s="5"/>
    </row>
    <row r="422" spans="2:52" x14ac:dyDescent="0.2">
      <c r="B422" s="5">
        <v>54758</v>
      </c>
      <c r="C422">
        <v>767184.25</v>
      </c>
      <c r="D422">
        <v>740760.05</v>
      </c>
      <c r="E422">
        <v>361935.16</v>
      </c>
      <c r="H422">
        <v>2117296.5</v>
      </c>
      <c r="I422">
        <v>5833367.5</v>
      </c>
      <c r="J422">
        <v>3308735</v>
      </c>
      <c r="M422">
        <v>555442.5</v>
      </c>
      <c r="N422">
        <v>1511581.5</v>
      </c>
      <c r="S422" s="5">
        <v>54758</v>
      </c>
      <c r="T422">
        <v>798803.6</v>
      </c>
      <c r="U422">
        <v>714261.4</v>
      </c>
      <c r="V422">
        <v>297852.19999999995</v>
      </c>
      <c r="Y422">
        <v>1928217.5</v>
      </c>
      <c r="Z422">
        <v>265149.90000000002</v>
      </c>
      <c r="AD422">
        <v>440246.22</v>
      </c>
      <c r="AE422">
        <v>1348674.6</v>
      </c>
      <c r="AJ422" s="5">
        <v>54758</v>
      </c>
      <c r="AK422">
        <v>233752.1</v>
      </c>
      <c r="AL422">
        <v>138383.88</v>
      </c>
      <c r="AM422">
        <v>261590.17</v>
      </c>
      <c r="AN422">
        <v>0</v>
      </c>
      <c r="AO422">
        <v>1872329.1</v>
      </c>
      <c r="AP422">
        <v>244967.58</v>
      </c>
      <c r="AS422" s="5">
        <v>54758</v>
      </c>
      <c r="AT422">
        <v>211473.95</v>
      </c>
      <c r="AU422">
        <v>87202.9</v>
      </c>
      <c r="AV422">
        <v>277633.75</v>
      </c>
      <c r="AW422">
        <v>0</v>
      </c>
      <c r="AX422">
        <v>1689115.2</v>
      </c>
      <c r="AY422">
        <v>239102.02</v>
      </c>
      <c r="AZ422" s="5"/>
    </row>
    <row r="423" spans="2:52" x14ac:dyDescent="0.2">
      <c r="B423" s="5">
        <v>54789</v>
      </c>
      <c r="C423">
        <v>649685.80000000005</v>
      </c>
      <c r="D423">
        <v>733699.3600000001</v>
      </c>
      <c r="E423">
        <v>342422.47</v>
      </c>
      <c r="H423">
        <v>2118363.5</v>
      </c>
      <c r="I423">
        <v>5587762.5</v>
      </c>
      <c r="J423">
        <v>3271098.2</v>
      </c>
      <c r="M423">
        <v>524062.06</v>
      </c>
      <c r="N423">
        <v>1427849.1</v>
      </c>
      <c r="S423" s="5">
        <v>54789</v>
      </c>
      <c r="T423">
        <v>676234.94</v>
      </c>
      <c r="U423">
        <v>703102.2</v>
      </c>
      <c r="V423">
        <v>275057.77</v>
      </c>
      <c r="Y423">
        <v>1926582.5</v>
      </c>
      <c r="Z423">
        <v>266683.09999999998</v>
      </c>
      <c r="AD423">
        <v>403890.9</v>
      </c>
      <c r="AE423">
        <v>1248327</v>
      </c>
      <c r="AJ423" s="5">
        <v>54789</v>
      </c>
      <c r="AK423">
        <v>235698.95</v>
      </c>
      <c r="AL423">
        <v>128836.2</v>
      </c>
      <c r="AM423">
        <v>268275.09999999998</v>
      </c>
      <c r="AN423">
        <v>0</v>
      </c>
      <c r="AO423">
        <v>1873610.8</v>
      </c>
      <c r="AP423">
        <v>244752.47</v>
      </c>
      <c r="AS423" s="5">
        <v>54789</v>
      </c>
      <c r="AT423">
        <v>206349.84</v>
      </c>
      <c r="AU423">
        <v>76003.960000000006</v>
      </c>
      <c r="AV423">
        <v>287377.59999999998</v>
      </c>
      <c r="AW423">
        <v>0</v>
      </c>
      <c r="AX423">
        <v>1688192.2</v>
      </c>
      <c r="AY423">
        <v>238390.11</v>
      </c>
      <c r="AZ423" s="5"/>
    </row>
    <row r="424" spans="2:52" x14ac:dyDescent="0.2">
      <c r="B424" s="5">
        <v>54820</v>
      </c>
      <c r="C424">
        <v>631276.30000000005</v>
      </c>
      <c r="D424">
        <v>726442.79</v>
      </c>
      <c r="E424">
        <v>327055.75</v>
      </c>
      <c r="H424">
        <v>2118970.2000000002</v>
      </c>
      <c r="I424">
        <v>5374000</v>
      </c>
      <c r="J424">
        <v>3241434.8</v>
      </c>
      <c r="M424">
        <v>490064.38</v>
      </c>
      <c r="N424">
        <v>1347794.8</v>
      </c>
      <c r="S424" s="5">
        <v>54820</v>
      </c>
      <c r="T424">
        <v>621173.30000000005</v>
      </c>
      <c r="U424">
        <v>694168.44</v>
      </c>
      <c r="V424">
        <v>258532.18700000001</v>
      </c>
      <c r="Y424">
        <v>1924835.2</v>
      </c>
      <c r="Z424">
        <v>267629.40000000002</v>
      </c>
      <c r="AD424">
        <v>373786.25</v>
      </c>
      <c r="AE424">
        <v>1144901.5</v>
      </c>
      <c r="AJ424" s="5">
        <v>54820</v>
      </c>
      <c r="AK424">
        <v>232433.12</v>
      </c>
      <c r="AL424">
        <v>117390.38</v>
      </c>
      <c r="AM424">
        <v>273245.15999999997</v>
      </c>
      <c r="AN424">
        <v>0</v>
      </c>
      <c r="AO424">
        <v>1874425</v>
      </c>
      <c r="AP424">
        <v>244545.33</v>
      </c>
      <c r="AS424" s="5">
        <v>54820</v>
      </c>
      <c r="AT424">
        <v>197652.39</v>
      </c>
      <c r="AU424">
        <v>65666.085999999996</v>
      </c>
      <c r="AV424">
        <v>296121.59999999998</v>
      </c>
      <c r="AW424">
        <v>0</v>
      </c>
      <c r="AX424">
        <v>1687153.2</v>
      </c>
      <c r="AY424">
        <v>237682.12</v>
      </c>
      <c r="AZ424" s="5"/>
    </row>
    <row r="425" spans="2:52" x14ac:dyDescent="0.2">
      <c r="B425" s="5">
        <v>54848</v>
      </c>
      <c r="C425">
        <v>573161.19999999995</v>
      </c>
      <c r="D425">
        <v>723789.47</v>
      </c>
      <c r="E425">
        <v>314858.40000000002</v>
      </c>
      <c r="H425">
        <v>2118864.5</v>
      </c>
      <c r="I425">
        <v>5232922.5</v>
      </c>
      <c r="J425">
        <v>3234376.5</v>
      </c>
      <c r="M425">
        <v>464259.5</v>
      </c>
      <c r="N425">
        <v>1271921</v>
      </c>
      <c r="S425" s="5">
        <v>54848</v>
      </c>
      <c r="T425">
        <v>603833.19999999995</v>
      </c>
      <c r="U425">
        <v>680427.9</v>
      </c>
      <c r="V425">
        <v>244127.125</v>
      </c>
      <c r="Y425">
        <v>1923315.4</v>
      </c>
      <c r="Z425">
        <v>267828.28000000003</v>
      </c>
      <c r="AD425">
        <v>353724.03</v>
      </c>
      <c r="AE425">
        <v>1037274.44</v>
      </c>
      <c r="AJ425" s="5">
        <v>54848</v>
      </c>
      <c r="AK425">
        <v>225903.88</v>
      </c>
      <c r="AL425">
        <v>106850.836</v>
      </c>
      <c r="AM425">
        <v>275261</v>
      </c>
      <c r="AN425">
        <v>0</v>
      </c>
      <c r="AO425">
        <v>1874500.6</v>
      </c>
      <c r="AP425">
        <v>244363.92</v>
      </c>
      <c r="AS425" s="5">
        <v>54848</v>
      </c>
      <c r="AT425">
        <v>189105.55</v>
      </c>
      <c r="AU425">
        <v>59689.86</v>
      </c>
      <c r="AV425">
        <v>303459.88</v>
      </c>
      <c r="AW425">
        <v>0</v>
      </c>
      <c r="AX425">
        <v>1686321.4</v>
      </c>
      <c r="AY425">
        <v>236994.2</v>
      </c>
      <c r="AZ425" s="5"/>
    </row>
    <row r="426" spans="2:52" x14ac:dyDescent="0.2">
      <c r="B426" s="5">
        <v>54879</v>
      </c>
      <c r="C426">
        <v>526892.30000000005</v>
      </c>
      <c r="D426">
        <v>719663.02999999991</v>
      </c>
      <c r="E426">
        <v>311516.15999999997</v>
      </c>
      <c r="H426">
        <v>2118034.7999999998</v>
      </c>
      <c r="I426">
        <v>5161806.5</v>
      </c>
      <c r="J426">
        <v>3217641.2</v>
      </c>
      <c r="M426">
        <v>448028.2</v>
      </c>
      <c r="N426">
        <v>1209229.8</v>
      </c>
      <c r="S426" s="5">
        <v>54879</v>
      </c>
      <c r="T426">
        <v>535324.19999999995</v>
      </c>
      <c r="U426">
        <v>664557</v>
      </c>
      <c r="V426">
        <v>237358.28699999998</v>
      </c>
      <c r="Y426">
        <v>1922099.6</v>
      </c>
      <c r="Z426">
        <v>267429.75</v>
      </c>
      <c r="AD426">
        <v>336291.28</v>
      </c>
      <c r="AE426">
        <v>938426.7</v>
      </c>
      <c r="AJ426" s="5">
        <v>54879</v>
      </c>
      <c r="AK426">
        <v>220035.28</v>
      </c>
      <c r="AL426">
        <v>100218.08</v>
      </c>
      <c r="AM426">
        <v>274813.75</v>
      </c>
      <c r="AN426">
        <v>0</v>
      </c>
      <c r="AO426">
        <v>1873828.6</v>
      </c>
      <c r="AP426">
        <v>244206.03</v>
      </c>
      <c r="AS426" s="5">
        <v>54879</v>
      </c>
      <c r="AT426">
        <v>181593.5</v>
      </c>
      <c r="AU426">
        <v>54195.574000000001</v>
      </c>
      <c r="AV426">
        <v>308605.88</v>
      </c>
      <c r="AW426">
        <v>0</v>
      </c>
      <c r="AX426">
        <v>1685773.1</v>
      </c>
      <c r="AY426">
        <v>236326.48</v>
      </c>
      <c r="AZ426" s="5"/>
    </row>
    <row r="427" spans="2:52" x14ac:dyDescent="0.2">
      <c r="B427" s="5">
        <v>54909</v>
      </c>
      <c r="C427">
        <v>543541.80000000005</v>
      </c>
      <c r="D427">
        <v>717215.28</v>
      </c>
      <c r="E427">
        <v>310922.3</v>
      </c>
      <c r="H427">
        <v>2116538.5</v>
      </c>
      <c r="I427">
        <v>5161692.5</v>
      </c>
      <c r="J427">
        <v>3185202.5</v>
      </c>
      <c r="M427">
        <v>437359.6</v>
      </c>
      <c r="N427">
        <v>1162305.8999999999</v>
      </c>
      <c r="S427" s="5">
        <v>54909</v>
      </c>
      <c r="T427">
        <v>547427.56000000006</v>
      </c>
      <c r="U427">
        <v>657727.30000000005</v>
      </c>
      <c r="V427">
        <v>239451.84500000003</v>
      </c>
      <c r="Y427">
        <v>1921124.5</v>
      </c>
      <c r="Z427">
        <v>266246.59999999998</v>
      </c>
      <c r="AD427">
        <v>324567.15999999997</v>
      </c>
      <c r="AE427">
        <v>861840.44</v>
      </c>
      <c r="AJ427" s="5">
        <v>54909</v>
      </c>
      <c r="AK427">
        <v>216169.22</v>
      </c>
      <c r="AL427">
        <v>96889.93</v>
      </c>
      <c r="AM427">
        <v>275162.94</v>
      </c>
      <c r="AN427">
        <v>0</v>
      </c>
      <c r="AO427">
        <v>1872469</v>
      </c>
      <c r="AP427">
        <v>244069.33</v>
      </c>
      <c r="AS427" s="5">
        <v>54909</v>
      </c>
      <c r="AT427">
        <v>175888.69</v>
      </c>
      <c r="AU427">
        <v>48297.86</v>
      </c>
      <c r="AV427">
        <v>310570.88</v>
      </c>
      <c r="AW427">
        <v>0</v>
      </c>
      <c r="AX427">
        <v>1685445.5</v>
      </c>
      <c r="AY427">
        <v>235678.73</v>
      </c>
      <c r="AZ427" s="5"/>
    </row>
    <row r="428" spans="2:52" x14ac:dyDescent="0.2">
      <c r="B428" s="5">
        <v>54940</v>
      </c>
      <c r="C428">
        <v>558065.4</v>
      </c>
      <c r="D428">
        <v>718974.1100000001</v>
      </c>
      <c r="E428">
        <v>316831.96999999997</v>
      </c>
      <c r="H428">
        <v>2114435.7999999998</v>
      </c>
      <c r="I428">
        <v>5251226.5</v>
      </c>
      <c r="J428">
        <v>3145423.8</v>
      </c>
      <c r="M428">
        <v>434023.34</v>
      </c>
      <c r="N428">
        <v>1138964.8</v>
      </c>
      <c r="S428" s="5">
        <v>54940</v>
      </c>
      <c r="T428">
        <v>608675.06000000006</v>
      </c>
      <c r="U428">
        <v>659271.19999999995</v>
      </c>
      <c r="V428">
        <v>247613.48</v>
      </c>
      <c r="Y428">
        <v>1920328.8</v>
      </c>
      <c r="Z428">
        <v>264194.40000000002</v>
      </c>
      <c r="AD428">
        <v>326641.8</v>
      </c>
      <c r="AE428">
        <v>823221</v>
      </c>
      <c r="AJ428" s="5">
        <v>54940</v>
      </c>
      <c r="AK428">
        <v>214379.34</v>
      </c>
      <c r="AL428">
        <v>94788.125</v>
      </c>
      <c r="AM428">
        <v>277302.34000000003</v>
      </c>
      <c r="AN428">
        <v>0</v>
      </c>
      <c r="AO428">
        <v>1870483.6</v>
      </c>
      <c r="AP428">
        <v>243951.95</v>
      </c>
      <c r="AS428" s="5">
        <v>54940</v>
      </c>
      <c r="AT428">
        <v>173197.89</v>
      </c>
      <c r="AU428">
        <v>47394.906000000003</v>
      </c>
      <c r="AV428">
        <v>310492.96999999997</v>
      </c>
      <c r="AW428">
        <v>0</v>
      </c>
      <c r="AX428">
        <v>1685278.2</v>
      </c>
      <c r="AY428">
        <v>235050.6</v>
      </c>
      <c r="AZ428" s="5"/>
    </row>
    <row r="429" spans="2:52" x14ac:dyDescent="0.2">
      <c r="B429" s="5">
        <v>54970</v>
      </c>
      <c r="C429">
        <v>595387.43999999994</v>
      </c>
      <c r="D429">
        <v>729620</v>
      </c>
      <c r="E429">
        <v>335283.5</v>
      </c>
      <c r="H429">
        <v>2111780</v>
      </c>
      <c r="I429">
        <v>5428390.5</v>
      </c>
      <c r="J429">
        <v>3151572.8</v>
      </c>
      <c r="M429">
        <v>449663.03</v>
      </c>
      <c r="N429">
        <v>1178622.5</v>
      </c>
      <c r="S429" s="5">
        <v>54970</v>
      </c>
      <c r="T429">
        <v>647110.93999999994</v>
      </c>
      <c r="U429">
        <v>666183.6</v>
      </c>
      <c r="V429">
        <v>260759.505</v>
      </c>
      <c r="Y429">
        <v>1919663</v>
      </c>
      <c r="Z429">
        <v>261631.11</v>
      </c>
      <c r="AD429">
        <v>341749.84</v>
      </c>
      <c r="AE429">
        <v>833486.2</v>
      </c>
      <c r="AJ429" s="5">
        <v>54970</v>
      </c>
      <c r="AK429">
        <v>215496.34</v>
      </c>
      <c r="AL429">
        <v>99578.45</v>
      </c>
      <c r="AM429">
        <v>281301.65999999997</v>
      </c>
      <c r="AN429">
        <v>0</v>
      </c>
      <c r="AO429">
        <v>1867927.8</v>
      </c>
      <c r="AP429">
        <v>243852.11</v>
      </c>
      <c r="AS429" s="5">
        <v>54970</v>
      </c>
      <c r="AT429">
        <v>173055.78</v>
      </c>
      <c r="AU429">
        <v>51766.48</v>
      </c>
      <c r="AV429">
        <v>311174.2</v>
      </c>
      <c r="AW429">
        <v>0</v>
      </c>
      <c r="AX429">
        <v>1685221.2</v>
      </c>
      <c r="AY429">
        <v>234441.58</v>
      </c>
      <c r="AZ429" s="5"/>
    </row>
    <row r="430" spans="2:52" x14ac:dyDescent="0.2">
      <c r="B430" s="5">
        <v>55001</v>
      </c>
      <c r="C430">
        <v>664782.1</v>
      </c>
      <c r="D430">
        <v>742601.41999999993</v>
      </c>
      <c r="E430">
        <v>361003.9</v>
      </c>
      <c r="H430">
        <v>2108618.7999999998</v>
      </c>
      <c r="I430">
        <v>5643513</v>
      </c>
      <c r="J430">
        <v>3232047.8</v>
      </c>
      <c r="M430">
        <v>486313.44</v>
      </c>
      <c r="N430">
        <v>1294836.1000000001</v>
      </c>
      <c r="S430" s="5">
        <v>55001</v>
      </c>
      <c r="T430">
        <v>679637.94</v>
      </c>
      <c r="U430">
        <v>674911.56</v>
      </c>
      <c r="V430">
        <v>275100.39299999998</v>
      </c>
      <c r="Y430">
        <v>1919085.5</v>
      </c>
      <c r="Z430">
        <v>259217.94</v>
      </c>
      <c r="AD430">
        <v>374729.16</v>
      </c>
      <c r="AE430">
        <v>875694.4</v>
      </c>
      <c r="AJ430" s="5">
        <v>55001</v>
      </c>
      <c r="AK430">
        <v>220080.75</v>
      </c>
      <c r="AL430">
        <v>112217.586</v>
      </c>
      <c r="AM430">
        <v>287434.46999999997</v>
      </c>
      <c r="AN430">
        <v>0</v>
      </c>
      <c r="AO430">
        <v>1864850.5</v>
      </c>
      <c r="AP430">
        <v>243768.31</v>
      </c>
      <c r="AS430" s="5">
        <v>55001</v>
      </c>
      <c r="AT430">
        <v>175542.38</v>
      </c>
      <c r="AU430">
        <v>61063.85</v>
      </c>
      <c r="AV430">
        <v>313959.38</v>
      </c>
      <c r="AW430">
        <v>0</v>
      </c>
      <c r="AX430">
        <v>1685234.4</v>
      </c>
      <c r="AY430">
        <v>233851.06</v>
      </c>
      <c r="AZ430" s="5"/>
    </row>
    <row r="431" spans="2:52" x14ac:dyDescent="0.2">
      <c r="B431" s="5">
        <v>55032</v>
      </c>
      <c r="C431">
        <v>731125.2</v>
      </c>
      <c r="D431">
        <v>759391.49999999988</v>
      </c>
      <c r="E431">
        <v>369997.12</v>
      </c>
      <c r="H431">
        <v>2104994</v>
      </c>
      <c r="I431">
        <v>5806210</v>
      </c>
      <c r="J431">
        <v>3286032.8</v>
      </c>
      <c r="M431">
        <v>533534.1</v>
      </c>
      <c r="N431">
        <v>1396327.5</v>
      </c>
      <c r="S431" s="5">
        <v>55032</v>
      </c>
      <c r="T431">
        <v>683381.9</v>
      </c>
      <c r="U431">
        <v>682077.75</v>
      </c>
      <c r="V431">
        <v>283909.424</v>
      </c>
      <c r="Y431">
        <v>1918561.4</v>
      </c>
      <c r="Z431">
        <v>257746.38</v>
      </c>
      <c r="AD431">
        <v>417060.56</v>
      </c>
      <c r="AE431">
        <v>916402.6</v>
      </c>
      <c r="AJ431" s="5">
        <v>55032</v>
      </c>
      <c r="AK431">
        <v>227793.19</v>
      </c>
      <c r="AL431">
        <v>128034.55</v>
      </c>
      <c r="AM431">
        <v>295790.56</v>
      </c>
      <c r="AN431">
        <v>0</v>
      </c>
      <c r="AO431">
        <v>1861294.8</v>
      </c>
      <c r="AP431">
        <v>243699.25</v>
      </c>
      <c r="AS431" s="5">
        <v>55032</v>
      </c>
      <c r="AT431">
        <v>180233.84</v>
      </c>
      <c r="AU431">
        <v>73127.360000000001</v>
      </c>
      <c r="AV431">
        <v>318684.62</v>
      </c>
      <c r="AW431">
        <v>0</v>
      </c>
      <c r="AX431">
        <v>1685282.9</v>
      </c>
      <c r="AY431">
        <v>233278.62</v>
      </c>
      <c r="AZ431" s="5"/>
    </row>
    <row r="432" spans="2:52" x14ac:dyDescent="0.2">
      <c r="B432" s="5">
        <v>55062</v>
      </c>
      <c r="C432">
        <v>687865.8</v>
      </c>
      <c r="D432">
        <v>772356.95</v>
      </c>
      <c r="E432">
        <v>365103.28</v>
      </c>
      <c r="H432">
        <v>2100943.5</v>
      </c>
      <c r="I432">
        <v>5869481.5</v>
      </c>
      <c r="J432">
        <v>3285042.2</v>
      </c>
      <c r="M432">
        <v>569699.43999999994</v>
      </c>
      <c r="N432">
        <v>1404794.9</v>
      </c>
      <c r="S432" s="5">
        <v>55062</v>
      </c>
      <c r="T432">
        <v>640671.75</v>
      </c>
      <c r="U432">
        <v>690120.5</v>
      </c>
      <c r="V432">
        <v>280682.745</v>
      </c>
      <c r="Y432">
        <v>1918062.5</v>
      </c>
      <c r="Z432">
        <v>257424.28</v>
      </c>
      <c r="AD432">
        <v>448840.22</v>
      </c>
      <c r="AE432">
        <v>900981.4</v>
      </c>
      <c r="AJ432" s="5">
        <v>55062</v>
      </c>
      <c r="AK432">
        <v>237345.61</v>
      </c>
      <c r="AL432">
        <v>143111.12</v>
      </c>
      <c r="AM432">
        <v>305422.65999999997</v>
      </c>
      <c r="AN432">
        <v>0</v>
      </c>
      <c r="AO432">
        <v>1857299.8</v>
      </c>
      <c r="AP432">
        <v>243643.67</v>
      </c>
      <c r="AS432" s="5">
        <v>55062</v>
      </c>
      <c r="AT432">
        <v>185547.62</v>
      </c>
      <c r="AU432">
        <v>83321.13</v>
      </c>
      <c r="AV432">
        <v>323627.34000000003</v>
      </c>
      <c r="AW432">
        <v>0</v>
      </c>
      <c r="AX432">
        <v>1685338.9</v>
      </c>
      <c r="AY432">
        <v>232723.81</v>
      </c>
      <c r="AZ432" s="5"/>
    </row>
    <row r="433" spans="2:52" x14ac:dyDescent="0.2">
      <c r="B433" s="5">
        <v>55093</v>
      </c>
      <c r="C433">
        <v>604243.9</v>
      </c>
      <c r="D433">
        <v>776216.56</v>
      </c>
      <c r="E433">
        <v>355121.7</v>
      </c>
      <c r="H433">
        <v>2096500.6</v>
      </c>
      <c r="I433">
        <v>5820095.5</v>
      </c>
      <c r="J433">
        <v>3278282.8</v>
      </c>
      <c r="M433">
        <v>575504.56000000006</v>
      </c>
      <c r="N433">
        <v>1343626.9</v>
      </c>
      <c r="S433" s="5">
        <v>55093</v>
      </c>
      <c r="T433">
        <v>556351.9</v>
      </c>
      <c r="U433">
        <v>688741.3</v>
      </c>
      <c r="V433">
        <v>268948.652</v>
      </c>
      <c r="Y433">
        <v>1917565</v>
      </c>
      <c r="Z433">
        <v>257906.7</v>
      </c>
      <c r="AD433">
        <v>458653</v>
      </c>
      <c r="AE433">
        <v>831042.9</v>
      </c>
      <c r="AJ433" s="5">
        <v>55093</v>
      </c>
      <c r="AK433">
        <v>245169.55</v>
      </c>
      <c r="AL433">
        <v>152253.31</v>
      </c>
      <c r="AM433">
        <v>313734.62</v>
      </c>
      <c r="AN433">
        <v>0</v>
      </c>
      <c r="AO433">
        <v>1852900.2</v>
      </c>
      <c r="AP433">
        <v>243600.31</v>
      </c>
      <c r="AS433" s="5">
        <v>55093</v>
      </c>
      <c r="AT433">
        <v>189791.27</v>
      </c>
      <c r="AU433">
        <v>87005</v>
      </c>
      <c r="AV433">
        <v>324235.09999999998</v>
      </c>
      <c r="AW433">
        <v>0</v>
      </c>
      <c r="AX433">
        <v>1685378.5</v>
      </c>
      <c r="AY433">
        <v>232186.34</v>
      </c>
      <c r="AZ433" s="5"/>
    </row>
    <row r="434" spans="2:52" x14ac:dyDescent="0.2">
      <c r="B434" s="5">
        <v>55123</v>
      </c>
      <c r="C434">
        <v>517169.16</v>
      </c>
      <c r="D434">
        <v>768910.75000000012</v>
      </c>
      <c r="E434">
        <v>340941.7</v>
      </c>
      <c r="H434">
        <v>2091696.4</v>
      </c>
      <c r="I434">
        <v>5681240</v>
      </c>
      <c r="J434">
        <v>3287246.2</v>
      </c>
      <c r="M434">
        <v>543015</v>
      </c>
      <c r="N434">
        <v>1250622.1000000001</v>
      </c>
      <c r="S434" s="5">
        <v>55123</v>
      </c>
      <c r="T434">
        <v>475477.72</v>
      </c>
      <c r="U434">
        <v>685423.3</v>
      </c>
      <c r="V434">
        <v>256647.49400000001</v>
      </c>
      <c r="Y434">
        <v>1917048.8</v>
      </c>
      <c r="Z434">
        <v>258906.11</v>
      </c>
      <c r="AD434">
        <v>445638.97</v>
      </c>
      <c r="AE434">
        <v>741094.7</v>
      </c>
      <c r="AJ434" s="5">
        <v>55123</v>
      </c>
      <c r="AK434">
        <v>246417.11</v>
      </c>
      <c r="AL434">
        <v>145215.29999999999</v>
      </c>
      <c r="AM434">
        <v>320326.46999999997</v>
      </c>
      <c r="AN434">
        <v>0</v>
      </c>
      <c r="AO434">
        <v>1848128.6</v>
      </c>
      <c r="AP434">
        <v>243568.02</v>
      </c>
      <c r="AS434" s="5">
        <v>55123</v>
      </c>
      <c r="AT434">
        <v>191638.22</v>
      </c>
      <c r="AU434">
        <v>82736.81</v>
      </c>
      <c r="AV434">
        <v>319903.56</v>
      </c>
      <c r="AW434">
        <v>0</v>
      </c>
      <c r="AX434">
        <v>1685382.8</v>
      </c>
      <c r="AY434">
        <v>231666</v>
      </c>
      <c r="AZ434" s="5"/>
    </row>
    <row r="435" spans="2:52" x14ac:dyDescent="0.2">
      <c r="B435" s="5">
        <v>55154</v>
      </c>
      <c r="C435">
        <v>474658.44</v>
      </c>
      <c r="D435">
        <v>756806.10000000009</v>
      </c>
      <c r="E435">
        <v>330236.34000000003</v>
      </c>
      <c r="H435">
        <v>2086560.5</v>
      </c>
      <c r="I435">
        <v>5467971</v>
      </c>
      <c r="J435">
        <v>3306468</v>
      </c>
      <c r="M435">
        <v>489519</v>
      </c>
      <c r="N435">
        <v>1139839.8</v>
      </c>
      <c r="S435" s="5">
        <v>55154</v>
      </c>
      <c r="T435">
        <v>438538.06</v>
      </c>
      <c r="U435">
        <v>674196.25</v>
      </c>
      <c r="V435">
        <v>245839.39600000001</v>
      </c>
      <c r="Y435">
        <v>1916498.1</v>
      </c>
      <c r="Z435">
        <v>259864.83</v>
      </c>
      <c r="AD435">
        <v>420827.97</v>
      </c>
      <c r="AE435">
        <v>644328.1</v>
      </c>
      <c r="AJ435" s="5">
        <v>55154</v>
      </c>
      <c r="AK435">
        <v>239101.4</v>
      </c>
      <c r="AL435">
        <v>125700.49</v>
      </c>
      <c r="AM435">
        <v>325395.62</v>
      </c>
      <c r="AN435">
        <v>0</v>
      </c>
      <c r="AO435">
        <v>1843014.9</v>
      </c>
      <c r="AP435">
        <v>243545.52</v>
      </c>
      <c r="AS435" s="5">
        <v>55154</v>
      </c>
      <c r="AT435">
        <v>190279.28</v>
      </c>
      <c r="AU435">
        <v>75667.195000000007</v>
      </c>
      <c r="AV435">
        <v>311710.65999999997</v>
      </c>
      <c r="AW435">
        <v>0</v>
      </c>
      <c r="AX435">
        <v>1685335.2</v>
      </c>
      <c r="AY435">
        <v>231162.67</v>
      </c>
      <c r="AZ435" s="5"/>
    </row>
    <row r="436" spans="2:52" x14ac:dyDescent="0.2">
      <c r="B436" s="5">
        <v>55185</v>
      </c>
      <c r="C436">
        <v>479626.2</v>
      </c>
      <c r="D436">
        <v>742853.11999999988</v>
      </c>
      <c r="E436">
        <v>318535.3</v>
      </c>
      <c r="H436">
        <v>2081466.1</v>
      </c>
      <c r="I436">
        <v>5275233.5</v>
      </c>
      <c r="J436">
        <v>3319733</v>
      </c>
      <c r="M436">
        <v>444851.5</v>
      </c>
      <c r="N436">
        <v>1029789.44</v>
      </c>
      <c r="S436" s="5">
        <v>55185</v>
      </c>
      <c r="T436">
        <v>451217.22</v>
      </c>
      <c r="U436">
        <v>666995.80000000005</v>
      </c>
      <c r="V436">
        <v>236078.61600000001</v>
      </c>
      <c r="Y436">
        <v>1916051.5</v>
      </c>
      <c r="Z436">
        <v>260505.77</v>
      </c>
      <c r="AD436">
        <v>397104.12</v>
      </c>
      <c r="AE436">
        <v>563404.6</v>
      </c>
      <c r="AJ436" s="5">
        <v>55185</v>
      </c>
      <c r="AK436">
        <v>227639.75</v>
      </c>
      <c r="AL436">
        <v>105885.766</v>
      </c>
      <c r="AM436">
        <v>327377.03000000003</v>
      </c>
      <c r="AN436">
        <v>0</v>
      </c>
      <c r="AO436">
        <v>1837944.6</v>
      </c>
      <c r="AP436">
        <v>243521.33</v>
      </c>
      <c r="AS436" s="5">
        <v>55185</v>
      </c>
      <c r="AT436">
        <v>185274.95</v>
      </c>
      <c r="AU436">
        <v>69425.804999999993</v>
      </c>
      <c r="AV436">
        <v>297083.59999999998</v>
      </c>
      <c r="AW436">
        <v>0</v>
      </c>
      <c r="AX436">
        <v>1685381.5</v>
      </c>
      <c r="AY436">
        <v>230670.19</v>
      </c>
      <c r="AZ436" s="5"/>
    </row>
    <row r="437" spans="2:52" x14ac:dyDescent="0.2">
      <c r="B437" s="5">
        <v>55213</v>
      </c>
      <c r="C437">
        <v>499061.2</v>
      </c>
      <c r="D437">
        <v>729830.55999999994</v>
      </c>
      <c r="E437">
        <v>307625.84000000003</v>
      </c>
      <c r="H437">
        <v>2078062.4</v>
      </c>
      <c r="I437">
        <v>5157714.5</v>
      </c>
      <c r="J437">
        <v>3297129.8</v>
      </c>
      <c r="M437">
        <v>413883.66</v>
      </c>
      <c r="N437">
        <v>925122.25</v>
      </c>
      <c r="S437" s="5">
        <v>55213</v>
      </c>
      <c r="T437">
        <v>502618.56</v>
      </c>
      <c r="U437">
        <v>658753.6</v>
      </c>
      <c r="V437">
        <v>229507.55600000001</v>
      </c>
      <c r="Y437">
        <v>1916512.2</v>
      </c>
      <c r="Z437">
        <v>260363.33</v>
      </c>
      <c r="AD437">
        <v>377293.7</v>
      </c>
      <c r="AE437">
        <v>507370.38</v>
      </c>
      <c r="AJ437" s="5">
        <v>55213</v>
      </c>
      <c r="AK437">
        <v>216489.14</v>
      </c>
      <c r="AL437">
        <v>89637.195000000007</v>
      </c>
      <c r="AM437">
        <v>325541.8</v>
      </c>
      <c r="AN437">
        <v>0</v>
      </c>
      <c r="AO437">
        <v>1834580.5</v>
      </c>
      <c r="AP437">
        <v>243482.12</v>
      </c>
      <c r="AS437" s="5">
        <v>55213</v>
      </c>
      <c r="AT437">
        <v>178990.5</v>
      </c>
      <c r="AU437">
        <v>59295.45</v>
      </c>
      <c r="AV437">
        <v>273588.34000000003</v>
      </c>
      <c r="AW437">
        <v>0</v>
      </c>
      <c r="AX437">
        <v>1686332</v>
      </c>
      <c r="AY437">
        <v>230180.25</v>
      </c>
      <c r="AZ437" s="5"/>
    </row>
    <row r="438" spans="2:52" x14ac:dyDescent="0.2">
      <c r="B438" s="5">
        <v>55244</v>
      </c>
      <c r="C438">
        <v>471798.44</v>
      </c>
      <c r="D438">
        <v>716961.04</v>
      </c>
      <c r="E438">
        <v>302127.65999999997</v>
      </c>
      <c r="H438">
        <v>2076707.4</v>
      </c>
      <c r="I438">
        <v>5087781.5</v>
      </c>
      <c r="J438">
        <v>3281641.2</v>
      </c>
      <c r="M438">
        <v>393311.3</v>
      </c>
      <c r="N438">
        <v>836191</v>
      </c>
      <c r="S438" s="5">
        <v>55244</v>
      </c>
      <c r="T438">
        <v>532393.56000000006</v>
      </c>
      <c r="U438">
        <v>657076.56000000006</v>
      </c>
      <c r="V438">
        <v>226276.905</v>
      </c>
      <c r="Y438">
        <v>1918106</v>
      </c>
      <c r="Z438">
        <v>259289.52</v>
      </c>
      <c r="AD438">
        <v>374318.7</v>
      </c>
      <c r="AE438">
        <v>472011.88</v>
      </c>
      <c r="AJ438" s="5">
        <v>55244</v>
      </c>
      <c r="AK438">
        <v>207943.78</v>
      </c>
      <c r="AL438">
        <v>78540.52</v>
      </c>
      <c r="AM438">
        <v>321635.59999999998</v>
      </c>
      <c r="AN438">
        <v>0</v>
      </c>
      <c r="AO438">
        <v>1833269.4</v>
      </c>
      <c r="AP438">
        <v>243438.07999999999</v>
      </c>
      <c r="AS438" s="5">
        <v>55244</v>
      </c>
      <c r="AT438">
        <v>175619.42</v>
      </c>
      <c r="AU438">
        <v>55908.811999999998</v>
      </c>
      <c r="AV438">
        <v>248950.69</v>
      </c>
      <c r="AW438">
        <v>0</v>
      </c>
      <c r="AX438">
        <v>1688407.6</v>
      </c>
      <c r="AY438">
        <v>229698.27</v>
      </c>
      <c r="AZ438" s="5"/>
    </row>
    <row r="439" spans="2:52" x14ac:dyDescent="0.2">
      <c r="B439" s="5">
        <v>55274</v>
      </c>
      <c r="C439">
        <v>455458.78</v>
      </c>
      <c r="D439">
        <v>710992.73</v>
      </c>
      <c r="E439">
        <v>302601.25</v>
      </c>
      <c r="H439">
        <v>2077210.1</v>
      </c>
      <c r="I439">
        <v>5096199.5</v>
      </c>
      <c r="J439">
        <v>3225674.8</v>
      </c>
      <c r="M439">
        <v>382101.38</v>
      </c>
      <c r="N439">
        <v>772381.75</v>
      </c>
      <c r="S439" s="5">
        <v>55274</v>
      </c>
      <c r="T439">
        <v>535835.9</v>
      </c>
      <c r="U439">
        <v>653386.6</v>
      </c>
      <c r="V439">
        <v>226290.81699999998</v>
      </c>
      <c r="Y439">
        <v>1920742.8</v>
      </c>
      <c r="Z439">
        <v>257489.27</v>
      </c>
      <c r="AD439">
        <v>375688.9</v>
      </c>
      <c r="AE439">
        <v>456706.03</v>
      </c>
      <c r="AJ439" s="5">
        <v>55274</v>
      </c>
      <c r="AK439">
        <v>202303.02</v>
      </c>
      <c r="AL439">
        <v>72110.350000000006</v>
      </c>
      <c r="AM439">
        <v>317847.75</v>
      </c>
      <c r="AN439">
        <v>0</v>
      </c>
      <c r="AO439">
        <v>1833811</v>
      </c>
      <c r="AP439">
        <v>243399.03</v>
      </c>
      <c r="AS439" s="5">
        <v>55274</v>
      </c>
      <c r="AT439">
        <v>174712.52</v>
      </c>
      <c r="AU439">
        <v>55989.06</v>
      </c>
      <c r="AV439">
        <v>231482.4</v>
      </c>
      <c r="AW439">
        <v>0</v>
      </c>
      <c r="AX439">
        <v>1691513</v>
      </c>
      <c r="AY439">
        <v>229229.86</v>
      </c>
      <c r="AZ439" s="5"/>
    </row>
    <row r="440" spans="2:52" x14ac:dyDescent="0.2">
      <c r="B440" s="5">
        <v>55305</v>
      </c>
      <c r="C440">
        <v>480284.88</v>
      </c>
      <c r="D440">
        <v>708826.59000000008</v>
      </c>
      <c r="E440">
        <v>313409.7</v>
      </c>
      <c r="H440">
        <v>2079339.2</v>
      </c>
      <c r="I440">
        <v>5128928.5</v>
      </c>
      <c r="J440">
        <v>3176936.5</v>
      </c>
      <c r="M440">
        <v>381384.72</v>
      </c>
      <c r="N440">
        <v>747734.44</v>
      </c>
      <c r="S440" s="5">
        <v>55305</v>
      </c>
      <c r="T440">
        <v>551267.69999999995</v>
      </c>
      <c r="U440">
        <v>651277.25</v>
      </c>
      <c r="V440">
        <v>238386.09899999999</v>
      </c>
      <c r="Y440">
        <v>1924295.1</v>
      </c>
      <c r="Z440">
        <v>254985.52</v>
      </c>
      <c r="AD440">
        <v>376881.97</v>
      </c>
      <c r="AE440">
        <v>484316.38</v>
      </c>
      <c r="AJ440" s="5">
        <v>55305</v>
      </c>
      <c r="AK440">
        <v>199815.36</v>
      </c>
      <c r="AL440">
        <v>69140.289999999994</v>
      </c>
      <c r="AM440">
        <v>315667.21999999997</v>
      </c>
      <c r="AN440">
        <v>0</v>
      </c>
      <c r="AO440">
        <v>1835965.9</v>
      </c>
      <c r="AP440">
        <v>243373.11</v>
      </c>
      <c r="AS440" s="5">
        <v>55305</v>
      </c>
      <c r="AT440">
        <v>174549.89</v>
      </c>
      <c r="AU440">
        <v>55836.296999999999</v>
      </c>
      <c r="AV440">
        <v>224274.75</v>
      </c>
      <c r="AW440">
        <v>0</v>
      </c>
      <c r="AX440">
        <v>1695515.4</v>
      </c>
      <c r="AY440">
        <v>228779.84</v>
      </c>
      <c r="AZ440" s="5"/>
    </row>
    <row r="441" spans="2:52" x14ac:dyDescent="0.2">
      <c r="B441" s="5">
        <v>55335</v>
      </c>
      <c r="C441">
        <v>542750</v>
      </c>
      <c r="D441">
        <v>719074.96</v>
      </c>
      <c r="E441">
        <v>339595.34</v>
      </c>
      <c r="H441">
        <v>2082883.5</v>
      </c>
      <c r="I441">
        <v>5293942.5</v>
      </c>
      <c r="J441">
        <v>3194269.2</v>
      </c>
      <c r="M441">
        <v>401062.12</v>
      </c>
      <c r="N441">
        <v>814040.44</v>
      </c>
      <c r="S441" s="5">
        <v>55335</v>
      </c>
      <c r="T441">
        <v>589435.06000000006</v>
      </c>
      <c r="U441">
        <v>655420.1</v>
      </c>
      <c r="V441">
        <v>261019.41499999998</v>
      </c>
      <c r="Y441">
        <v>1928641.8</v>
      </c>
      <c r="Z441">
        <v>251925.55</v>
      </c>
      <c r="AD441">
        <v>387377.84</v>
      </c>
      <c r="AE441">
        <v>594965.56000000006</v>
      </c>
      <c r="AJ441" s="5">
        <v>55335</v>
      </c>
      <c r="AK441">
        <v>200480.5</v>
      </c>
      <c r="AL441">
        <v>72260.733999999997</v>
      </c>
      <c r="AM441">
        <v>315345.03000000003</v>
      </c>
      <c r="AN441">
        <v>0</v>
      </c>
      <c r="AO441">
        <v>1839516.6</v>
      </c>
      <c r="AP441">
        <v>243366.92</v>
      </c>
      <c r="AS441" s="5">
        <v>55335</v>
      </c>
      <c r="AT441">
        <v>175698.92</v>
      </c>
      <c r="AU441">
        <v>58201.73</v>
      </c>
      <c r="AV441">
        <v>222629.97</v>
      </c>
      <c r="AW441">
        <v>0</v>
      </c>
      <c r="AX441">
        <v>1700289.1</v>
      </c>
      <c r="AY441">
        <v>228352.31</v>
      </c>
      <c r="AZ441" s="5"/>
    </row>
    <row r="442" spans="2:52" x14ac:dyDescent="0.2">
      <c r="B442" s="5">
        <v>55366</v>
      </c>
      <c r="C442">
        <v>609324.06000000006</v>
      </c>
      <c r="D442">
        <v>732391.63</v>
      </c>
      <c r="E442">
        <v>371661.28</v>
      </c>
      <c r="H442">
        <v>2087658.6</v>
      </c>
      <c r="I442">
        <v>5522591</v>
      </c>
      <c r="J442">
        <v>3304318.5</v>
      </c>
      <c r="M442">
        <v>447723.25</v>
      </c>
      <c r="N442">
        <v>989782.25</v>
      </c>
      <c r="S442" s="5">
        <v>55366</v>
      </c>
      <c r="T442">
        <v>653962.93999999994</v>
      </c>
      <c r="U442">
        <v>663047.30000000005</v>
      </c>
      <c r="V442">
        <v>288772.43</v>
      </c>
      <c r="Y442">
        <v>1933674.6</v>
      </c>
      <c r="Z442">
        <v>248727.1</v>
      </c>
      <c r="AD442">
        <v>412896.38</v>
      </c>
      <c r="AE442">
        <v>784024.75</v>
      </c>
      <c r="AJ442" s="5">
        <v>55366</v>
      </c>
      <c r="AK442">
        <v>205032.55</v>
      </c>
      <c r="AL442">
        <v>83144.7</v>
      </c>
      <c r="AM442">
        <v>317646.56</v>
      </c>
      <c r="AN442">
        <v>0</v>
      </c>
      <c r="AO442">
        <v>1844273</v>
      </c>
      <c r="AP442">
        <v>243385.8</v>
      </c>
      <c r="AS442" s="5">
        <v>55366</v>
      </c>
      <c r="AT442">
        <v>179573.97</v>
      </c>
      <c r="AU442">
        <v>64511.324000000001</v>
      </c>
      <c r="AV442">
        <v>222022.92</v>
      </c>
      <c r="AW442">
        <v>0</v>
      </c>
      <c r="AX442">
        <v>1705724.1</v>
      </c>
      <c r="AY442">
        <v>227950.52</v>
      </c>
      <c r="AZ442" s="5"/>
    </row>
    <row r="443" spans="2:52" x14ac:dyDescent="0.2">
      <c r="B443" s="5">
        <v>55397</v>
      </c>
      <c r="C443">
        <v>676817.2</v>
      </c>
      <c r="D443">
        <v>749287.44</v>
      </c>
      <c r="E443">
        <v>389686.66</v>
      </c>
      <c r="H443">
        <v>2093505.8</v>
      </c>
      <c r="I443">
        <v>5759611</v>
      </c>
      <c r="J443">
        <v>3381438</v>
      </c>
      <c r="M443">
        <v>504115.5</v>
      </c>
      <c r="N443">
        <v>1153769.2</v>
      </c>
      <c r="S443" s="5">
        <v>55397</v>
      </c>
      <c r="T443">
        <v>706778.6</v>
      </c>
      <c r="U443">
        <v>673238.25</v>
      </c>
      <c r="V443">
        <v>299866.15700000001</v>
      </c>
      <c r="Y443">
        <v>1939300.1</v>
      </c>
      <c r="Z443">
        <v>245943.05</v>
      </c>
      <c r="AD443">
        <v>442090.3</v>
      </c>
      <c r="AE443">
        <v>953175.7</v>
      </c>
      <c r="AJ443" s="5">
        <v>55397</v>
      </c>
      <c r="AK443">
        <v>213038.07999999999</v>
      </c>
      <c r="AL443">
        <v>98494.93</v>
      </c>
      <c r="AM443">
        <v>322450.56</v>
      </c>
      <c r="AN443">
        <v>0</v>
      </c>
      <c r="AO443">
        <v>1850071.8</v>
      </c>
      <c r="AP443">
        <v>243434.03</v>
      </c>
      <c r="AS443" s="5">
        <v>55397</v>
      </c>
      <c r="AT443">
        <v>185903.3</v>
      </c>
      <c r="AU443">
        <v>73947.59</v>
      </c>
      <c r="AV443">
        <v>222242.95</v>
      </c>
      <c r="AW443">
        <v>0</v>
      </c>
      <c r="AX443">
        <v>1711723</v>
      </c>
      <c r="AY443">
        <v>227577.17</v>
      </c>
      <c r="AZ443" s="5"/>
    </row>
    <row r="444" spans="2:52" x14ac:dyDescent="0.2">
      <c r="B444" s="5">
        <v>55427</v>
      </c>
      <c r="C444">
        <v>661452.25</v>
      </c>
      <c r="D444">
        <v>759685.29999999993</v>
      </c>
      <c r="E444">
        <v>385417.34</v>
      </c>
      <c r="H444">
        <v>2100287.7999999998</v>
      </c>
      <c r="I444">
        <v>5865749.5</v>
      </c>
      <c r="J444">
        <v>3371376.2</v>
      </c>
      <c r="M444">
        <v>544431.80000000005</v>
      </c>
      <c r="N444">
        <v>1202382.1000000001</v>
      </c>
      <c r="S444" s="5">
        <v>55427</v>
      </c>
      <c r="T444">
        <v>741748</v>
      </c>
      <c r="U444">
        <v>681338.06</v>
      </c>
      <c r="V444">
        <v>297739.23499999999</v>
      </c>
      <c r="Y444">
        <v>1945437.4</v>
      </c>
      <c r="Z444">
        <v>243857.02</v>
      </c>
      <c r="AD444">
        <v>461739.5</v>
      </c>
      <c r="AE444">
        <v>1043304.4</v>
      </c>
      <c r="AJ444" s="5">
        <v>55427</v>
      </c>
      <c r="AK444">
        <v>223101.17</v>
      </c>
      <c r="AL444">
        <v>114497.375</v>
      </c>
      <c r="AM444">
        <v>328978.40000000002</v>
      </c>
      <c r="AN444">
        <v>0</v>
      </c>
      <c r="AO444">
        <v>1856772.5</v>
      </c>
      <c r="AP444">
        <v>243515.16</v>
      </c>
      <c r="AS444" s="5">
        <v>55427</v>
      </c>
      <c r="AT444">
        <v>193054.66</v>
      </c>
      <c r="AU444">
        <v>83319.125</v>
      </c>
      <c r="AV444">
        <v>223387.36</v>
      </c>
      <c r="AW444">
        <v>0</v>
      </c>
      <c r="AX444">
        <v>1718202.9</v>
      </c>
      <c r="AY444">
        <v>227234.47</v>
      </c>
      <c r="AZ444" s="5"/>
    </row>
    <row r="445" spans="2:52" x14ac:dyDescent="0.2">
      <c r="B445" s="5">
        <v>55458</v>
      </c>
      <c r="C445">
        <v>591626.6</v>
      </c>
      <c r="D445">
        <v>761429.12999999989</v>
      </c>
      <c r="E445">
        <v>369240.3</v>
      </c>
      <c r="H445">
        <v>2107886.5</v>
      </c>
      <c r="I445">
        <v>5820395.5</v>
      </c>
      <c r="J445">
        <v>3329454.8</v>
      </c>
      <c r="M445">
        <v>552939.9</v>
      </c>
      <c r="N445">
        <v>1154745.8</v>
      </c>
      <c r="S445" s="5">
        <v>55458</v>
      </c>
      <c r="T445">
        <v>721433.8</v>
      </c>
      <c r="U445">
        <v>682147.2</v>
      </c>
      <c r="V445">
        <v>285851.804</v>
      </c>
      <c r="Y445">
        <v>1952015.5</v>
      </c>
      <c r="Z445">
        <v>242709.7</v>
      </c>
      <c r="AD445">
        <v>463802.78</v>
      </c>
      <c r="AE445">
        <v>1059813.6000000001</v>
      </c>
      <c r="AJ445" s="5">
        <v>55458</v>
      </c>
      <c r="AK445">
        <v>231836.2</v>
      </c>
      <c r="AL445">
        <v>124728.15</v>
      </c>
      <c r="AM445">
        <v>335179</v>
      </c>
      <c r="AN445">
        <v>0</v>
      </c>
      <c r="AO445">
        <v>1864254.5</v>
      </c>
      <c r="AP445">
        <v>243632.14</v>
      </c>
      <c r="AS445" s="5">
        <v>55458</v>
      </c>
      <c r="AT445">
        <v>198857.42</v>
      </c>
      <c r="AU445">
        <v>89433.91</v>
      </c>
      <c r="AV445">
        <v>225206.03</v>
      </c>
      <c r="AW445">
        <v>0</v>
      </c>
      <c r="AX445">
        <v>1725091.2</v>
      </c>
      <c r="AY445">
        <v>226924.1</v>
      </c>
      <c r="AZ445" s="5"/>
    </row>
    <row r="446" spans="2:52" x14ac:dyDescent="0.2">
      <c r="B446" s="5">
        <v>55488</v>
      </c>
      <c r="C446">
        <v>539057.19999999995</v>
      </c>
      <c r="D446">
        <v>754707.78</v>
      </c>
      <c r="E446">
        <v>355851.7</v>
      </c>
      <c r="H446">
        <v>2116199.7999999998</v>
      </c>
      <c r="I446">
        <v>5687652</v>
      </c>
      <c r="J446">
        <v>3304578</v>
      </c>
      <c r="M446">
        <v>529965.80000000005</v>
      </c>
      <c r="N446">
        <v>1069974.8</v>
      </c>
      <c r="S446" s="5">
        <v>55488</v>
      </c>
      <c r="T446">
        <v>650848.1</v>
      </c>
      <c r="U446">
        <v>680241.56</v>
      </c>
      <c r="V446">
        <v>269213.96999999997</v>
      </c>
      <c r="Y446">
        <v>1958973.9</v>
      </c>
      <c r="Z446">
        <v>242579.27</v>
      </c>
      <c r="AD446">
        <v>441416</v>
      </c>
      <c r="AE446">
        <v>1024555.9</v>
      </c>
      <c r="AJ446" s="5">
        <v>55488</v>
      </c>
      <c r="AK446">
        <v>235815</v>
      </c>
      <c r="AL446">
        <v>121979.234</v>
      </c>
      <c r="AM446">
        <v>339967.03</v>
      </c>
      <c r="AN446">
        <v>0</v>
      </c>
      <c r="AO446">
        <v>1872412.2</v>
      </c>
      <c r="AP446">
        <v>243787.53</v>
      </c>
      <c r="AS446" s="5">
        <v>55488</v>
      </c>
      <c r="AT446">
        <v>200465.61</v>
      </c>
      <c r="AU446">
        <v>87083.1</v>
      </c>
      <c r="AV446">
        <v>226332.44</v>
      </c>
      <c r="AW446">
        <v>0</v>
      </c>
      <c r="AX446">
        <v>1732326.6</v>
      </c>
      <c r="AY446">
        <v>226647.52</v>
      </c>
      <c r="AZ446" s="5"/>
    </row>
    <row r="447" spans="2:52" x14ac:dyDescent="0.2">
      <c r="B447" s="5">
        <v>55519</v>
      </c>
      <c r="C447">
        <v>514994.88</v>
      </c>
      <c r="D447">
        <v>741379.14000000013</v>
      </c>
      <c r="E447">
        <v>346085.78</v>
      </c>
      <c r="H447">
        <v>2125139.2000000002</v>
      </c>
      <c r="I447">
        <v>5488771.5</v>
      </c>
      <c r="J447">
        <v>3276240</v>
      </c>
      <c r="M447">
        <v>489609.22</v>
      </c>
      <c r="N447">
        <v>974050</v>
      </c>
      <c r="S447" s="5">
        <v>55519</v>
      </c>
      <c r="T447">
        <v>616265.93999999994</v>
      </c>
      <c r="U447">
        <v>667580.80000000005</v>
      </c>
      <c r="V447">
        <v>253842.91899999999</v>
      </c>
      <c r="Y447">
        <v>1966260.2</v>
      </c>
      <c r="Z447">
        <v>243212.53</v>
      </c>
      <c r="AD447">
        <v>403544.34</v>
      </c>
      <c r="AE447">
        <v>967579.8</v>
      </c>
      <c r="AJ447" s="5">
        <v>55519</v>
      </c>
      <c r="AK447">
        <v>233502.23</v>
      </c>
      <c r="AL447">
        <v>110768.89</v>
      </c>
      <c r="AM447">
        <v>342393.66</v>
      </c>
      <c r="AN447">
        <v>0</v>
      </c>
      <c r="AO447">
        <v>1881155.6</v>
      </c>
      <c r="AP447">
        <v>243983.45</v>
      </c>
      <c r="AS447" s="5">
        <v>55519</v>
      </c>
      <c r="AT447">
        <v>196106.42</v>
      </c>
      <c r="AU447">
        <v>79960.516000000003</v>
      </c>
      <c r="AV447">
        <v>226875.05</v>
      </c>
      <c r="AW447">
        <v>0</v>
      </c>
      <c r="AX447">
        <v>1739854.5</v>
      </c>
      <c r="AY447">
        <v>226405.81</v>
      </c>
      <c r="AZ447" s="5"/>
    </row>
    <row r="448" spans="2:52" x14ac:dyDescent="0.2">
      <c r="B448" s="5">
        <v>55550</v>
      </c>
      <c r="C448">
        <v>531070.5</v>
      </c>
      <c r="D448">
        <v>730790.88</v>
      </c>
      <c r="E448">
        <v>337532.8</v>
      </c>
      <c r="H448">
        <v>2134151</v>
      </c>
      <c r="I448">
        <v>5278722.5</v>
      </c>
      <c r="J448">
        <v>3257420.8</v>
      </c>
      <c r="M448">
        <v>446071.94</v>
      </c>
      <c r="N448">
        <v>883292</v>
      </c>
      <c r="S448" s="5">
        <v>55550</v>
      </c>
      <c r="T448">
        <v>615983.80000000005</v>
      </c>
      <c r="U448">
        <v>658055.9</v>
      </c>
      <c r="V448">
        <v>242695.43399999998</v>
      </c>
      <c r="Y448">
        <v>1973816.2</v>
      </c>
      <c r="Z448">
        <v>244068.03</v>
      </c>
      <c r="AD448">
        <v>367416.34</v>
      </c>
      <c r="AE448">
        <v>916678.1</v>
      </c>
      <c r="AJ448" s="5">
        <v>55550</v>
      </c>
      <c r="AK448">
        <v>225616.2</v>
      </c>
      <c r="AL448">
        <v>94522.6</v>
      </c>
      <c r="AM448">
        <v>341106.72</v>
      </c>
      <c r="AN448">
        <v>0</v>
      </c>
      <c r="AO448">
        <v>1889936.4</v>
      </c>
      <c r="AP448">
        <v>244214.56</v>
      </c>
      <c r="AS448" s="5">
        <v>55550</v>
      </c>
      <c r="AT448">
        <v>187001.31</v>
      </c>
      <c r="AU448">
        <v>70064.59</v>
      </c>
      <c r="AV448">
        <v>227346.84</v>
      </c>
      <c r="AW448">
        <v>0</v>
      </c>
      <c r="AX448">
        <v>1747619.6</v>
      </c>
      <c r="AY448">
        <v>226196.48000000001</v>
      </c>
      <c r="AZ448" s="5"/>
    </row>
    <row r="449" spans="2:52" x14ac:dyDescent="0.2">
      <c r="B449" s="5">
        <v>55579</v>
      </c>
      <c r="C449">
        <v>529016.19999999995</v>
      </c>
      <c r="D449">
        <v>718115.16</v>
      </c>
      <c r="E449">
        <v>334501.8</v>
      </c>
      <c r="H449">
        <v>2140478.2000000002</v>
      </c>
      <c r="I449">
        <v>5172824</v>
      </c>
      <c r="J449">
        <v>3243188.2</v>
      </c>
      <c r="M449">
        <v>410606.4</v>
      </c>
      <c r="N449">
        <v>808200.56</v>
      </c>
      <c r="S449" s="5">
        <v>55579</v>
      </c>
      <c r="T449">
        <v>592610.06000000006</v>
      </c>
      <c r="U449">
        <v>649773.25</v>
      </c>
      <c r="V449">
        <v>234685.24900000001</v>
      </c>
      <c r="Y449">
        <v>1981524.1</v>
      </c>
      <c r="Z449">
        <v>244255.61</v>
      </c>
      <c r="AD449">
        <v>340527.97</v>
      </c>
      <c r="AE449">
        <v>866347.4</v>
      </c>
      <c r="AJ449" s="5">
        <v>55579</v>
      </c>
      <c r="AK449">
        <v>215275.45</v>
      </c>
      <c r="AL449">
        <v>79874.81</v>
      </c>
      <c r="AM449">
        <v>333982.46999999997</v>
      </c>
      <c r="AN449">
        <v>0</v>
      </c>
      <c r="AO449">
        <v>1896014.1</v>
      </c>
      <c r="AP449">
        <v>244464.12</v>
      </c>
      <c r="AS449" s="5">
        <v>55579</v>
      </c>
      <c r="AT449">
        <v>176550.39</v>
      </c>
      <c r="AU449">
        <v>58693.18</v>
      </c>
      <c r="AV449">
        <v>227332.69</v>
      </c>
      <c r="AW449">
        <v>0</v>
      </c>
      <c r="AX449">
        <v>1755509.9</v>
      </c>
      <c r="AY449">
        <v>226014.44</v>
      </c>
      <c r="AZ449" s="5"/>
    </row>
    <row r="450" spans="2:52" x14ac:dyDescent="0.2">
      <c r="B450" s="5">
        <v>55610</v>
      </c>
      <c r="C450">
        <v>505235.9</v>
      </c>
      <c r="D450">
        <v>702131.59</v>
      </c>
      <c r="E450">
        <v>336980.94</v>
      </c>
      <c r="H450">
        <v>2143350.5</v>
      </c>
      <c r="I450">
        <v>5119987</v>
      </c>
      <c r="J450">
        <v>3232307</v>
      </c>
      <c r="M450">
        <v>385910.2</v>
      </c>
      <c r="N450">
        <v>758242.3</v>
      </c>
      <c r="S450" s="5">
        <v>55610</v>
      </c>
      <c r="T450">
        <v>518224.12</v>
      </c>
      <c r="U450">
        <v>637979.06000000006</v>
      </c>
      <c r="V450">
        <v>228018.34399999998</v>
      </c>
      <c r="Y450">
        <v>1989326.6</v>
      </c>
      <c r="Z450">
        <v>243547.2</v>
      </c>
      <c r="AD450">
        <v>325262.21999999997</v>
      </c>
      <c r="AE450">
        <v>822029.06</v>
      </c>
      <c r="AJ450" s="5">
        <v>55610</v>
      </c>
      <c r="AK450">
        <v>205769.60000000001</v>
      </c>
      <c r="AL450">
        <v>71086.61</v>
      </c>
      <c r="AM450">
        <v>321090.09999999998</v>
      </c>
      <c r="AN450">
        <v>0</v>
      </c>
      <c r="AO450">
        <v>1898632</v>
      </c>
      <c r="AP450">
        <v>244718.2</v>
      </c>
      <c r="AS450" s="5">
        <v>55610</v>
      </c>
      <c r="AT450">
        <v>168154.47</v>
      </c>
      <c r="AU450">
        <v>51346.902000000002</v>
      </c>
      <c r="AV450">
        <v>226764.28</v>
      </c>
      <c r="AW450">
        <v>0</v>
      </c>
      <c r="AX450">
        <v>1763466.9</v>
      </c>
      <c r="AY450">
        <v>225859.7</v>
      </c>
      <c r="AZ450" s="5"/>
    </row>
    <row r="451" spans="2:52" x14ac:dyDescent="0.2">
      <c r="B451" s="5">
        <v>55640</v>
      </c>
      <c r="C451">
        <v>536380.06000000006</v>
      </c>
      <c r="D451">
        <v>694499.25</v>
      </c>
      <c r="E451">
        <v>349734.56</v>
      </c>
      <c r="H451">
        <v>2143023.5</v>
      </c>
      <c r="I451">
        <v>5119961</v>
      </c>
      <c r="J451">
        <v>3233234</v>
      </c>
      <c r="M451">
        <v>369374.56</v>
      </c>
      <c r="N451">
        <v>753806.7</v>
      </c>
      <c r="S451" s="5">
        <v>55640</v>
      </c>
      <c r="T451">
        <v>489774.12</v>
      </c>
      <c r="U451">
        <v>631395.06000000006</v>
      </c>
      <c r="V451">
        <v>233029.26</v>
      </c>
      <c r="Y451">
        <v>1997203.9</v>
      </c>
      <c r="Z451">
        <v>242257.48</v>
      </c>
      <c r="AD451">
        <v>318002.03000000003</v>
      </c>
      <c r="AE451">
        <v>802893.44</v>
      </c>
      <c r="AJ451" s="5">
        <v>55640</v>
      </c>
      <c r="AK451">
        <v>199149.44</v>
      </c>
      <c r="AL451">
        <v>63829.68</v>
      </c>
      <c r="AM451">
        <v>311898.28000000003</v>
      </c>
      <c r="AN451">
        <v>0</v>
      </c>
      <c r="AO451">
        <v>1898060.5</v>
      </c>
      <c r="AP451">
        <v>244962.98</v>
      </c>
      <c r="AS451" s="5">
        <v>55640</v>
      </c>
      <c r="AT451">
        <v>162798.66</v>
      </c>
      <c r="AU451">
        <v>46224.17</v>
      </c>
      <c r="AV451">
        <v>226169.48</v>
      </c>
      <c r="AW451">
        <v>0</v>
      </c>
      <c r="AX451">
        <v>1771471.5</v>
      </c>
      <c r="AY451">
        <v>225732.22</v>
      </c>
      <c r="AZ451" s="5"/>
    </row>
    <row r="452" spans="2:52" x14ac:dyDescent="0.2">
      <c r="B452" s="5">
        <v>55671</v>
      </c>
      <c r="C452">
        <v>610538.56000000006</v>
      </c>
      <c r="D452">
        <v>691653.97</v>
      </c>
      <c r="E452">
        <v>371973.88</v>
      </c>
      <c r="H452">
        <v>2139857</v>
      </c>
      <c r="I452">
        <v>5154841</v>
      </c>
      <c r="J452">
        <v>3271236.5</v>
      </c>
      <c r="M452">
        <v>363127.53</v>
      </c>
      <c r="N452">
        <v>824400.56</v>
      </c>
      <c r="S452" s="5">
        <v>55671</v>
      </c>
      <c r="T452">
        <v>583606.80000000005</v>
      </c>
      <c r="U452">
        <v>628244.4</v>
      </c>
      <c r="V452">
        <v>248961.636</v>
      </c>
      <c r="Y452">
        <v>2005143.5</v>
      </c>
      <c r="Z452">
        <v>240365.55</v>
      </c>
      <c r="AD452">
        <v>319122.44</v>
      </c>
      <c r="AE452">
        <v>836832.6</v>
      </c>
      <c r="AJ452" s="5">
        <v>55671</v>
      </c>
      <c r="AK452">
        <v>195953.4</v>
      </c>
      <c r="AL452">
        <v>58320.074000000001</v>
      </c>
      <c r="AM452">
        <v>311667.56</v>
      </c>
      <c r="AN452">
        <v>0</v>
      </c>
      <c r="AO452">
        <v>1894670.1</v>
      </c>
      <c r="AP452">
        <v>245186.92</v>
      </c>
      <c r="AS452" s="5">
        <v>55671</v>
      </c>
      <c r="AT452">
        <v>160501.70000000001</v>
      </c>
      <c r="AU452">
        <v>43573.695</v>
      </c>
      <c r="AV452">
        <v>226368.1</v>
      </c>
      <c r="AW452">
        <v>0</v>
      </c>
      <c r="AX452">
        <v>1779511.4</v>
      </c>
      <c r="AY452">
        <v>225632.03</v>
      </c>
      <c r="AZ452" s="5"/>
    </row>
    <row r="453" spans="2:52" x14ac:dyDescent="0.2">
      <c r="B453" s="5">
        <v>55701</v>
      </c>
      <c r="C453">
        <v>700019.3</v>
      </c>
      <c r="D453">
        <v>699223.3600000001</v>
      </c>
      <c r="E453">
        <v>398897.06</v>
      </c>
      <c r="H453">
        <v>2134191</v>
      </c>
      <c r="I453">
        <v>5275076.5</v>
      </c>
      <c r="J453">
        <v>3368666.8</v>
      </c>
      <c r="M453">
        <v>370705.3</v>
      </c>
      <c r="N453">
        <v>970102.06</v>
      </c>
      <c r="S453" s="5">
        <v>55701</v>
      </c>
      <c r="T453">
        <v>689475.75</v>
      </c>
      <c r="U453">
        <v>633364.19999999995</v>
      </c>
      <c r="V453">
        <v>272602.81900000002</v>
      </c>
      <c r="Y453">
        <v>2013137</v>
      </c>
      <c r="Z453">
        <v>238003.1</v>
      </c>
      <c r="AD453">
        <v>332672.84000000003</v>
      </c>
      <c r="AE453">
        <v>951181.75</v>
      </c>
      <c r="AJ453" s="5">
        <v>55701</v>
      </c>
      <c r="AK453">
        <v>195536.98</v>
      </c>
      <c r="AL453">
        <v>57675.12</v>
      </c>
      <c r="AM453">
        <v>315372</v>
      </c>
      <c r="AN453">
        <v>0</v>
      </c>
      <c r="AO453">
        <v>1888810.4</v>
      </c>
      <c r="AP453">
        <v>245380.56</v>
      </c>
      <c r="AS453" s="5">
        <v>55701</v>
      </c>
      <c r="AT453">
        <v>160585.16</v>
      </c>
      <c r="AU453">
        <v>46308.24</v>
      </c>
      <c r="AV453">
        <v>227788.56</v>
      </c>
      <c r="AW453">
        <v>0</v>
      </c>
      <c r="AX453">
        <v>1787577.6</v>
      </c>
      <c r="AY453">
        <v>225559.22</v>
      </c>
      <c r="AZ453" s="5"/>
    </row>
    <row r="454" spans="2:52" x14ac:dyDescent="0.2">
      <c r="B454" s="5">
        <v>55732</v>
      </c>
      <c r="C454">
        <v>803327.8</v>
      </c>
      <c r="D454">
        <v>714034.89</v>
      </c>
      <c r="E454">
        <v>422606.16</v>
      </c>
      <c r="H454">
        <v>2126329.2000000002</v>
      </c>
      <c r="I454">
        <v>5509742</v>
      </c>
      <c r="J454">
        <v>3450132</v>
      </c>
      <c r="M454">
        <v>403671.9</v>
      </c>
      <c r="N454">
        <v>1145051.1000000001</v>
      </c>
      <c r="S454" s="5">
        <v>55732</v>
      </c>
      <c r="T454">
        <v>773746.56</v>
      </c>
      <c r="U454">
        <v>640909.43999999994</v>
      </c>
      <c r="V454">
        <v>299381.09999999998</v>
      </c>
      <c r="Y454">
        <v>2021175.9</v>
      </c>
      <c r="Z454">
        <v>235665.94</v>
      </c>
      <c r="AD454">
        <v>361331.25</v>
      </c>
      <c r="AE454">
        <v>1136075</v>
      </c>
      <c r="AJ454" s="5">
        <v>55732</v>
      </c>
      <c r="AK454">
        <v>198456.53</v>
      </c>
      <c r="AL454">
        <v>65646.53</v>
      </c>
      <c r="AM454">
        <v>321067.06</v>
      </c>
      <c r="AN454">
        <v>0</v>
      </c>
      <c r="AO454">
        <v>1880792.9</v>
      </c>
      <c r="AP454">
        <v>245536.33</v>
      </c>
      <c r="AS454" s="5">
        <v>55732</v>
      </c>
      <c r="AT454">
        <v>163144.82999999999</v>
      </c>
      <c r="AU454">
        <v>55048.05</v>
      </c>
      <c r="AV454">
        <v>230827.23</v>
      </c>
      <c r="AW454">
        <v>0</v>
      </c>
      <c r="AX454">
        <v>1795662</v>
      </c>
      <c r="AY454">
        <v>225513.89</v>
      </c>
      <c r="AZ454" s="5"/>
    </row>
    <row r="455" spans="2:52" x14ac:dyDescent="0.2">
      <c r="B455" s="5">
        <v>55763</v>
      </c>
      <c r="C455">
        <v>916487.1</v>
      </c>
      <c r="D455">
        <v>728274.19000000006</v>
      </c>
      <c r="E455">
        <v>429293.97</v>
      </c>
      <c r="H455">
        <v>2116540.7999999998</v>
      </c>
      <c r="I455">
        <v>5722593.5</v>
      </c>
      <c r="J455">
        <v>3458477.8</v>
      </c>
      <c r="M455">
        <v>452608.2</v>
      </c>
      <c r="N455">
        <v>1268089.5</v>
      </c>
      <c r="S455" s="5">
        <v>55763</v>
      </c>
      <c r="T455">
        <v>860013.75</v>
      </c>
      <c r="U455">
        <v>650170.1</v>
      </c>
      <c r="V455">
        <v>313188.09399999998</v>
      </c>
      <c r="Y455">
        <v>2029253.4</v>
      </c>
      <c r="Z455">
        <v>234258.89</v>
      </c>
      <c r="AD455">
        <v>398439.4</v>
      </c>
      <c r="AE455">
        <v>1305849.6000000001</v>
      </c>
      <c r="AJ455" s="5">
        <v>55763</v>
      </c>
      <c r="AK455">
        <v>204806.94</v>
      </c>
      <c r="AL455">
        <v>79955.490000000005</v>
      </c>
      <c r="AM455">
        <v>328753.5</v>
      </c>
      <c r="AN455">
        <v>0</v>
      </c>
      <c r="AO455">
        <v>1870892.8</v>
      </c>
      <c r="AP455">
        <v>245647.97</v>
      </c>
      <c r="AS455" s="5">
        <v>55763</v>
      </c>
      <c r="AT455">
        <v>167911.8</v>
      </c>
      <c r="AU455">
        <v>67544.11</v>
      </c>
      <c r="AV455">
        <v>235550.1</v>
      </c>
      <c r="AW455">
        <v>0</v>
      </c>
      <c r="AX455">
        <v>1803757.2</v>
      </c>
      <c r="AY455">
        <v>225496.19</v>
      </c>
      <c r="AZ455" s="5"/>
    </row>
    <row r="456" spans="2:52" x14ac:dyDescent="0.2">
      <c r="B456" s="5">
        <v>55793</v>
      </c>
      <c r="C456">
        <v>962521.4</v>
      </c>
      <c r="D456">
        <v>738409.85</v>
      </c>
      <c r="E456">
        <v>417772.72</v>
      </c>
      <c r="H456">
        <v>2105063.2000000002</v>
      </c>
      <c r="I456">
        <v>5828563</v>
      </c>
      <c r="J456">
        <v>3397842.2</v>
      </c>
      <c r="M456">
        <v>495723.84</v>
      </c>
      <c r="N456">
        <v>1288524.8999999999</v>
      </c>
      <c r="S456" s="5">
        <v>55793</v>
      </c>
      <c r="T456">
        <v>880650.56</v>
      </c>
      <c r="U456">
        <v>662171.80000000005</v>
      </c>
      <c r="V456">
        <v>312544.46000000002</v>
      </c>
      <c r="Y456">
        <v>2037363.4</v>
      </c>
      <c r="Z456">
        <v>234158.3</v>
      </c>
      <c r="AD456">
        <v>434115.72</v>
      </c>
      <c r="AE456">
        <v>1403369.6</v>
      </c>
      <c r="AJ456" s="5">
        <v>55793</v>
      </c>
      <c r="AK456">
        <v>213660.38</v>
      </c>
      <c r="AL456">
        <v>95302.766000000003</v>
      </c>
      <c r="AM456">
        <v>337967.06</v>
      </c>
      <c r="AN456">
        <v>0</v>
      </c>
      <c r="AO456">
        <v>1859352.8</v>
      </c>
      <c r="AP456">
        <v>245710.42</v>
      </c>
      <c r="AS456" s="5">
        <v>55793</v>
      </c>
      <c r="AT456">
        <v>174472.55</v>
      </c>
      <c r="AU456">
        <v>81200.69</v>
      </c>
      <c r="AV456">
        <v>242016.73</v>
      </c>
      <c r="AW456">
        <v>0</v>
      </c>
      <c r="AX456">
        <v>1811857.2</v>
      </c>
      <c r="AY456">
        <v>225506.3</v>
      </c>
      <c r="AZ456" s="5"/>
    </row>
    <row r="457" spans="2:52" x14ac:dyDescent="0.2">
      <c r="B457" s="5">
        <v>55824</v>
      </c>
      <c r="C457">
        <v>873259.8</v>
      </c>
      <c r="D457">
        <v>747240.17</v>
      </c>
      <c r="E457">
        <v>395201.88</v>
      </c>
      <c r="H457">
        <v>2092106.5</v>
      </c>
      <c r="I457">
        <v>5867618</v>
      </c>
      <c r="J457">
        <v>3327103.2</v>
      </c>
      <c r="M457">
        <v>525001.1</v>
      </c>
      <c r="N457">
        <v>1227514.8</v>
      </c>
      <c r="S457" s="5">
        <v>55824</v>
      </c>
      <c r="T457">
        <v>844352.75</v>
      </c>
      <c r="U457">
        <v>667406.56000000006</v>
      </c>
      <c r="V457">
        <v>302876.78200000001</v>
      </c>
      <c r="Y457">
        <v>2045500</v>
      </c>
      <c r="Z457">
        <v>235222.61</v>
      </c>
      <c r="AD457">
        <v>454716.15999999997</v>
      </c>
      <c r="AE457">
        <v>1426075</v>
      </c>
      <c r="AJ457" s="5">
        <v>55824</v>
      </c>
      <c r="AK457">
        <v>222924.33</v>
      </c>
      <c r="AL457">
        <v>107371.21</v>
      </c>
      <c r="AM457">
        <v>345524.9</v>
      </c>
      <c r="AN457">
        <v>0</v>
      </c>
      <c r="AO457">
        <v>1846386.9</v>
      </c>
      <c r="AP457">
        <v>245719.5</v>
      </c>
      <c r="AS457" s="5">
        <v>55824</v>
      </c>
      <c r="AT457">
        <v>181510.47</v>
      </c>
      <c r="AU457">
        <v>91907.195000000007</v>
      </c>
      <c r="AV457">
        <v>249688.23</v>
      </c>
      <c r="AW457">
        <v>0</v>
      </c>
      <c r="AX457">
        <v>1819955.5</v>
      </c>
      <c r="AY457">
        <v>225544.42</v>
      </c>
      <c r="AZ457" s="5"/>
    </row>
    <row r="458" spans="2:52" x14ac:dyDescent="0.2">
      <c r="B458" s="5">
        <v>55854</v>
      </c>
      <c r="C458">
        <v>699468.75</v>
      </c>
      <c r="D458">
        <v>749451.18</v>
      </c>
      <c r="E458">
        <v>373997.56</v>
      </c>
      <c r="H458">
        <v>2077855.4</v>
      </c>
      <c r="I458">
        <v>5817586</v>
      </c>
      <c r="J458">
        <v>3287331</v>
      </c>
      <c r="M458">
        <v>541776.9</v>
      </c>
      <c r="N458">
        <v>1129632.3999999999</v>
      </c>
      <c r="S458" s="5">
        <v>55854</v>
      </c>
      <c r="T458">
        <v>724079.2</v>
      </c>
      <c r="U458">
        <v>665805.9</v>
      </c>
      <c r="V458">
        <v>281814.38</v>
      </c>
      <c r="Y458">
        <v>2053657.4</v>
      </c>
      <c r="Z458">
        <v>237501.3</v>
      </c>
      <c r="AD458">
        <v>454856.44</v>
      </c>
      <c r="AE458">
        <v>1379145.9</v>
      </c>
      <c r="AJ458" s="5">
        <v>55854</v>
      </c>
      <c r="AK458">
        <v>231121.05</v>
      </c>
      <c r="AL458">
        <v>117953.98</v>
      </c>
      <c r="AM458">
        <v>350715.28</v>
      </c>
      <c r="AN458">
        <v>0</v>
      </c>
      <c r="AO458">
        <v>1832183.6</v>
      </c>
      <c r="AP458">
        <v>245671.73</v>
      </c>
      <c r="AS458" s="5">
        <v>55854</v>
      </c>
      <c r="AT458">
        <v>186701.39</v>
      </c>
      <c r="AU458">
        <v>95667.92</v>
      </c>
      <c r="AV458">
        <v>255927</v>
      </c>
      <c r="AW458">
        <v>0</v>
      </c>
      <c r="AX458">
        <v>1828046.4</v>
      </c>
      <c r="AY458">
        <v>225610.9</v>
      </c>
      <c r="AZ458" s="5"/>
    </row>
    <row r="459" spans="2:52" x14ac:dyDescent="0.2">
      <c r="B459" s="5">
        <v>55885</v>
      </c>
      <c r="C459">
        <v>603393.6</v>
      </c>
      <c r="D459">
        <v>736299.2</v>
      </c>
      <c r="E459">
        <v>353705.94</v>
      </c>
      <c r="H459">
        <v>2062473.1</v>
      </c>
      <c r="I459">
        <v>5639260.5</v>
      </c>
      <c r="J459">
        <v>3272230</v>
      </c>
      <c r="M459">
        <v>525171.80000000005</v>
      </c>
      <c r="N459">
        <v>1013492.5</v>
      </c>
      <c r="S459" s="5">
        <v>55885</v>
      </c>
      <c r="T459">
        <v>644848.6</v>
      </c>
      <c r="U459">
        <v>662958</v>
      </c>
      <c r="V459">
        <v>265168.79200000002</v>
      </c>
      <c r="Y459">
        <v>2061829.8</v>
      </c>
      <c r="Z459">
        <v>240548.08</v>
      </c>
      <c r="AD459">
        <v>434324.38</v>
      </c>
      <c r="AE459">
        <v>1292716.8999999999</v>
      </c>
      <c r="AJ459" s="5">
        <v>55885</v>
      </c>
      <c r="AK459">
        <v>233967.73</v>
      </c>
      <c r="AL459">
        <v>121459.52</v>
      </c>
      <c r="AM459">
        <v>354366.53</v>
      </c>
      <c r="AN459">
        <v>0</v>
      </c>
      <c r="AO459">
        <v>1816908.6</v>
      </c>
      <c r="AP459">
        <v>245564.31</v>
      </c>
      <c r="AS459" s="5">
        <v>55885</v>
      </c>
      <c r="AT459">
        <v>188709.86</v>
      </c>
      <c r="AU459">
        <v>90240.08</v>
      </c>
      <c r="AV459">
        <v>261477.14</v>
      </c>
      <c r="AW459">
        <v>0</v>
      </c>
      <c r="AX459">
        <v>1836123.5</v>
      </c>
      <c r="AY459">
        <v>225706.12</v>
      </c>
      <c r="AZ459" s="5"/>
    </row>
    <row r="460" spans="2:52" x14ac:dyDescent="0.2">
      <c r="B460" s="5">
        <v>55916</v>
      </c>
      <c r="C460">
        <v>564147.30000000005</v>
      </c>
      <c r="D460">
        <v>734864.19000000006</v>
      </c>
      <c r="E460">
        <v>337938.16</v>
      </c>
      <c r="H460">
        <v>2046629.8</v>
      </c>
      <c r="I460">
        <v>5489891</v>
      </c>
      <c r="J460">
        <v>3280277.8</v>
      </c>
      <c r="M460">
        <v>493041.66</v>
      </c>
      <c r="N460">
        <v>904461.44</v>
      </c>
      <c r="S460" s="5">
        <v>55916</v>
      </c>
      <c r="T460">
        <v>589185.9</v>
      </c>
      <c r="U460">
        <v>651109.1</v>
      </c>
      <c r="V460">
        <v>249896.51200000002</v>
      </c>
      <c r="Y460">
        <v>2069742.2</v>
      </c>
      <c r="Z460">
        <v>243551.73</v>
      </c>
      <c r="AD460">
        <v>402578.5</v>
      </c>
      <c r="AE460">
        <v>1216038.3999999999</v>
      </c>
      <c r="AJ460" s="5">
        <v>55916</v>
      </c>
      <c r="AK460">
        <v>229933.7</v>
      </c>
      <c r="AL460">
        <v>112250.23</v>
      </c>
      <c r="AM460">
        <v>354352.28</v>
      </c>
      <c r="AN460">
        <v>0</v>
      </c>
      <c r="AO460">
        <v>1801226.5</v>
      </c>
      <c r="AP460">
        <v>245403.22</v>
      </c>
      <c r="AS460" s="5">
        <v>55916</v>
      </c>
      <c r="AT460">
        <v>186191.47</v>
      </c>
      <c r="AU460">
        <v>82654.2</v>
      </c>
      <c r="AV460">
        <v>266117.15999999997</v>
      </c>
      <c r="AW460">
        <v>0</v>
      </c>
      <c r="AX460">
        <v>1843907.9</v>
      </c>
      <c r="AY460">
        <v>225834.17</v>
      </c>
      <c r="AZ460" s="5"/>
    </row>
    <row r="461" spans="2:52" x14ac:dyDescent="0.2">
      <c r="B461" s="5">
        <v>55944</v>
      </c>
      <c r="C461">
        <v>570171</v>
      </c>
      <c r="D461">
        <v>727703.45</v>
      </c>
      <c r="E461">
        <v>327696.56</v>
      </c>
      <c r="H461">
        <v>2033185.5</v>
      </c>
      <c r="I461">
        <v>5394490.5</v>
      </c>
      <c r="J461">
        <v>3282779.8</v>
      </c>
      <c r="M461">
        <v>479237.16</v>
      </c>
      <c r="N461">
        <v>808257.56</v>
      </c>
      <c r="S461" s="5">
        <v>55944</v>
      </c>
      <c r="T461">
        <v>565363.9</v>
      </c>
      <c r="U461">
        <v>646203.6</v>
      </c>
      <c r="V461">
        <v>242654.185</v>
      </c>
      <c r="Y461">
        <v>2075711.9</v>
      </c>
      <c r="Z461">
        <v>246033.45</v>
      </c>
      <c r="AD461">
        <v>374692.53</v>
      </c>
      <c r="AE461">
        <v>1140812.3999999999</v>
      </c>
      <c r="AJ461" s="5">
        <v>55944</v>
      </c>
      <c r="AK461">
        <v>225355.28</v>
      </c>
      <c r="AL461">
        <v>107854.41</v>
      </c>
      <c r="AM461">
        <v>348074.56</v>
      </c>
      <c r="AN461">
        <v>0</v>
      </c>
      <c r="AO461">
        <v>1787977.8</v>
      </c>
      <c r="AP461">
        <v>245207.73</v>
      </c>
      <c r="AS461" s="5">
        <v>55944</v>
      </c>
      <c r="AT461">
        <v>179585.98</v>
      </c>
      <c r="AU461">
        <v>74116.84</v>
      </c>
      <c r="AV461">
        <v>269354.34000000003</v>
      </c>
      <c r="AW461">
        <v>0</v>
      </c>
      <c r="AX461">
        <v>1849714.1</v>
      </c>
      <c r="AY461">
        <v>225997.78</v>
      </c>
      <c r="AZ461" s="5"/>
    </row>
    <row r="462" spans="2:52" x14ac:dyDescent="0.2">
      <c r="B462" s="5">
        <v>55975</v>
      </c>
      <c r="C462">
        <v>556154.80000000005</v>
      </c>
      <c r="D462">
        <v>716221.32</v>
      </c>
      <c r="E462">
        <v>317862.25</v>
      </c>
      <c r="H462">
        <v>2022848.9</v>
      </c>
      <c r="I462">
        <v>5258380.5</v>
      </c>
      <c r="J462">
        <v>3265627.8</v>
      </c>
      <c r="M462">
        <v>465127.47</v>
      </c>
      <c r="N462">
        <v>728530.1</v>
      </c>
      <c r="S462" s="5">
        <v>55975</v>
      </c>
      <c r="T462">
        <v>515054.94</v>
      </c>
      <c r="U462">
        <v>639162.06000000006</v>
      </c>
      <c r="V462">
        <v>236593.83100000001</v>
      </c>
      <c r="Y462">
        <v>2079299.8</v>
      </c>
      <c r="Z462">
        <v>247645.23</v>
      </c>
      <c r="AD462">
        <v>362420.28</v>
      </c>
      <c r="AE462">
        <v>1071430.8999999999</v>
      </c>
      <c r="AJ462" s="5">
        <v>55975</v>
      </c>
      <c r="AK462">
        <v>221450.2</v>
      </c>
      <c r="AL462">
        <v>104760.94</v>
      </c>
      <c r="AM462">
        <v>336905.6</v>
      </c>
      <c r="AN462">
        <v>0</v>
      </c>
      <c r="AO462">
        <v>1777855.1</v>
      </c>
      <c r="AP462">
        <v>244993.5</v>
      </c>
      <c r="AS462" s="5">
        <v>55975</v>
      </c>
      <c r="AT462">
        <v>173709.12</v>
      </c>
      <c r="AU462">
        <v>68429.016000000003</v>
      </c>
      <c r="AV462">
        <v>270974.25</v>
      </c>
      <c r="AW462">
        <v>0</v>
      </c>
      <c r="AX462">
        <v>1853111.4</v>
      </c>
      <c r="AY462">
        <v>226188.23</v>
      </c>
      <c r="AZ462" s="5"/>
    </row>
    <row r="463" spans="2:52" x14ac:dyDescent="0.2">
      <c r="B463" s="5">
        <v>56005</v>
      </c>
      <c r="C463">
        <v>524821.4</v>
      </c>
      <c r="D463">
        <v>711922.29</v>
      </c>
      <c r="E463">
        <v>315619.28000000003</v>
      </c>
      <c r="H463">
        <v>2015356.6</v>
      </c>
      <c r="I463">
        <v>5177934</v>
      </c>
      <c r="J463">
        <v>3224153.5</v>
      </c>
      <c r="M463">
        <v>442452.5</v>
      </c>
      <c r="N463">
        <v>671778</v>
      </c>
      <c r="S463" s="5">
        <v>56005</v>
      </c>
      <c r="T463">
        <v>502563.16</v>
      </c>
      <c r="U463">
        <v>633755.1</v>
      </c>
      <c r="V463">
        <v>243218.05800000002</v>
      </c>
      <c r="Y463">
        <v>2080712.9</v>
      </c>
      <c r="Z463">
        <v>248659.84</v>
      </c>
      <c r="AD463">
        <v>358152.56</v>
      </c>
      <c r="AE463">
        <v>1037137.25</v>
      </c>
      <c r="AJ463" s="5">
        <v>56005</v>
      </c>
      <c r="AK463">
        <v>217889.7</v>
      </c>
      <c r="AL463">
        <v>93845.766000000003</v>
      </c>
      <c r="AM463">
        <v>327165.56</v>
      </c>
      <c r="AN463">
        <v>0</v>
      </c>
      <c r="AO463">
        <v>1770580.6</v>
      </c>
      <c r="AP463">
        <v>244776.05</v>
      </c>
      <c r="AS463" s="5">
        <v>56005</v>
      </c>
      <c r="AT463">
        <v>170701.55</v>
      </c>
      <c r="AU463">
        <v>66401.600000000006</v>
      </c>
      <c r="AV463">
        <v>271430.8</v>
      </c>
      <c r="AW463">
        <v>0</v>
      </c>
      <c r="AX463">
        <v>1854316</v>
      </c>
      <c r="AY463">
        <v>226396.9</v>
      </c>
      <c r="AZ463" s="5"/>
    </row>
    <row r="464" spans="2:52" x14ac:dyDescent="0.2">
      <c r="B464" s="5">
        <v>56036</v>
      </c>
      <c r="C464">
        <v>525579.19999999995</v>
      </c>
      <c r="D464">
        <v>711999.65999999992</v>
      </c>
      <c r="E464">
        <v>321281.5</v>
      </c>
      <c r="H464">
        <v>2010360.6</v>
      </c>
      <c r="I464">
        <v>5180815.5</v>
      </c>
      <c r="J464">
        <v>3176668.5</v>
      </c>
      <c r="M464">
        <v>428741.5</v>
      </c>
      <c r="N464">
        <v>649283.5</v>
      </c>
      <c r="S464" s="5">
        <v>56036</v>
      </c>
      <c r="T464">
        <v>585852.6</v>
      </c>
      <c r="U464">
        <v>635088.69999999995</v>
      </c>
      <c r="V464">
        <v>265553.98499999999</v>
      </c>
      <c r="Y464">
        <v>2080211.2</v>
      </c>
      <c r="Z464">
        <v>248711.88</v>
      </c>
      <c r="AD464">
        <v>359305.2</v>
      </c>
      <c r="AE464">
        <v>1082384.8999999999</v>
      </c>
      <c r="AJ464" s="5">
        <v>56036</v>
      </c>
      <c r="AK464">
        <v>215746.44</v>
      </c>
      <c r="AL464">
        <v>85345.13</v>
      </c>
      <c r="AM464">
        <v>321313.34000000003</v>
      </c>
      <c r="AN464">
        <v>0</v>
      </c>
      <c r="AO464">
        <v>1765792.2</v>
      </c>
      <c r="AP464">
        <v>244568.38</v>
      </c>
      <c r="AS464" s="5">
        <v>56036</v>
      </c>
      <c r="AT464">
        <v>170006.2</v>
      </c>
      <c r="AU464">
        <v>65721.77</v>
      </c>
      <c r="AV464">
        <v>272918.34000000003</v>
      </c>
      <c r="AW464">
        <v>0</v>
      </c>
      <c r="AX464">
        <v>1853594.5</v>
      </c>
      <c r="AY464">
        <v>226616.62</v>
      </c>
      <c r="AZ464" s="5"/>
    </row>
    <row r="465" spans="2:52" x14ac:dyDescent="0.2">
      <c r="B465" s="5">
        <v>56066</v>
      </c>
      <c r="C465">
        <v>547224.19999999995</v>
      </c>
      <c r="D465">
        <v>718985.41</v>
      </c>
      <c r="E465">
        <v>335646.16</v>
      </c>
      <c r="H465">
        <v>2007534.4</v>
      </c>
      <c r="I465">
        <v>5273605</v>
      </c>
      <c r="J465">
        <v>3174666.5</v>
      </c>
      <c r="M465">
        <v>432443.5</v>
      </c>
      <c r="N465">
        <v>674729.75</v>
      </c>
      <c r="S465" s="5">
        <v>56066</v>
      </c>
      <c r="T465">
        <v>670849.93999999994</v>
      </c>
      <c r="U465">
        <v>641980.69999999995</v>
      </c>
      <c r="V465">
        <v>295031.66800000001</v>
      </c>
      <c r="Y465">
        <v>2078031.2</v>
      </c>
      <c r="Z465">
        <v>247904.92</v>
      </c>
      <c r="AD465">
        <v>374247.34</v>
      </c>
      <c r="AE465">
        <v>1225872.5</v>
      </c>
      <c r="AJ465" s="5">
        <v>56066</v>
      </c>
      <c r="AK465">
        <v>216045.48</v>
      </c>
      <c r="AL465">
        <v>84784.445000000007</v>
      </c>
      <c r="AM465">
        <v>318969.5</v>
      </c>
      <c r="AN465">
        <v>0</v>
      </c>
      <c r="AO465">
        <v>1763153.4</v>
      </c>
      <c r="AP465">
        <v>244381.1</v>
      </c>
      <c r="AS465" s="5">
        <v>56066</v>
      </c>
      <c r="AT465">
        <v>171648.55</v>
      </c>
      <c r="AU465">
        <v>69583.414000000004</v>
      </c>
      <c r="AV465">
        <v>276597.12</v>
      </c>
      <c r="AW465">
        <v>0</v>
      </c>
      <c r="AX465">
        <v>1851189.5</v>
      </c>
      <c r="AY465">
        <v>226841.67</v>
      </c>
      <c r="AZ465" s="5"/>
    </row>
    <row r="466" spans="2:52" x14ac:dyDescent="0.2">
      <c r="B466" s="5">
        <v>56097</v>
      </c>
      <c r="C466">
        <v>567869.56000000006</v>
      </c>
      <c r="D466">
        <v>730606.52</v>
      </c>
      <c r="E466">
        <v>355563.22</v>
      </c>
      <c r="H466">
        <v>2006587.9</v>
      </c>
      <c r="I466">
        <v>5427907.5</v>
      </c>
      <c r="J466">
        <v>3206263.5</v>
      </c>
      <c r="M466">
        <v>456321.06</v>
      </c>
      <c r="N466">
        <v>754207.94</v>
      </c>
      <c r="S466" s="5">
        <v>56097</v>
      </c>
      <c r="T466">
        <v>758056.94</v>
      </c>
      <c r="U466">
        <v>654105.4</v>
      </c>
      <c r="V466">
        <v>323359.59999999998</v>
      </c>
      <c r="Y466">
        <v>2074381.4</v>
      </c>
      <c r="Z466">
        <v>246876.23</v>
      </c>
      <c r="AD466">
        <v>406318.34</v>
      </c>
      <c r="AE466">
        <v>1422694.2</v>
      </c>
      <c r="AJ466" s="5">
        <v>56097</v>
      </c>
      <c r="AK466">
        <v>219739.06</v>
      </c>
      <c r="AL466">
        <v>92022.92</v>
      </c>
      <c r="AM466">
        <v>318422.8</v>
      </c>
      <c r="AN466">
        <v>0</v>
      </c>
      <c r="AO466">
        <v>1762365</v>
      </c>
      <c r="AP466">
        <v>244222.8</v>
      </c>
      <c r="AS466" s="5">
        <v>56097</v>
      </c>
      <c r="AT466">
        <v>175908.17</v>
      </c>
      <c r="AU466">
        <v>79185.914000000004</v>
      </c>
      <c r="AV466">
        <v>282607.46999999997</v>
      </c>
      <c r="AW466">
        <v>0</v>
      </c>
      <c r="AX466">
        <v>1847314</v>
      </c>
      <c r="AY466">
        <v>227067.39</v>
      </c>
      <c r="AZ466" s="5"/>
    </row>
    <row r="467" spans="2:52" x14ac:dyDescent="0.2">
      <c r="B467" s="5">
        <v>56128</v>
      </c>
      <c r="C467">
        <v>556986.69999999995</v>
      </c>
      <c r="D467">
        <v>737647.73</v>
      </c>
      <c r="E467">
        <v>360821.7</v>
      </c>
      <c r="H467">
        <v>2007267</v>
      </c>
      <c r="I467">
        <v>5523445</v>
      </c>
      <c r="J467">
        <v>3232429.2</v>
      </c>
      <c r="M467">
        <v>487571.22</v>
      </c>
      <c r="N467">
        <v>804554.6</v>
      </c>
      <c r="S467" s="5">
        <v>56128</v>
      </c>
      <c r="T467">
        <v>878683.06</v>
      </c>
      <c r="U467">
        <v>661862.1</v>
      </c>
      <c r="V467">
        <v>338964.37</v>
      </c>
      <c r="Y467">
        <v>2069443.4</v>
      </c>
      <c r="Z467">
        <v>246764.25</v>
      </c>
      <c r="AD467">
        <v>443224</v>
      </c>
      <c r="AE467">
        <v>1589834.5</v>
      </c>
      <c r="AJ467" s="5">
        <v>56128</v>
      </c>
      <c r="AK467">
        <v>225991.23</v>
      </c>
      <c r="AL467">
        <v>104292.4</v>
      </c>
      <c r="AM467">
        <v>318871.90000000002</v>
      </c>
      <c r="AN467">
        <v>0</v>
      </c>
      <c r="AO467">
        <v>1763166.4</v>
      </c>
      <c r="AP467">
        <v>244100.56</v>
      </c>
      <c r="AS467" s="5">
        <v>56128</v>
      </c>
      <c r="AT467">
        <v>182424.8</v>
      </c>
      <c r="AU467">
        <v>93283.733999999997</v>
      </c>
      <c r="AV467">
        <v>290863.15999999997</v>
      </c>
      <c r="AW467">
        <v>0</v>
      </c>
      <c r="AX467">
        <v>1842153.2</v>
      </c>
      <c r="AY467">
        <v>227290.11</v>
      </c>
      <c r="AZ467" s="5"/>
    </row>
    <row r="468" spans="2:52" x14ac:dyDescent="0.2">
      <c r="B468" s="5">
        <v>56158</v>
      </c>
      <c r="C468">
        <v>492985.16</v>
      </c>
      <c r="D468">
        <v>746690.47</v>
      </c>
      <c r="E468">
        <v>353505.7</v>
      </c>
      <c r="H468">
        <v>2009349.8</v>
      </c>
      <c r="I468">
        <v>5568035</v>
      </c>
      <c r="J468">
        <v>3251438.2</v>
      </c>
      <c r="M468">
        <v>511126.2</v>
      </c>
      <c r="N468">
        <v>776777.75</v>
      </c>
      <c r="S468" s="5">
        <v>56158</v>
      </c>
      <c r="T468">
        <v>919040.2</v>
      </c>
      <c r="U468">
        <v>667215.06000000006</v>
      </c>
      <c r="V468">
        <v>327553.234</v>
      </c>
      <c r="Y468">
        <v>2063375.2</v>
      </c>
      <c r="Z468">
        <v>248037.06</v>
      </c>
      <c r="AD468">
        <v>463216.6</v>
      </c>
      <c r="AE468">
        <v>1640038.8</v>
      </c>
      <c r="AJ468" s="5">
        <v>56158</v>
      </c>
      <c r="AK468">
        <v>232560.66</v>
      </c>
      <c r="AL468">
        <v>115010.91</v>
      </c>
      <c r="AM468">
        <v>319211.8</v>
      </c>
      <c r="AN468">
        <v>0</v>
      </c>
      <c r="AO468">
        <v>1765329.5</v>
      </c>
      <c r="AP468">
        <v>244020.19</v>
      </c>
      <c r="AS468" s="5">
        <v>56158</v>
      </c>
      <c r="AT468">
        <v>189352.17</v>
      </c>
      <c r="AU468">
        <v>102909.836</v>
      </c>
      <c r="AV468">
        <v>301346.7</v>
      </c>
      <c r="AW468">
        <v>0</v>
      </c>
      <c r="AX468">
        <v>1835868.5</v>
      </c>
      <c r="AY468">
        <v>227506.8</v>
      </c>
      <c r="AZ468" s="5"/>
    </row>
    <row r="469" spans="2:52" x14ac:dyDescent="0.2">
      <c r="B469" s="5">
        <v>56189</v>
      </c>
      <c r="C469">
        <v>416767.3</v>
      </c>
      <c r="D469">
        <v>753326.77</v>
      </c>
      <c r="E469">
        <v>341028.38</v>
      </c>
      <c r="H469">
        <v>2012644</v>
      </c>
      <c r="I469">
        <v>5571153</v>
      </c>
      <c r="J469">
        <v>3261500</v>
      </c>
      <c r="M469">
        <v>514488.38</v>
      </c>
      <c r="N469">
        <v>712399.3</v>
      </c>
      <c r="S469" s="5">
        <v>56189</v>
      </c>
      <c r="T469">
        <v>830642.3</v>
      </c>
      <c r="U469">
        <v>668250.93999999994</v>
      </c>
      <c r="V469">
        <v>303727.92</v>
      </c>
      <c r="Y469">
        <v>2056315.8</v>
      </c>
      <c r="Z469">
        <v>250228.34</v>
      </c>
      <c r="AD469">
        <v>459775.06</v>
      </c>
      <c r="AE469">
        <v>1580757</v>
      </c>
      <c r="AJ469" s="5">
        <v>56189</v>
      </c>
      <c r="AK469">
        <v>236679.69</v>
      </c>
      <c r="AL469">
        <v>118467.42</v>
      </c>
      <c r="AM469">
        <v>317268.2</v>
      </c>
      <c r="AN469">
        <v>0</v>
      </c>
      <c r="AO469">
        <v>1768657.5</v>
      </c>
      <c r="AP469">
        <v>243986.42</v>
      </c>
      <c r="AS469" s="5">
        <v>56189</v>
      </c>
      <c r="AT469">
        <v>194131.23</v>
      </c>
      <c r="AU469">
        <v>102850.18</v>
      </c>
      <c r="AV469">
        <v>310569.62</v>
      </c>
      <c r="AW469">
        <v>0</v>
      </c>
      <c r="AX469">
        <v>1828600.6</v>
      </c>
      <c r="AY469">
        <v>227715.12</v>
      </c>
      <c r="AZ469" s="5"/>
    </row>
    <row r="470" spans="2:52" x14ac:dyDescent="0.2">
      <c r="B470" s="5">
        <v>56219</v>
      </c>
      <c r="C470">
        <v>386645.56</v>
      </c>
      <c r="D470">
        <v>754592.06</v>
      </c>
      <c r="E470">
        <v>330133.40000000002</v>
      </c>
      <c r="H470">
        <v>2016982.5</v>
      </c>
      <c r="I470">
        <v>5515766.5</v>
      </c>
      <c r="J470">
        <v>3263761</v>
      </c>
      <c r="M470">
        <v>496814.47</v>
      </c>
      <c r="N470">
        <v>642036.93999999994</v>
      </c>
      <c r="S470" s="5">
        <v>56219</v>
      </c>
      <c r="T470">
        <v>690960.7</v>
      </c>
      <c r="U470">
        <v>666549.80000000005</v>
      </c>
      <c r="V470">
        <v>282106.13199999998</v>
      </c>
      <c r="Y470">
        <v>2048385.8</v>
      </c>
      <c r="Z470">
        <v>253105.2</v>
      </c>
      <c r="AD470">
        <v>441081.16</v>
      </c>
      <c r="AE470">
        <v>1478465.6</v>
      </c>
      <c r="AJ470" s="5">
        <v>56219</v>
      </c>
      <c r="AK470">
        <v>235549.94</v>
      </c>
      <c r="AL470">
        <v>114616.44</v>
      </c>
      <c r="AM470">
        <v>310708.3</v>
      </c>
      <c r="AN470">
        <v>0</v>
      </c>
      <c r="AO470">
        <v>1772979.2</v>
      </c>
      <c r="AP470">
        <v>244003.33</v>
      </c>
      <c r="AS470" s="5">
        <v>56219</v>
      </c>
      <c r="AT470">
        <v>195156.12</v>
      </c>
      <c r="AU470">
        <v>96094.585999999996</v>
      </c>
      <c r="AV470">
        <v>316424.84000000003</v>
      </c>
      <c r="AW470">
        <v>0</v>
      </c>
      <c r="AX470">
        <v>1820472.5</v>
      </c>
      <c r="AY470">
        <v>227913.11</v>
      </c>
      <c r="AZ470" s="5"/>
    </row>
    <row r="471" spans="2:52" x14ac:dyDescent="0.2">
      <c r="B471" s="5">
        <v>56250</v>
      </c>
      <c r="C471">
        <v>404133.56</v>
      </c>
      <c r="D471">
        <v>754284.14</v>
      </c>
      <c r="E471">
        <v>319044.40000000002</v>
      </c>
      <c r="H471">
        <v>2022221.2</v>
      </c>
      <c r="I471">
        <v>5392592.5</v>
      </c>
      <c r="J471">
        <v>3278316</v>
      </c>
      <c r="M471">
        <v>472650.06</v>
      </c>
      <c r="N471">
        <v>573480.5</v>
      </c>
      <c r="S471" s="5">
        <v>56250</v>
      </c>
      <c r="T471">
        <v>611439.69999999995</v>
      </c>
      <c r="U471">
        <v>661972.06000000006</v>
      </c>
      <c r="V471">
        <v>265861.95799999998</v>
      </c>
      <c r="Y471">
        <v>2039691.4</v>
      </c>
      <c r="Z471">
        <v>256247.98</v>
      </c>
      <c r="AD471">
        <v>420804.22</v>
      </c>
      <c r="AE471">
        <v>1365377.2</v>
      </c>
      <c r="AJ471" s="5">
        <v>56250</v>
      </c>
      <c r="AK471">
        <v>229528.11</v>
      </c>
      <c r="AL471">
        <v>107765.75999999999</v>
      </c>
      <c r="AM471">
        <v>295916.53000000003</v>
      </c>
      <c r="AN471">
        <v>0</v>
      </c>
      <c r="AO471">
        <v>1778146.9</v>
      </c>
      <c r="AP471">
        <v>244074.44</v>
      </c>
      <c r="AS471" s="5">
        <v>56250</v>
      </c>
      <c r="AT471">
        <v>192249.92</v>
      </c>
      <c r="AU471">
        <v>86194.53</v>
      </c>
      <c r="AV471">
        <v>318665.15999999997</v>
      </c>
      <c r="AW471">
        <v>0</v>
      </c>
      <c r="AX471">
        <v>1811592.2</v>
      </c>
      <c r="AY471">
        <v>228099.1</v>
      </c>
      <c r="AZ471" s="5"/>
    </row>
    <row r="472" spans="2:52" x14ac:dyDescent="0.2">
      <c r="B472" s="5">
        <v>56281</v>
      </c>
      <c r="C472">
        <v>457813.7</v>
      </c>
      <c r="D472">
        <v>753172.78999999992</v>
      </c>
      <c r="E472">
        <v>310953.46999999997</v>
      </c>
      <c r="H472">
        <v>2028031.6</v>
      </c>
      <c r="I472">
        <v>5278232</v>
      </c>
      <c r="J472">
        <v>3271350.2</v>
      </c>
      <c r="M472">
        <v>464109.3</v>
      </c>
      <c r="N472">
        <v>522474.1</v>
      </c>
      <c r="S472" s="5">
        <v>56281</v>
      </c>
      <c r="T472">
        <v>616996.6</v>
      </c>
      <c r="U472">
        <v>649452.4</v>
      </c>
      <c r="V472">
        <v>250775.77499999997</v>
      </c>
      <c r="Y472">
        <v>2030498.9</v>
      </c>
      <c r="Z472">
        <v>259291.51999999999</v>
      </c>
      <c r="AD472">
        <v>402115.25</v>
      </c>
      <c r="AE472">
        <v>1260826</v>
      </c>
      <c r="AJ472" s="5">
        <v>56281</v>
      </c>
      <c r="AK472">
        <v>224850.67</v>
      </c>
      <c r="AL472">
        <v>108381.25</v>
      </c>
      <c r="AM472">
        <v>276566.12</v>
      </c>
      <c r="AN472">
        <v>0</v>
      </c>
      <c r="AO472">
        <v>1783840.4</v>
      </c>
      <c r="AP472">
        <v>244191.33</v>
      </c>
      <c r="AS472" s="5">
        <v>56281</v>
      </c>
      <c r="AT472">
        <v>186687.77</v>
      </c>
      <c r="AU472">
        <v>80574.789999999994</v>
      </c>
      <c r="AV472">
        <v>316643.25</v>
      </c>
      <c r="AW472">
        <v>0</v>
      </c>
      <c r="AX472">
        <v>1802234.8</v>
      </c>
      <c r="AY472">
        <v>228264.19</v>
      </c>
      <c r="AZ472" s="5"/>
    </row>
    <row r="473" spans="2:52" x14ac:dyDescent="0.2">
      <c r="B473" s="5">
        <v>56309</v>
      </c>
      <c r="C473">
        <v>470501.88</v>
      </c>
      <c r="D473">
        <v>747815.68</v>
      </c>
      <c r="E473">
        <v>305415.96999999997</v>
      </c>
      <c r="H473">
        <v>2033136.8</v>
      </c>
      <c r="I473">
        <v>5151502</v>
      </c>
      <c r="J473">
        <v>3230931</v>
      </c>
      <c r="M473">
        <v>460085.28</v>
      </c>
      <c r="N473">
        <v>492785.03</v>
      </c>
      <c r="S473" s="5">
        <v>56309</v>
      </c>
      <c r="T473">
        <v>631047.75</v>
      </c>
      <c r="U473">
        <v>635998.06000000006</v>
      </c>
      <c r="V473">
        <v>242040.08000000002</v>
      </c>
      <c r="Y473">
        <v>2021830.9</v>
      </c>
      <c r="Z473">
        <v>261928.81</v>
      </c>
      <c r="AD473">
        <v>375207.22</v>
      </c>
      <c r="AE473">
        <v>1163358.8</v>
      </c>
      <c r="AJ473" s="5">
        <v>56309</v>
      </c>
      <c r="AK473">
        <v>220992.95</v>
      </c>
      <c r="AL473">
        <v>108977.91</v>
      </c>
      <c r="AM473">
        <v>260412.25</v>
      </c>
      <c r="AN473">
        <v>0</v>
      </c>
      <c r="AO473">
        <v>1788803</v>
      </c>
      <c r="AP473">
        <v>244333.55</v>
      </c>
      <c r="AS473" s="5">
        <v>56309</v>
      </c>
      <c r="AT473">
        <v>179042.73</v>
      </c>
      <c r="AU473">
        <v>70742.835999999996</v>
      </c>
      <c r="AV473">
        <v>309790.94</v>
      </c>
      <c r="AW473">
        <v>0</v>
      </c>
      <c r="AX473">
        <v>1793433.2</v>
      </c>
      <c r="AY473">
        <v>228397.55</v>
      </c>
      <c r="AZ473" s="5"/>
    </row>
    <row r="474" spans="2:52" x14ac:dyDescent="0.2">
      <c r="B474" s="5">
        <v>56340</v>
      </c>
      <c r="C474">
        <v>460507.1</v>
      </c>
      <c r="D474">
        <v>747284.28</v>
      </c>
      <c r="E474">
        <v>307128.09999999998</v>
      </c>
      <c r="H474">
        <v>2037147.5</v>
      </c>
      <c r="I474">
        <v>5067805</v>
      </c>
      <c r="J474">
        <v>3186429.5</v>
      </c>
      <c r="M474">
        <v>449680.75</v>
      </c>
      <c r="N474">
        <v>482681.56</v>
      </c>
      <c r="S474" s="5">
        <v>56340</v>
      </c>
      <c r="T474">
        <v>603427.25</v>
      </c>
      <c r="U474">
        <v>628870.75</v>
      </c>
      <c r="V474">
        <v>235049.74800000002</v>
      </c>
      <c r="Y474">
        <v>2013970.2</v>
      </c>
      <c r="Z474">
        <v>263268.96999999997</v>
      </c>
      <c r="AD474">
        <v>350120.47</v>
      </c>
      <c r="AE474">
        <v>1075263.8999999999</v>
      </c>
      <c r="AJ474" s="5">
        <v>56340</v>
      </c>
      <c r="AK474">
        <v>216750.83</v>
      </c>
      <c r="AL474">
        <v>104515.78</v>
      </c>
      <c r="AM474">
        <v>249307.8</v>
      </c>
      <c r="AN474">
        <v>0</v>
      </c>
      <c r="AO474">
        <v>1792653.6</v>
      </c>
      <c r="AP474">
        <v>244493.88</v>
      </c>
      <c r="AS474" s="5">
        <v>56340</v>
      </c>
      <c r="AT474">
        <v>172740.53</v>
      </c>
      <c r="AU474">
        <v>58409.3</v>
      </c>
      <c r="AV474">
        <v>301828.78000000003</v>
      </c>
      <c r="AW474">
        <v>0</v>
      </c>
      <c r="AX474">
        <v>1785464.9</v>
      </c>
      <c r="AY474">
        <v>228505.39</v>
      </c>
      <c r="AZ474" s="5"/>
    </row>
    <row r="475" spans="2:52" x14ac:dyDescent="0.2">
      <c r="B475" s="5">
        <v>56370</v>
      </c>
      <c r="C475">
        <v>500617.78</v>
      </c>
      <c r="D475">
        <v>744614.17</v>
      </c>
      <c r="E475">
        <v>314791.71999999997</v>
      </c>
      <c r="H475">
        <v>2040140.4</v>
      </c>
      <c r="I475">
        <v>5052548</v>
      </c>
      <c r="J475">
        <v>3154122.8</v>
      </c>
      <c r="M475">
        <v>440598.53</v>
      </c>
      <c r="N475">
        <v>491677.1</v>
      </c>
      <c r="S475" s="5">
        <v>56370</v>
      </c>
      <c r="T475">
        <v>547513.59999999998</v>
      </c>
      <c r="U475">
        <v>626370.93999999994</v>
      </c>
      <c r="V475">
        <v>234437.67500000002</v>
      </c>
      <c r="Y475">
        <v>2006846.9</v>
      </c>
      <c r="Z475">
        <v>263076.2</v>
      </c>
      <c r="AD475">
        <v>338099.62</v>
      </c>
      <c r="AE475">
        <v>1009031</v>
      </c>
      <c r="AJ475" s="5">
        <v>56370</v>
      </c>
      <c r="AK475">
        <v>213109.12</v>
      </c>
      <c r="AL475">
        <v>99948.64</v>
      </c>
      <c r="AM475">
        <v>243324.2</v>
      </c>
      <c r="AN475">
        <v>0</v>
      </c>
      <c r="AO475">
        <v>1795475</v>
      </c>
      <c r="AP475">
        <v>244665.39</v>
      </c>
      <c r="AS475" s="5">
        <v>56370</v>
      </c>
      <c r="AT475">
        <v>168996.47</v>
      </c>
      <c r="AU475">
        <v>51591.87</v>
      </c>
      <c r="AV475">
        <v>295738.40000000002</v>
      </c>
      <c r="AW475">
        <v>0</v>
      </c>
      <c r="AX475">
        <v>1778253</v>
      </c>
      <c r="AY475">
        <v>228594.05</v>
      </c>
      <c r="AZ475" s="5"/>
    </row>
    <row r="476" spans="2:52" x14ac:dyDescent="0.2">
      <c r="B476" s="5">
        <v>56401</v>
      </c>
      <c r="C476">
        <v>536390.19999999995</v>
      </c>
      <c r="D476">
        <v>744345.49999999988</v>
      </c>
      <c r="E476">
        <v>327636.8</v>
      </c>
      <c r="H476">
        <v>2042242</v>
      </c>
      <c r="I476">
        <v>5073553.5</v>
      </c>
      <c r="J476">
        <v>3144444</v>
      </c>
      <c r="M476">
        <v>439950.94</v>
      </c>
      <c r="N476">
        <v>530470.6</v>
      </c>
      <c r="S476" s="5">
        <v>56401</v>
      </c>
      <c r="T476">
        <v>581742.5</v>
      </c>
      <c r="U476">
        <v>626709.75</v>
      </c>
      <c r="V476">
        <v>245776.068</v>
      </c>
      <c r="Y476">
        <v>2000357.1</v>
      </c>
      <c r="Z476">
        <v>261558.39999999999</v>
      </c>
      <c r="AD476">
        <v>338704.94</v>
      </c>
      <c r="AE476">
        <v>989291.75</v>
      </c>
      <c r="AJ476" s="5">
        <v>56401</v>
      </c>
      <c r="AK476">
        <v>211409.72</v>
      </c>
      <c r="AL476">
        <v>98116.49</v>
      </c>
      <c r="AM476">
        <v>241003.84</v>
      </c>
      <c r="AN476">
        <v>0</v>
      </c>
      <c r="AO476">
        <v>1797399.8</v>
      </c>
      <c r="AP476">
        <v>244842.22</v>
      </c>
      <c r="AS476" s="5">
        <v>56401</v>
      </c>
      <c r="AT476">
        <v>167578.72</v>
      </c>
      <c r="AU476">
        <v>50596.31</v>
      </c>
      <c r="AV476">
        <v>293093.75</v>
      </c>
      <c r="AW476">
        <v>0</v>
      </c>
      <c r="AX476">
        <v>1771688.2</v>
      </c>
      <c r="AY476">
        <v>228668.97</v>
      </c>
      <c r="AZ476" s="5"/>
    </row>
    <row r="477" spans="2:52" x14ac:dyDescent="0.2">
      <c r="B477" s="5">
        <v>56431</v>
      </c>
      <c r="C477">
        <v>588398.43999999994</v>
      </c>
      <c r="D477">
        <v>749443.41</v>
      </c>
      <c r="E477">
        <v>351464.1</v>
      </c>
      <c r="H477">
        <v>2043574.2</v>
      </c>
      <c r="I477">
        <v>5146945</v>
      </c>
      <c r="J477">
        <v>3186176.8</v>
      </c>
      <c r="M477">
        <v>448562.12</v>
      </c>
      <c r="N477">
        <v>634859</v>
      </c>
      <c r="S477" s="5">
        <v>56431</v>
      </c>
      <c r="T477">
        <v>669148.1</v>
      </c>
      <c r="U477">
        <v>630445.5</v>
      </c>
      <c r="V477">
        <v>266877.41800000001</v>
      </c>
      <c r="Y477">
        <v>1994402.8</v>
      </c>
      <c r="Z477">
        <v>259191.72</v>
      </c>
      <c r="AD477">
        <v>348601.38</v>
      </c>
      <c r="AE477">
        <v>1045662.8</v>
      </c>
      <c r="AJ477" s="5">
        <v>56431</v>
      </c>
      <c r="AK477">
        <v>211979.4</v>
      </c>
      <c r="AL477">
        <v>98720.414000000004</v>
      </c>
      <c r="AM477">
        <v>240128.12</v>
      </c>
      <c r="AN477">
        <v>0</v>
      </c>
      <c r="AO477">
        <v>1798554.8</v>
      </c>
      <c r="AP477">
        <v>245019.55</v>
      </c>
      <c r="AS477" s="5">
        <v>56431</v>
      </c>
      <c r="AT477">
        <v>168059.3</v>
      </c>
      <c r="AU477">
        <v>52898.074000000001</v>
      </c>
      <c r="AV477">
        <v>294851.59999999998</v>
      </c>
      <c r="AW477">
        <v>0</v>
      </c>
      <c r="AX477">
        <v>1765668.1</v>
      </c>
      <c r="AY477">
        <v>228734.64</v>
      </c>
      <c r="AZ477" s="5"/>
    </row>
    <row r="478" spans="2:52" x14ac:dyDescent="0.2">
      <c r="B478" s="5">
        <v>56462</v>
      </c>
      <c r="C478">
        <v>656985.75</v>
      </c>
      <c r="D478">
        <v>765961.47000000009</v>
      </c>
      <c r="E478">
        <v>374294.53</v>
      </c>
      <c r="H478">
        <v>2044246.5</v>
      </c>
      <c r="I478">
        <v>5331016.5</v>
      </c>
      <c r="J478">
        <v>3258805.5</v>
      </c>
      <c r="M478">
        <v>476981.75</v>
      </c>
      <c r="N478">
        <v>810032.9</v>
      </c>
      <c r="S478" s="5">
        <v>56462</v>
      </c>
      <c r="T478">
        <v>739588.7</v>
      </c>
      <c r="U478">
        <v>638788.56000000006</v>
      </c>
      <c r="V478">
        <v>291237.56299999997</v>
      </c>
      <c r="Y478">
        <v>1988897.4</v>
      </c>
      <c r="Z478">
        <v>256497.02</v>
      </c>
      <c r="AD478">
        <v>371325.22</v>
      </c>
      <c r="AE478">
        <v>1169815.3999999999</v>
      </c>
      <c r="AJ478" s="5">
        <v>56462</v>
      </c>
      <c r="AK478">
        <v>215699.16</v>
      </c>
      <c r="AL478">
        <v>104285.29</v>
      </c>
      <c r="AM478">
        <v>239921.58</v>
      </c>
      <c r="AN478">
        <v>0</v>
      </c>
      <c r="AO478">
        <v>1799052.9</v>
      </c>
      <c r="AP478">
        <v>245193.38</v>
      </c>
      <c r="AS478" s="5">
        <v>56462</v>
      </c>
      <c r="AT478">
        <v>170577.06</v>
      </c>
      <c r="AU478">
        <v>58738.239999999998</v>
      </c>
      <c r="AV478">
        <v>298748.46999999997</v>
      </c>
      <c r="AW478">
        <v>0</v>
      </c>
      <c r="AX478">
        <v>1760102.8</v>
      </c>
      <c r="AY478">
        <v>228794.66</v>
      </c>
      <c r="AZ478" s="5"/>
    </row>
    <row r="479" spans="2:52" x14ac:dyDescent="0.2">
      <c r="B479" s="5">
        <v>56493</v>
      </c>
      <c r="C479">
        <v>741666.6</v>
      </c>
      <c r="D479">
        <v>779667.13</v>
      </c>
      <c r="E479">
        <v>396101.72</v>
      </c>
      <c r="H479">
        <v>2044354.6</v>
      </c>
      <c r="I479">
        <v>5560293</v>
      </c>
      <c r="J479">
        <v>3331687.2</v>
      </c>
      <c r="M479">
        <v>521963.3</v>
      </c>
      <c r="N479">
        <v>993035.94</v>
      </c>
      <c r="S479" s="5">
        <v>56493</v>
      </c>
      <c r="T479">
        <v>784734.25</v>
      </c>
      <c r="U479">
        <v>650099.1</v>
      </c>
      <c r="V479">
        <v>305935.06200000003</v>
      </c>
      <c r="Y479">
        <v>1983766.4</v>
      </c>
      <c r="Z479">
        <v>254153.4</v>
      </c>
      <c r="AD479">
        <v>405448.66</v>
      </c>
      <c r="AE479">
        <v>1288060</v>
      </c>
      <c r="AJ479" s="5">
        <v>56493</v>
      </c>
      <c r="AK479">
        <v>223063.55</v>
      </c>
      <c r="AL479">
        <v>117240.37</v>
      </c>
      <c r="AM479">
        <v>240576.31</v>
      </c>
      <c r="AN479">
        <v>0</v>
      </c>
      <c r="AO479">
        <v>1798994.1</v>
      </c>
      <c r="AP479">
        <v>245360.31</v>
      </c>
      <c r="AS479" s="5">
        <v>56493</v>
      </c>
      <c r="AT479">
        <v>175442.62</v>
      </c>
      <c r="AU479">
        <v>69101.070000000007</v>
      </c>
      <c r="AV479">
        <v>304045.46999999997</v>
      </c>
      <c r="AW479">
        <v>0</v>
      </c>
      <c r="AX479">
        <v>1754914.5</v>
      </c>
      <c r="AY479">
        <v>228851.61</v>
      </c>
      <c r="AZ479" s="5"/>
    </row>
    <row r="480" spans="2:52" x14ac:dyDescent="0.2">
      <c r="B480" s="5">
        <v>56523</v>
      </c>
      <c r="C480">
        <v>778389.44</v>
      </c>
      <c r="D480">
        <v>789535.81</v>
      </c>
      <c r="E480">
        <v>395609.03</v>
      </c>
      <c r="H480">
        <v>2043983.2</v>
      </c>
      <c r="I480">
        <v>5703175</v>
      </c>
      <c r="J480">
        <v>3331607</v>
      </c>
      <c r="M480">
        <v>559281.69999999995</v>
      </c>
      <c r="N480">
        <v>1111410.1000000001</v>
      </c>
      <c r="S480" s="5">
        <v>56523</v>
      </c>
      <c r="T480">
        <v>792173.4</v>
      </c>
      <c r="U480">
        <v>659810.30000000005</v>
      </c>
      <c r="V480">
        <v>304866.03500000003</v>
      </c>
      <c r="Y480">
        <v>1978944.9</v>
      </c>
      <c r="Z480">
        <v>252943.92</v>
      </c>
      <c r="AD480">
        <v>436161.1</v>
      </c>
      <c r="AE480">
        <v>1334773.5</v>
      </c>
      <c r="AJ480" s="5">
        <v>56523</v>
      </c>
      <c r="AK480">
        <v>232718.81</v>
      </c>
      <c r="AL480">
        <v>133567.28</v>
      </c>
      <c r="AM480">
        <v>242240.25</v>
      </c>
      <c r="AN480">
        <v>0</v>
      </c>
      <c r="AO480">
        <v>1798465.8</v>
      </c>
      <c r="AP480">
        <v>245517.56</v>
      </c>
      <c r="AS480" s="5">
        <v>56523</v>
      </c>
      <c r="AT480">
        <v>182002.64</v>
      </c>
      <c r="AU480">
        <v>82206.100000000006</v>
      </c>
      <c r="AV480">
        <v>310900.65999999997</v>
      </c>
      <c r="AW480">
        <v>0</v>
      </c>
      <c r="AX480">
        <v>1750037.4</v>
      </c>
      <c r="AY480">
        <v>228907.56</v>
      </c>
      <c r="AZ480" s="5"/>
    </row>
    <row r="481" spans="2:52" x14ac:dyDescent="0.2">
      <c r="B481" s="5">
        <v>56554</v>
      </c>
      <c r="C481">
        <v>754886.3</v>
      </c>
      <c r="D481">
        <v>792014.05</v>
      </c>
      <c r="E481">
        <v>382514.16</v>
      </c>
      <c r="H481">
        <v>2043207</v>
      </c>
      <c r="I481">
        <v>5712068.5</v>
      </c>
      <c r="J481">
        <v>3299445.5</v>
      </c>
      <c r="M481">
        <v>568851.80000000005</v>
      </c>
      <c r="N481">
        <v>1141157.6000000001</v>
      </c>
      <c r="S481" s="5">
        <v>56554</v>
      </c>
      <c r="T481">
        <v>765605.94</v>
      </c>
      <c r="U481">
        <v>664554.9</v>
      </c>
      <c r="V481">
        <v>294031.50600000005</v>
      </c>
      <c r="Y481">
        <v>1974378.4</v>
      </c>
      <c r="Z481">
        <v>253165.12</v>
      </c>
      <c r="AD481">
        <v>450206.3</v>
      </c>
      <c r="AE481">
        <v>1305520.3999999999</v>
      </c>
      <c r="AJ481" s="5">
        <v>56554</v>
      </c>
      <c r="AK481">
        <v>240610.97</v>
      </c>
      <c r="AL481">
        <v>145949.98000000001</v>
      </c>
      <c r="AM481">
        <v>244702.07999999999</v>
      </c>
      <c r="AN481">
        <v>0</v>
      </c>
      <c r="AO481">
        <v>1797544.2</v>
      </c>
      <c r="AP481">
        <v>245662.61</v>
      </c>
      <c r="AS481" s="5">
        <v>56554</v>
      </c>
      <c r="AT481">
        <v>188418.11</v>
      </c>
      <c r="AU481">
        <v>94171.19</v>
      </c>
      <c r="AV481">
        <v>318009.5</v>
      </c>
      <c r="AW481">
        <v>0</v>
      </c>
      <c r="AX481">
        <v>1745414.6</v>
      </c>
      <c r="AY481">
        <v>228963.78</v>
      </c>
      <c r="AZ481" s="5"/>
    </row>
    <row r="482" spans="2:52" x14ac:dyDescent="0.2">
      <c r="B482" s="5">
        <v>56584</v>
      </c>
      <c r="C482">
        <v>646280.4</v>
      </c>
      <c r="D482">
        <v>789642.25</v>
      </c>
      <c r="E482">
        <v>365762.84</v>
      </c>
      <c r="H482">
        <v>2042090.4</v>
      </c>
      <c r="I482">
        <v>5617245</v>
      </c>
      <c r="J482">
        <v>3277530.5</v>
      </c>
      <c r="M482">
        <v>545341.56000000006</v>
      </c>
      <c r="N482">
        <v>1112459.5</v>
      </c>
      <c r="S482" s="5">
        <v>56584</v>
      </c>
      <c r="T482">
        <v>684109.3</v>
      </c>
      <c r="U482">
        <v>663984.6</v>
      </c>
      <c r="V482">
        <v>277579.29700000002</v>
      </c>
      <c r="Y482">
        <v>1970019.8</v>
      </c>
      <c r="Z482">
        <v>254545.56</v>
      </c>
      <c r="AD482">
        <v>441859.66</v>
      </c>
      <c r="AE482">
        <v>1222261.3999999999</v>
      </c>
      <c r="AJ482" s="5">
        <v>56584</v>
      </c>
      <c r="AK482">
        <v>242423.95</v>
      </c>
      <c r="AL482">
        <v>144823.4</v>
      </c>
      <c r="AM482">
        <v>246515.88</v>
      </c>
      <c r="AN482">
        <v>0</v>
      </c>
      <c r="AO482">
        <v>1796296.9</v>
      </c>
      <c r="AP482">
        <v>245793.44</v>
      </c>
      <c r="AS482" s="5">
        <v>56584</v>
      </c>
      <c r="AT482">
        <v>192163.14</v>
      </c>
      <c r="AU482">
        <v>98884.3</v>
      </c>
      <c r="AV482">
        <v>323786.40000000002</v>
      </c>
      <c r="AW482">
        <v>0</v>
      </c>
      <c r="AX482">
        <v>1740998.8</v>
      </c>
      <c r="AY482">
        <v>229020.95</v>
      </c>
      <c r="AZ482" s="5"/>
    </row>
    <row r="483" spans="2:52" x14ac:dyDescent="0.2">
      <c r="B483" s="5">
        <v>56615</v>
      </c>
      <c r="C483">
        <v>576081.06000000006</v>
      </c>
      <c r="D483">
        <v>778154.72</v>
      </c>
      <c r="E483">
        <v>348064.72</v>
      </c>
      <c r="H483">
        <v>2040691.1</v>
      </c>
      <c r="I483">
        <v>5481210</v>
      </c>
      <c r="J483">
        <v>3271318.5</v>
      </c>
      <c r="M483">
        <v>502349.4</v>
      </c>
      <c r="N483">
        <v>1056649.8999999999</v>
      </c>
      <c r="S483" s="5">
        <v>56615</v>
      </c>
      <c r="T483">
        <v>606723.1</v>
      </c>
      <c r="U483">
        <v>656285.69999999995</v>
      </c>
      <c r="V483">
        <v>260532.67</v>
      </c>
      <c r="Y483">
        <v>1965829</v>
      </c>
      <c r="Z483">
        <v>256636</v>
      </c>
      <c r="AD483">
        <v>410405.75</v>
      </c>
      <c r="AE483">
        <v>1107318.2</v>
      </c>
      <c r="AJ483" s="5">
        <v>56615</v>
      </c>
      <c r="AK483">
        <v>236001</v>
      </c>
      <c r="AL483">
        <v>128782.55499999999</v>
      </c>
      <c r="AM483">
        <v>247696.45</v>
      </c>
      <c r="AN483">
        <v>0</v>
      </c>
      <c r="AO483">
        <v>1794782.9</v>
      </c>
      <c r="AP483">
        <v>245908.22</v>
      </c>
      <c r="AS483" s="5">
        <v>56615</v>
      </c>
      <c r="AT483">
        <v>190262.23</v>
      </c>
      <c r="AU483">
        <v>92217.15</v>
      </c>
      <c r="AV483">
        <v>328297.90000000002</v>
      </c>
      <c r="AW483">
        <v>0</v>
      </c>
      <c r="AX483">
        <v>1736749.6</v>
      </c>
      <c r="AY483">
        <v>229079.31</v>
      </c>
      <c r="AZ483" s="5"/>
    </row>
    <row r="484" spans="2:52" x14ac:dyDescent="0.2">
      <c r="B484" s="5">
        <v>56646</v>
      </c>
      <c r="C484">
        <v>568139.80000000005</v>
      </c>
      <c r="D484">
        <v>762933.08</v>
      </c>
      <c r="E484">
        <v>334294.90000000002</v>
      </c>
      <c r="H484">
        <v>2039049.4</v>
      </c>
      <c r="I484">
        <v>5340443.5</v>
      </c>
      <c r="J484">
        <v>3270894</v>
      </c>
      <c r="M484">
        <v>463406.88</v>
      </c>
      <c r="N484">
        <v>1003781.44</v>
      </c>
      <c r="S484" s="5">
        <v>56646</v>
      </c>
      <c r="T484">
        <v>568196.9</v>
      </c>
      <c r="U484">
        <v>642224.43999999994</v>
      </c>
      <c r="V484">
        <v>248741.011</v>
      </c>
      <c r="Y484">
        <v>1961921.8</v>
      </c>
      <c r="Z484">
        <v>258959.25</v>
      </c>
      <c r="AD484">
        <v>374849.53</v>
      </c>
      <c r="AE484">
        <v>1000895.75</v>
      </c>
      <c r="AJ484" s="5">
        <v>56646</v>
      </c>
      <c r="AK484">
        <v>225962.39</v>
      </c>
      <c r="AL484">
        <v>114584.914</v>
      </c>
      <c r="AM484">
        <v>248824.73</v>
      </c>
      <c r="AN484">
        <v>0</v>
      </c>
      <c r="AO484">
        <v>1793041.4</v>
      </c>
      <c r="AP484">
        <v>246007.92</v>
      </c>
      <c r="AS484" s="5">
        <v>56646</v>
      </c>
      <c r="AT484">
        <v>182952.6</v>
      </c>
      <c r="AU484">
        <v>81283.070000000007</v>
      </c>
      <c r="AV484">
        <v>330509.38</v>
      </c>
      <c r="AW484">
        <v>0</v>
      </c>
      <c r="AX484">
        <v>1732776.9</v>
      </c>
      <c r="AY484">
        <v>229144.89</v>
      </c>
      <c r="AZ484" s="5"/>
    </row>
    <row r="485" spans="2:52" x14ac:dyDescent="0.2">
      <c r="B485" s="5">
        <v>56674</v>
      </c>
      <c r="C485">
        <v>571605.25</v>
      </c>
      <c r="D485">
        <v>756958.62000000011</v>
      </c>
      <c r="E485">
        <v>320849.38</v>
      </c>
      <c r="H485">
        <v>2037207.2</v>
      </c>
      <c r="I485">
        <v>5188011</v>
      </c>
      <c r="J485">
        <v>3249352</v>
      </c>
      <c r="M485">
        <v>432175.56</v>
      </c>
      <c r="N485">
        <v>953990.25</v>
      </c>
      <c r="S485" s="5">
        <v>56674</v>
      </c>
      <c r="T485">
        <v>564181.30000000005</v>
      </c>
      <c r="U485">
        <v>630560.06000000006</v>
      </c>
      <c r="V485">
        <v>240700.80800000002</v>
      </c>
      <c r="Y485">
        <v>1959266.4</v>
      </c>
      <c r="Z485">
        <v>260333.14</v>
      </c>
      <c r="AD485">
        <v>342974.12</v>
      </c>
      <c r="AE485">
        <v>903158.94</v>
      </c>
      <c r="AJ485" s="5">
        <v>56674</v>
      </c>
      <c r="AK485">
        <v>216211.55</v>
      </c>
      <c r="AL485">
        <v>101180.78</v>
      </c>
      <c r="AM485">
        <v>249712.36</v>
      </c>
      <c r="AN485">
        <v>0</v>
      </c>
      <c r="AO485">
        <v>1791112.2</v>
      </c>
      <c r="AP485">
        <v>246094.95</v>
      </c>
      <c r="AS485" s="5">
        <v>56674</v>
      </c>
      <c r="AT485">
        <v>173883.83</v>
      </c>
      <c r="AU485">
        <v>66160.009999999995</v>
      </c>
      <c r="AV485">
        <v>327159.38</v>
      </c>
      <c r="AW485">
        <v>0</v>
      </c>
      <c r="AX485">
        <v>1730037.6</v>
      </c>
      <c r="AY485">
        <v>229228.97</v>
      </c>
      <c r="AZ485" s="5"/>
    </row>
    <row r="486" spans="2:52" x14ac:dyDescent="0.2">
      <c r="B486" s="5">
        <v>56705</v>
      </c>
      <c r="C486">
        <v>569045.69999999995</v>
      </c>
      <c r="D486">
        <v>748971.59999999986</v>
      </c>
      <c r="E486">
        <v>317292.44</v>
      </c>
      <c r="H486">
        <v>2035215.4</v>
      </c>
      <c r="I486">
        <v>5133957.5</v>
      </c>
      <c r="J486">
        <v>3209898.2</v>
      </c>
      <c r="M486">
        <v>420436.34</v>
      </c>
      <c r="N486">
        <v>909799.4</v>
      </c>
      <c r="S486" s="5">
        <v>56705</v>
      </c>
      <c r="T486">
        <v>542182.5</v>
      </c>
      <c r="U486">
        <v>616646.19999999995</v>
      </c>
      <c r="V486">
        <v>234039.33</v>
      </c>
      <c r="Y486">
        <v>1958092.9</v>
      </c>
      <c r="Z486">
        <v>260208.78</v>
      </c>
      <c r="AD486">
        <v>316918.59999999998</v>
      </c>
      <c r="AE486">
        <v>819590</v>
      </c>
      <c r="AJ486" s="5">
        <v>56705</v>
      </c>
      <c r="AK486">
        <v>209486.05</v>
      </c>
      <c r="AL486">
        <v>94473.49</v>
      </c>
      <c r="AM486">
        <v>250391.77</v>
      </c>
      <c r="AN486">
        <v>0</v>
      </c>
      <c r="AO486">
        <v>1789047.5</v>
      </c>
      <c r="AP486">
        <v>246167.77</v>
      </c>
      <c r="AS486" s="5">
        <v>56705</v>
      </c>
      <c r="AT486">
        <v>166136.67000000001</v>
      </c>
      <c r="AU486">
        <v>50738.464999999997</v>
      </c>
      <c r="AV486">
        <v>315366.12</v>
      </c>
      <c r="AW486">
        <v>0</v>
      </c>
      <c r="AX486">
        <v>1728758</v>
      </c>
      <c r="AY486">
        <v>229334.98</v>
      </c>
      <c r="AZ486" s="5"/>
    </row>
    <row r="487" spans="2:52" x14ac:dyDescent="0.2">
      <c r="B487" s="5">
        <v>56735</v>
      </c>
      <c r="C487">
        <v>539815.9</v>
      </c>
      <c r="D487">
        <v>751273.33000000007</v>
      </c>
      <c r="E487">
        <v>316130.59999999998</v>
      </c>
      <c r="H487">
        <v>2033111.1</v>
      </c>
      <c r="I487">
        <v>5162669</v>
      </c>
      <c r="J487">
        <v>3175622</v>
      </c>
      <c r="M487">
        <v>422431.4</v>
      </c>
      <c r="N487">
        <v>875313</v>
      </c>
      <c r="S487" s="5">
        <v>56735</v>
      </c>
      <c r="T487">
        <v>558724.69999999995</v>
      </c>
      <c r="U487">
        <v>610671.4</v>
      </c>
      <c r="V487">
        <v>236722.15600000002</v>
      </c>
      <c r="Y487">
        <v>1958235.9</v>
      </c>
      <c r="Z487">
        <v>258471.92</v>
      </c>
      <c r="AD487">
        <v>304261.88</v>
      </c>
      <c r="AE487">
        <v>767584.75</v>
      </c>
      <c r="AJ487" s="5">
        <v>56735</v>
      </c>
      <c r="AK487">
        <v>206591.08</v>
      </c>
      <c r="AL487">
        <v>92596.304999999993</v>
      </c>
      <c r="AM487">
        <v>250785.38</v>
      </c>
      <c r="AN487">
        <v>0</v>
      </c>
      <c r="AO487">
        <v>1786886.2</v>
      </c>
      <c r="AP487">
        <v>246224.94</v>
      </c>
      <c r="AS487" s="5">
        <v>56735</v>
      </c>
      <c r="AT487">
        <v>161057.22</v>
      </c>
      <c r="AU487">
        <v>42640.347999999998</v>
      </c>
      <c r="AV487">
        <v>301520.15999999997</v>
      </c>
      <c r="AW487">
        <v>0</v>
      </c>
      <c r="AX487">
        <v>1728769.5</v>
      </c>
      <c r="AY487">
        <v>229466.16</v>
      </c>
      <c r="AZ487" s="5"/>
    </row>
    <row r="488" spans="2:52" x14ac:dyDescent="0.2">
      <c r="B488" s="5">
        <v>56766</v>
      </c>
      <c r="C488">
        <v>543848.25</v>
      </c>
      <c r="D488">
        <v>756709.32000000007</v>
      </c>
      <c r="E488">
        <v>325337.71999999997</v>
      </c>
      <c r="H488">
        <v>2030925.2</v>
      </c>
      <c r="I488">
        <v>5284771.5</v>
      </c>
      <c r="J488">
        <v>3140591.8</v>
      </c>
      <c r="M488">
        <v>432411.94</v>
      </c>
      <c r="N488">
        <v>871975.8</v>
      </c>
      <c r="S488" s="5">
        <v>56766</v>
      </c>
      <c r="T488">
        <v>623847.80000000005</v>
      </c>
      <c r="U488">
        <v>610689.56000000006</v>
      </c>
      <c r="V488">
        <v>246198.48499999999</v>
      </c>
      <c r="Y488">
        <v>1959505.6</v>
      </c>
      <c r="Z488">
        <v>255570.89</v>
      </c>
      <c r="AD488">
        <v>308191.71999999997</v>
      </c>
      <c r="AE488">
        <v>754170</v>
      </c>
      <c r="AJ488" s="5">
        <v>56766</v>
      </c>
      <c r="AK488">
        <v>206552.95</v>
      </c>
      <c r="AL488">
        <v>92018.625</v>
      </c>
      <c r="AM488">
        <v>251424.78</v>
      </c>
      <c r="AN488">
        <v>0</v>
      </c>
      <c r="AO488">
        <v>1784659.8</v>
      </c>
      <c r="AP488">
        <v>246265.39</v>
      </c>
      <c r="AS488" s="5">
        <v>56766</v>
      </c>
      <c r="AT488">
        <v>158815.76999999999</v>
      </c>
      <c r="AU488">
        <v>43427.6</v>
      </c>
      <c r="AV488">
        <v>291152.46999999997</v>
      </c>
      <c r="AW488">
        <v>0</v>
      </c>
      <c r="AX488">
        <v>1729880.9</v>
      </c>
      <c r="AY488">
        <v>229624.8</v>
      </c>
      <c r="AZ488" s="5"/>
    </row>
    <row r="489" spans="2:52" x14ac:dyDescent="0.2">
      <c r="B489" s="5">
        <v>56796</v>
      </c>
      <c r="C489">
        <v>617163.1</v>
      </c>
      <c r="D489">
        <v>760672.52</v>
      </c>
      <c r="E489">
        <v>343487.16</v>
      </c>
      <c r="H489">
        <v>2028682.2</v>
      </c>
      <c r="I489">
        <v>5410968.5</v>
      </c>
      <c r="J489">
        <v>3142312.2</v>
      </c>
      <c r="M489">
        <v>452656.28</v>
      </c>
      <c r="N489">
        <v>933602.4</v>
      </c>
      <c r="S489" s="5">
        <v>56796</v>
      </c>
      <c r="T489">
        <v>673769.5</v>
      </c>
      <c r="U489">
        <v>618228.75</v>
      </c>
      <c r="V489">
        <v>259542.31200000001</v>
      </c>
      <c r="Y489">
        <v>1961733.2</v>
      </c>
      <c r="Z489">
        <v>252313.56</v>
      </c>
      <c r="AD489">
        <v>325381.2</v>
      </c>
      <c r="AE489">
        <v>788351.25</v>
      </c>
      <c r="AJ489" s="5">
        <v>56796</v>
      </c>
      <c r="AK489">
        <v>209103.75</v>
      </c>
      <c r="AL489">
        <v>96840.35</v>
      </c>
      <c r="AM489">
        <v>253046.39</v>
      </c>
      <c r="AN489">
        <v>0</v>
      </c>
      <c r="AO489">
        <v>1782393.9</v>
      </c>
      <c r="AP489">
        <v>246288.23</v>
      </c>
      <c r="AS489" s="5">
        <v>56796</v>
      </c>
      <c r="AT489">
        <v>158739.92000000001</v>
      </c>
      <c r="AU489">
        <v>48270.843999999997</v>
      </c>
      <c r="AV489">
        <v>286798.71999999997</v>
      </c>
      <c r="AW489">
        <v>0</v>
      </c>
      <c r="AX489">
        <v>1731921</v>
      </c>
      <c r="AY489">
        <v>229812.44</v>
      </c>
      <c r="AZ489" s="5"/>
    </row>
    <row r="490" spans="2:52" x14ac:dyDescent="0.2">
      <c r="B490" s="5">
        <v>56827</v>
      </c>
      <c r="C490">
        <v>681057.56</v>
      </c>
      <c r="D490">
        <v>771651.91999999993</v>
      </c>
      <c r="E490">
        <v>370787.5</v>
      </c>
      <c r="H490">
        <v>2026403.8</v>
      </c>
      <c r="I490">
        <v>5537871.5</v>
      </c>
      <c r="J490">
        <v>3219582.8</v>
      </c>
      <c r="M490">
        <v>480223.22</v>
      </c>
      <c r="N490">
        <v>1074273.5</v>
      </c>
      <c r="S490" s="5">
        <v>56827</v>
      </c>
      <c r="T490">
        <v>703901.1</v>
      </c>
      <c r="U490">
        <v>621686.30000000005</v>
      </c>
      <c r="V490">
        <v>275306.17</v>
      </c>
      <c r="Y490">
        <v>1964773.9</v>
      </c>
      <c r="Z490">
        <v>249245.95</v>
      </c>
      <c r="AD490">
        <v>350435.03</v>
      </c>
      <c r="AE490">
        <v>855993.06</v>
      </c>
      <c r="AJ490" s="5">
        <v>56827</v>
      </c>
      <c r="AK490">
        <v>213903.69</v>
      </c>
      <c r="AL490">
        <v>105406.41</v>
      </c>
      <c r="AM490">
        <v>256248.25</v>
      </c>
      <c r="AN490">
        <v>0</v>
      </c>
      <c r="AO490">
        <v>1780111</v>
      </c>
      <c r="AP490">
        <v>246292.88</v>
      </c>
      <c r="AS490" s="5">
        <v>56827</v>
      </c>
      <c r="AT490">
        <v>160708.79999999999</v>
      </c>
      <c r="AU490">
        <v>54886.061999999998</v>
      </c>
      <c r="AV490">
        <v>286897.84000000003</v>
      </c>
      <c r="AW490">
        <v>0</v>
      </c>
      <c r="AX490">
        <v>1734743.6</v>
      </c>
      <c r="AY490">
        <v>230030.2</v>
      </c>
      <c r="AZ490" s="5"/>
    </row>
    <row r="491" spans="2:52" x14ac:dyDescent="0.2">
      <c r="B491" s="5">
        <v>56858</v>
      </c>
      <c r="C491">
        <v>761964.8</v>
      </c>
      <c r="D491">
        <v>785276.59000000008</v>
      </c>
      <c r="E491">
        <v>386734.44</v>
      </c>
      <c r="H491">
        <v>2024107.5</v>
      </c>
      <c r="I491">
        <v>5655537.5</v>
      </c>
      <c r="J491">
        <v>3294535.8</v>
      </c>
      <c r="M491">
        <v>512119.7</v>
      </c>
      <c r="N491">
        <v>1222387.1000000001</v>
      </c>
      <c r="S491" s="5">
        <v>56858</v>
      </c>
      <c r="T491">
        <v>734876.5</v>
      </c>
      <c r="U491">
        <v>626527.1</v>
      </c>
      <c r="V491">
        <v>284918.11800000002</v>
      </c>
      <c r="Y491">
        <v>1968502.9</v>
      </c>
      <c r="Z491">
        <v>246731.88</v>
      </c>
      <c r="AD491">
        <v>375768.84</v>
      </c>
      <c r="AE491">
        <v>912139.8</v>
      </c>
      <c r="AJ491" s="5">
        <v>56858</v>
      </c>
      <c r="AK491">
        <v>220657.73</v>
      </c>
      <c r="AL491">
        <v>117428.93</v>
      </c>
      <c r="AM491">
        <v>261203.69</v>
      </c>
      <c r="AN491">
        <v>0</v>
      </c>
      <c r="AO491">
        <v>1777828.9</v>
      </c>
      <c r="AP491">
        <v>246278.8</v>
      </c>
      <c r="AS491" s="5">
        <v>56858</v>
      </c>
      <c r="AT491">
        <v>163869.88</v>
      </c>
      <c r="AU491">
        <v>62745.34</v>
      </c>
      <c r="AV491">
        <v>288332.79999999999</v>
      </c>
      <c r="AW491">
        <v>0</v>
      </c>
      <c r="AX491">
        <v>1738224</v>
      </c>
      <c r="AY491">
        <v>230278.81</v>
      </c>
      <c r="AZ491" s="5"/>
    </row>
    <row r="492" spans="2:52" x14ac:dyDescent="0.2">
      <c r="B492" s="5">
        <v>56888</v>
      </c>
      <c r="C492">
        <v>800636.2</v>
      </c>
      <c r="D492">
        <v>798142.96</v>
      </c>
      <c r="E492">
        <v>390628.47</v>
      </c>
      <c r="H492">
        <v>2021808.2</v>
      </c>
      <c r="I492">
        <v>5755854.5</v>
      </c>
      <c r="J492">
        <v>3321559.5</v>
      </c>
      <c r="M492">
        <v>541376.43999999994</v>
      </c>
      <c r="N492">
        <v>1307566</v>
      </c>
      <c r="S492" s="5">
        <v>56888</v>
      </c>
      <c r="T492">
        <v>693170.6</v>
      </c>
      <c r="U492">
        <v>634245.06000000006</v>
      </c>
      <c r="V492">
        <v>284240.18</v>
      </c>
      <c r="Y492">
        <v>1972815.2</v>
      </c>
      <c r="Z492">
        <v>245112.61</v>
      </c>
      <c r="AD492">
        <v>396350.38</v>
      </c>
      <c r="AE492">
        <v>922188.9</v>
      </c>
      <c r="AJ492" s="5">
        <v>56888</v>
      </c>
      <c r="AK492">
        <v>228800.34</v>
      </c>
      <c r="AL492">
        <v>132597.85999999999</v>
      </c>
      <c r="AM492">
        <v>267862.62</v>
      </c>
      <c r="AN492">
        <v>0</v>
      </c>
      <c r="AO492">
        <v>1775562.4</v>
      </c>
      <c r="AP492">
        <v>246245.84</v>
      </c>
      <c r="AS492" s="5">
        <v>56888</v>
      </c>
      <c r="AT492">
        <v>167464.56</v>
      </c>
      <c r="AU492">
        <v>70226.740000000005</v>
      </c>
      <c r="AV492">
        <v>290010.88</v>
      </c>
      <c r="AW492">
        <v>0</v>
      </c>
      <c r="AX492">
        <v>1742256.6</v>
      </c>
      <c r="AY492">
        <v>230558.88</v>
      </c>
      <c r="AZ492" s="5"/>
    </row>
    <row r="493" spans="2:52" x14ac:dyDescent="0.2">
      <c r="B493" s="5">
        <v>56919</v>
      </c>
      <c r="C493">
        <v>770553.1</v>
      </c>
      <c r="D493">
        <v>805453.18</v>
      </c>
      <c r="E493">
        <v>380716.25</v>
      </c>
      <c r="H493">
        <v>2019517.8</v>
      </c>
      <c r="I493">
        <v>5795045</v>
      </c>
      <c r="J493">
        <v>3299674.2</v>
      </c>
      <c r="M493">
        <v>558677.1</v>
      </c>
      <c r="N493">
        <v>1314723.2</v>
      </c>
      <c r="S493" s="5">
        <v>56919</v>
      </c>
      <c r="T493">
        <v>591410.56000000006</v>
      </c>
      <c r="U493">
        <v>635466.19999999995</v>
      </c>
      <c r="V493">
        <v>270322.00899999996</v>
      </c>
      <c r="Y493">
        <v>1977623</v>
      </c>
      <c r="Z493">
        <v>244493.61</v>
      </c>
      <c r="AD493">
        <v>406180.34</v>
      </c>
      <c r="AE493">
        <v>881332</v>
      </c>
      <c r="AJ493" s="5">
        <v>56919</v>
      </c>
      <c r="AK493">
        <v>236096.11</v>
      </c>
      <c r="AL493">
        <v>146147.89000000001</v>
      </c>
      <c r="AM493">
        <v>275396.56</v>
      </c>
      <c r="AN493">
        <v>0</v>
      </c>
      <c r="AO493">
        <v>1773323.6</v>
      </c>
      <c r="AP493">
        <v>246193.95</v>
      </c>
      <c r="AS493" s="5">
        <v>56919</v>
      </c>
      <c r="AT493">
        <v>170817.27</v>
      </c>
      <c r="AU493">
        <v>75492.800000000003</v>
      </c>
      <c r="AV493">
        <v>288839.59999999998</v>
      </c>
      <c r="AW493">
        <v>0</v>
      </c>
      <c r="AX493">
        <v>1746752</v>
      </c>
      <c r="AY493">
        <v>230870.9</v>
      </c>
      <c r="AZ493" s="5"/>
    </row>
    <row r="494" spans="2:52" x14ac:dyDescent="0.2">
      <c r="B494" s="5">
        <v>56949</v>
      </c>
      <c r="C494">
        <v>666260.5</v>
      </c>
      <c r="D494">
        <v>801016.78999999992</v>
      </c>
      <c r="E494">
        <v>366713.06</v>
      </c>
      <c r="H494">
        <v>2017245.5</v>
      </c>
      <c r="I494">
        <v>5719779.5</v>
      </c>
      <c r="J494">
        <v>3280590.2</v>
      </c>
      <c r="M494">
        <v>554210.9</v>
      </c>
      <c r="N494">
        <v>1260797</v>
      </c>
      <c r="S494" s="5">
        <v>56949</v>
      </c>
      <c r="T494">
        <v>508044.2</v>
      </c>
      <c r="U494">
        <v>631898</v>
      </c>
      <c r="V494">
        <v>256034.80499999999</v>
      </c>
      <c r="Y494">
        <v>1982850.4</v>
      </c>
      <c r="Z494">
        <v>245251.78</v>
      </c>
      <c r="AD494">
        <v>396280.6</v>
      </c>
      <c r="AE494">
        <v>820193.8</v>
      </c>
      <c r="AJ494" s="5">
        <v>56949</v>
      </c>
      <c r="AK494">
        <v>240230.69</v>
      </c>
      <c r="AL494">
        <v>153190.44</v>
      </c>
      <c r="AM494">
        <v>281278.62</v>
      </c>
      <c r="AN494">
        <v>0</v>
      </c>
      <c r="AO494">
        <v>1771122.4</v>
      </c>
      <c r="AP494">
        <v>246123.28</v>
      </c>
      <c r="AS494" s="5">
        <v>56949</v>
      </c>
      <c r="AT494">
        <v>172922.5</v>
      </c>
      <c r="AU494">
        <v>73404.67</v>
      </c>
      <c r="AV494">
        <v>281789.44</v>
      </c>
      <c r="AW494">
        <v>0</v>
      </c>
      <c r="AX494">
        <v>1751634.9</v>
      </c>
      <c r="AY494">
        <v>231215.55</v>
      </c>
      <c r="AZ494" s="5"/>
    </row>
    <row r="495" spans="2:52" x14ac:dyDescent="0.2">
      <c r="B495" s="5">
        <v>56980</v>
      </c>
      <c r="C495">
        <v>560144.19999999995</v>
      </c>
      <c r="D495">
        <v>789528.82000000007</v>
      </c>
      <c r="E495">
        <v>345500.44</v>
      </c>
      <c r="H495">
        <v>2014999</v>
      </c>
      <c r="I495">
        <v>5547394.5</v>
      </c>
      <c r="J495">
        <v>3274133.8</v>
      </c>
      <c r="M495">
        <v>520513.78</v>
      </c>
      <c r="N495">
        <v>1172939.6000000001</v>
      </c>
      <c r="S495" s="5">
        <v>56980</v>
      </c>
      <c r="T495">
        <v>482366.97</v>
      </c>
      <c r="U495">
        <v>625633.56000000006</v>
      </c>
      <c r="V495">
        <v>247558.31</v>
      </c>
      <c r="Y495">
        <v>1988435.4</v>
      </c>
      <c r="Z495">
        <v>247202.38</v>
      </c>
      <c r="AD495">
        <v>373215.2</v>
      </c>
      <c r="AE495">
        <v>759878.7</v>
      </c>
      <c r="AJ495" s="5">
        <v>56980</v>
      </c>
      <c r="AK495">
        <v>238615.69</v>
      </c>
      <c r="AL495">
        <v>146034.19</v>
      </c>
      <c r="AM495">
        <v>286351.06</v>
      </c>
      <c r="AN495">
        <v>0</v>
      </c>
      <c r="AO495">
        <v>1768964.8</v>
      </c>
      <c r="AP495">
        <v>246034.14</v>
      </c>
      <c r="AS495" s="5">
        <v>56980</v>
      </c>
      <c r="AT495">
        <v>172801.78</v>
      </c>
      <c r="AU495">
        <v>64269.53</v>
      </c>
      <c r="AV495">
        <v>271729.84000000003</v>
      </c>
      <c r="AW495">
        <v>0</v>
      </c>
      <c r="AX495">
        <v>1756841.6</v>
      </c>
      <c r="AY495">
        <v>231593.62</v>
      </c>
      <c r="AZ495" s="5"/>
    </row>
    <row r="496" spans="2:52" x14ac:dyDescent="0.2">
      <c r="B496" s="5">
        <v>57011</v>
      </c>
      <c r="C496">
        <v>531212.69999999995</v>
      </c>
      <c r="D496">
        <v>771539.3600000001</v>
      </c>
      <c r="E496">
        <v>329948.71999999997</v>
      </c>
      <c r="H496">
        <v>2012965.9</v>
      </c>
      <c r="I496">
        <v>5332438.5</v>
      </c>
      <c r="J496">
        <v>3274697.2</v>
      </c>
      <c r="M496">
        <v>471778.16</v>
      </c>
      <c r="N496">
        <v>1087012.1000000001</v>
      </c>
      <c r="S496" s="5">
        <v>57011</v>
      </c>
      <c r="T496">
        <v>507121.72</v>
      </c>
      <c r="U496">
        <v>624771.30000000005</v>
      </c>
      <c r="V496">
        <v>240333.47099999999</v>
      </c>
      <c r="Y496">
        <v>1994142.9</v>
      </c>
      <c r="Z496">
        <v>249258.02</v>
      </c>
      <c r="AD496">
        <v>360578.34</v>
      </c>
      <c r="AE496">
        <v>704792.44</v>
      </c>
      <c r="AJ496" s="5">
        <v>57011</v>
      </c>
      <c r="AK496">
        <v>230651.19</v>
      </c>
      <c r="AL496">
        <v>124635.53</v>
      </c>
      <c r="AM496">
        <v>289999.90000000002</v>
      </c>
      <c r="AN496">
        <v>0</v>
      </c>
      <c r="AO496">
        <v>1767039</v>
      </c>
      <c r="AP496">
        <v>245926.83</v>
      </c>
      <c r="AS496" s="5">
        <v>57011</v>
      </c>
      <c r="AT496">
        <v>170823.36</v>
      </c>
      <c r="AU496">
        <v>60941.491999999998</v>
      </c>
      <c r="AV496">
        <v>263479.46999999997</v>
      </c>
      <c r="AW496">
        <v>0</v>
      </c>
      <c r="AX496">
        <v>1762152</v>
      </c>
      <c r="AY496">
        <v>231990.92</v>
      </c>
      <c r="AZ496" s="5"/>
    </row>
    <row r="497" spans="2:52" x14ac:dyDescent="0.2">
      <c r="B497" s="5">
        <v>57040</v>
      </c>
      <c r="C497">
        <v>537183</v>
      </c>
      <c r="D497">
        <v>762411.82</v>
      </c>
      <c r="E497">
        <v>319571.44</v>
      </c>
      <c r="H497">
        <v>2012028.9</v>
      </c>
      <c r="I497">
        <v>5203895.5</v>
      </c>
      <c r="J497">
        <v>3277168.2</v>
      </c>
      <c r="M497">
        <v>435152.7</v>
      </c>
      <c r="N497">
        <v>1004027.1</v>
      </c>
      <c r="S497" s="5">
        <v>57040</v>
      </c>
      <c r="T497">
        <v>509431.78</v>
      </c>
      <c r="U497">
        <v>622036.1</v>
      </c>
      <c r="V497">
        <v>234671.53000000003</v>
      </c>
      <c r="Y497">
        <v>1998786.1</v>
      </c>
      <c r="Z497">
        <v>250696.84</v>
      </c>
      <c r="AD497">
        <v>352171.28</v>
      </c>
      <c r="AE497">
        <v>652030.9</v>
      </c>
      <c r="AJ497" s="5">
        <v>57040</v>
      </c>
      <c r="AK497">
        <v>220723.8</v>
      </c>
      <c r="AL497">
        <v>105536.984</v>
      </c>
      <c r="AM497">
        <v>290732.53000000003</v>
      </c>
      <c r="AN497">
        <v>0</v>
      </c>
      <c r="AO497">
        <v>1766224</v>
      </c>
      <c r="AP497">
        <v>245804.9</v>
      </c>
      <c r="AS497" s="5">
        <v>57040</v>
      </c>
      <c r="AT497">
        <v>166992.54999999999</v>
      </c>
      <c r="AU497">
        <v>59541.279999999999</v>
      </c>
      <c r="AV497">
        <v>255856.44</v>
      </c>
      <c r="AW497">
        <v>0</v>
      </c>
      <c r="AX497">
        <v>1766407</v>
      </c>
      <c r="AY497">
        <v>232379.12</v>
      </c>
      <c r="AZ497" s="5"/>
    </row>
    <row r="498" spans="2:52" x14ac:dyDescent="0.2">
      <c r="B498" s="5">
        <v>57071</v>
      </c>
      <c r="C498">
        <v>520741.78</v>
      </c>
      <c r="D498">
        <v>746388.72</v>
      </c>
      <c r="E498">
        <v>310500.96999999997</v>
      </c>
      <c r="H498">
        <v>2012376.5</v>
      </c>
      <c r="I498">
        <v>5104918.5</v>
      </c>
      <c r="J498">
        <v>3279370.2</v>
      </c>
      <c r="M498">
        <v>410853.34</v>
      </c>
      <c r="N498">
        <v>930562.94</v>
      </c>
      <c r="S498" s="5">
        <v>57071</v>
      </c>
      <c r="T498">
        <v>495534.2</v>
      </c>
      <c r="U498">
        <v>617907.5</v>
      </c>
      <c r="V498">
        <v>233761.35700000002</v>
      </c>
      <c r="Y498">
        <v>2002023.9</v>
      </c>
      <c r="Z498">
        <v>251296.38</v>
      </c>
      <c r="AD498">
        <v>346548.22</v>
      </c>
      <c r="AE498">
        <v>608260.06000000006</v>
      </c>
      <c r="AJ498" s="5">
        <v>57071</v>
      </c>
      <c r="AK498">
        <v>212377.3</v>
      </c>
      <c r="AL498">
        <v>91992.65</v>
      </c>
      <c r="AM498">
        <v>287315.12</v>
      </c>
      <c r="AN498">
        <v>0</v>
      </c>
      <c r="AO498">
        <v>1766700.5</v>
      </c>
      <c r="AP498">
        <v>245676.11</v>
      </c>
      <c r="AS498" s="5">
        <v>57071</v>
      </c>
      <c r="AT498">
        <v>162875.98000000001</v>
      </c>
      <c r="AU498">
        <v>59379.953000000001</v>
      </c>
      <c r="AV498">
        <v>248985.56</v>
      </c>
      <c r="AW498">
        <v>0</v>
      </c>
      <c r="AX498">
        <v>1769272.9</v>
      </c>
      <c r="AY498">
        <v>232750.81</v>
      </c>
      <c r="AZ498" s="5"/>
    </row>
    <row r="499" spans="2:52" x14ac:dyDescent="0.2">
      <c r="B499" s="5">
        <v>57101</v>
      </c>
      <c r="C499">
        <v>500691.06</v>
      </c>
      <c r="D499">
        <v>737812.95000000007</v>
      </c>
      <c r="E499">
        <v>311919.96999999997</v>
      </c>
      <c r="H499">
        <v>2013888.2</v>
      </c>
      <c r="I499">
        <v>5062650.5</v>
      </c>
      <c r="J499">
        <v>3237219.2</v>
      </c>
      <c r="M499">
        <v>392861.72</v>
      </c>
      <c r="N499">
        <v>885179</v>
      </c>
      <c r="S499" s="5">
        <v>57101</v>
      </c>
      <c r="T499">
        <v>510023.97</v>
      </c>
      <c r="U499">
        <v>612515.19999999995</v>
      </c>
      <c r="V499">
        <v>236312.283</v>
      </c>
      <c r="Y499">
        <v>2003979.8</v>
      </c>
      <c r="Z499">
        <v>251161.83</v>
      </c>
      <c r="AD499">
        <v>342856.12</v>
      </c>
      <c r="AE499">
        <v>583361.75</v>
      </c>
      <c r="AJ499" s="5">
        <v>57101</v>
      </c>
      <c r="AK499">
        <v>206554.22</v>
      </c>
      <c r="AL499">
        <v>81402.710000000006</v>
      </c>
      <c r="AM499">
        <v>282809.78000000003</v>
      </c>
      <c r="AN499">
        <v>0</v>
      </c>
      <c r="AO499">
        <v>1768340.5</v>
      </c>
      <c r="AP499">
        <v>245547.83</v>
      </c>
      <c r="AS499" s="5">
        <v>57101</v>
      </c>
      <c r="AT499">
        <v>160615.60999999999</v>
      </c>
      <c r="AU499">
        <v>58729.184000000001</v>
      </c>
      <c r="AV499">
        <v>244145.92000000001</v>
      </c>
      <c r="AW499">
        <v>0</v>
      </c>
      <c r="AX499">
        <v>1770880.2</v>
      </c>
      <c r="AY499">
        <v>233099.51999999999</v>
      </c>
      <c r="AZ499" s="5"/>
    </row>
    <row r="500" spans="2:52" x14ac:dyDescent="0.2">
      <c r="B500" s="5">
        <v>57132</v>
      </c>
      <c r="C500">
        <v>540270.69999999995</v>
      </c>
      <c r="D500">
        <v>735154.92999999993</v>
      </c>
      <c r="E500">
        <v>324975.53000000003</v>
      </c>
      <c r="H500">
        <v>2016416.4</v>
      </c>
      <c r="I500">
        <v>5108788</v>
      </c>
      <c r="J500">
        <v>3189471</v>
      </c>
      <c r="M500">
        <v>386500</v>
      </c>
      <c r="N500">
        <v>891227.1</v>
      </c>
      <c r="S500" s="5">
        <v>57132</v>
      </c>
      <c r="T500">
        <v>534972</v>
      </c>
      <c r="U500">
        <v>615037.56000000006</v>
      </c>
      <c r="V500">
        <v>248497.522</v>
      </c>
      <c r="Y500">
        <v>2004822.6</v>
      </c>
      <c r="Z500">
        <v>250263.53</v>
      </c>
      <c r="AD500">
        <v>346638.25</v>
      </c>
      <c r="AE500">
        <v>598156.1</v>
      </c>
      <c r="AJ500" s="5">
        <v>57132</v>
      </c>
      <c r="AK500">
        <v>203495.1</v>
      </c>
      <c r="AL500">
        <v>76056.195000000007</v>
      </c>
      <c r="AM500">
        <v>282266.75</v>
      </c>
      <c r="AN500">
        <v>0</v>
      </c>
      <c r="AO500">
        <v>1770990.4</v>
      </c>
      <c r="AP500">
        <v>245426.23</v>
      </c>
      <c r="AS500" s="5">
        <v>57132</v>
      </c>
      <c r="AT500">
        <v>160752.39000000001</v>
      </c>
      <c r="AU500">
        <v>59039.73</v>
      </c>
      <c r="AV500">
        <v>241891.16</v>
      </c>
      <c r="AW500">
        <v>0</v>
      </c>
      <c r="AX500">
        <v>1771402.4</v>
      </c>
      <c r="AY500">
        <v>233420.22</v>
      </c>
      <c r="AZ500" s="5"/>
    </row>
    <row r="501" spans="2:52" x14ac:dyDescent="0.2">
      <c r="B501" s="5">
        <v>57162</v>
      </c>
      <c r="C501">
        <v>601515.9</v>
      </c>
      <c r="D501">
        <v>744222.66</v>
      </c>
      <c r="E501">
        <v>355659.84</v>
      </c>
      <c r="H501">
        <v>2019824.5</v>
      </c>
      <c r="I501">
        <v>5251198</v>
      </c>
      <c r="J501">
        <v>3228339.5</v>
      </c>
      <c r="M501">
        <v>398038.47</v>
      </c>
      <c r="N501">
        <v>1006286.56</v>
      </c>
      <c r="S501" s="5">
        <v>57162</v>
      </c>
      <c r="T501">
        <v>588481.6</v>
      </c>
      <c r="U501">
        <v>620233.1</v>
      </c>
      <c r="V501">
        <v>275295.03200000001</v>
      </c>
      <c r="Y501">
        <v>2004708.8</v>
      </c>
      <c r="Z501">
        <v>248827.81</v>
      </c>
      <c r="AD501">
        <v>360089.62</v>
      </c>
      <c r="AE501">
        <v>703564.7</v>
      </c>
      <c r="AJ501" s="5">
        <v>57162</v>
      </c>
      <c r="AK501">
        <v>203249.19</v>
      </c>
      <c r="AL501">
        <v>77806.87</v>
      </c>
      <c r="AM501">
        <v>284955.84000000003</v>
      </c>
      <c r="AN501">
        <v>0</v>
      </c>
      <c r="AO501">
        <v>1774507.8</v>
      </c>
      <c r="AP501">
        <v>245316.6</v>
      </c>
      <c r="AS501" s="5">
        <v>57162</v>
      </c>
      <c r="AT501">
        <v>162761.45000000001</v>
      </c>
      <c r="AU501">
        <v>61354.175999999999</v>
      </c>
      <c r="AV501">
        <v>241936.44</v>
      </c>
      <c r="AW501">
        <v>0</v>
      </c>
      <c r="AX501">
        <v>1770999.2</v>
      </c>
      <c r="AY501">
        <v>233709.53</v>
      </c>
      <c r="AZ501" s="5"/>
    </row>
    <row r="502" spans="2:52" x14ac:dyDescent="0.2">
      <c r="B502" s="5">
        <v>57193</v>
      </c>
      <c r="C502">
        <v>684412.25</v>
      </c>
      <c r="D502">
        <v>761648.59</v>
      </c>
      <c r="E502">
        <v>385665.56</v>
      </c>
      <c r="H502">
        <v>2023991.1</v>
      </c>
      <c r="I502">
        <v>5506258</v>
      </c>
      <c r="J502">
        <v>3312519.5</v>
      </c>
      <c r="M502">
        <v>436249.97</v>
      </c>
      <c r="N502">
        <v>1209930.8999999999</v>
      </c>
      <c r="S502" s="5">
        <v>57193</v>
      </c>
      <c r="T502">
        <v>664475.4</v>
      </c>
      <c r="U502">
        <v>625555.5</v>
      </c>
      <c r="V502">
        <v>306167.53599999996</v>
      </c>
      <c r="Y502">
        <v>2003774.9</v>
      </c>
      <c r="Z502">
        <v>247351.69</v>
      </c>
      <c r="AD502">
        <v>380084.53</v>
      </c>
      <c r="AE502">
        <v>902572.25</v>
      </c>
      <c r="AJ502" s="5">
        <v>57193</v>
      </c>
      <c r="AK502">
        <v>206605.36</v>
      </c>
      <c r="AL502">
        <v>87004.78</v>
      </c>
      <c r="AM502">
        <v>289575.88</v>
      </c>
      <c r="AN502">
        <v>0</v>
      </c>
      <c r="AO502">
        <v>1778767.9</v>
      </c>
      <c r="AP502">
        <v>245223.12</v>
      </c>
      <c r="AS502" s="5">
        <v>57193</v>
      </c>
      <c r="AT502">
        <v>166141</v>
      </c>
      <c r="AU502">
        <v>65715.22</v>
      </c>
      <c r="AV502">
        <v>243818.23</v>
      </c>
      <c r="AW502">
        <v>0</v>
      </c>
      <c r="AX502">
        <v>1769809.8</v>
      </c>
      <c r="AY502">
        <v>233964.97</v>
      </c>
      <c r="AZ502" s="5"/>
    </row>
    <row r="503" spans="2:52" x14ac:dyDescent="0.2">
      <c r="B503" s="5">
        <v>57224</v>
      </c>
      <c r="C503">
        <v>742736.06</v>
      </c>
      <c r="D503">
        <v>780383.50999999989</v>
      </c>
      <c r="E503">
        <v>391846.16</v>
      </c>
      <c r="H503">
        <v>2028810.2</v>
      </c>
      <c r="I503">
        <v>5850842.5</v>
      </c>
      <c r="J503">
        <v>3317172.5</v>
      </c>
      <c r="M503">
        <v>504881.2</v>
      </c>
      <c r="N503">
        <v>1343468.9</v>
      </c>
      <c r="S503" s="5">
        <v>57224</v>
      </c>
      <c r="T503">
        <v>736210.2</v>
      </c>
      <c r="U503">
        <v>636221.6</v>
      </c>
      <c r="V503">
        <v>332462.18299999996</v>
      </c>
      <c r="Y503">
        <v>2002138.9</v>
      </c>
      <c r="Z503">
        <v>246387.81</v>
      </c>
      <c r="AD503">
        <v>404510.25</v>
      </c>
      <c r="AE503">
        <v>1115418.2</v>
      </c>
      <c r="AJ503" s="5">
        <v>57224</v>
      </c>
      <c r="AK503">
        <v>213721.60000000001</v>
      </c>
      <c r="AL503">
        <v>102585.71</v>
      </c>
      <c r="AM503">
        <v>296131.88</v>
      </c>
      <c r="AN503">
        <v>0</v>
      </c>
      <c r="AO503">
        <v>1783660.8</v>
      </c>
      <c r="AP503">
        <v>245149.42</v>
      </c>
      <c r="AS503" s="5">
        <v>57224</v>
      </c>
      <c r="AT503">
        <v>170373.6</v>
      </c>
      <c r="AU503">
        <v>71792.649999999994</v>
      </c>
      <c r="AV503">
        <v>247387.16</v>
      </c>
      <c r="AW503">
        <v>0</v>
      </c>
      <c r="AX503">
        <v>1767954</v>
      </c>
      <c r="AY503">
        <v>234184.9</v>
      </c>
      <c r="AZ503" s="5"/>
    </row>
    <row r="504" spans="2:52" x14ac:dyDescent="0.2">
      <c r="B504" s="5">
        <v>57254</v>
      </c>
      <c r="C504">
        <v>726526.2</v>
      </c>
      <c r="D504">
        <v>795953.11999999988</v>
      </c>
      <c r="E504">
        <v>382029.28</v>
      </c>
      <c r="H504">
        <v>2034188.8</v>
      </c>
      <c r="I504">
        <v>6050037.5</v>
      </c>
      <c r="J504">
        <v>3272820.5</v>
      </c>
      <c r="M504">
        <v>571759.5</v>
      </c>
      <c r="N504">
        <v>1360552.6</v>
      </c>
      <c r="S504" s="5">
        <v>57254</v>
      </c>
      <c r="T504">
        <v>792964.1</v>
      </c>
      <c r="U504">
        <v>643633</v>
      </c>
      <c r="V504">
        <v>330989.74</v>
      </c>
      <c r="Y504">
        <v>1999902.2</v>
      </c>
      <c r="Z504">
        <v>246167.8</v>
      </c>
      <c r="AD504">
        <v>428190.84</v>
      </c>
      <c r="AE504">
        <v>1240842.6000000001</v>
      </c>
      <c r="AJ504" s="5">
        <v>57254</v>
      </c>
      <c r="AK504">
        <v>224608.66</v>
      </c>
      <c r="AL504">
        <v>121898.03</v>
      </c>
      <c r="AM504">
        <v>304059.71999999997</v>
      </c>
      <c r="AN504">
        <v>0</v>
      </c>
      <c r="AO504">
        <v>1789090.4</v>
      </c>
      <c r="AP504">
        <v>245098.48</v>
      </c>
      <c r="AS504" s="5">
        <v>57254</v>
      </c>
      <c r="AT504">
        <v>175123.25</v>
      </c>
      <c r="AU504">
        <v>77538.78</v>
      </c>
      <c r="AV504">
        <v>252602.28</v>
      </c>
      <c r="AW504">
        <v>0</v>
      </c>
      <c r="AX504">
        <v>1765533.9</v>
      </c>
      <c r="AY504">
        <v>234368.42</v>
      </c>
      <c r="AZ504" s="5"/>
    </row>
    <row r="505" spans="2:52" x14ac:dyDescent="0.2">
      <c r="B505" s="5">
        <v>57285</v>
      </c>
      <c r="C505">
        <v>661813.93999999994</v>
      </c>
      <c r="D505">
        <v>800539.80999999994</v>
      </c>
      <c r="E505">
        <v>367417.59999999998</v>
      </c>
      <c r="H505">
        <v>2040045.8</v>
      </c>
      <c r="I505">
        <v>6038825</v>
      </c>
      <c r="J505">
        <v>3236502.8</v>
      </c>
      <c r="M505">
        <v>603462.43999999994</v>
      </c>
      <c r="N505">
        <v>1308580.8999999999</v>
      </c>
      <c r="S505" s="5">
        <v>57285</v>
      </c>
      <c r="T505">
        <v>800383.25</v>
      </c>
      <c r="U505">
        <v>644922.19999999995</v>
      </c>
      <c r="V505">
        <v>311601.66599999997</v>
      </c>
      <c r="Y505">
        <v>1997151.6</v>
      </c>
      <c r="Z505">
        <v>246819.69</v>
      </c>
      <c r="AD505">
        <v>442235.6</v>
      </c>
      <c r="AE505">
        <v>1251689.1000000001</v>
      </c>
      <c r="AJ505" s="5">
        <v>57285</v>
      </c>
      <c r="AK505">
        <v>236196.69</v>
      </c>
      <c r="AL505">
        <v>139390.51999999999</v>
      </c>
      <c r="AM505">
        <v>310970.12</v>
      </c>
      <c r="AN505">
        <v>0</v>
      </c>
      <c r="AO505">
        <v>1794973</v>
      </c>
      <c r="AP505">
        <v>245072.89</v>
      </c>
      <c r="AS505" s="5">
        <v>57285</v>
      </c>
      <c r="AT505">
        <v>180347.5</v>
      </c>
      <c r="AU505">
        <v>81567.87</v>
      </c>
      <c r="AV505">
        <v>258073.61</v>
      </c>
      <c r="AW505">
        <v>0</v>
      </c>
      <c r="AX505">
        <v>1762636.6</v>
      </c>
      <c r="AY505">
        <v>234514.98</v>
      </c>
      <c r="AZ505" s="5"/>
    </row>
    <row r="506" spans="2:52" x14ac:dyDescent="0.2">
      <c r="B506" s="5">
        <v>57315</v>
      </c>
      <c r="C506">
        <v>578336.9</v>
      </c>
      <c r="D506">
        <v>799519.13</v>
      </c>
      <c r="E506">
        <v>352064.25</v>
      </c>
      <c r="H506">
        <v>2046309.9</v>
      </c>
      <c r="I506">
        <v>5913520</v>
      </c>
      <c r="J506">
        <v>3224752.5</v>
      </c>
      <c r="M506">
        <v>592403.19999999995</v>
      </c>
      <c r="N506">
        <v>1223895.8</v>
      </c>
      <c r="S506" s="5">
        <v>57315</v>
      </c>
      <c r="T506">
        <v>723323.56</v>
      </c>
      <c r="U506">
        <v>640574</v>
      </c>
      <c r="V506">
        <v>285963.42</v>
      </c>
      <c r="Y506">
        <v>1993961</v>
      </c>
      <c r="Z506">
        <v>248262</v>
      </c>
      <c r="AD506">
        <v>433020.5</v>
      </c>
      <c r="AE506">
        <v>1199508.5</v>
      </c>
      <c r="AJ506" s="5">
        <v>57315</v>
      </c>
      <c r="AK506">
        <v>243504.12</v>
      </c>
      <c r="AL506">
        <v>142621.84</v>
      </c>
      <c r="AM506">
        <v>316852.34000000003</v>
      </c>
      <c r="AN506">
        <v>0</v>
      </c>
      <c r="AO506">
        <v>1801235.1</v>
      </c>
      <c r="AP506">
        <v>245074.86</v>
      </c>
      <c r="AS506" s="5">
        <v>57315</v>
      </c>
      <c r="AT506">
        <v>184312.11</v>
      </c>
      <c r="AU506">
        <v>80191.66</v>
      </c>
      <c r="AV506">
        <v>261490.97</v>
      </c>
      <c r="AW506">
        <v>0</v>
      </c>
      <c r="AX506">
        <v>1759336.4</v>
      </c>
      <c r="AY506">
        <v>234624.58</v>
      </c>
      <c r="AZ506" s="5"/>
    </row>
    <row r="507" spans="2:52" x14ac:dyDescent="0.2">
      <c r="B507" s="5">
        <v>57346</v>
      </c>
      <c r="C507">
        <v>526605.4</v>
      </c>
      <c r="D507">
        <v>785376.4</v>
      </c>
      <c r="E507">
        <v>339644.66</v>
      </c>
      <c r="H507">
        <v>2052918.5</v>
      </c>
      <c r="I507">
        <v>5691625.5</v>
      </c>
      <c r="J507">
        <v>3211784.8</v>
      </c>
      <c r="M507">
        <v>552279.6</v>
      </c>
      <c r="N507">
        <v>1123834.8</v>
      </c>
      <c r="S507" s="5">
        <v>57346</v>
      </c>
      <c r="T507">
        <v>683088.1</v>
      </c>
      <c r="U507">
        <v>633284.06000000006</v>
      </c>
      <c r="V507">
        <v>268063</v>
      </c>
      <c r="Y507">
        <v>1990393.5</v>
      </c>
      <c r="Z507">
        <v>249878.22</v>
      </c>
      <c r="AD507">
        <v>401110.03</v>
      </c>
      <c r="AE507">
        <v>1132529.8</v>
      </c>
      <c r="AJ507" s="5">
        <v>57346</v>
      </c>
      <c r="AK507">
        <v>243653.34</v>
      </c>
      <c r="AL507">
        <v>134082.97</v>
      </c>
      <c r="AM507">
        <v>322528.34000000003</v>
      </c>
      <c r="AN507">
        <v>0</v>
      </c>
      <c r="AO507">
        <v>1807812.4</v>
      </c>
      <c r="AP507">
        <v>245106.28</v>
      </c>
      <c r="AS507" s="5">
        <v>57346</v>
      </c>
      <c r="AT507">
        <v>184200.88</v>
      </c>
      <c r="AU507">
        <v>72114.22</v>
      </c>
      <c r="AV507">
        <v>263290.8</v>
      </c>
      <c r="AW507">
        <v>0</v>
      </c>
      <c r="AX507">
        <v>1755696.2</v>
      </c>
      <c r="AY507">
        <v>234697.42</v>
      </c>
      <c r="AZ507" s="5"/>
    </row>
    <row r="508" spans="2:52" x14ac:dyDescent="0.2">
      <c r="B508" s="5">
        <v>57377</v>
      </c>
      <c r="C508">
        <v>503991.56</v>
      </c>
      <c r="D508">
        <v>766715.15999999992</v>
      </c>
      <c r="E508">
        <v>328215.15999999997</v>
      </c>
      <c r="H508">
        <v>2059650.5</v>
      </c>
      <c r="I508">
        <v>5429364</v>
      </c>
      <c r="J508">
        <v>3230817.8</v>
      </c>
      <c r="M508">
        <v>503298.3</v>
      </c>
      <c r="N508">
        <v>1025195.06</v>
      </c>
      <c r="S508" s="5">
        <v>57377</v>
      </c>
      <c r="T508">
        <v>690603.4</v>
      </c>
      <c r="U508">
        <v>624341.06000000006</v>
      </c>
      <c r="V508">
        <v>252610.76799999998</v>
      </c>
      <c r="Y508">
        <v>1986477</v>
      </c>
      <c r="Z508">
        <v>251342.31</v>
      </c>
      <c r="AD508">
        <v>366488.22</v>
      </c>
      <c r="AE508">
        <v>1071261.8</v>
      </c>
      <c r="AJ508" s="5">
        <v>57377</v>
      </c>
      <c r="AK508">
        <v>236165.69</v>
      </c>
      <c r="AL508">
        <v>119720.85</v>
      </c>
      <c r="AM508">
        <v>326997.78000000003</v>
      </c>
      <c r="AN508">
        <v>0</v>
      </c>
      <c r="AO508">
        <v>1814484.8</v>
      </c>
      <c r="AP508">
        <v>245165.84</v>
      </c>
      <c r="AS508" s="5">
        <v>57377</v>
      </c>
      <c r="AT508">
        <v>178531.05</v>
      </c>
      <c r="AU508">
        <v>62389.605000000003</v>
      </c>
      <c r="AV508">
        <v>262260.38</v>
      </c>
      <c r="AW508">
        <v>0</v>
      </c>
      <c r="AX508">
        <v>1751730.9</v>
      </c>
      <c r="AY508">
        <v>234746</v>
      </c>
      <c r="AZ508" s="5"/>
    </row>
    <row r="509" spans="2:52" x14ac:dyDescent="0.2">
      <c r="B509" s="5">
        <v>57405</v>
      </c>
      <c r="C509">
        <v>507416.12</v>
      </c>
      <c r="D509">
        <v>741436.83</v>
      </c>
      <c r="E509">
        <v>320969.78000000003</v>
      </c>
      <c r="H509">
        <v>2065562.4</v>
      </c>
      <c r="I509">
        <v>5196386.5</v>
      </c>
      <c r="J509">
        <v>3257836.8</v>
      </c>
      <c r="M509">
        <v>448076</v>
      </c>
      <c r="N509">
        <v>927376.6</v>
      </c>
      <c r="S509" s="5">
        <v>57405</v>
      </c>
      <c r="T509">
        <v>590524.6</v>
      </c>
      <c r="U509">
        <v>618693.4</v>
      </c>
      <c r="V509">
        <v>240165.45199999999</v>
      </c>
      <c r="Y509">
        <v>1982209.2</v>
      </c>
      <c r="Z509">
        <v>252734.72</v>
      </c>
      <c r="AD509">
        <v>342458.72</v>
      </c>
      <c r="AE509">
        <v>1009575.75</v>
      </c>
      <c r="AJ509" s="5">
        <v>57405</v>
      </c>
      <c r="AK509">
        <v>225064.12</v>
      </c>
      <c r="AL509">
        <v>95165.085999999996</v>
      </c>
      <c r="AM509">
        <v>329657.96999999997</v>
      </c>
      <c r="AN509">
        <v>0</v>
      </c>
      <c r="AO509">
        <v>1820314.9</v>
      </c>
      <c r="AP509">
        <v>245247.55</v>
      </c>
      <c r="AS509" s="5">
        <v>57405</v>
      </c>
      <c r="AT509">
        <v>170511.97</v>
      </c>
      <c r="AU509">
        <v>55616.714999999997</v>
      </c>
      <c r="AV509">
        <v>256432.53</v>
      </c>
      <c r="AW509">
        <v>0</v>
      </c>
      <c r="AX509">
        <v>1747419.1</v>
      </c>
      <c r="AY509">
        <v>234789.86</v>
      </c>
      <c r="AZ509" s="5"/>
    </row>
    <row r="510" spans="2:52" x14ac:dyDescent="0.2">
      <c r="B510" s="5">
        <v>57436</v>
      </c>
      <c r="C510">
        <v>496116.75</v>
      </c>
      <c r="D510">
        <v>724313.65999999992</v>
      </c>
      <c r="E510">
        <v>313263.8</v>
      </c>
      <c r="H510">
        <v>2070372.8</v>
      </c>
      <c r="I510">
        <v>5073150</v>
      </c>
      <c r="J510">
        <v>3252047.8</v>
      </c>
      <c r="M510">
        <v>404124.5</v>
      </c>
      <c r="N510">
        <v>836636.7</v>
      </c>
      <c r="S510" s="5">
        <v>57436</v>
      </c>
      <c r="T510">
        <v>499021.34</v>
      </c>
      <c r="U510">
        <v>609328.25</v>
      </c>
      <c r="V510">
        <v>235263.94900000002</v>
      </c>
      <c r="Y510">
        <v>1977636.1</v>
      </c>
      <c r="Z510">
        <v>253711.2</v>
      </c>
      <c r="AD510">
        <v>330568.84000000003</v>
      </c>
      <c r="AE510">
        <v>959055.44</v>
      </c>
      <c r="AJ510" s="5">
        <v>57436</v>
      </c>
      <c r="AK510">
        <v>215526.92</v>
      </c>
      <c r="AL510">
        <v>74174.039999999994</v>
      </c>
      <c r="AM510">
        <v>329203.44</v>
      </c>
      <c r="AN510">
        <v>0</v>
      </c>
      <c r="AO510">
        <v>1825026.1</v>
      </c>
      <c r="AP510">
        <v>245346.78</v>
      </c>
      <c r="AS510" s="5">
        <v>57436</v>
      </c>
      <c r="AT510">
        <v>164571.47</v>
      </c>
      <c r="AU510">
        <v>52304.976999999999</v>
      </c>
      <c r="AV510">
        <v>246745.5</v>
      </c>
      <c r="AW510">
        <v>0</v>
      </c>
      <c r="AX510">
        <v>1742808.1</v>
      </c>
      <c r="AY510">
        <v>234827.83</v>
      </c>
      <c r="AZ510" s="5"/>
    </row>
    <row r="511" spans="2:52" x14ac:dyDescent="0.2">
      <c r="B511" s="5">
        <v>57466</v>
      </c>
      <c r="C511">
        <v>481230.75</v>
      </c>
      <c r="D511">
        <v>717520.36</v>
      </c>
      <c r="E511">
        <v>318631.94</v>
      </c>
      <c r="H511">
        <v>2074146</v>
      </c>
      <c r="I511">
        <v>5086604</v>
      </c>
      <c r="J511">
        <v>3209729.8</v>
      </c>
      <c r="M511">
        <v>384483.56</v>
      </c>
      <c r="N511">
        <v>781608.25</v>
      </c>
      <c r="S511" s="5">
        <v>57466</v>
      </c>
      <c r="T511">
        <v>512213</v>
      </c>
      <c r="U511">
        <v>606849.69999999995</v>
      </c>
      <c r="V511">
        <v>233923.60399999999</v>
      </c>
      <c r="Y511">
        <v>1972803.1</v>
      </c>
      <c r="Z511">
        <v>253688.36</v>
      </c>
      <c r="AD511">
        <v>325185.90000000002</v>
      </c>
      <c r="AE511">
        <v>927146.6</v>
      </c>
      <c r="AJ511" s="5">
        <v>57466</v>
      </c>
      <c r="AK511">
        <v>209596.22</v>
      </c>
      <c r="AL511">
        <v>66328.63</v>
      </c>
      <c r="AM511">
        <v>326227.20000000001</v>
      </c>
      <c r="AN511">
        <v>0</v>
      </c>
      <c r="AO511">
        <v>1828686.8</v>
      </c>
      <c r="AP511">
        <v>245459.08</v>
      </c>
      <c r="AS511" s="5">
        <v>57466</v>
      </c>
      <c r="AT511">
        <v>161691.04999999999</v>
      </c>
      <c r="AU511">
        <v>49040.258000000002</v>
      </c>
      <c r="AV511">
        <v>238472.72</v>
      </c>
      <c r="AW511">
        <v>0</v>
      </c>
      <c r="AX511">
        <v>1737944.5</v>
      </c>
      <c r="AY511">
        <v>234858.7</v>
      </c>
      <c r="AZ511" s="5"/>
    </row>
    <row r="512" spans="2:52" x14ac:dyDescent="0.2">
      <c r="B512" s="5">
        <v>57497</v>
      </c>
      <c r="C512">
        <v>547304.30000000005</v>
      </c>
      <c r="D512">
        <v>718650.96</v>
      </c>
      <c r="E512">
        <v>341904.8</v>
      </c>
      <c r="H512">
        <v>2076986.1</v>
      </c>
      <c r="I512">
        <v>5210346</v>
      </c>
      <c r="J512">
        <v>3195097.5</v>
      </c>
      <c r="M512">
        <v>383845.4</v>
      </c>
      <c r="N512">
        <v>811650.9</v>
      </c>
      <c r="S512" s="5">
        <v>57497</v>
      </c>
      <c r="T512">
        <v>546479.19999999995</v>
      </c>
      <c r="U512">
        <v>610501</v>
      </c>
      <c r="V512">
        <v>238963.90000000002</v>
      </c>
      <c r="Y512">
        <v>1967750.4</v>
      </c>
      <c r="Z512">
        <v>252641.25</v>
      </c>
      <c r="AD512">
        <v>332656.62</v>
      </c>
      <c r="AE512">
        <v>924317.75</v>
      </c>
      <c r="AJ512" s="5">
        <v>57497</v>
      </c>
      <c r="AK512">
        <v>206609.89</v>
      </c>
      <c r="AL512">
        <v>67489.789999999994</v>
      </c>
      <c r="AM512">
        <v>326189.96999999997</v>
      </c>
      <c r="AN512">
        <v>0</v>
      </c>
      <c r="AO512">
        <v>1831405.5</v>
      </c>
      <c r="AP512">
        <v>245580.83</v>
      </c>
      <c r="AS512" s="5">
        <v>57497</v>
      </c>
      <c r="AT512">
        <v>161343.57999999999</v>
      </c>
      <c r="AU512">
        <v>50779.754000000001</v>
      </c>
      <c r="AV512">
        <v>234741.27</v>
      </c>
      <c r="AW512">
        <v>0</v>
      </c>
      <c r="AX512">
        <v>1732869</v>
      </c>
      <c r="AY512">
        <v>234881.4</v>
      </c>
      <c r="AZ512" s="5"/>
    </row>
    <row r="513" spans="2:52" x14ac:dyDescent="0.2">
      <c r="B513" s="5">
        <v>57527</v>
      </c>
      <c r="C513">
        <v>612317.19999999995</v>
      </c>
      <c r="D513">
        <v>728498.89000000013</v>
      </c>
      <c r="E513">
        <v>373785.03</v>
      </c>
      <c r="H513">
        <v>2078994.9</v>
      </c>
      <c r="I513">
        <v>5424531</v>
      </c>
      <c r="J513">
        <v>3262232.5</v>
      </c>
      <c r="M513">
        <v>402500.25</v>
      </c>
      <c r="N513">
        <v>950917.75</v>
      </c>
      <c r="S513" s="5">
        <v>57527</v>
      </c>
      <c r="T513">
        <v>590125.30000000005</v>
      </c>
      <c r="U513">
        <v>619222.06000000006</v>
      </c>
      <c r="V513">
        <v>259420.7</v>
      </c>
      <c r="Y513">
        <v>1962512.1</v>
      </c>
      <c r="Z513">
        <v>251092.84</v>
      </c>
      <c r="AD513">
        <v>356981.03</v>
      </c>
      <c r="AE513">
        <v>994249.8</v>
      </c>
      <c r="AJ513" s="5">
        <v>57527</v>
      </c>
      <c r="AK513">
        <v>206067.11</v>
      </c>
      <c r="AL513">
        <v>74197.539999999994</v>
      </c>
      <c r="AM513">
        <v>329339.71999999997</v>
      </c>
      <c r="AN513">
        <v>0</v>
      </c>
      <c r="AO513">
        <v>1833285.6</v>
      </c>
      <c r="AP513">
        <v>245709.22</v>
      </c>
      <c r="AS513" s="5">
        <v>57527</v>
      </c>
      <c r="AT513">
        <v>163238.34</v>
      </c>
      <c r="AU513">
        <v>58871.258000000002</v>
      </c>
      <c r="AV513">
        <v>234878.16</v>
      </c>
      <c r="AW513">
        <v>0</v>
      </c>
      <c r="AX513">
        <v>1727617.2</v>
      </c>
      <c r="AY513">
        <v>234894.88</v>
      </c>
      <c r="AZ513" s="5"/>
    </row>
    <row r="514" spans="2:52" x14ac:dyDescent="0.2">
      <c r="B514" s="5">
        <v>57558</v>
      </c>
      <c r="C514">
        <v>696235.9</v>
      </c>
      <c r="D514">
        <v>740045.45000000007</v>
      </c>
      <c r="E514">
        <v>403023.8</v>
      </c>
      <c r="H514">
        <v>2080262.2</v>
      </c>
      <c r="I514">
        <v>5667622</v>
      </c>
      <c r="J514">
        <v>3367305</v>
      </c>
      <c r="M514">
        <v>442010.28</v>
      </c>
      <c r="N514">
        <v>1147554.5</v>
      </c>
      <c r="S514" s="5">
        <v>57558</v>
      </c>
      <c r="T514">
        <v>671024.56000000006</v>
      </c>
      <c r="U514">
        <v>632666.9</v>
      </c>
      <c r="V514">
        <v>288622.17</v>
      </c>
      <c r="Y514">
        <v>1957117.5</v>
      </c>
      <c r="Z514">
        <v>250009.23</v>
      </c>
      <c r="AD514">
        <v>399025.66</v>
      </c>
      <c r="AE514">
        <v>1165525.5</v>
      </c>
      <c r="AJ514" s="5">
        <v>57558</v>
      </c>
      <c r="AK514">
        <v>209062.64</v>
      </c>
      <c r="AL514">
        <v>86989.51</v>
      </c>
      <c r="AM514">
        <v>334583.96999999997</v>
      </c>
      <c r="AN514">
        <v>0</v>
      </c>
      <c r="AO514">
        <v>1834420.1</v>
      </c>
      <c r="AP514">
        <v>245842.02</v>
      </c>
      <c r="AS514" s="5">
        <v>57558</v>
      </c>
      <c r="AT514">
        <v>167645.01999999999</v>
      </c>
      <c r="AU514">
        <v>70745.52</v>
      </c>
      <c r="AV514">
        <v>236881.22</v>
      </c>
      <c r="AW514">
        <v>0</v>
      </c>
      <c r="AX514">
        <v>1722219.2</v>
      </c>
      <c r="AY514">
        <v>234898.23</v>
      </c>
      <c r="AZ514" s="5"/>
    </row>
    <row r="515" spans="2:52" x14ac:dyDescent="0.2">
      <c r="B515" s="5">
        <v>57589</v>
      </c>
      <c r="C515">
        <v>787942.75</v>
      </c>
      <c r="D515">
        <v>749341.78999999992</v>
      </c>
      <c r="E515">
        <v>407954.38</v>
      </c>
      <c r="H515">
        <v>2080867.6</v>
      </c>
      <c r="I515">
        <v>5789071.5</v>
      </c>
      <c r="J515">
        <v>3396049.5</v>
      </c>
      <c r="M515">
        <v>481059.16</v>
      </c>
      <c r="N515">
        <v>1272936.2</v>
      </c>
      <c r="S515" s="5">
        <v>57589</v>
      </c>
      <c r="T515">
        <v>786356.1</v>
      </c>
      <c r="U515">
        <v>644791.43999999994</v>
      </c>
      <c r="V515">
        <v>304847.41500000004</v>
      </c>
      <c r="Y515">
        <v>1951591</v>
      </c>
      <c r="Z515">
        <v>250421.5</v>
      </c>
      <c r="AD515">
        <v>446456.9</v>
      </c>
      <c r="AE515">
        <v>1334903.1000000001</v>
      </c>
      <c r="AJ515" s="5">
        <v>57589</v>
      </c>
      <c r="AK515">
        <v>214566</v>
      </c>
      <c r="AL515">
        <v>101280.44</v>
      </c>
      <c r="AM515">
        <v>341939.6</v>
      </c>
      <c r="AN515">
        <v>0</v>
      </c>
      <c r="AO515">
        <v>1834889.9</v>
      </c>
      <c r="AP515">
        <v>245977.52</v>
      </c>
      <c r="AS515" s="5">
        <v>57589</v>
      </c>
      <c r="AT515">
        <v>174558.97</v>
      </c>
      <c r="AU515">
        <v>84915.26</v>
      </c>
      <c r="AV515">
        <v>240473.8</v>
      </c>
      <c r="AW515">
        <v>0</v>
      </c>
      <c r="AX515">
        <v>1716700.5</v>
      </c>
      <c r="AY515">
        <v>234890.67</v>
      </c>
      <c r="AZ515" s="5"/>
    </row>
    <row r="516" spans="2:52" x14ac:dyDescent="0.2">
      <c r="B516" s="5">
        <v>57619</v>
      </c>
      <c r="C516">
        <v>838297.06</v>
      </c>
      <c r="D516">
        <v>755786.72</v>
      </c>
      <c r="E516">
        <v>394950.5</v>
      </c>
      <c r="H516">
        <v>2080880.6</v>
      </c>
      <c r="I516">
        <v>5816092</v>
      </c>
      <c r="J516">
        <v>3352688</v>
      </c>
      <c r="M516">
        <v>510107.44</v>
      </c>
      <c r="N516">
        <v>1273426.2</v>
      </c>
      <c r="S516" s="5">
        <v>57619</v>
      </c>
      <c r="T516">
        <v>843678.6</v>
      </c>
      <c r="U516">
        <v>650372.25</v>
      </c>
      <c r="V516">
        <v>296472.065</v>
      </c>
      <c r="Y516">
        <v>1945954.6</v>
      </c>
      <c r="Z516">
        <v>252283.84</v>
      </c>
      <c r="AD516">
        <v>479654.72</v>
      </c>
      <c r="AE516">
        <v>1397298.9</v>
      </c>
      <c r="AJ516" s="5">
        <v>57619</v>
      </c>
      <c r="AK516">
        <v>220902.94</v>
      </c>
      <c r="AL516">
        <v>112298.44</v>
      </c>
      <c r="AM516">
        <v>350719.8</v>
      </c>
      <c r="AN516">
        <v>0</v>
      </c>
      <c r="AO516">
        <v>1834766.2</v>
      </c>
      <c r="AP516">
        <v>246114.23</v>
      </c>
      <c r="AS516" s="5">
        <v>57619</v>
      </c>
      <c r="AT516">
        <v>183239.11</v>
      </c>
      <c r="AU516">
        <v>99526.8</v>
      </c>
      <c r="AV516">
        <v>245313.05</v>
      </c>
      <c r="AW516">
        <v>0</v>
      </c>
      <c r="AX516">
        <v>1711083.4</v>
      </c>
      <c r="AY516">
        <v>234871.53</v>
      </c>
      <c r="AZ516" s="5"/>
    </row>
    <row r="517" spans="2:52" x14ac:dyDescent="0.2">
      <c r="B517" s="5">
        <v>57650</v>
      </c>
      <c r="C517">
        <v>761588</v>
      </c>
      <c r="D517">
        <v>758406.27</v>
      </c>
      <c r="E517">
        <v>373554.3</v>
      </c>
      <c r="H517">
        <v>2080363.1</v>
      </c>
      <c r="I517">
        <v>5765184</v>
      </c>
      <c r="J517">
        <v>3304659</v>
      </c>
      <c r="M517">
        <v>519084.28</v>
      </c>
      <c r="N517">
        <v>1190701.8999999999</v>
      </c>
      <c r="S517" s="5">
        <v>57650</v>
      </c>
      <c r="T517">
        <v>803192</v>
      </c>
      <c r="U517">
        <v>653491.9</v>
      </c>
      <c r="V517">
        <v>281480.94400000002</v>
      </c>
      <c r="Y517">
        <v>1940226.6</v>
      </c>
      <c r="Z517">
        <v>254520.98</v>
      </c>
      <c r="AD517">
        <v>487829.94</v>
      </c>
      <c r="AE517">
        <v>1380434.5</v>
      </c>
      <c r="AJ517" s="5">
        <v>57650</v>
      </c>
      <c r="AK517">
        <v>226474.92</v>
      </c>
      <c r="AL517">
        <v>114445.69</v>
      </c>
      <c r="AM517">
        <v>357852.94</v>
      </c>
      <c r="AN517">
        <v>0</v>
      </c>
      <c r="AO517">
        <v>1834112</v>
      </c>
      <c r="AP517">
        <v>246251.08</v>
      </c>
      <c r="AS517" s="5">
        <v>57650</v>
      </c>
      <c r="AT517">
        <v>191241.03</v>
      </c>
      <c r="AU517">
        <v>108061.11</v>
      </c>
      <c r="AV517">
        <v>250030.36</v>
      </c>
      <c r="AW517">
        <v>0</v>
      </c>
      <c r="AX517">
        <v>1705386.8</v>
      </c>
      <c r="AY517">
        <v>234840.16</v>
      </c>
      <c r="AZ517" s="5"/>
    </row>
    <row r="518" spans="2:52" x14ac:dyDescent="0.2">
      <c r="B518" s="5">
        <v>57680</v>
      </c>
      <c r="C518">
        <v>635873.5</v>
      </c>
      <c r="D518">
        <v>749998.73</v>
      </c>
      <c r="E518">
        <v>352664.16</v>
      </c>
      <c r="H518">
        <v>2079369.1</v>
      </c>
      <c r="I518">
        <v>5630702</v>
      </c>
      <c r="J518">
        <v>3264778.5</v>
      </c>
      <c r="M518">
        <v>500411.84</v>
      </c>
      <c r="N518">
        <v>1076888.8999999999</v>
      </c>
      <c r="S518" s="5">
        <v>57680</v>
      </c>
      <c r="T518">
        <v>686132.44</v>
      </c>
      <c r="U518">
        <v>650330.9</v>
      </c>
      <c r="V518">
        <v>268712.87</v>
      </c>
      <c r="Y518">
        <v>1934423.2</v>
      </c>
      <c r="Z518">
        <v>256683.39</v>
      </c>
      <c r="AD518">
        <v>465092.2</v>
      </c>
      <c r="AE518">
        <v>1329964.2</v>
      </c>
      <c r="AJ518" s="5">
        <v>57680</v>
      </c>
      <c r="AK518">
        <v>229398.88</v>
      </c>
      <c r="AL518">
        <v>109574.65</v>
      </c>
      <c r="AM518">
        <v>363445.72</v>
      </c>
      <c r="AN518">
        <v>0</v>
      </c>
      <c r="AO518">
        <v>1832982</v>
      </c>
      <c r="AP518">
        <v>246386.98</v>
      </c>
      <c r="AS518" s="5">
        <v>57680</v>
      </c>
      <c r="AT518">
        <v>195566.05</v>
      </c>
      <c r="AU518">
        <v>104517.47</v>
      </c>
      <c r="AV518">
        <v>253649.1</v>
      </c>
      <c r="AW518">
        <v>0</v>
      </c>
      <c r="AX518">
        <v>1699627.1</v>
      </c>
      <c r="AY518">
        <v>234796.05</v>
      </c>
      <c r="AZ518" s="5"/>
    </row>
    <row r="519" spans="2:52" x14ac:dyDescent="0.2">
      <c r="B519" s="5">
        <v>57711</v>
      </c>
      <c r="C519">
        <v>589570.80000000005</v>
      </c>
      <c r="D519">
        <v>737154.34</v>
      </c>
      <c r="E519">
        <v>332728.25</v>
      </c>
      <c r="H519">
        <v>2077946.9</v>
      </c>
      <c r="I519">
        <v>5474629.5</v>
      </c>
      <c r="J519">
        <v>3225287</v>
      </c>
      <c r="M519">
        <v>460545.8</v>
      </c>
      <c r="N519">
        <v>952098.6</v>
      </c>
      <c r="S519" s="5">
        <v>57711</v>
      </c>
      <c r="T519">
        <v>602029.43999999994</v>
      </c>
      <c r="U519">
        <v>643126.56000000006</v>
      </c>
      <c r="V519">
        <v>251999.47500000001</v>
      </c>
      <c r="Y519">
        <v>1928558.4</v>
      </c>
      <c r="Z519">
        <v>258287.52</v>
      </c>
      <c r="AD519">
        <v>424150.03</v>
      </c>
      <c r="AE519">
        <v>1258262.1000000001</v>
      </c>
      <c r="AJ519" s="5">
        <v>57711</v>
      </c>
      <c r="AK519">
        <v>226583.78</v>
      </c>
      <c r="AL519">
        <v>99199.19</v>
      </c>
      <c r="AM519">
        <v>367758.5</v>
      </c>
      <c r="AN519">
        <v>0</v>
      </c>
      <c r="AO519">
        <v>1831425.8</v>
      </c>
      <c r="AP519">
        <v>246521.14</v>
      </c>
      <c r="AS519" s="5">
        <v>57711</v>
      </c>
      <c r="AT519">
        <v>193860.88</v>
      </c>
      <c r="AU519">
        <v>90904.28</v>
      </c>
      <c r="AV519">
        <v>257075.47</v>
      </c>
      <c r="AW519">
        <v>0</v>
      </c>
      <c r="AX519">
        <v>1693819.6</v>
      </c>
      <c r="AY519">
        <v>234738.7</v>
      </c>
      <c r="AZ519" s="5"/>
    </row>
    <row r="520" spans="2:52" x14ac:dyDescent="0.2">
      <c r="B520" s="5">
        <v>57742</v>
      </c>
      <c r="C520">
        <v>591995.93999999994</v>
      </c>
      <c r="D520">
        <v>721587.35</v>
      </c>
      <c r="E520">
        <v>319755.84000000003</v>
      </c>
      <c r="H520">
        <v>2076153</v>
      </c>
      <c r="I520">
        <v>5325532</v>
      </c>
      <c r="J520">
        <v>3204728</v>
      </c>
      <c r="M520">
        <v>419276.56</v>
      </c>
      <c r="N520">
        <v>833038.56</v>
      </c>
      <c r="S520" s="5">
        <v>57742</v>
      </c>
      <c r="T520">
        <v>554790.93999999994</v>
      </c>
      <c r="U520">
        <v>639760.30000000005</v>
      </c>
      <c r="V520">
        <v>240746.93599999999</v>
      </c>
      <c r="Y520">
        <v>1922884.5</v>
      </c>
      <c r="Z520">
        <v>259348.8</v>
      </c>
      <c r="AD520">
        <v>392036.5</v>
      </c>
      <c r="AE520">
        <v>1188562.8999999999</v>
      </c>
      <c r="AJ520" s="5">
        <v>57742</v>
      </c>
      <c r="AK520">
        <v>217784.03</v>
      </c>
      <c r="AL520">
        <v>87353.600000000006</v>
      </c>
      <c r="AM520">
        <v>368686.66</v>
      </c>
      <c r="AN520">
        <v>0</v>
      </c>
      <c r="AO520">
        <v>1829497.5</v>
      </c>
      <c r="AP520">
        <v>246655.38</v>
      </c>
      <c r="AS520" s="5">
        <v>57742</v>
      </c>
      <c r="AT520">
        <v>188300.12</v>
      </c>
      <c r="AU520">
        <v>79589.17</v>
      </c>
      <c r="AV520">
        <v>259787.62</v>
      </c>
      <c r="AW520">
        <v>0</v>
      </c>
      <c r="AX520">
        <v>1688227.4</v>
      </c>
      <c r="AY520">
        <v>234657.19</v>
      </c>
      <c r="AZ520" s="5"/>
    </row>
    <row r="521" spans="2:52" x14ac:dyDescent="0.2">
      <c r="B521" s="5">
        <v>57770</v>
      </c>
      <c r="C521">
        <v>525576.6</v>
      </c>
      <c r="D521">
        <v>710809.29</v>
      </c>
      <c r="E521">
        <v>310389.7</v>
      </c>
      <c r="H521">
        <v>2074182.5</v>
      </c>
      <c r="I521">
        <v>5219489</v>
      </c>
      <c r="J521">
        <v>3179991.8</v>
      </c>
      <c r="M521">
        <v>390396.84</v>
      </c>
      <c r="N521">
        <v>727077.5</v>
      </c>
      <c r="S521" s="5">
        <v>57770</v>
      </c>
      <c r="T521">
        <v>548712.19999999995</v>
      </c>
      <c r="U521">
        <v>634827.75</v>
      </c>
      <c r="V521">
        <v>234378.446</v>
      </c>
      <c r="Y521">
        <v>1918542.2</v>
      </c>
      <c r="Z521">
        <v>259907.03</v>
      </c>
      <c r="AD521">
        <v>370015.28</v>
      </c>
      <c r="AE521">
        <v>1122893</v>
      </c>
      <c r="AJ521" s="5">
        <v>57770</v>
      </c>
      <c r="AK521">
        <v>207463.61</v>
      </c>
      <c r="AL521">
        <v>76715.414000000004</v>
      </c>
      <c r="AM521">
        <v>362504.2</v>
      </c>
      <c r="AN521">
        <v>0</v>
      </c>
      <c r="AO521">
        <v>1827389</v>
      </c>
      <c r="AP521">
        <v>246793.58</v>
      </c>
      <c r="AS521" s="5">
        <v>57770</v>
      </c>
      <c r="AT521">
        <v>181485.73</v>
      </c>
      <c r="AU521">
        <v>73215.516000000003</v>
      </c>
      <c r="AV521">
        <v>261016.69</v>
      </c>
      <c r="AW521">
        <v>0</v>
      </c>
      <c r="AX521">
        <v>1684004.1</v>
      </c>
      <c r="AY521">
        <v>234538.02</v>
      </c>
      <c r="AZ521" s="5"/>
    </row>
    <row r="522" spans="2:52" x14ac:dyDescent="0.2">
      <c r="B522" s="5">
        <v>57801</v>
      </c>
      <c r="C522">
        <v>448401.2</v>
      </c>
      <c r="D522">
        <v>700703.57000000007</v>
      </c>
      <c r="E522">
        <v>306432.84000000003</v>
      </c>
      <c r="H522">
        <v>2072125.9</v>
      </c>
      <c r="I522">
        <v>5136544.5</v>
      </c>
      <c r="J522">
        <v>3165209.5</v>
      </c>
      <c r="M522">
        <v>373332.22</v>
      </c>
      <c r="N522">
        <v>644232.25</v>
      </c>
      <c r="S522" s="5">
        <v>57801</v>
      </c>
      <c r="T522">
        <v>549538.6</v>
      </c>
      <c r="U522">
        <v>627109</v>
      </c>
      <c r="V522">
        <v>228853.44</v>
      </c>
      <c r="Y522">
        <v>1915775</v>
      </c>
      <c r="Z522">
        <v>259464</v>
      </c>
      <c r="AD522">
        <v>353772.22</v>
      </c>
      <c r="AE522">
        <v>1060870.8999999999</v>
      </c>
      <c r="AJ522" s="5">
        <v>57801</v>
      </c>
      <c r="AK522">
        <v>200191.25</v>
      </c>
      <c r="AL522">
        <v>68138.100000000006</v>
      </c>
      <c r="AM522">
        <v>346341.7</v>
      </c>
      <c r="AN522">
        <v>0</v>
      </c>
      <c r="AO522">
        <v>1825190.5</v>
      </c>
      <c r="AP522">
        <v>246935.22</v>
      </c>
      <c r="AS522" s="5">
        <v>57801</v>
      </c>
      <c r="AT522">
        <v>175310.83</v>
      </c>
      <c r="AU522">
        <v>67446.19</v>
      </c>
      <c r="AV522">
        <v>260268.52</v>
      </c>
      <c r="AW522">
        <v>0</v>
      </c>
      <c r="AX522">
        <v>1681384.2</v>
      </c>
      <c r="AY522">
        <v>234390.47</v>
      </c>
      <c r="AZ522" s="5"/>
    </row>
    <row r="523" spans="2:52" x14ac:dyDescent="0.2">
      <c r="B523" s="5">
        <v>57831</v>
      </c>
      <c r="C523">
        <v>440561.44</v>
      </c>
      <c r="D523">
        <v>697202.86</v>
      </c>
      <c r="E523">
        <v>304201.06</v>
      </c>
      <c r="H523">
        <v>2069997.8</v>
      </c>
      <c r="I523">
        <v>5119520.5</v>
      </c>
      <c r="J523">
        <v>3150216.5</v>
      </c>
      <c r="M523">
        <v>367161.1</v>
      </c>
      <c r="N523">
        <v>591738.56000000006</v>
      </c>
      <c r="S523" s="5">
        <v>57831</v>
      </c>
      <c r="T523">
        <v>525430.19999999995</v>
      </c>
      <c r="U523">
        <v>622254.5</v>
      </c>
      <c r="V523">
        <v>229491.68600000005</v>
      </c>
      <c r="Y523">
        <v>1914427.1</v>
      </c>
      <c r="Z523">
        <v>257831.19</v>
      </c>
      <c r="AD523">
        <v>341289.2</v>
      </c>
      <c r="AE523">
        <v>1017407.94</v>
      </c>
      <c r="AJ523" s="5">
        <v>57831</v>
      </c>
      <c r="AK523">
        <v>196101.39</v>
      </c>
      <c r="AL523">
        <v>65193.917999999998</v>
      </c>
      <c r="AM523">
        <v>328533.62</v>
      </c>
      <c r="AN523">
        <v>0</v>
      </c>
      <c r="AO523">
        <v>1822917.9</v>
      </c>
      <c r="AP523">
        <v>247079.78</v>
      </c>
      <c r="AS523" s="5">
        <v>57831</v>
      </c>
      <c r="AT523">
        <v>171076.25</v>
      </c>
      <c r="AU523">
        <v>60887.972999999998</v>
      </c>
      <c r="AV523">
        <v>259150.22</v>
      </c>
      <c r="AW523">
        <v>0</v>
      </c>
      <c r="AX523">
        <v>1680203.8</v>
      </c>
      <c r="AY523">
        <v>234223.62</v>
      </c>
      <c r="AZ523" s="5"/>
    </row>
    <row r="524" spans="2:52" x14ac:dyDescent="0.2">
      <c r="B524" s="5">
        <v>57862</v>
      </c>
      <c r="C524">
        <v>461219.78</v>
      </c>
      <c r="D524">
        <v>699651.2699999999</v>
      </c>
      <c r="E524">
        <v>309787.06</v>
      </c>
      <c r="H524">
        <v>2067803.9</v>
      </c>
      <c r="I524">
        <v>5175264</v>
      </c>
      <c r="J524">
        <v>3132131.8</v>
      </c>
      <c r="M524">
        <v>373498.78</v>
      </c>
      <c r="N524">
        <v>573924.93999999994</v>
      </c>
      <c r="S524" s="5">
        <v>57862</v>
      </c>
      <c r="T524">
        <v>544739.75</v>
      </c>
      <c r="U524">
        <v>619665.25</v>
      </c>
      <c r="V524">
        <v>246219.74800000002</v>
      </c>
      <c r="Y524">
        <v>1914312.9</v>
      </c>
      <c r="Z524">
        <v>255171.8</v>
      </c>
      <c r="AD524">
        <v>335394.94</v>
      </c>
      <c r="AE524">
        <v>1031351.2</v>
      </c>
      <c r="AJ524" s="5">
        <v>57862</v>
      </c>
      <c r="AK524">
        <v>194949.31</v>
      </c>
      <c r="AL524">
        <v>67088.766000000003</v>
      </c>
      <c r="AM524">
        <v>316257.06</v>
      </c>
      <c r="AN524">
        <v>0</v>
      </c>
      <c r="AO524">
        <v>1820577.2</v>
      </c>
      <c r="AP524">
        <v>247226.62</v>
      </c>
      <c r="AS524" s="5">
        <v>57862</v>
      </c>
      <c r="AT524">
        <v>168672.33</v>
      </c>
      <c r="AU524">
        <v>57152.26</v>
      </c>
      <c r="AV524">
        <v>259830.92</v>
      </c>
      <c r="AW524">
        <v>0</v>
      </c>
      <c r="AX524">
        <v>1680267.6</v>
      </c>
      <c r="AY524">
        <v>234045.05</v>
      </c>
      <c r="AZ524" s="5"/>
    </row>
    <row r="525" spans="2:52" x14ac:dyDescent="0.2">
      <c r="B525" s="5">
        <v>57892</v>
      </c>
      <c r="C525">
        <v>511863.38</v>
      </c>
      <c r="D525">
        <v>702584.31</v>
      </c>
      <c r="E525">
        <v>330329.46999999997</v>
      </c>
      <c r="H525">
        <v>2065548</v>
      </c>
      <c r="I525">
        <v>5278237.5</v>
      </c>
      <c r="J525">
        <v>3168086.2</v>
      </c>
      <c r="M525">
        <v>391641.75</v>
      </c>
      <c r="N525">
        <v>625869.56000000006</v>
      </c>
      <c r="S525" s="5">
        <v>57892</v>
      </c>
      <c r="T525">
        <v>630011.80000000005</v>
      </c>
      <c r="U525">
        <v>624469.43999999994</v>
      </c>
      <c r="V525">
        <v>276076.97600000002</v>
      </c>
      <c r="Y525">
        <v>1915263</v>
      </c>
      <c r="Z525">
        <v>251915.75</v>
      </c>
      <c r="AD525">
        <v>341687.9</v>
      </c>
      <c r="AE525">
        <v>1152757.5</v>
      </c>
      <c r="AJ525" s="5">
        <v>57892</v>
      </c>
      <c r="AK525">
        <v>196142.34</v>
      </c>
      <c r="AL525">
        <v>72208.86</v>
      </c>
      <c r="AM525">
        <v>312137.34000000003</v>
      </c>
      <c r="AN525">
        <v>0</v>
      </c>
      <c r="AO525">
        <v>1818173</v>
      </c>
      <c r="AP525">
        <v>247374.98</v>
      </c>
      <c r="AS525" s="5">
        <v>57892</v>
      </c>
      <c r="AT525">
        <v>167941.11</v>
      </c>
      <c r="AU525">
        <v>58290.07</v>
      </c>
      <c r="AV525">
        <v>262635.25</v>
      </c>
      <c r="AW525">
        <v>0</v>
      </c>
      <c r="AX525">
        <v>1681402.1</v>
      </c>
      <c r="AY525">
        <v>233860.86</v>
      </c>
      <c r="AZ525" s="5"/>
    </row>
    <row r="526" spans="2:52" x14ac:dyDescent="0.2">
      <c r="B526" s="5">
        <v>57923</v>
      </c>
      <c r="C526">
        <v>605279.9</v>
      </c>
      <c r="D526">
        <v>710511.35</v>
      </c>
      <c r="E526">
        <v>357832.44</v>
      </c>
      <c r="H526">
        <v>2063234.1</v>
      </c>
      <c r="I526">
        <v>5410227</v>
      </c>
      <c r="J526">
        <v>3246562.8</v>
      </c>
      <c r="M526">
        <v>423914.4</v>
      </c>
      <c r="N526">
        <v>769383.75</v>
      </c>
      <c r="S526" s="5">
        <v>57923</v>
      </c>
      <c r="T526">
        <v>723105.9</v>
      </c>
      <c r="U526">
        <v>634714.19999999995</v>
      </c>
      <c r="V526">
        <v>304418.21499999997</v>
      </c>
      <c r="Y526">
        <v>1917132.4</v>
      </c>
      <c r="Z526">
        <v>248596.28</v>
      </c>
      <c r="AD526">
        <v>366144.25</v>
      </c>
      <c r="AE526">
        <v>1336815.3999999999</v>
      </c>
      <c r="AJ526" s="5">
        <v>57923</v>
      </c>
      <c r="AK526">
        <v>199697.12</v>
      </c>
      <c r="AL526">
        <v>81696.350000000006</v>
      </c>
      <c r="AM526">
        <v>311559.21999999997</v>
      </c>
      <c r="AN526">
        <v>0</v>
      </c>
      <c r="AO526">
        <v>1815710</v>
      </c>
      <c r="AP526">
        <v>247524.03</v>
      </c>
      <c r="AS526" s="5">
        <v>57923</v>
      </c>
      <c r="AT526">
        <v>169922.12</v>
      </c>
      <c r="AU526">
        <v>64504.83</v>
      </c>
      <c r="AV526">
        <v>267243.15999999997</v>
      </c>
      <c r="AW526">
        <v>0</v>
      </c>
      <c r="AX526">
        <v>1683456.2</v>
      </c>
      <c r="AY526">
        <v>233676.1</v>
      </c>
      <c r="AZ526" s="5"/>
    </row>
    <row r="527" spans="2:52" x14ac:dyDescent="0.2">
      <c r="B527" s="5">
        <v>57954</v>
      </c>
      <c r="C527">
        <v>693498.2</v>
      </c>
      <c r="D527">
        <v>719182.94</v>
      </c>
      <c r="E527">
        <v>381252.9</v>
      </c>
      <c r="H527">
        <v>2060866.1</v>
      </c>
      <c r="I527">
        <v>5514341</v>
      </c>
      <c r="J527">
        <v>3347108.2</v>
      </c>
      <c r="M527">
        <v>460734.53</v>
      </c>
      <c r="N527">
        <v>947050.6</v>
      </c>
      <c r="S527" s="5">
        <v>57954</v>
      </c>
      <c r="T527">
        <v>794397</v>
      </c>
      <c r="U527">
        <v>646111.75</v>
      </c>
      <c r="V527">
        <v>315546.04300000001</v>
      </c>
      <c r="Y527">
        <v>1919795.9</v>
      </c>
      <c r="Z527">
        <v>245951.72</v>
      </c>
      <c r="AD527">
        <v>402018.44</v>
      </c>
      <c r="AE527">
        <v>1477568.2</v>
      </c>
      <c r="AJ527" s="5">
        <v>57954</v>
      </c>
      <c r="AK527">
        <v>205448.28</v>
      </c>
      <c r="AL527">
        <v>93543.07</v>
      </c>
      <c r="AM527">
        <v>312447.88</v>
      </c>
      <c r="AN527">
        <v>0</v>
      </c>
      <c r="AO527">
        <v>1813193.4</v>
      </c>
      <c r="AP527">
        <v>247672.83</v>
      </c>
      <c r="AS527" s="5">
        <v>57954</v>
      </c>
      <c r="AT527">
        <v>174634.98</v>
      </c>
      <c r="AU527">
        <v>74714.98</v>
      </c>
      <c r="AV527">
        <v>273611.53000000003</v>
      </c>
      <c r="AW527">
        <v>0</v>
      </c>
      <c r="AX527">
        <v>1686301.2</v>
      </c>
      <c r="AY527">
        <v>233494.7</v>
      </c>
      <c r="AZ527" s="5"/>
    </row>
    <row r="528" spans="2:52" x14ac:dyDescent="0.2">
      <c r="B528" s="5">
        <v>57984</v>
      </c>
      <c r="C528">
        <v>730752.4</v>
      </c>
      <c r="D528">
        <v>727365.08</v>
      </c>
      <c r="E528">
        <v>385016.47</v>
      </c>
      <c r="H528">
        <v>2058449.1</v>
      </c>
      <c r="I528">
        <v>5588731</v>
      </c>
      <c r="J528">
        <v>3375713.2</v>
      </c>
      <c r="M528">
        <v>488764.38</v>
      </c>
      <c r="N528">
        <v>1039545.2</v>
      </c>
      <c r="S528" s="5">
        <v>57984</v>
      </c>
      <c r="T528">
        <v>816533.4</v>
      </c>
      <c r="U528">
        <v>652091.19999999995</v>
      </c>
      <c r="V528">
        <v>310491.44</v>
      </c>
      <c r="Y528">
        <v>1923147.9</v>
      </c>
      <c r="Z528">
        <v>244566.66</v>
      </c>
      <c r="AD528">
        <v>430839.78</v>
      </c>
      <c r="AE528">
        <v>1535494.9</v>
      </c>
      <c r="AJ528" s="5">
        <v>57984</v>
      </c>
      <c r="AK528">
        <v>212462.55</v>
      </c>
      <c r="AL528">
        <v>104312.39</v>
      </c>
      <c r="AM528">
        <v>314752.65999999997</v>
      </c>
      <c r="AN528">
        <v>0</v>
      </c>
      <c r="AO528">
        <v>1810628.9</v>
      </c>
      <c r="AP528">
        <v>247820.39</v>
      </c>
      <c r="AS528" s="5">
        <v>57984</v>
      </c>
      <c r="AT528">
        <v>180910.38</v>
      </c>
      <c r="AU528">
        <v>85625.58</v>
      </c>
      <c r="AV528">
        <v>281614.34000000003</v>
      </c>
      <c r="AW528">
        <v>0</v>
      </c>
      <c r="AX528">
        <v>1689827.8</v>
      </c>
      <c r="AY528">
        <v>233319.92</v>
      </c>
      <c r="AZ528" s="5"/>
    </row>
    <row r="529" spans="2:52" x14ac:dyDescent="0.2">
      <c r="B529" s="5">
        <v>58015</v>
      </c>
      <c r="C529">
        <v>705724.6</v>
      </c>
      <c r="D529">
        <v>733582.06</v>
      </c>
      <c r="E529">
        <v>371963.5</v>
      </c>
      <c r="H529">
        <v>2055988.5</v>
      </c>
      <c r="I529">
        <v>5567961.5</v>
      </c>
      <c r="J529">
        <v>3352693.5</v>
      </c>
      <c r="M529">
        <v>493335.8</v>
      </c>
      <c r="N529">
        <v>1023798.1</v>
      </c>
      <c r="S529" s="5">
        <v>58015</v>
      </c>
      <c r="T529">
        <v>741142.06</v>
      </c>
      <c r="U529">
        <v>652818.9</v>
      </c>
      <c r="V529">
        <v>293852.90599999996</v>
      </c>
      <c r="Y529">
        <v>1927096.9</v>
      </c>
      <c r="Z529">
        <v>244358.25</v>
      </c>
      <c r="AD529">
        <v>432717.5</v>
      </c>
      <c r="AE529">
        <v>1511438.2</v>
      </c>
      <c r="AJ529" s="5">
        <v>58015</v>
      </c>
      <c r="AK529">
        <v>218037.28</v>
      </c>
      <c r="AL529">
        <v>106609.64</v>
      </c>
      <c r="AM529">
        <v>317249.84000000003</v>
      </c>
      <c r="AN529">
        <v>0</v>
      </c>
      <c r="AO529">
        <v>1808022.9</v>
      </c>
      <c r="AP529">
        <v>247965.62</v>
      </c>
      <c r="AS529" s="5">
        <v>58015</v>
      </c>
      <c r="AT529">
        <v>185658.72</v>
      </c>
      <c r="AU529">
        <v>89230.21</v>
      </c>
      <c r="AV529">
        <v>289874.06</v>
      </c>
      <c r="AW529">
        <v>0</v>
      </c>
      <c r="AX529">
        <v>1693942.4</v>
      </c>
      <c r="AY529">
        <v>233154.36</v>
      </c>
      <c r="AZ529" s="5"/>
    </row>
    <row r="530" spans="2:52" x14ac:dyDescent="0.2">
      <c r="B530" s="5">
        <v>58045</v>
      </c>
      <c r="C530">
        <v>619444.30000000005</v>
      </c>
      <c r="D530">
        <v>729998.02999999991</v>
      </c>
      <c r="E530">
        <v>355962.2</v>
      </c>
      <c r="H530">
        <v>2053489.5</v>
      </c>
      <c r="I530">
        <v>5475506.5</v>
      </c>
      <c r="J530">
        <v>3326977.5</v>
      </c>
      <c r="M530">
        <v>472447.9</v>
      </c>
      <c r="N530">
        <v>955329.5</v>
      </c>
      <c r="S530" s="5">
        <v>58045</v>
      </c>
      <c r="T530">
        <v>617979.43999999994</v>
      </c>
      <c r="U530">
        <v>651700.56000000006</v>
      </c>
      <c r="V530">
        <v>272590.44500000001</v>
      </c>
      <c r="Y530">
        <v>1931565.9</v>
      </c>
      <c r="Z530">
        <v>244769.36</v>
      </c>
      <c r="AD530">
        <v>414606.7</v>
      </c>
      <c r="AE530">
        <v>1432574.9</v>
      </c>
      <c r="AJ530" s="5">
        <v>58045</v>
      </c>
      <c r="AK530">
        <v>219744.83</v>
      </c>
      <c r="AL530">
        <v>100963.31</v>
      </c>
      <c r="AM530">
        <v>318362.7</v>
      </c>
      <c r="AN530">
        <v>0</v>
      </c>
      <c r="AO530">
        <v>1805382</v>
      </c>
      <c r="AP530">
        <v>248107.5</v>
      </c>
      <c r="AS530" s="5">
        <v>58045</v>
      </c>
      <c r="AT530">
        <v>186380.89</v>
      </c>
      <c r="AU530">
        <v>83293.8</v>
      </c>
      <c r="AV530">
        <v>296774.34000000003</v>
      </c>
      <c r="AW530">
        <v>0</v>
      </c>
      <c r="AX530">
        <v>1698565.8</v>
      </c>
      <c r="AY530">
        <v>233000.03</v>
      </c>
      <c r="AZ530" s="5"/>
    </row>
    <row r="531" spans="2:52" x14ac:dyDescent="0.2">
      <c r="B531" s="5">
        <v>58076</v>
      </c>
      <c r="C531">
        <v>538133.19999999995</v>
      </c>
      <c r="D531">
        <v>731344.6</v>
      </c>
      <c r="E531">
        <v>339208.3</v>
      </c>
      <c r="H531">
        <v>2050959.1</v>
      </c>
      <c r="I531">
        <v>5365461</v>
      </c>
      <c r="J531">
        <v>3314256</v>
      </c>
      <c r="M531">
        <v>453989.47</v>
      </c>
      <c r="N531">
        <v>866469.2</v>
      </c>
      <c r="S531" s="5">
        <v>58076</v>
      </c>
      <c r="T531">
        <v>580130.5</v>
      </c>
      <c r="U531">
        <v>645112.19999999995</v>
      </c>
      <c r="V531">
        <v>258141.21900000001</v>
      </c>
      <c r="Y531">
        <v>1936488.8</v>
      </c>
      <c r="Z531">
        <v>245759.95</v>
      </c>
      <c r="AD531">
        <v>397441.6</v>
      </c>
      <c r="AE531">
        <v>1335577.2</v>
      </c>
      <c r="AJ531" s="5">
        <v>58076</v>
      </c>
      <c r="AK531">
        <v>217114.45</v>
      </c>
      <c r="AL531">
        <v>96854.62</v>
      </c>
      <c r="AM531">
        <v>317304.7</v>
      </c>
      <c r="AN531">
        <v>0</v>
      </c>
      <c r="AO531">
        <v>1802714</v>
      </c>
      <c r="AP531">
        <v>248244.86</v>
      </c>
      <c r="AS531" s="5">
        <v>58076</v>
      </c>
      <c r="AT531">
        <v>183840.42</v>
      </c>
      <c r="AU531">
        <v>76835.100000000006</v>
      </c>
      <c r="AV531">
        <v>303536.15999999997</v>
      </c>
      <c r="AW531">
        <v>0</v>
      </c>
      <c r="AX531">
        <v>1703630.2</v>
      </c>
      <c r="AY531">
        <v>232858.64</v>
      </c>
      <c r="AZ531" s="5"/>
    </row>
    <row r="532" spans="2:52" x14ac:dyDescent="0.2">
      <c r="B532" s="5">
        <v>58107</v>
      </c>
      <c r="C532">
        <v>529683.69999999995</v>
      </c>
      <c r="D532">
        <v>732092.98</v>
      </c>
      <c r="E532">
        <v>323447.8</v>
      </c>
      <c r="H532">
        <v>2048462.1</v>
      </c>
      <c r="I532">
        <v>5234369</v>
      </c>
      <c r="J532">
        <v>3286751</v>
      </c>
      <c r="M532">
        <v>448422.44</v>
      </c>
      <c r="N532">
        <v>783728.7</v>
      </c>
      <c r="S532" s="5">
        <v>58107</v>
      </c>
      <c r="T532">
        <v>593184.30000000005</v>
      </c>
      <c r="U532">
        <v>639792.69999999995</v>
      </c>
      <c r="V532">
        <v>248735.24300000002</v>
      </c>
      <c r="Y532">
        <v>1941602.4</v>
      </c>
      <c r="Z532">
        <v>246757.31</v>
      </c>
      <c r="AD532">
        <v>379251.7</v>
      </c>
      <c r="AE532">
        <v>1249422.8</v>
      </c>
      <c r="AJ532" s="5">
        <v>58107</v>
      </c>
      <c r="AK532">
        <v>213730.45</v>
      </c>
      <c r="AL532">
        <v>95684.21</v>
      </c>
      <c r="AM532">
        <v>314063.38</v>
      </c>
      <c r="AN532">
        <v>0</v>
      </c>
      <c r="AO532">
        <v>1800085.4</v>
      </c>
      <c r="AP532">
        <v>248376.67</v>
      </c>
      <c r="AS532" s="5">
        <v>58107</v>
      </c>
      <c r="AT532">
        <v>179577.77</v>
      </c>
      <c r="AU532">
        <v>70599.91</v>
      </c>
      <c r="AV532">
        <v>309465.84000000003</v>
      </c>
      <c r="AW532">
        <v>0</v>
      </c>
      <c r="AX532">
        <v>1708867.8</v>
      </c>
      <c r="AY532">
        <v>232734.62</v>
      </c>
      <c r="AZ532" s="5"/>
    </row>
    <row r="533" spans="2:52" x14ac:dyDescent="0.2">
      <c r="B533" s="5">
        <v>58135</v>
      </c>
      <c r="C533">
        <v>515021.06</v>
      </c>
      <c r="D533">
        <v>730650.08000000007</v>
      </c>
      <c r="E533">
        <v>311921.06</v>
      </c>
      <c r="H533">
        <v>2046259.5</v>
      </c>
      <c r="I533">
        <v>5153931.5</v>
      </c>
      <c r="J533">
        <v>3265578.5</v>
      </c>
      <c r="M533">
        <v>445452.9</v>
      </c>
      <c r="N533">
        <v>707423.7</v>
      </c>
      <c r="S533" s="5">
        <v>58135</v>
      </c>
      <c r="T533">
        <v>572864.5</v>
      </c>
      <c r="U533">
        <v>625380.9</v>
      </c>
      <c r="V533">
        <v>243648.51500000001</v>
      </c>
      <c r="Y533">
        <v>1945795.9</v>
      </c>
      <c r="Z533">
        <v>247318.08</v>
      </c>
      <c r="AD533">
        <v>353181.56</v>
      </c>
      <c r="AE533">
        <v>1159666.3999999999</v>
      </c>
      <c r="AJ533" s="5">
        <v>58135</v>
      </c>
      <c r="AK533">
        <v>210307.8</v>
      </c>
      <c r="AL533">
        <v>94986.79</v>
      </c>
      <c r="AM533">
        <v>310524.90000000002</v>
      </c>
      <c r="AN533">
        <v>0</v>
      </c>
      <c r="AO533">
        <v>1797756.5</v>
      </c>
      <c r="AP533">
        <v>248502.81</v>
      </c>
      <c r="AS533" s="5">
        <v>58135</v>
      </c>
      <c r="AT533">
        <v>173567.35999999999</v>
      </c>
      <c r="AU533">
        <v>61890.445</v>
      </c>
      <c r="AV533">
        <v>314519.62</v>
      </c>
      <c r="AW533">
        <v>0</v>
      </c>
      <c r="AX533">
        <v>1713165</v>
      </c>
      <c r="AY533">
        <v>232630.97</v>
      </c>
      <c r="AZ533" s="5"/>
    </row>
    <row r="534" spans="2:52" x14ac:dyDescent="0.2">
      <c r="B534" s="5">
        <v>58166</v>
      </c>
      <c r="C534">
        <v>505747.97</v>
      </c>
      <c r="D534">
        <v>725529.27</v>
      </c>
      <c r="E534">
        <v>307771.84000000003</v>
      </c>
      <c r="H534">
        <v>2044421.2</v>
      </c>
      <c r="I534">
        <v>5075348.5</v>
      </c>
      <c r="J534">
        <v>3237956.2</v>
      </c>
      <c r="M534">
        <v>443507.8</v>
      </c>
      <c r="N534">
        <v>640449.69999999995</v>
      </c>
      <c r="S534" s="5">
        <v>58166</v>
      </c>
      <c r="T534">
        <v>520180.84</v>
      </c>
      <c r="U534">
        <v>614614.25</v>
      </c>
      <c r="V534">
        <v>239968.07500000001</v>
      </c>
      <c r="Y534">
        <v>1948747.9</v>
      </c>
      <c r="Z534">
        <v>247012.36</v>
      </c>
      <c r="AD534">
        <v>325953.94</v>
      </c>
      <c r="AE534">
        <v>1069416.1000000001</v>
      </c>
      <c r="AJ534" s="5">
        <v>58166</v>
      </c>
      <c r="AK534">
        <v>208298.98</v>
      </c>
      <c r="AL534">
        <v>96571.67</v>
      </c>
      <c r="AM534">
        <v>306160.94</v>
      </c>
      <c r="AN534">
        <v>0</v>
      </c>
      <c r="AO534">
        <v>1795796.6</v>
      </c>
      <c r="AP534">
        <v>248624.31</v>
      </c>
      <c r="AS534" s="5">
        <v>58166</v>
      </c>
      <c r="AT534">
        <v>166401.14000000001</v>
      </c>
      <c r="AU534">
        <v>51865.245999999999</v>
      </c>
      <c r="AV534">
        <v>318617.44</v>
      </c>
      <c r="AW534">
        <v>0</v>
      </c>
      <c r="AX534">
        <v>1716207.2</v>
      </c>
      <c r="AY534">
        <v>232540.88</v>
      </c>
      <c r="AZ534" s="5"/>
    </row>
    <row r="535" spans="2:52" x14ac:dyDescent="0.2">
      <c r="B535" s="5">
        <v>58196</v>
      </c>
      <c r="C535">
        <v>526913.75</v>
      </c>
      <c r="D535">
        <v>725226.60000000009</v>
      </c>
      <c r="E535">
        <v>305711.09999999998</v>
      </c>
      <c r="H535">
        <v>2042926.8</v>
      </c>
      <c r="I535">
        <v>5059300</v>
      </c>
      <c r="J535">
        <v>3203009.5</v>
      </c>
      <c r="M535">
        <v>432473.8</v>
      </c>
      <c r="N535">
        <v>589642</v>
      </c>
      <c r="S535" s="5">
        <v>58196</v>
      </c>
      <c r="T535">
        <v>514946.78</v>
      </c>
      <c r="U535">
        <v>607080.6</v>
      </c>
      <c r="V535">
        <v>245160.283</v>
      </c>
      <c r="Y535">
        <v>1950551.1</v>
      </c>
      <c r="Z535">
        <v>245679.84</v>
      </c>
      <c r="AD535">
        <v>310933.06</v>
      </c>
      <c r="AE535">
        <v>1000694.7</v>
      </c>
      <c r="AJ535" s="5">
        <v>58196</v>
      </c>
      <c r="AK535">
        <v>206756.75</v>
      </c>
      <c r="AL535">
        <v>93992.92</v>
      </c>
      <c r="AM535">
        <v>301044</v>
      </c>
      <c r="AN535">
        <v>0</v>
      </c>
      <c r="AO535">
        <v>1794184.6</v>
      </c>
      <c r="AP535">
        <v>248742.3</v>
      </c>
      <c r="AS535" s="5">
        <v>58196</v>
      </c>
      <c r="AT535">
        <v>160659.95000000001</v>
      </c>
      <c r="AU535">
        <v>44938.605000000003</v>
      </c>
      <c r="AV535">
        <v>321530.88</v>
      </c>
      <c r="AW535">
        <v>0</v>
      </c>
      <c r="AX535">
        <v>1718093.9</v>
      </c>
      <c r="AY535">
        <v>232457.34</v>
      </c>
      <c r="AZ535" s="5"/>
    </row>
    <row r="536" spans="2:52" x14ac:dyDescent="0.2">
      <c r="B536" s="5">
        <v>58227</v>
      </c>
      <c r="C536">
        <v>552773.1</v>
      </c>
      <c r="D536">
        <v>726523.73999999987</v>
      </c>
      <c r="E536">
        <v>311612.94</v>
      </c>
      <c r="H536">
        <v>2041744.5</v>
      </c>
      <c r="I536">
        <v>5074221.5</v>
      </c>
      <c r="J536">
        <v>3156976</v>
      </c>
      <c r="M536">
        <v>425367</v>
      </c>
      <c r="N536">
        <v>572434.4</v>
      </c>
      <c r="S536" s="5">
        <v>58227</v>
      </c>
      <c r="T536">
        <v>568700.56000000006</v>
      </c>
      <c r="U536">
        <v>605590.5</v>
      </c>
      <c r="V536">
        <v>256702.22099999999</v>
      </c>
      <c r="Y536">
        <v>1951347</v>
      </c>
      <c r="Z536">
        <v>243476.58</v>
      </c>
      <c r="AD536">
        <v>308688.62</v>
      </c>
      <c r="AE536">
        <v>969178.75</v>
      </c>
      <c r="AJ536" s="5">
        <v>58227</v>
      </c>
      <c r="AK536">
        <v>205457.78</v>
      </c>
      <c r="AL536">
        <v>91313.29</v>
      </c>
      <c r="AM536">
        <v>297337.21999999997</v>
      </c>
      <c r="AN536">
        <v>0</v>
      </c>
      <c r="AO536">
        <v>1792887.1</v>
      </c>
      <c r="AP536">
        <v>248857.4</v>
      </c>
      <c r="AS536" s="5">
        <v>58227</v>
      </c>
      <c r="AT536">
        <v>157801.03</v>
      </c>
      <c r="AU536">
        <v>42261.722999999998</v>
      </c>
      <c r="AV536">
        <v>324120.90000000002</v>
      </c>
      <c r="AW536">
        <v>0</v>
      </c>
      <c r="AX536">
        <v>1718972.5</v>
      </c>
      <c r="AY536">
        <v>232374.53</v>
      </c>
      <c r="AZ536" s="5"/>
    </row>
    <row r="537" spans="2:52" x14ac:dyDescent="0.2">
      <c r="B537" s="5">
        <v>58257</v>
      </c>
      <c r="C537">
        <v>601508</v>
      </c>
      <c r="D537">
        <v>734074.77</v>
      </c>
      <c r="E537">
        <v>333195.12</v>
      </c>
      <c r="H537">
        <v>2040842.4</v>
      </c>
      <c r="I537">
        <v>5154930</v>
      </c>
      <c r="J537">
        <v>3139612.2</v>
      </c>
      <c r="M537">
        <v>434200.16</v>
      </c>
      <c r="N537">
        <v>632858</v>
      </c>
      <c r="S537" s="5">
        <v>58257</v>
      </c>
      <c r="T537">
        <v>611620.75</v>
      </c>
      <c r="U537">
        <v>612208.25</v>
      </c>
      <c r="V537">
        <v>277719.13</v>
      </c>
      <c r="Y537">
        <v>1951270.1</v>
      </c>
      <c r="Z537">
        <v>240722.39</v>
      </c>
      <c r="AD537">
        <v>321822.65999999997</v>
      </c>
      <c r="AE537">
        <v>1005652.56</v>
      </c>
      <c r="AJ537" s="5">
        <v>58257</v>
      </c>
      <c r="AK537">
        <v>205743.3</v>
      </c>
      <c r="AL537">
        <v>93432.45</v>
      </c>
      <c r="AM537">
        <v>296765.34000000003</v>
      </c>
      <c r="AN537">
        <v>0</v>
      </c>
      <c r="AO537">
        <v>1791872.1</v>
      </c>
      <c r="AP537">
        <v>248970.2</v>
      </c>
      <c r="AS537" s="5">
        <v>58257</v>
      </c>
      <c r="AT537">
        <v>157396.19</v>
      </c>
      <c r="AU537">
        <v>44838.22</v>
      </c>
      <c r="AV537">
        <v>327828.65999999997</v>
      </c>
      <c r="AW537">
        <v>0</v>
      </c>
      <c r="AX537">
        <v>1718982.2</v>
      </c>
      <c r="AY537">
        <v>232287.67</v>
      </c>
      <c r="AZ537" s="5"/>
    </row>
    <row r="538" spans="2:52" x14ac:dyDescent="0.2">
      <c r="B538" s="5">
        <v>58288</v>
      </c>
      <c r="C538">
        <v>669570.4</v>
      </c>
      <c r="D538">
        <v>737881.24</v>
      </c>
      <c r="E538">
        <v>361461.78</v>
      </c>
      <c r="H538">
        <v>2040192.5</v>
      </c>
      <c r="I538">
        <v>5211449</v>
      </c>
      <c r="J538">
        <v>3185266.8</v>
      </c>
      <c r="M538">
        <v>454051.44</v>
      </c>
      <c r="N538">
        <v>789344.9</v>
      </c>
      <c r="S538" s="5">
        <v>58288</v>
      </c>
      <c r="T538">
        <v>682277.56</v>
      </c>
      <c r="U538">
        <v>621466.9</v>
      </c>
      <c r="V538">
        <v>303850.91899999999</v>
      </c>
      <c r="Y538">
        <v>1950440.5</v>
      </c>
      <c r="Z538">
        <v>237996.5</v>
      </c>
      <c r="AD538">
        <v>353241.8</v>
      </c>
      <c r="AE538">
        <v>1121737.5</v>
      </c>
      <c r="AJ538" s="5">
        <v>58288</v>
      </c>
      <c r="AK538">
        <v>208462.52</v>
      </c>
      <c r="AL538">
        <v>100580.42</v>
      </c>
      <c r="AM538">
        <v>298277.2</v>
      </c>
      <c r="AN538">
        <v>0</v>
      </c>
      <c r="AO538">
        <v>1791111.8</v>
      </c>
      <c r="AP538">
        <v>249080.98</v>
      </c>
      <c r="AS538" s="5">
        <v>58288</v>
      </c>
      <c r="AT538">
        <v>159675.94</v>
      </c>
      <c r="AU538">
        <v>52321.055</v>
      </c>
      <c r="AV538">
        <v>334040.7</v>
      </c>
      <c r="AW538">
        <v>0</v>
      </c>
      <c r="AX538">
        <v>1718247.8</v>
      </c>
      <c r="AY538">
        <v>232192.83</v>
      </c>
      <c r="AZ538" s="5"/>
    </row>
    <row r="539" spans="2:52" x14ac:dyDescent="0.2">
      <c r="B539" s="5">
        <v>58319</v>
      </c>
      <c r="C539">
        <v>700973.5</v>
      </c>
      <c r="D539">
        <v>748088.64</v>
      </c>
      <c r="E539">
        <v>373891.78</v>
      </c>
      <c r="H539">
        <v>2039771.1</v>
      </c>
      <c r="I539">
        <v>5287580.5</v>
      </c>
      <c r="J539">
        <v>3229634.2</v>
      </c>
      <c r="M539">
        <v>477124.78</v>
      </c>
      <c r="N539">
        <v>940365.6</v>
      </c>
      <c r="S539" s="5">
        <v>58319</v>
      </c>
      <c r="T539">
        <v>754463.94</v>
      </c>
      <c r="U539">
        <v>625946.80000000005</v>
      </c>
      <c r="V539">
        <v>317151.91000000003</v>
      </c>
      <c r="Y539">
        <v>1948963</v>
      </c>
      <c r="Z539">
        <v>236008.88</v>
      </c>
      <c r="AD539">
        <v>389663.47</v>
      </c>
      <c r="AE539">
        <v>1234439.8</v>
      </c>
      <c r="AJ539" s="5">
        <v>58319</v>
      </c>
      <c r="AK539">
        <v>212850.69</v>
      </c>
      <c r="AL539">
        <v>109277.71</v>
      </c>
      <c r="AM539">
        <v>301461</v>
      </c>
      <c r="AN539">
        <v>0</v>
      </c>
      <c r="AO539">
        <v>1790581.2</v>
      </c>
      <c r="AP539">
        <v>249189.83</v>
      </c>
      <c r="AS539" s="5">
        <v>58319</v>
      </c>
      <c r="AT539">
        <v>164369.14000000001</v>
      </c>
      <c r="AU539">
        <v>62851.152000000002</v>
      </c>
      <c r="AV539">
        <v>342841.78</v>
      </c>
      <c r="AW539">
        <v>0</v>
      </c>
      <c r="AX539">
        <v>1716876.2</v>
      </c>
      <c r="AY539">
        <v>232087.02</v>
      </c>
      <c r="AZ539" s="5"/>
    </row>
    <row r="540" spans="2:52" x14ac:dyDescent="0.2">
      <c r="B540" s="5">
        <v>58349</v>
      </c>
      <c r="C540">
        <v>696141.5</v>
      </c>
      <c r="D540">
        <v>754724.67</v>
      </c>
      <c r="E540">
        <v>376356.8</v>
      </c>
      <c r="H540">
        <v>2039556.9</v>
      </c>
      <c r="I540">
        <v>5338024.5</v>
      </c>
      <c r="J540">
        <v>3250040.8</v>
      </c>
      <c r="M540">
        <v>494770.84</v>
      </c>
      <c r="N540">
        <v>1012654.7</v>
      </c>
      <c r="S540" s="5">
        <v>58349</v>
      </c>
      <c r="T540">
        <v>782097.7</v>
      </c>
      <c r="U540">
        <v>634838.43999999994</v>
      </c>
      <c r="V540">
        <v>311563.375</v>
      </c>
      <c r="Y540">
        <v>1946929.1</v>
      </c>
      <c r="Z540">
        <v>235147.27</v>
      </c>
      <c r="AD540">
        <v>416791.62</v>
      </c>
      <c r="AE540">
        <v>1261386.8</v>
      </c>
      <c r="AJ540" s="5">
        <v>58349</v>
      </c>
      <c r="AK540">
        <v>217583.9</v>
      </c>
      <c r="AL540">
        <v>115232.03</v>
      </c>
      <c r="AM540">
        <v>306098.8</v>
      </c>
      <c r="AN540">
        <v>0</v>
      </c>
      <c r="AO540">
        <v>1790260.1</v>
      </c>
      <c r="AP540">
        <v>249296.88</v>
      </c>
      <c r="AS540" s="5">
        <v>58349</v>
      </c>
      <c r="AT540">
        <v>170433.23</v>
      </c>
      <c r="AU540">
        <v>72264.490000000005</v>
      </c>
      <c r="AV540">
        <v>353665.12</v>
      </c>
      <c r="AW540">
        <v>0</v>
      </c>
      <c r="AX540">
        <v>1714961.4</v>
      </c>
      <c r="AY540">
        <v>231967.64</v>
      </c>
      <c r="AZ540" s="5"/>
    </row>
    <row r="541" spans="2:52" x14ac:dyDescent="0.2">
      <c r="B541" s="5">
        <v>58380</v>
      </c>
      <c r="C541">
        <v>663292.06000000006</v>
      </c>
      <c r="D541">
        <v>755209.54</v>
      </c>
      <c r="E541">
        <v>369159.66</v>
      </c>
      <c r="H541">
        <v>2039532.1</v>
      </c>
      <c r="I541">
        <v>5327155</v>
      </c>
      <c r="J541">
        <v>3235283</v>
      </c>
      <c r="M541">
        <v>489918.84</v>
      </c>
      <c r="N541">
        <v>1014236.7</v>
      </c>
      <c r="S541" s="5">
        <v>58380</v>
      </c>
      <c r="T541">
        <v>758414</v>
      </c>
      <c r="U541">
        <v>638203.25</v>
      </c>
      <c r="V541">
        <v>293912.08600000001</v>
      </c>
      <c r="Y541">
        <v>1944418</v>
      </c>
      <c r="Z541">
        <v>235567.5</v>
      </c>
      <c r="AD541">
        <v>424683.72</v>
      </c>
      <c r="AE541">
        <v>1195285.8</v>
      </c>
      <c r="AJ541" s="5">
        <v>58380</v>
      </c>
      <c r="AK541">
        <v>219976.9</v>
      </c>
      <c r="AL541">
        <v>113939.06</v>
      </c>
      <c r="AM541">
        <v>311564.25</v>
      </c>
      <c r="AN541">
        <v>0</v>
      </c>
      <c r="AO541">
        <v>1790130</v>
      </c>
      <c r="AP541">
        <v>249402.11</v>
      </c>
      <c r="AS541" s="5">
        <v>58380</v>
      </c>
      <c r="AT541">
        <v>175967.35999999999</v>
      </c>
      <c r="AU541">
        <v>76490.95</v>
      </c>
      <c r="AV541">
        <v>363125.22</v>
      </c>
      <c r="AW541">
        <v>0</v>
      </c>
      <c r="AX541">
        <v>1712584.9</v>
      </c>
      <c r="AY541">
        <v>231832.84</v>
      </c>
      <c r="AZ541" s="5"/>
    </row>
    <row r="542" spans="2:52" x14ac:dyDescent="0.2">
      <c r="B542" s="5">
        <v>58410</v>
      </c>
      <c r="C542">
        <v>611135.80000000005</v>
      </c>
      <c r="D542">
        <v>748387.11</v>
      </c>
      <c r="E542">
        <v>356849.66</v>
      </c>
      <c r="H542">
        <v>2039680.6</v>
      </c>
      <c r="I542">
        <v>5254651</v>
      </c>
      <c r="J542">
        <v>3228126</v>
      </c>
      <c r="M542">
        <v>464794.44</v>
      </c>
      <c r="N542">
        <v>966537.44</v>
      </c>
      <c r="S542" s="5">
        <v>58410</v>
      </c>
      <c r="T542">
        <v>651585.69999999995</v>
      </c>
      <c r="U542">
        <v>636442.43999999994</v>
      </c>
      <c r="V542">
        <v>274654.09899999999</v>
      </c>
      <c r="Y542">
        <v>1941498.6</v>
      </c>
      <c r="Z542">
        <v>237144.06</v>
      </c>
      <c r="AD542">
        <v>412261.1</v>
      </c>
      <c r="AE542">
        <v>1074590.8</v>
      </c>
      <c r="AJ542" s="5">
        <v>58410</v>
      </c>
      <c r="AK542">
        <v>217849.97</v>
      </c>
      <c r="AL542">
        <v>106116.09</v>
      </c>
      <c r="AM542">
        <v>315794.88</v>
      </c>
      <c r="AN542">
        <v>0</v>
      </c>
      <c r="AO542">
        <v>1790175</v>
      </c>
      <c r="AP542">
        <v>249505.53</v>
      </c>
      <c r="AS542" s="5">
        <v>58410</v>
      </c>
      <c r="AT542">
        <v>179104.94</v>
      </c>
      <c r="AU542">
        <v>74550.759999999995</v>
      </c>
      <c r="AV542">
        <v>369802.75</v>
      </c>
      <c r="AW542">
        <v>0</v>
      </c>
      <c r="AX542">
        <v>1709817.6</v>
      </c>
      <c r="AY542">
        <v>231681.12</v>
      </c>
      <c r="AZ542" s="5"/>
    </row>
    <row r="543" spans="2:52" x14ac:dyDescent="0.2">
      <c r="B543" s="5">
        <v>58441</v>
      </c>
      <c r="C543">
        <v>592176.1</v>
      </c>
      <c r="D543">
        <v>741168.38</v>
      </c>
      <c r="E543">
        <v>342891.9</v>
      </c>
      <c r="H543">
        <v>2039988.6</v>
      </c>
      <c r="I543">
        <v>5171810</v>
      </c>
      <c r="J543">
        <v>3207498.2</v>
      </c>
      <c r="M543">
        <v>436956.44</v>
      </c>
      <c r="N543">
        <v>890504.8</v>
      </c>
      <c r="S543" s="5">
        <v>58441</v>
      </c>
      <c r="T543">
        <v>565425</v>
      </c>
      <c r="U543">
        <v>631577.5</v>
      </c>
      <c r="V543">
        <v>255414.78600000002</v>
      </c>
      <c r="Y543">
        <v>1938231.1</v>
      </c>
      <c r="Z543">
        <v>239297.31</v>
      </c>
      <c r="AD543">
        <v>387384.94</v>
      </c>
      <c r="AE543">
        <v>931589.6</v>
      </c>
      <c r="AJ543" s="5">
        <v>58441</v>
      </c>
      <c r="AK543">
        <v>211914.9</v>
      </c>
      <c r="AL543">
        <v>95325.98</v>
      </c>
      <c r="AM543">
        <v>318850.46999999997</v>
      </c>
      <c r="AN543">
        <v>0</v>
      </c>
      <c r="AO543">
        <v>1790381.4</v>
      </c>
      <c r="AP543">
        <v>249607.12</v>
      </c>
      <c r="AS543" s="5">
        <v>58441</v>
      </c>
      <c r="AT543">
        <v>177407.38</v>
      </c>
      <c r="AU543">
        <v>68744.639999999999</v>
      </c>
      <c r="AV543">
        <v>373257.4</v>
      </c>
      <c r="AW543">
        <v>0</v>
      </c>
      <c r="AX543">
        <v>1706719.9</v>
      </c>
      <c r="AY543">
        <v>231511.36</v>
      </c>
      <c r="AZ543" s="5"/>
    </row>
    <row r="544" spans="2:52" x14ac:dyDescent="0.2">
      <c r="B544" s="5">
        <v>58472</v>
      </c>
      <c r="C544">
        <v>617507.93999999994</v>
      </c>
      <c r="D544">
        <v>731413.3</v>
      </c>
      <c r="E544">
        <v>333624.21999999997</v>
      </c>
      <c r="H544">
        <v>2040387.6</v>
      </c>
      <c r="I544">
        <v>5055764</v>
      </c>
      <c r="J544">
        <v>3165786.2</v>
      </c>
      <c r="M544">
        <v>415337.44</v>
      </c>
      <c r="N544">
        <v>819404.06</v>
      </c>
      <c r="S544" s="5">
        <v>58472</v>
      </c>
      <c r="T544">
        <v>539082.30000000005</v>
      </c>
      <c r="U544">
        <v>632739.69999999995</v>
      </c>
      <c r="V544">
        <v>243995.83600000001</v>
      </c>
      <c r="Y544">
        <v>1934775.8</v>
      </c>
      <c r="Z544">
        <v>241052.25</v>
      </c>
      <c r="AD544">
        <v>372433.66</v>
      </c>
      <c r="AE544">
        <v>803147.4</v>
      </c>
      <c r="AJ544" s="5">
        <v>58472</v>
      </c>
      <c r="AK544">
        <v>205464.77</v>
      </c>
      <c r="AL544">
        <v>88281.24</v>
      </c>
      <c r="AM544">
        <v>321140.06</v>
      </c>
      <c r="AN544">
        <v>0</v>
      </c>
      <c r="AO544">
        <v>1790686</v>
      </c>
      <c r="AP544">
        <v>249701.75</v>
      </c>
      <c r="AS544" s="5">
        <v>58472</v>
      </c>
      <c r="AT544">
        <v>171554.47</v>
      </c>
      <c r="AU544">
        <v>64642.991999999998</v>
      </c>
      <c r="AV544">
        <v>369890.97</v>
      </c>
      <c r="AW544">
        <v>0</v>
      </c>
      <c r="AX544">
        <v>1703455.9</v>
      </c>
      <c r="AY544">
        <v>231319.92</v>
      </c>
      <c r="AZ544" s="5"/>
    </row>
    <row r="545" spans="2:52" x14ac:dyDescent="0.2">
      <c r="B545" s="5">
        <v>58501</v>
      </c>
      <c r="C545">
        <v>632121.43999999994</v>
      </c>
      <c r="D545">
        <v>725277.05</v>
      </c>
      <c r="E545">
        <v>326801.34000000003</v>
      </c>
      <c r="H545">
        <v>2040456.2</v>
      </c>
      <c r="I545">
        <v>4987254</v>
      </c>
      <c r="J545">
        <v>3130902</v>
      </c>
      <c r="M545">
        <v>394936.34</v>
      </c>
      <c r="N545">
        <v>748869.06</v>
      </c>
      <c r="S545" s="5">
        <v>58501</v>
      </c>
      <c r="T545">
        <v>509568.62</v>
      </c>
      <c r="U545">
        <v>632932.06000000006</v>
      </c>
      <c r="V545">
        <v>233157.54700000002</v>
      </c>
      <c r="Y545">
        <v>1931628.6</v>
      </c>
      <c r="Z545">
        <v>241986.4</v>
      </c>
      <c r="AD545">
        <v>371441.9</v>
      </c>
      <c r="AE545">
        <v>693064.4</v>
      </c>
      <c r="AJ545" s="5">
        <v>58501</v>
      </c>
      <c r="AK545">
        <v>197957.28</v>
      </c>
      <c r="AL545">
        <v>81414.733999999997</v>
      </c>
      <c r="AM545">
        <v>322249.03000000003</v>
      </c>
      <c r="AN545">
        <v>0</v>
      </c>
      <c r="AO545">
        <v>1790676.4</v>
      </c>
      <c r="AP545">
        <v>249780.05</v>
      </c>
      <c r="AS545" s="5">
        <v>58501</v>
      </c>
      <c r="AT545">
        <v>165831.73000000001</v>
      </c>
      <c r="AU545">
        <v>62852.065999999999</v>
      </c>
      <c r="AV545">
        <v>354954.7</v>
      </c>
      <c r="AW545">
        <v>0</v>
      </c>
      <c r="AX545">
        <v>1700525.2</v>
      </c>
      <c r="AY545">
        <v>231103.31</v>
      </c>
      <c r="AZ545" s="5"/>
    </row>
    <row r="546" spans="2:52" x14ac:dyDescent="0.2">
      <c r="B546" s="5">
        <v>58532</v>
      </c>
      <c r="C546">
        <v>601042.06000000006</v>
      </c>
      <c r="D546">
        <v>712388.94</v>
      </c>
      <c r="E546">
        <v>320737.90000000002</v>
      </c>
      <c r="H546">
        <v>2040047</v>
      </c>
      <c r="I546">
        <v>4943463</v>
      </c>
      <c r="J546">
        <v>3128672</v>
      </c>
      <c r="M546">
        <v>375560.1</v>
      </c>
      <c r="N546">
        <v>673233.6</v>
      </c>
      <c r="S546" s="5">
        <v>58532</v>
      </c>
      <c r="T546">
        <v>463406.38</v>
      </c>
      <c r="U546">
        <v>624446.1</v>
      </c>
      <c r="V546">
        <v>227205.535</v>
      </c>
      <c r="Y546">
        <v>1928906.1</v>
      </c>
      <c r="Z546">
        <v>242145.72</v>
      </c>
      <c r="AD546">
        <v>373016.34</v>
      </c>
      <c r="AE546">
        <v>616357.6</v>
      </c>
      <c r="AJ546" s="5">
        <v>58532</v>
      </c>
      <c r="AK546">
        <v>190129.7</v>
      </c>
      <c r="AL546">
        <v>72816.804999999993</v>
      </c>
      <c r="AM546">
        <v>321532.84000000003</v>
      </c>
      <c r="AN546">
        <v>0</v>
      </c>
      <c r="AO546">
        <v>1790206.8</v>
      </c>
      <c r="AP546">
        <v>249840.23</v>
      </c>
      <c r="AS546" s="5">
        <v>58532</v>
      </c>
      <c r="AT546">
        <v>162500.01999999999</v>
      </c>
      <c r="AU546">
        <v>64116.277000000002</v>
      </c>
      <c r="AV546">
        <v>327154.56</v>
      </c>
      <c r="AW546">
        <v>0</v>
      </c>
      <c r="AX546">
        <v>1698041.5</v>
      </c>
      <c r="AY546">
        <v>230864.69</v>
      </c>
      <c r="AZ546" s="5"/>
    </row>
    <row r="547" spans="2:52" x14ac:dyDescent="0.2">
      <c r="B547" s="5">
        <v>58562</v>
      </c>
      <c r="C547">
        <v>533675.75</v>
      </c>
      <c r="D547">
        <v>704226.11</v>
      </c>
      <c r="E547">
        <v>317773</v>
      </c>
      <c r="H547">
        <v>2039190.4</v>
      </c>
      <c r="I547">
        <v>4923955.5</v>
      </c>
      <c r="J547">
        <v>3112278.5</v>
      </c>
      <c r="M547">
        <v>360803.78</v>
      </c>
      <c r="N547">
        <v>612988.06000000006</v>
      </c>
      <c r="S547" s="5">
        <v>58562</v>
      </c>
      <c r="T547">
        <v>450333.62</v>
      </c>
      <c r="U547">
        <v>623833.19999999995</v>
      </c>
      <c r="V547">
        <v>226947.51199999999</v>
      </c>
      <c r="Y547">
        <v>1926573</v>
      </c>
      <c r="Z547">
        <v>241269.45</v>
      </c>
      <c r="AD547">
        <v>371712.28</v>
      </c>
      <c r="AE547">
        <v>577621</v>
      </c>
      <c r="AJ547" s="5">
        <v>58562</v>
      </c>
      <c r="AK547">
        <v>184143.81</v>
      </c>
      <c r="AL547">
        <v>63990.1</v>
      </c>
      <c r="AM547">
        <v>318586.8</v>
      </c>
      <c r="AN547">
        <v>0</v>
      </c>
      <c r="AO547">
        <v>1789310.1</v>
      </c>
      <c r="AP547">
        <v>249880.61</v>
      </c>
      <c r="AS547" s="5">
        <v>58562</v>
      </c>
      <c r="AT547">
        <v>161394.60999999999</v>
      </c>
      <c r="AU547">
        <v>65132.777000000002</v>
      </c>
      <c r="AV547">
        <v>301715.5</v>
      </c>
      <c r="AW547">
        <v>0</v>
      </c>
      <c r="AX547">
        <v>1695965.8</v>
      </c>
      <c r="AY547">
        <v>230607.17</v>
      </c>
      <c r="AZ547" s="5"/>
    </row>
    <row r="548" spans="2:52" x14ac:dyDescent="0.2">
      <c r="B548" s="5">
        <v>58593</v>
      </c>
      <c r="C548">
        <v>525356.43999999994</v>
      </c>
      <c r="D548">
        <v>701303.16999999993</v>
      </c>
      <c r="E548">
        <v>326300.5</v>
      </c>
      <c r="H548">
        <v>2037941.4</v>
      </c>
      <c r="I548">
        <v>4945623</v>
      </c>
      <c r="J548">
        <v>3099743</v>
      </c>
      <c r="M548">
        <v>359000.34</v>
      </c>
      <c r="N548">
        <v>593623.5</v>
      </c>
      <c r="S548" s="5">
        <v>58593</v>
      </c>
      <c r="T548">
        <v>479306.7</v>
      </c>
      <c r="U548">
        <v>626818.80000000005</v>
      </c>
      <c r="V548">
        <v>233692.95999999996</v>
      </c>
      <c r="Y548">
        <v>1924579.6</v>
      </c>
      <c r="Z548">
        <v>239429.62</v>
      </c>
      <c r="AD548">
        <v>377204.9</v>
      </c>
      <c r="AE548">
        <v>573591.56000000006</v>
      </c>
      <c r="AJ548" s="5">
        <v>58593</v>
      </c>
      <c r="AK548">
        <v>181314.69</v>
      </c>
      <c r="AL548">
        <v>59851.362999999998</v>
      </c>
      <c r="AM548">
        <v>315395.34000000003</v>
      </c>
      <c r="AN548">
        <v>0</v>
      </c>
      <c r="AO548">
        <v>1788041.4</v>
      </c>
      <c r="AP548">
        <v>249900.02</v>
      </c>
      <c r="AS548" s="5">
        <v>58593</v>
      </c>
      <c r="AT548">
        <v>162584.70000000001</v>
      </c>
      <c r="AU548">
        <v>67032.52</v>
      </c>
      <c r="AV548">
        <v>288038.34000000003</v>
      </c>
      <c r="AW548">
        <v>0</v>
      </c>
      <c r="AX548">
        <v>1694246.2</v>
      </c>
      <c r="AY548">
        <v>230333.45</v>
      </c>
      <c r="AZ548" s="5"/>
    </row>
    <row r="549" spans="2:52" x14ac:dyDescent="0.2">
      <c r="B549" s="5">
        <v>58623</v>
      </c>
      <c r="C549">
        <v>603849.25</v>
      </c>
      <c r="D549">
        <v>710339.62000000011</v>
      </c>
      <c r="E549">
        <v>348550.06</v>
      </c>
      <c r="H549">
        <v>2036351.9</v>
      </c>
      <c r="I549">
        <v>5069141.5</v>
      </c>
      <c r="J549">
        <v>3144895.8</v>
      </c>
      <c r="M549">
        <v>378957.2</v>
      </c>
      <c r="N549">
        <v>661595.9</v>
      </c>
      <c r="S549" s="5">
        <v>58623</v>
      </c>
      <c r="T549">
        <v>544946.9</v>
      </c>
      <c r="U549">
        <v>634702.5</v>
      </c>
      <c r="V549">
        <v>254714.80299999999</v>
      </c>
      <c r="Y549">
        <v>1922881</v>
      </c>
      <c r="Z549">
        <v>236955.58</v>
      </c>
      <c r="AD549">
        <v>390865.8</v>
      </c>
      <c r="AE549">
        <v>636782.56000000006</v>
      </c>
      <c r="AJ549" s="5">
        <v>58623</v>
      </c>
      <c r="AK549">
        <v>181757.89</v>
      </c>
      <c r="AL549">
        <v>64665.41</v>
      </c>
      <c r="AM549">
        <v>314512.75</v>
      </c>
      <c r="AN549">
        <v>0</v>
      </c>
      <c r="AO549">
        <v>1786454.4</v>
      </c>
      <c r="AP549">
        <v>249897.8</v>
      </c>
      <c r="AS549" s="5">
        <v>58623</v>
      </c>
      <c r="AT549">
        <v>165370.42000000001</v>
      </c>
      <c r="AU549">
        <v>70611.7</v>
      </c>
      <c r="AV549">
        <v>284545.15999999997</v>
      </c>
      <c r="AW549">
        <v>0</v>
      </c>
      <c r="AX549">
        <v>1692835.2</v>
      </c>
      <c r="AY549">
        <v>230045.84</v>
      </c>
      <c r="AZ549" s="5"/>
    </row>
    <row r="550" spans="2:52" x14ac:dyDescent="0.2">
      <c r="B550" s="5">
        <v>58654</v>
      </c>
      <c r="C550">
        <v>707240.56</v>
      </c>
      <c r="D550">
        <v>724027.14</v>
      </c>
      <c r="E550">
        <v>380925.12</v>
      </c>
      <c r="H550">
        <v>2034469.8</v>
      </c>
      <c r="I550">
        <v>5334833.5</v>
      </c>
      <c r="J550">
        <v>3253447.5</v>
      </c>
      <c r="M550">
        <v>426617.72</v>
      </c>
      <c r="N550">
        <v>842848.3</v>
      </c>
      <c r="S550" s="5">
        <v>58654</v>
      </c>
      <c r="T550">
        <v>617060.80000000005</v>
      </c>
      <c r="U550">
        <v>642064.30000000005</v>
      </c>
      <c r="V550">
        <v>283884.10600000003</v>
      </c>
      <c r="Y550">
        <v>1921437.1</v>
      </c>
      <c r="Z550">
        <v>234479.86</v>
      </c>
      <c r="AD550">
        <v>409889.16</v>
      </c>
      <c r="AE550">
        <v>792497.2</v>
      </c>
      <c r="AJ550" s="5">
        <v>58654</v>
      </c>
      <c r="AK550">
        <v>185936.06</v>
      </c>
      <c r="AL550">
        <v>77460.22</v>
      </c>
      <c r="AM550">
        <v>316546.71999999997</v>
      </c>
      <c r="AN550">
        <v>0</v>
      </c>
      <c r="AO550">
        <v>1784596.1</v>
      </c>
      <c r="AP550">
        <v>249873.55</v>
      </c>
      <c r="AS550" s="5">
        <v>58654</v>
      </c>
      <c r="AT550">
        <v>169642.1</v>
      </c>
      <c r="AU550">
        <v>77107.42</v>
      </c>
      <c r="AV550">
        <v>284088.59999999998</v>
      </c>
      <c r="AW550">
        <v>0</v>
      </c>
      <c r="AX550">
        <v>1691691</v>
      </c>
      <c r="AY550">
        <v>229746.25</v>
      </c>
      <c r="AZ550" s="5"/>
    </row>
    <row r="551" spans="2:52" x14ac:dyDescent="0.2">
      <c r="B551" s="5">
        <v>58685</v>
      </c>
      <c r="C551">
        <v>818255.6</v>
      </c>
      <c r="D551">
        <v>738602.74</v>
      </c>
      <c r="E551">
        <v>404048.84</v>
      </c>
      <c r="H551">
        <v>2032335.6</v>
      </c>
      <c r="I551">
        <v>5608408.5</v>
      </c>
      <c r="J551">
        <v>3354099.2</v>
      </c>
      <c r="M551">
        <v>488825.8</v>
      </c>
      <c r="N551">
        <v>1033375.4</v>
      </c>
      <c r="S551" s="5">
        <v>58685</v>
      </c>
      <c r="T551">
        <v>693964.75</v>
      </c>
      <c r="U551">
        <v>648086.69999999995</v>
      </c>
      <c r="V551">
        <v>299042.68</v>
      </c>
      <c r="Y551">
        <v>1920212.9</v>
      </c>
      <c r="Z551">
        <v>232568.1</v>
      </c>
      <c r="AD551">
        <v>427875.3</v>
      </c>
      <c r="AE551">
        <v>943679.1</v>
      </c>
      <c r="AJ551" s="5">
        <v>58685</v>
      </c>
      <c r="AK551">
        <v>193397.9</v>
      </c>
      <c r="AL551">
        <v>94765.89</v>
      </c>
      <c r="AM551">
        <v>321111.96999999997</v>
      </c>
      <c r="AN551">
        <v>0</v>
      </c>
      <c r="AO551">
        <v>1782508.2</v>
      </c>
      <c r="AP551">
        <v>249827.27</v>
      </c>
      <c r="AS551" s="5">
        <v>58685</v>
      </c>
      <c r="AT551">
        <v>174833.9</v>
      </c>
      <c r="AU551">
        <v>84678.64</v>
      </c>
      <c r="AV551">
        <v>284782.94</v>
      </c>
      <c r="AW551">
        <v>0</v>
      </c>
      <c r="AX551">
        <v>1690776.5</v>
      </c>
      <c r="AY551">
        <v>229436.38</v>
      </c>
      <c r="AZ551" s="5"/>
    </row>
    <row r="552" spans="2:52" x14ac:dyDescent="0.2">
      <c r="B552" s="5">
        <v>58715</v>
      </c>
      <c r="C552">
        <v>867987.06</v>
      </c>
      <c r="D552">
        <v>748852.88000000012</v>
      </c>
      <c r="E552">
        <v>404204.28</v>
      </c>
      <c r="H552">
        <v>2029984.9</v>
      </c>
      <c r="I552">
        <v>5687975</v>
      </c>
      <c r="J552">
        <v>3372746.8</v>
      </c>
      <c r="M552">
        <v>535974.25</v>
      </c>
      <c r="N552">
        <v>1129265.5</v>
      </c>
      <c r="S552" s="5">
        <v>58715</v>
      </c>
      <c r="T552">
        <v>724344.6</v>
      </c>
      <c r="U552">
        <v>651770.4</v>
      </c>
      <c r="V552">
        <v>289440.37</v>
      </c>
      <c r="Y552">
        <v>1919178</v>
      </c>
      <c r="Z552">
        <v>231360.8</v>
      </c>
      <c r="AD552">
        <v>441603.78</v>
      </c>
      <c r="AE552">
        <v>985207.8</v>
      </c>
      <c r="AJ552" s="5">
        <v>58715</v>
      </c>
      <c r="AK552">
        <v>203140.22</v>
      </c>
      <c r="AL552">
        <v>113406.72</v>
      </c>
      <c r="AM552">
        <v>327767.90000000002</v>
      </c>
      <c r="AN552">
        <v>0</v>
      </c>
      <c r="AO552">
        <v>1780225.8</v>
      </c>
      <c r="AP552">
        <v>249759.12</v>
      </c>
      <c r="AS552" s="5">
        <v>58715</v>
      </c>
      <c r="AT552">
        <v>180229.06</v>
      </c>
      <c r="AU552">
        <v>91277.89</v>
      </c>
      <c r="AV552">
        <v>286209.46999999997</v>
      </c>
      <c r="AW552">
        <v>0</v>
      </c>
      <c r="AX552">
        <v>1690060.5</v>
      </c>
      <c r="AY552">
        <v>229117.62</v>
      </c>
      <c r="AZ552" s="5"/>
    </row>
    <row r="553" spans="2:52" x14ac:dyDescent="0.2">
      <c r="B553" s="5">
        <v>58746</v>
      </c>
      <c r="C553">
        <v>844300.3</v>
      </c>
      <c r="D553">
        <v>755545.17</v>
      </c>
      <c r="E553">
        <v>389545.47</v>
      </c>
      <c r="H553">
        <v>2027448.1</v>
      </c>
      <c r="I553">
        <v>5660472</v>
      </c>
      <c r="J553">
        <v>3331881.5</v>
      </c>
      <c r="M553">
        <v>556932.30000000005</v>
      </c>
      <c r="N553">
        <v>1120878.8999999999</v>
      </c>
      <c r="S553" s="5">
        <v>58746</v>
      </c>
      <c r="T553">
        <v>675625.75</v>
      </c>
      <c r="U553">
        <v>652865.6</v>
      </c>
      <c r="V553">
        <v>272450.66200000001</v>
      </c>
      <c r="Y553">
        <v>1918306.6</v>
      </c>
      <c r="Z553">
        <v>230900.95</v>
      </c>
      <c r="AD553">
        <v>442953.44</v>
      </c>
      <c r="AE553">
        <v>943387.94</v>
      </c>
      <c r="AJ553" s="5">
        <v>58746</v>
      </c>
      <c r="AK553">
        <v>212246.31</v>
      </c>
      <c r="AL553">
        <v>128194.95</v>
      </c>
      <c r="AM553">
        <v>335476.5</v>
      </c>
      <c r="AN553">
        <v>0</v>
      </c>
      <c r="AO553">
        <v>1777778.9</v>
      </c>
      <c r="AP553">
        <v>249669.45</v>
      </c>
      <c r="AS553" s="5">
        <v>58746</v>
      </c>
      <c r="AT553">
        <v>184658.28</v>
      </c>
      <c r="AU553">
        <v>93913.516000000003</v>
      </c>
      <c r="AV553">
        <v>287182.65999999997</v>
      </c>
      <c r="AW553">
        <v>0</v>
      </c>
      <c r="AX553">
        <v>1689515.4</v>
      </c>
      <c r="AY553">
        <v>228791.19</v>
      </c>
      <c r="AZ553" s="5"/>
    </row>
    <row r="554" spans="2:52" x14ac:dyDescent="0.2">
      <c r="B554" s="5">
        <v>58776</v>
      </c>
      <c r="C554">
        <v>719783.6</v>
      </c>
      <c r="D554">
        <v>758068.28</v>
      </c>
      <c r="E554">
        <v>368889.4</v>
      </c>
      <c r="H554">
        <v>2024751.5</v>
      </c>
      <c r="I554">
        <v>5570931</v>
      </c>
      <c r="J554">
        <v>3277328.8</v>
      </c>
      <c r="M554">
        <v>561084.43999999994</v>
      </c>
      <c r="N554">
        <v>1044300.8</v>
      </c>
      <c r="S554" s="5">
        <v>58776</v>
      </c>
      <c r="T554">
        <v>597026.93999999994</v>
      </c>
      <c r="U554">
        <v>647487.25</v>
      </c>
      <c r="V554">
        <v>256228.74599999998</v>
      </c>
      <c r="Y554">
        <v>1917575.8</v>
      </c>
      <c r="Z554">
        <v>231057.9</v>
      </c>
      <c r="AD554">
        <v>426265.84</v>
      </c>
      <c r="AE554">
        <v>876135.1</v>
      </c>
      <c r="AJ554" s="5">
        <v>58776</v>
      </c>
      <c r="AK554">
        <v>218695.25</v>
      </c>
      <c r="AL554">
        <v>133941.34</v>
      </c>
      <c r="AM554">
        <v>341222.12</v>
      </c>
      <c r="AN554">
        <v>0</v>
      </c>
      <c r="AO554">
        <v>1775192.6</v>
      </c>
      <c r="AP554">
        <v>249558.72</v>
      </c>
      <c r="AS554" s="5">
        <v>58776</v>
      </c>
      <c r="AT554">
        <v>186348.78</v>
      </c>
      <c r="AU554">
        <v>90038.7</v>
      </c>
      <c r="AV554">
        <v>287254.75</v>
      </c>
      <c r="AW554">
        <v>0</v>
      </c>
      <c r="AX554">
        <v>1689117.6</v>
      </c>
      <c r="AY554">
        <v>228458.12</v>
      </c>
      <c r="AZ554" s="5"/>
    </row>
    <row r="555" spans="2:52" x14ac:dyDescent="0.2">
      <c r="B555" s="5">
        <v>58807</v>
      </c>
      <c r="C555">
        <v>640523.19999999995</v>
      </c>
      <c r="D555">
        <v>750083.70000000007</v>
      </c>
      <c r="E555">
        <v>350326.44</v>
      </c>
      <c r="H555">
        <v>2021916.2</v>
      </c>
      <c r="I555">
        <v>5420825</v>
      </c>
      <c r="J555">
        <v>3209989.2</v>
      </c>
      <c r="M555">
        <v>543683.1</v>
      </c>
      <c r="N555">
        <v>939368.8</v>
      </c>
      <c r="S555" s="5">
        <v>58807</v>
      </c>
      <c r="T555">
        <v>556782.43999999994</v>
      </c>
      <c r="U555">
        <v>641432.19999999995</v>
      </c>
      <c r="V555">
        <v>241763.77000000002</v>
      </c>
      <c r="Y555">
        <v>1916966</v>
      </c>
      <c r="Z555">
        <v>231743.27</v>
      </c>
      <c r="AD555">
        <v>394143.56</v>
      </c>
      <c r="AE555">
        <v>797776.8</v>
      </c>
      <c r="AJ555" s="5">
        <v>58807</v>
      </c>
      <c r="AK555">
        <v>221471.1</v>
      </c>
      <c r="AL555">
        <v>128080.164</v>
      </c>
      <c r="AM555">
        <v>345721.9</v>
      </c>
      <c r="AN555">
        <v>0</v>
      </c>
      <c r="AO555">
        <v>1772488.8</v>
      </c>
      <c r="AP555">
        <v>249427.45</v>
      </c>
      <c r="AS555" s="5">
        <v>58807</v>
      </c>
      <c r="AT555">
        <v>183864.34</v>
      </c>
      <c r="AU555">
        <v>79584.289999999994</v>
      </c>
      <c r="AV555">
        <v>286860.40000000002</v>
      </c>
      <c r="AW555">
        <v>0</v>
      </c>
      <c r="AX555">
        <v>1688846.6</v>
      </c>
      <c r="AY555">
        <v>228119.22</v>
      </c>
      <c r="AZ555" s="5"/>
    </row>
    <row r="556" spans="2:52" x14ac:dyDescent="0.2">
      <c r="B556" s="5">
        <v>58838</v>
      </c>
      <c r="C556">
        <v>627491.4</v>
      </c>
      <c r="D556">
        <v>734963.85</v>
      </c>
      <c r="E556">
        <v>336648.4</v>
      </c>
      <c r="H556">
        <v>2019042</v>
      </c>
      <c r="I556">
        <v>5240944.5</v>
      </c>
      <c r="J556">
        <v>3185747.8</v>
      </c>
      <c r="M556">
        <v>500361</v>
      </c>
      <c r="N556">
        <v>839084.44</v>
      </c>
      <c r="S556" s="5">
        <v>58838</v>
      </c>
      <c r="T556">
        <v>569214.75</v>
      </c>
      <c r="U556">
        <v>630333.9</v>
      </c>
      <c r="V556">
        <v>232592.39600000001</v>
      </c>
      <c r="Y556">
        <v>1916469.4</v>
      </c>
      <c r="Z556">
        <v>232232.11</v>
      </c>
      <c r="AD556">
        <v>358726.6</v>
      </c>
      <c r="AE556">
        <v>726098.56</v>
      </c>
      <c r="AJ556" s="5">
        <v>58838</v>
      </c>
      <c r="AK556">
        <v>219514.75</v>
      </c>
      <c r="AL556">
        <v>109769.33</v>
      </c>
      <c r="AM556">
        <v>348442.2</v>
      </c>
      <c r="AN556">
        <v>0</v>
      </c>
      <c r="AO556">
        <v>1769760.4</v>
      </c>
      <c r="AP556">
        <v>249281.6</v>
      </c>
      <c r="AS556" s="5">
        <v>58838</v>
      </c>
      <c r="AT556">
        <v>176745.94</v>
      </c>
      <c r="AU556">
        <v>67464.83</v>
      </c>
      <c r="AV556">
        <v>285377.5</v>
      </c>
      <c r="AW556">
        <v>0</v>
      </c>
      <c r="AX556">
        <v>1688689</v>
      </c>
      <c r="AY556">
        <v>227780.38</v>
      </c>
      <c r="AZ556" s="5"/>
    </row>
    <row r="557" spans="2:52" x14ac:dyDescent="0.2">
      <c r="B557" s="5">
        <v>58866</v>
      </c>
      <c r="C557">
        <v>590651.56000000006</v>
      </c>
      <c r="D557">
        <v>719103.28</v>
      </c>
      <c r="E557">
        <v>324252.46999999997</v>
      </c>
      <c r="H557">
        <v>2016646.8</v>
      </c>
      <c r="I557">
        <v>5090615</v>
      </c>
      <c r="J557">
        <v>3172251.2</v>
      </c>
      <c r="M557">
        <v>448415.12</v>
      </c>
      <c r="N557">
        <v>739366.1</v>
      </c>
      <c r="S557" s="5">
        <v>58866</v>
      </c>
      <c r="T557">
        <v>567659.9</v>
      </c>
      <c r="U557">
        <v>626742</v>
      </c>
      <c r="V557">
        <v>225767.12200000003</v>
      </c>
      <c r="Y557">
        <v>1916200.2</v>
      </c>
      <c r="Z557">
        <v>232154.16</v>
      </c>
      <c r="AD557">
        <v>335470.78000000003</v>
      </c>
      <c r="AE557">
        <v>664394.75</v>
      </c>
      <c r="AJ557" s="5">
        <v>58866</v>
      </c>
      <c r="AK557">
        <v>214269.12</v>
      </c>
      <c r="AL557">
        <v>87472.375</v>
      </c>
      <c r="AM557">
        <v>348054.12</v>
      </c>
      <c r="AN557">
        <v>0</v>
      </c>
      <c r="AO557">
        <v>1767515.2</v>
      </c>
      <c r="AP557">
        <v>249131.45</v>
      </c>
      <c r="AS557" s="5">
        <v>58866</v>
      </c>
      <c r="AT557">
        <v>167771.01999999999</v>
      </c>
      <c r="AU557">
        <v>58784.84</v>
      </c>
      <c r="AV557">
        <v>280558.2</v>
      </c>
      <c r="AW557">
        <v>0</v>
      </c>
      <c r="AX557">
        <v>1688749.2</v>
      </c>
      <c r="AY557">
        <v>227451</v>
      </c>
      <c r="AZ557" s="5"/>
    </row>
    <row r="558" spans="2:52" x14ac:dyDescent="0.2">
      <c r="B558" s="5">
        <v>58897</v>
      </c>
      <c r="C558">
        <v>540644.25</v>
      </c>
      <c r="D558">
        <v>704183.33</v>
      </c>
      <c r="E558">
        <v>318431.75</v>
      </c>
      <c r="H558">
        <v>2014900.2</v>
      </c>
      <c r="I558">
        <v>4989914.5</v>
      </c>
      <c r="J558">
        <v>3158834.8</v>
      </c>
      <c r="M558">
        <v>404670.4</v>
      </c>
      <c r="N558">
        <v>651207.93999999994</v>
      </c>
      <c r="S558" s="5">
        <v>58897</v>
      </c>
      <c r="T558">
        <v>501720.22</v>
      </c>
      <c r="U558">
        <v>618514.19999999995</v>
      </c>
      <c r="V558">
        <v>223998.77500000002</v>
      </c>
      <c r="Y558">
        <v>1916208.4</v>
      </c>
      <c r="Z558">
        <v>231579.51999999999</v>
      </c>
      <c r="AD558">
        <v>325794.84000000003</v>
      </c>
      <c r="AE558">
        <v>610688.06000000006</v>
      </c>
      <c r="AJ558" s="5">
        <v>58897</v>
      </c>
      <c r="AK558">
        <v>207694.94</v>
      </c>
      <c r="AL558">
        <v>70802.3</v>
      </c>
      <c r="AM558">
        <v>343505.75</v>
      </c>
      <c r="AN558">
        <v>0</v>
      </c>
      <c r="AO558">
        <v>1765920</v>
      </c>
      <c r="AP558">
        <v>248980.28</v>
      </c>
      <c r="AS558" s="5">
        <v>58897</v>
      </c>
      <c r="AT558">
        <v>160770.75</v>
      </c>
      <c r="AU558">
        <v>56170.777000000002</v>
      </c>
      <c r="AV558">
        <v>272700.62</v>
      </c>
      <c r="AW558">
        <v>0</v>
      </c>
      <c r="AX558">
        <v>1689076.1</v>
      </c>
      <c r="AY558">
        <v>227132.17</v>
      </c>
      <c r="AZ558" s="5"/>
    </row>
    <row r="559" spans="2:52" x14ac:dyDescent="0.2">
      <c r="B559" s="5">
        <v>58927</v>
      </c>
      <c r="C559">
        <v>532886.19999999995</v>
      </c>
      <c r="D559">
        <v>700420.03</v>
      </c>
      <c r="E559">
        <v>318744.56</v>
      </c>
      <c r="H559">
        <v>2013765.9</v>
      </c>
      <c r="I559">
        <v>4992585</v>
      </c>
      <c r="J559">
        <v>3133086.2</v>
      </c>
      <c r="M559">
        <v>381077</v>
      </c>
      <c r="N559">
        <v>595682.25</v>
      </c>
      <c r="S559" s="5">
        <v>58927</v>
      </c>
      <c r="T559">
        <v>473660.94</v>
      </c>
      <c r="U559">
        <v>616125.43999999994</v>
      </c>
      <c r="V559">
        <v>224061.97200000001</v>
      </c>
      <c r="Y559">
        <v>1916477.8</v>
      </c>
      <c r="Z559">
        <v>230369.36</v>
      </c>
      <c r="AD559">
        <v>319378.53000000003</v>
      </c>
      <c r="AE559">
        <v>574780.69999999995</v>
      </c>
      <c r="AJ559" s="5">
        <v>58927</v>
      </c>
      <c r="AK559">
        <v>202040.2</v>
      </c>
      <c r="AL559">
        <v>62064.438000000002</v>
      </c>
      <c r="AM559">
        <v>336561.75</v>
      </c>
      <c r="AN559">
        <v>0</v>
      </c>
      <c r="AO559">
        <v>1764934.5</v>
      </c>
      <c r="AP559">
        <v>248831.27</v>
      </c>
      <c r="AS559" s="5">
        <v>58927</v>
      </c>
      <c r="AT559">
        <v>156183.04999999999</v>
      </c>
      <c r="AU559">
        <v>53764.54</v>
      </c>
      <c r="AV559">
        <v>265650.71999999997</v>
      </c>
      <c r="AW559">
        <v>0</v>
      </c>
      <c r="AX559">
        <v>1689652.9</v>
      </c>
      <c r="AY559">
        <v>226825</v>
      </c>
      <c r="AZ559" s="5"/>
    </row>
    <row r="560" spans="2:52" x14ac:dyDescent="0.2">
      <c r="B560" s="5">
        <v>58958</v>
      </c>
      <c r="C560">
        <v>573081.69999999995</v>
      </c>
      <c r="D560">
        <v>702011.08000000007</v>
      </c>
      <c r="E560">
        <v>327689.75</v>
      </c>
      <c r="H560">
        <v>2013178.9</v>
      </c>
      <c r="I560">
        <v>5072342</v>
      </c>
      <c r="J560">
        <v>3117595.8</v>
      </c>
      <c r="M560">
        <v>378968</v>
      </c>
      <c r="N560">
        <v>583982.56000000006</v>
      </c>
      <c r="S560" s="5">
        <v>58958</v>
      </c>
      <c r="T560">
        <v>486087.6</v>
      </c>
      <c r="U560">
        <v>612263.5</v>
      </c>
      <c r="V560">
        <v>233176.69799999997</v>
      </c>
      <c r="Y560">
        <v>1916979.4</v>
      </c>
      <c r="Z560">
        <v>228575.89</v>
      </c>
      <c r="AD560">
        <v>317668.78000000003</v>
      </c>
      <c r="AE560">
        <v>580545.06000000006</v>
      </c>
      <c r="AJ560" s="5">
        <v>58958</v>
      </c>
      <c r="AK560">
        <v>198727.73</v>
      </c>
      <c r="AL560">
        <v>61429.88</v>
      </c>
      <c r="AM560">
        <v>331281.71999999997</v>
      </c>
      <c r="AN560">
        <v>0</v>
      </c>
      <c r="AO560">
        <v>1764491.9</v>
      </c>
      <c r="AP560">
        <v>248687.03</v>
      </c>
      <c r="AS560" s="5">
        <v>58958</v>
      </c>
      <c r="AT560">
        <v>153975.94</v>
      </c>
      <c r="AU560">
        <v>50417.125</v>
      </c>
      <c r="AV560">
        <v>261498.62</v>
      </c>
      <c r="AW560">
        <v>0</v>
      </c>
      <c r="AX560">
        <v>1690449.2</v>
      </c>
      <c r="AY560">
        <v>226530.2</v>
      </c>
      <c r="AZ560" s="5"/>
    </row>
    <row r="561" spans="2:52" x14ac:dyDescent="0.2">
      <c r="B561" s="5">
        <v>58988</v>
      </c>
      <c r="C561">
        <v>622210.56000000006</v>
      </c>
      <c r="D561">
        <v>712167.66999999993</v>
      </c>
      <c r="E561">
        <v>344203.2</v>
      </c>
      <c r="H561">
        <v>2013075.9</v>
      </c>
      <c r="I561">
        <v>5283990</v>
      </c>
      <c r="J561">
        <v>3121854.8</v>
      </c>
      <c r="M561">
        <v>397882.66</v>
      </c>
      <c r="N561">
        <v>627516.9</v>
      </c>
      <c r="S561" s="5">
        <v>58988</v>
      </c>
      <c r="T561">
        <v>557204.75</v>
      </c>
      <c r="U561">
        <v>620086.25</v>
      </c>
      <c r="V561">
        <v>255427.52</v>
      </c>
      <c r="Y561">
        <v>1917683.6</v>
      </c>
      <c r="Z561">
        <v>226532.56</v>
      </c>
      <c r="AD561">
        <v>329828.75</v>
      </c>
      <c r="AE561">
        <v>663299.5</v>
      </c>
      <c r="AJ561" s="5">
        <v>58988</v>
      </c>
      <c r="AK561">
        <v>198600.27</v>
      </c>
      <c r="AL561">
        <v>67761.19</v>
      </c>
      <c r="AM561">
        <v>329633.75</v>
      </c>
      <c r="AN561">
        <v>0</v>
      </c>
      <c r="AO561">
        <v>1764526</v>
      </c>
      <c r="AP561">
        <v>248549.7</v>
      </c>
      <c r="AS561" s="5">
        <v>58988</v>
      </c>
      <c r="AT561">
        <v>154128.26999999999</v>
      </c>
      <c r="AU561">
        <v>50989.082000000002</v>
      </c>
      <c r="AV561">
        <v>260531.8</v>
      </c>
      <c r="AW561">
        <v>0</v>
      </c>
      <c r="AX561">
        <v>1691435.4</v>
      </c>
      <c r="AY561">
        <v>226248.2</v>
      </c>
      <c r="AZ561" s="5"/>
    </row>
    <row r="562" spans="2:52" x14ac:dyDescent="0.2">
      <c r="B562" s="5">
        <v>59019</v>
      </c>
      <c r="C562">
        <v>675360.1</v>
      </c>
      <c r="D562">
        <v>728523.1100000001</v>
      </c>
      <c r="E562">
        <v>363345.28</v>
      </c>
      <c r="H562">
        <v>2013397.9</v>
      </c>
      <c r="I562">
        <v>5731213</v>
      </c>
      <c r="J562">
        <v>3156532.8</v>
      </c>
      <c r="M562">
        <v>445868.97</v>
      </c>
      <c r="N562">
        <v>726581.75</v>
      </c>
      <c r="S562" s="5">
        <v>59019</v>
      </c>
      <c r="T562">
        <v>660734.6</v>
      </c>
      <c r="U562">
        <v>630794.6</v>
      </c>
      <c r="V562">
        <v>276280.70500000002</v>
      </c>
      <c r="Y562">
        <v>1918563.6</v>
      </c>
      <c r="Z562">
        <v>224592.55</v>
      </c>
      <c r="AD562">
        <v>360263.97</v>
      </c>
      <c r="AE562">
        <v>804584</v>
      </c>
      <c r="AJ562" s="5">
        <v>59019</v>
      </c>
      <c r="AK562">
        <v>202504.6</v>
      </c>
      <c r="AL562">
        <v>81061.3</v>
      </c>
      <c r="AM562">
        <v>330384.7</v>
      </c>
      <c r="AN562">
        <v>0</v>
      </c>
      <c r="AO562">
        <v>1764977.1</v>
      </c>
      <c r="AP562">
        <v>248420.83</v>
      </c>
      <c r="AS562" s="5">
        <v>59019</v>
      </c>
      <c r="AT562">
        <v>156894.81</v>
      </c>
      <c r="AU562">
        <v>57774.63</v>
      </c>
      <c r="AV562">
        <v>260899.22</v>
      </c>
      <c r="AW562">
        <v>0</v>
      </c>
      <c r="AX562">
        <v>1692584.5</v>
      </c>
      <c r="AY562">
        <v>225979.28</v>
      </c>
      <c r="AZ562" s="5"/>
    </row>
    <row r="563" spans="2:52" x14ac:dyDescent="0.2">
      <c r="B563" s="5">
        <v>59050</v>
      </c>
      <c r="C563">
        <v>711155</v>
      </c>
      <c r="D563">
        <v>744059.66999999993</v>
      </c>
      <c r="E563">
        <v>381938.34</v>
      </c>
      <c r="H563">
        <v>2014093.1</v>
      </c>
      <c r="I563">
        <v>6116095.5</v>
      </c>
      <c r="J563">
        <v>3214646</v>
      </c>
      <c r="M563">
        <v>512082.72</v>
      </c>
      <c r="N563">
        <v>838728.1</v>
      </c>
      <c r="S563" s="5">
        <v>59050</v>
      </c>
      <c r="T563">
        <v>727919.3</v>
      </c>
      <c r="U563">
        <v>644400.80000000005</v>
      </c>
      <c r="V563">
        <v>284316.68599999999</v>
      </c>
      <c r="Y563">
        <v>1919595.9</v>
      </c>
      <c r="Z563">
        <v>223395.28</v>
      </c>
      <c r="AD563">
        <v>401935</v>
      </c>
      <c r="AE563">
        <v>914545.3</v>
      </c>
      <c r="AJ563" s="5">
        <v>59050</v>
      </c>
      <c r="AK563">
        <v>210311.98</v>
      </c>
      <c r="AL563">
        <v>98765.233999999997</v>
      </c>
      <c r="AM563">
        <v>333089.7</v>
      </c>
      <c r="AN563">
        <v>0</v>
      </c>
      <c r="AO563">
        <v>1765791.6</v>
      </c>
      <c r="AP563">
        <v>248301.69</v>
      </c>
      <c r="AS563" s="5">
        <v>59050</v>
      </c>
      <c r="AT563">
        <v>162091.70000000001</v>
      </c>
      <c r="AU563">
        <v>68781.08</v>
      </c>
      <c r="AV563">
        <v>262264.71999999997</v>
      </c>
      <c r="AW563">
        <v>0</v>
      </c>
      <c r="AX563">
        <v>1693872.5</v>
      </c>
      <c r="AY563">
        <v>225723.47</v>
      </c>
      <c r="AZ563" s="5"/>
    </row>
    <row r="564" spans="2:52" x14ac:dyDescent="0.2">
      <c r="B564" s="5">
        <v>59080</v>
      </c>
      <c r="C564">
        <v>665550.93999999994</v>
      </c>
      <c r="D564">
        <v>755370.91999999993</v>
      </c>
      <c r="E564">
        <v>380204.97</v>
      </c>
      <c r="H564">
        <v>2015116.1</v>
      </c>
      <c r="I564">
        <v>6176836.5</v>
      </c>
      <c r="J564">
        <v>3239607.2</v>
      </c>
      <c r="M564">
        <v>564764</v>
      </c>
      <c r="N564">
        <v>878377.25</v>
      </c>
      <c r="S564" s="5">
        <v>59080</v>
      </c>
      <c r="T564">
        <v>726350.25</v>
      </c>
      <c r="U564">
        <v>650713.19999999995</v>
      </c>
      <c r="V564">
        <v>279058.32</v>
      </c>
      <c r="Y564">
        <v>1920759.8</v>
      </c>
      <c r="Z564">
        <v>223561.56</v>
      </c>
      <c r="AD564">
        <v>435405.66</v>
      </c>
      <c r="AE564">
        <v>945592.9</v>
      </c>
      <c r="AJ564" s="5">
        <v>59080</v>
      </c>
      <c r="AK564">
        <v>220937.55</v>
      </c>
      <c r="AL564">
        <v>118976.664</v>
      </c>
      <c r="AM564">
        <v>337285.34</v>
      </c>
      <c r="AN564">
        <v>0</v>
      </c>
      <c r="AO564">
        <v>1766922.9</v>
      </c>
      <c r="AP564">
        <v>248193.2</v>
      </c>
      <c r="AS564" s="5">
        <v>59080</v>
      </c>
      <c r="AT564">
        <v>168901.61</v>
      </c>
      <c r="AU564">
        <v>81078.75</v>
      </c>
      <c r="AV564">
        <v>264318.71999999997</v>
      </c>
      <c r="AW564">
        <v>0</v>
      </c>
      <c r="AX564">
        <v>1695279.2</v>
      </c>
      <c r="AY564">
        <v>225480.7</v>
      </c>
      <c r="AZ564" s="5"/>
    </row>
    <row r="565" spans="2:52" x14ac:dyDescent="0.2">
      <c r="B565" s="5">
        <v>59111</v>
      </c>
      <c r="C565">
        <v>564105.69999999995</v>
      </c>
      <c r="D565">
        <v>760081.01</v>
      </c>
      <c r="E565">
        <v>366181.1</v>
      </c>
      <c r="H565">
        <v>2016425.8</v>
      </c>
      <c r="I565">
        <v>6052360</v>
      </c>
      <c r="J565">
        <v>3233711.8</v>
      </c>
      <c r="M565">
        <v>585579.1</v>
      </c>
      <c r="N565">
        <v>828261.1</v>
      </c>
      <c r="S565" s="5">
        <v>59111</v>
      </c>
      <c r="T565">
        <v>667138.5</v>
      </c>
      <c r="U565">
        <v>652643.80000000005</v>
      </c>
      <c r="V565">
        <v>265611.57999999996</v>
      </c>
      <c r="Y565">
        <v>1922037.6</v>
      </c>
      <c r="Z565">
        <v>224973.05</v>
      </c>
      <c r="AD565">
        <v>447159.66</v>
      </c>
      <c r="AE565">
        <v>915973</v>
      </c>
      <c r="AJ565" s="5">
        <v>59111</v>
      </c>
      <c r="AK565">
        <v>231223.61</v>
      </c>
      <c r="AL565">
        <v>134138.60999999999</v>
      </c>
      <c r="AM565">
        <v>340820.44</v>
      </c>
      <c r="AN565">
        <v>0</v>
      </c>
      <c r="AO565">
        <v>1768329.8</v>
      </c>
      <c r="AP565">
        <v>248096.19</v>
      </c>
      <c r="AS565" s="5">
        <v>59111</v>
      </c>
      <c r="AT565">
        <v>175232.11</v>
      </c>
      <c r="AU565">
        <v>89843.7</v>
      </c>
      <c r="AV565">
        <v>266006</v>
      </c>
      <c r="AW565">
        <v>0</v>
      </c>
      <c r="AX565">
        <v>1696786.8</v>
      </c>
      <c r="AY565">
        <v>225250.72</v>
      </c>
      <c r="AZ565" s="5"/>
    </row>
    <row r="566" spans="2:52" x14ac:dyDescent="0.2">
      <c r="B566" s="5">
        <v>59141</v>
      </c>
      <c r="C566">
        <v>466799.5</v>
      </c>
      <c r="D566">
        <v>750034.91</v>
      </c>
      <c r="E566">
        <v>352114.3</v>
      </c>
      <c r="H566">
        <v>2017987.4</v>
      </c>
      <c r="I566">
        <v>5815787</v>
      </c>
      <c r="J566">
        <v>3232422.2</v>
      </c>
      <c r="M566">
        <v>570632.93999999994</v>
      </c>
      <c r="N566">
        <v>740626.6</v>
      </c>
      <c r="S566" s="5">
        <v>59141</v>
      </c>
      <c r="T566">
        <v>605997.56000000006</v>
      </c>
      <c r="U566">
        <v>648400.06000000006</v>
      </c>
      <c r="V566">
        <v>253986.20600000001</v>
      </c>
      <c r="Y566">
        <v>1923414.1</v>
      </c>
      <c r="Z566">
        <v>227228.2</v>
      </c>
      <c r="AD566">
        <v>433714.84</v>
      </c>
      <c r="AE566">
        <v>861970.56</v>
      </c>
      <c r="AJ566" s="5">
        <v>59141</v>
      </c>
      <c r="AK566">
        <v>237927.83</v>
      </c>
      <c r="AL566">
        <v>136027.70000000001</v>
      </c>
      <c r="AM566">
        <v>342229.38</v>
      </c>
      <c r="AN566">
        <v>0</v>
      </c>
      <c r="AO566">
        <v>1769976.4</v>
      </c>
      <c r="AP566">
        <v>248011.14</v>
      </c>
      <c r="AS566" s="5">
        <v>59141</v>
      </c>
      <c r="AT566">
        <v>178935.27</v>
      </c>
      <c r="AU566">
        <v>88088.6</v>
      </c>
      <c r="AV566">
        <v>266967.8</v>
      </c>
      <c r="AW566">
        <v>0</v>
      </c>
      <c r="AX566">
        <v>1698380.8</v>
      </c>
      <c r="AY566">
        <v>225033.33</v>
      </c>
      <c r="AZ566" s="5"/>
    </row>
    <row r="567" spans="2:52" x14ac:dyDescent="0.2">
      <c r="B567" s="5">
        <v>59172</v>
      </c>
      <c r="C567">
        <v>423194.75</v>
      </c>
      <c r="D567">
        <v>744348.77</v>
      </c>
      <c r="E567">
        <v>341143.25</v>
      </c>
      <c r="H567">
        <v>2019769.6</v>
      </c>
      <c r="I567">
        <v>5552972</v>
      </c>
      <c r="J567">
        <v>3231252.8</v>
      </c>
      <c r="M567">
        <v>524069.66</v>
      </c>
      <c r="N567">
        <v>643283.30000000005</v>
      </c>
      <c r="S567" s="5">
        <v>59172</v>
      </c>
      <c r="T567">
        <v>596452.69999999995</v>
      </c>
      <c r="U567">
        <v>641328.69999999995</v>
      </c>
      <c r="V567">
        <v>243351.45499999999</v>
      </c>
      <c r="Y567">
        <v>1924876.5</v>
      </c>
      <c r="Z567">
        <v>229723.94</v>
      </c>
      <c r="AD567">
        <v>401629.97</v>
      </c>
      <c r="AE567">
        <v>796943.5</v>
      </c>
      <c r="AJ567" s="5">
        <v>59172</v>
      </c>
      <c r="AK567">
        <v>237895.52</v>
      </c>
      <c r="AL567">
        <v>119549.77</v>
      </c>
      <c r="AM567">
        <v>341734</v>
      </c>
      <c r="AN567">
        <v>0</v>
      </c>
      <c r="AO567">
        <v>1771831</v>
      </c>
      <c r="AP567">
        <v>247938.5</v>
      </c>
      <c r="AS567" s="5">
        <v>59172</v>
      </c>
      <c r="AT567">
        <v>179075.84</v>
      </c>
      <c r="AU567">
        <v>76480.62</v>
      </c>
      <c r="AV567">
        <v>267675.78000000003</v>
      </c>
      <c r="AW567">
        <v>0</v>
      </c>
      <c r="AX567">
        <v>1700048.2</v>
      </c>
      <c r="AY567">
        <v>224828.12</v>
      </c>
      <c r="AZ567" s="5"/>
    </row>
    <row r="568" spans="2:52" x14ac:dyDescent="0.2">
      <c r="B568" s="5">
        <v>59203</v>
      </c>
      <c r="C568">
        <v>427702.47</v>
      </c>
      <c r="D568">
        <v>728911.04999999993</v>
      </c>
      <c r="E568">
        <v>328780.21999999997</v>
      </c>
      <c r="H568">
        <v>2021707.4</v>
      </c>
      <c r="I568">
        <v>5310237.5</v>
      </c>
      <c r="J568">
        <v>3257186.5</v>
      </c>
      <c r="M568">
        <v>477293</v>
      </c>
      <c r="N568">
        <v>554545.43999999994</v>
      </c>
      <c r="S568" s="5">
        <v>59203</v>
      </c>
      <c r="T568">
        <v>610991.30000000005</v>
      </c>
      <c r="U568">
        <v>633163.80000000005</v>
      </c>
      <c r="V568">
        <v>235941.867</v>
      </c>
      <c r="Y568">
        <v>1926357</v>
      </c>
      <c r="Z568">
        <v>231793.34</v>
      </c>
      <c r="AD568">
        <v>370129.56</v>
      </c>
      <c r="AE568">
        <v>735032.3</v>
      </c>
      <c r="AJ568" s="5">
        <v>59203</v>
      </c>
      <c r="AK568">
        <v>231549.16</v>
      </c>
      <c r="AL568">
        <v>101281.76</v>
      </c>
      <c r="AM568">
        <v>336538.28</v>
      </c>
      <c r="AN568">
        <v>0</v>
      </c>
      <c r="AO568">
        <v>1773828.2</v>
      </c>
      <c r="AP568">
        <v>247878.97</v>
      </c>
      <c r="AS568" s="5">
        <v>59203</v>
      </c>
      <c r="AT568">
        <v>176086.1</v>
      </c>
      <c r="AU568">
        <v>67276.149999999994</v>
      </c>
      <c r="AV568">
        <v>268037.46999999997</v>
      </c>
      <c r="AW568">
        <v>0</v>
      </c>
      <c r="AX568">
        <v>1701726.5</v>
      </c>
      <c r="AY568">
        <v>224630.67</v>
      </c>
      <c r="AZ568" s="5"/>
    </row>
    <row r="569" spans="2:52" x14ac:dyDescent="0.2">
      <c r="B569" s="5">
        <v>59231</v>
      </c>
      <c r="C569">
        <v>439805.22</v>
      </c>
      <c r="D569">
        <v>714384.36</v>
      </c>
      <c r="E569">
        <v>319785.56</v>
      </c>
      <c r="H569">
        <v>2023666.2</v>
      </c>
      <c r="I569">
        <v>5134856</v>
      </c>
      <c r="J569">
        <v>3269425</v>
      </c>
      <c r="M569">
        <v>435437.25</v>
      </c>
      <c r="N569">
        <v>482834.1</v>
      </c>
      <c r="S569" s="5">
        <v>59231</v>
      </c>
      <c r="T569">
        <v>617428.25</v>
      </c>
      <c r="U569">
        <v>619395.1</v>
      </c>
      <c r="V569">
        <v>233691.47700000001</v>
      </c>
      <c r="Y569">
        <v>1927557</v>
      </c>
      <c r="Z569">
        <v>232814.53</v>
      </c>
      <c r="AD569">
        <v>337795.25</v>
      </c>
      <c r="AE569">
        <v>681825.6</v>
      </c>
      <c r="AJ569" s="5">
        <v>59231</v>
      </c>
      <c r="AK569">
        <v>222694.7</v>
      </c>
      <c r="AL569">
        <v>85045.13</v>
      </c>
      <c r="AM569">
        <v>325126.62</v>
      </c>
      <c r="AN569">
        <v>0</v>
      </c>
      <c r="AO569">
        <v>1775833.4</v>
      </c>
      <c r="AP569">
        <v>247832.97</v>
      </c>
      <c r="AS569" s="5">
        <v>59231</v>
      </c>
      <c r="AT569">
        <v>169406.77</v>
      </c>
      <c r="AU569">
        <v>57703.64</v>
      </c>
      <c r="AV569">
        <v>267881.03000000003</v>
      </c>
      <c r="AW569">
        <v>0</v>
      </c>
      <c r="AX569">
        <v>1703124.1</v>
      </c>
      <c r="AY569">
        <v>224432.88</v>
      </c>
      <c r="AZ569" s="5"/>
    </row>
    <row r="570" spans="2:52" x14ac:dyDescent="0.2">
      <c r="B570" s="5">
        <v>59262</v>
      </c>
      <c r="C570">
        <v>449582.56</v>
      </c>
      <c r="D570">
        <v>702709.15</v>
      </c>
      <c r="E570">
        <v>318198.38</v>
      </c>
      <c r="H570">
        <v>2025619</v>
      </c>
      <c r="I570">
        <v>5041985.5</v>
      </c>
      <c r="J570">
        <v>3235648.8</v>
      </c>
      <c r="M570">
        <v>399580.7</v>
      </c>
      <c r="N570">
        <v>436269</v>
      </c>
      <c r="S570" s="5">
        <v>59262</v>
      </c>
      <c r="T570">
        <v>560170.25</v>
      </c>
      <c r="U570">
        <v>604614.06000000006</v>
      </c>
      <c r="V570">
        <v>231943.71</v>
      </c>
      <c r="Y570">
        <v>1928421.2</v>
      </c>
      <c r="Z570">
        <v>233169.61</v>
      </c>
      <c r="AD570">
        <v>306301.21999999997</v>
      </c>
      <c r="AE570">
        <v>637106.1</v>
      </c>
      <c r="AJ570" s="5">
        <v>59262</v>
      </c>
      <c r="AK570">
        <v>214324.47</v>
      </c>
      <c r="AL570">
        <v>70326.375</v>
      </c>
      <c r="AM570">
        <v>308723.8</v>
      </c>
      <c r="AN570">
        <v>0</v>
      </c>
      <c r="AO570">
        <v>1777819.5</v>
      </c>
      <c r="AP570">
        <v>247799.69</v>
      </c>
      <c r="AS570" s="5">
        <v>59262</v>
      </c>
      <c r="AT570">
        <v>160725.57999999999</v>
      </c>
      <c r="AU570">
        <v>46491.086000000003</v>
      </c>
      <c r="AV570">
        <v>267241.21999999997</v>
      </c>
      <c r="AW570">
        <v>0</v>
      </c>
      <c r="AX570">
        <v>1704188.6</v>
      </c>
      <c r="AY570">
        <v>224232.66</v>
      </c>
      <c r="AZ570" s="5"/>
    </row>
    <row r="571" spans="2:52" x14ac:dyDescent="0.2">
      <c r="B571" s="5">
        <v>59292</v>
      </c>
      <c r="C571">
        <v>442174.62</v>
      </c>
      <c r="D571">
        <v>697558.77999999991</v>
      </c>
      <c r="E571">
        <v>319549.46999999997</v>
      </c>
      <c r="H571">
        <v>2027566.6</v>
      </c>
      <c r="I571">
        <v>5045291.5</v>
      </c>
      <c r="J571">
        <v>3175992.5</v>
      </c>
      <c r="M571">
        <v>378305.5</v>
      </c>
      <c r="N571">
        <v>417382.40000000002</v>
      </c>
      <c r="S571" s="5">
        <v>59292</v>
      </c>
      <c r="T571">
        <v>576337.1</v>
      </c>
      <c r="U571">
        <v>594971.93999999994</v>
      </c>
      <c r="V571">
        <v>239004.78200000001</v>
      </c>
      <c r="Y571">
        <v>1928997.1</v>
      </c>
      <c r="Z571">
        <v>232846.19</v>
      </c>
      <c r="AD571">
        <v>287858.25</v>
      </c>
      <c r="AE571">
        <v>612045.9</v>
      </c>
      <c r="AJ571" s="5">
        <v>59292</v>
      </c>
      <c r="AK571">
        <v>208065.56</v>
      </c>
      <c r="AL571">
        <v>62015.362999999998</v>
      </c>
      <c r="AM571">
        <v>293249.28000000003</v>
      </c>
      <c r="AN571">
        <v>0</v>
      </c>
      <c r="AO571">
        <v>1779788.4</v>
      </c>
      <c r="AP571">
        <v>247778.53</v>
      </c>
      <c r="AS571" s="5">
        <v>59292</v>
      </c>
      <c r="AT571">
        <v>153419.94</v>
      </c>
      <c r="AU571">
        <v>39641.811999999998</v>
      </c>
      <c r="AV571">
        <v>266449.7</v>
      </c>
      <c r="AW571">
        <v>0</v>
      </c>
      <c r="AX571">
        <v>1704968.9</v>
      </c>
      <c r="AY571">
        <v>224028.28</v>
      </c>
      <c r="AZ571" s="5"/>
    </row>
    <row r="572" spans="2:52" x14ac:dyDescent="0.2">
      <c r="B572" s="5">
        <v>59323</v>
      </c>
      <c r="C572">
        <v>461089.97</v>
      </c>
      <c r="D572">
        <v>702238.73</v>
      </c>
      <c r="E572">
        <v>328730.12</v>
      </c>
      <c r="H572">
        <v>2029510.8</v>
      </c>
      <c r="I572">
        <v>5194567.5</v>
      </c>
      <c r="J572">
        <v>3123193.8</v>
      </c>
      <c r="M572">
        <v>377032.97</v>
      </c>
      <c r="N572">
        <v>432542.97</v>
      </c>
      <c r="S572" s="5">
        <v>59323</v>
      </c>
      <c r="T572">
        <v>641427.56000000006</v>
      </c>
      <c r="U572">
        <v>595214.6</v>
      </c>
      <c r="V572">
        <v>251527.003</v>
      </c>
      <c r="Y572">
        <v>1929333.8</v>
      </c>
      <c r="Z572">
        <v>231909.05</v>
      </c>
      <c r="AD572">
        <v>286824.21999999997</v>
      </c>
      <c r="AE572">
        <v>628627.5</v>
      </c>
      <c r="AJ572" s="5">
        <v>59323</v>
      </c>
      <c r="AK572">
        <v>204353.69</v>
      </c>
      <c r="AL572">
        <v>61164.273000000001</v>
      </c>
      <c r="AM572">
        <v>284758.28000000003</v>
      </c>
      <c r="AN572">
        <v>0</v>
      </c>
      <c r="AO572">
        <v>1781741.8</v>
      </c>
      <c r="AP572">
        <v>247768.94</v>
      </c>
      <c r="AS572" s="5">
        <v>59323</v>
      </c>
      <c r="AT572">
        <v>149352.45000000001</v>
      </c>
      <c r="AU572">
        <v>37822.097999999998</v>
      </c>
      <c r="AV572">
        <v>266204.34000000003</v>
      </c>
      <c r="AW572">
        <v>0</v>
      </c>
      <c r="AX572">
        <v>1705515.1</v>
      </c>
      <c r="AY572">
        <v>223818.56</v>
      </c>
      <c r="AZ572" s="5"/>
    </row>
    <row r="573" spans="2:52" x14ac:dyDescent="0.2">
      <c r="B573" s="5">
        <v>59353</v>
      </c>
      <c r="C573">
        <v>510811.6</v>
      </c>
      <c r="D573">
        <v>712454.98</v>
      </c>
      <c r="E573">
        <v>347339.3</v>
      </c>
      <c r="H573">
        <v>2031452</v>
      </c>
      <c r="I573">
        <v>5443484</v>
      </c>
      <c r="J573">
        <v>3132699.5</v>
      </c>
      <c r="M573">
        <v>403565.06</v>
      </c>
      <c r="N573">
        <v>499200.03</v>
      </c>
      <c r="S573" s="5">
        <v>59353</v>
      </c>
      <c r="T573">
        <v>706361.9</v>
      </c>
      <c r="U573">
        <v>600627.69999999995</v>
      </c>
      <c r="V573">
        <v>275647.49599999998</v>
      </c>
      <c r="Y573">
        <v>1929473.1</v>
      </c>
      <c r="Z573">
        <v>230515.4</v>
      </c>
      <c r="AD573">
        <v>301546.88</v>
      </c>
      <c r="AE573">
        <v>726242.9</v>
      </c>
      <c r="AJ573" s="5">
        <v>59353</v>
      </c>
      <c r="AK573">
        <v>204540.1</v>
      </c>
      <c r="AL573">
        <v>67777.119999999995</v>
      </c>
      <c r="AM573">
        <v>282409.09999999998</v>
      </c>
      <c r="AN573">
        <v>0</v>
      </c>
      <c r="AO573">
        <v>1783681.5</v>
      </c>
      <c r="AP573">
        <v>247770.55</v>
      </c>
      <c r="AS573" s="5">
        <v>59353</v>
      </c>
      <c r="AT573">
        <v>148469.9</v>
      </c>
      <c r="AU573">
        <v>40393.625</v>
      </c>
      <c r="AV573">
        <v>267550.90000000002</v>
      </c>
      <c r="AW573">
        <v>0</v>
      </c>
      <c r="AX573">
        <v>1705870.5</v>
      </c>
      <c r="AY573">
        <v>223602.6</v>
      </c>
      <c r="AZ573" s="5"/>
    </row>
    <row r="574" spans="2:52" x14ac:dyDescent="0.2">
      <c r="B574" s="5">
        <v>59384</v>
      </c>
      <c r="C574">
        <v>568751.30000000005</v>
      </c>
      <c r="D574">
        <v>727963.66</v>
      </c>
      <c r="E574">
        <v>367313.34</v>
      </c>
      <c r="H574">
        <v>2033390.4</v>
      </c>
      <c r="I574">
        <v>5739151</v>
      </c>
      <c r="J574">
        <v>3182124</v>
      </c>
      <c r="M574">
        <v>450989.5</v>
      </c>
      <c r="N574">
        <v>613513.80000000005</v>
      </c>
      <c r="S574" s="5">
        <v>59384</v>
      </c>
      <c r="T574">
        <v>802488.5</v>
      </c>
      <c r="U574">
        <v>609395.75</v>
      </c>
      <c r="V574">
        <v>304710.73800000001</v>
      </c>
      <c r="Y574">
        <v>1929450.6</v>
      </c>
      <c r="Z574">
        <v>229168.7</v>
      </c>
      <c r="AD574">
        <v>332944.44</v>
      </c>
      <c r="AE574">
        <v>914375.56</v>
      </c>
      <c r="AJ574" s="5">
        <v>59384</v>
      </c>
      <c r="AK574">
        <v>209014.17</v>
      </c>
      <c r="AL574">
        <v>81322.625</v>
      </c>
      <c r="AM574">
        <v>281692.5</v>
      </c>
      <c r="AN574">
        <v>0</v>
      </c>
      <c r="AO574">
        <v>1785607.5</v>
      </c>
      <c r="AP574">
        <v>247783</v>
      </c>
      <c r="AS574" s="5">
        <v>59384</v>
      </c>
      <c r="AT574">
        <v>150349.34</v>
      </c>
      <c r="AU574">
        <v>48699.188000000002</v>
      </c>
      <c r="AV574">
        <v>270978.21999999997</v>
      </c>
      <c r="AW574">
        <v>0</v>
      </c>
      <c r="AX574">
        <v>1706070.8</v>
      </c>
      <c r="AY574">
        <v>223379.72</v>
      </c>
      <c r="AZ574" s="5"/>
    </row>
    <row r="575" spans="2:52" x14ac:dyDescent="0.2">
      <c r="B575" s="5">
        <v>59415</v>
      </c>
      <c r="C575">
        <v>621199.1</v>
      </c>
      <c r="D575">
        <v>740437.84</v>
      </c>
      <c r="E575">
        <v>382021.38</v>
      </c>
      <c r="H575">
        <v>2035325.6</v>
      </c>
      <c r="I575">
        <v>5941253.5</v>
      </c>
      <c r="J575">
        <v>3227407.2</v>
      </c>
      <c r="M575">
        <v>502520</v>
      </c>
      <c r="N575">
        <v>729958.56</v>
      </c>
      <c r="S575" s="5">
        <v>59415</v>
      </c>
      <c r="T575">
        <v>897001.9</v>
      </c>
      <c r="U575">
        <v>621627.43999999994</v>
      </c>
      <c r="V575">
        <v>313790.239</v>
      </c>
      <c r="Y575">
        <v>1929295.9</v>
      </c>
      <c r="Z575">
        <v>228880.5</v>
      </c>
      <c r="AD575">
        <v>373963.56</v>
      </c>
      <c r="AE575">
        <v>1073647.8</v>
      </c>
      <c r="AJ575" s="5">
        <v>59415</v>
      </c>
      <c r="AK575">
        <v>216559.47</v>
      </c>
      <c r="AL575">
        <v>98053.93</v>
      </c>
      <c r="AM575">
        <v>281882.62</v>
      </c>
      <c r="AN575">
        <v>0</v>
      </c>
      <c r="AO575">
        <v>1787519.5</v>
      </c>
      <c r="AP575">
        <v>247806.06</v>
      </c>
      <c r="AS575" s="5">
        <v>59415</v>
      </c>
      <c r="AT575">
        <v>154310.45000000001</v>
      </c>
      <c r="AU575">
        <v>59868.991999999998</v>
      </c>
      <c r="AV575">
        <v>276387.40000000002</v>
      </c>
      <c r="AW575">
        <v>0</v>
      </c>
      <c r="AX575">
        <v>1706146.2</v>
      </c>
      <c r="AY575">
        <v>223149.52</v>
      </c>
      <c r="AZ575" s="5"/>
    </row>
    <row r="576" spans="2:52" x14ac:dyDescent="0.2">
      <c r="B576" s="5">
        <v>59445</v>
      </c>
      <c r="C576">
        <v>619633.4</v>
      </c>
      <c r="D576">
        <v>748316.81</v>
      </c>
      <c r="E576">
        <v>385114</v>
      </c>
      <c r="H576">
        <v>2037257.1</v>
      </c>
      <c r="I576">
        <v>5963953</v>
      </c>
      <c r="J576">
        <v>3243995.5</v>
      </c>
      <c r="M576">
        <v>537911.93999999994</v>
      </c>
      <c r="N576">
        <v>796931.56</v>
      </c>
      <c r="S576" s="5">
        <v>59445</v>
      </c>
      <c r="T576">
        <v>912881.4</v>
      </c>
      <c r="U576">
        <v>625702.30000000005</v>
      </c>
      <c r="V576">
        <v>301030.74699999997</v>
      </c>
      <c r="Y576">
        <v>1929033.9</v>
      </c>
      <c r="Z576">
        <v>230316.84</v>
      </c>
      <c r="AD576">
        <v>408565.47</v>
      </c>
      <c r="AE576">
        <v>1115440.2</v>
      </c>
      <c r="AJ576" s="5">
        <v>59445</v>
      </c>
      <c r="AK576">
        <v>225979.33</v>
      </c>
      <c r="AL576">
        <v>114907.67</v>
      </c>
      <c r="AM576">
        <v>282985.62</v>
      </c>
      <c r="AN576">
        <v>0</v>
      </c>
      <c r="AO576">
        <v>1789417.6</v>
      </c>
      <c r="AP576">
        <v>247839.4</v>
      </c>
      <c r="AS576" s="5">
        <v>59445</v>
      </c>
      <c r="AT576">
        <v>160094.82999999999</v>
      </c>
      <c r="AU576">
        <v>71114.990000000005</v>
      </c>
      <c r="AV576">
        <v>283478.15999999997</v>
      </c>
      <c r="AW576">
        <v>0</v>
      </c>
      <c r="AX576">
        <v>1706122</v>
      </c>
      <c r="AY576">
        <v>222911.73</v>
      </c>
      <c r="AZ576" s="5"/>
    </row>
    <row r="577" spans="2:52" x14ac:dyDescent="0.2">
      <c r="B577" s="5">
        <v>59476</v>
      </c>
      <c r="C577">
        <v>594870.06000000006</v>
      </c>
      <c r="D577">
        <v>751877.15</v>
      </c>
      <c r="E577">
        <v>378597.22</v>
      </c>
      <c r="H577">
        <v>2039183.4</v>
      </c>
      <c r="I577">
        <v>5895762</v>
      </c>
      <c r="J577">
        <v>3237291.8</v>
      </c>
      <c r="M577">
        <v>545751.19999999995</v>
      </c>
      <c r="N577">
        <v>803982.2</v>
      </c>
      <c r="S577" s="5">
        <v>59476</v>
      </c>
      <c r="T577">
        <v>812017.6</v>
      </c>
      <c r="U577">
        <v>628985.80000000005</v>
      </c>
      <c r="V577">
        <v>283897.63199999998</v>
      </c>
      <c r="Y577">
        <v>1928685.8</v>
      </c>
      <c r="Z577">
        <v>233139.14</v>
      </c>
      <c r="AD577">
        <v>425253.97</v>
      </c>
      <c r="AE577">
        <v>1072528.1000000001</v>
      </c>
      <c r="AJ577" s="5">
        <v>59476</v>
      </c>
      <c r="AK577">
        <v>234054.42</v>
      </c>
      <c r="AL577">
        <v>123678.72</v>
      </c>
      <c r="AM577">
        <v>284493.44</v>
      </c>
      <c r="AN577">
        <v>0</v>
      </c>
      <c r="AO577">
        <v>1791300.5</v>
      </c>
      <c r="AP577">
        <v>247882.88</v>
      </c>
      <c r="AS577" s="5">
        <v>59476</v>
      </c>
      <c r="AT577">
        <v>166086.76999999999</v>
      </c>
      <c r="AU577">
        <v>77294.66</v>
      </c>
      <c r="AV577">
        <v>290148.84000000003</v>
      </c>
      <c r="AW577">
        <v>0</v>
      </c>
      <c r="AX577">
        <v>1706019.6</v>
      </c>
      <c r="AY577">
        <v>222666.23</v>
      </c>
      <c r="AZ577" s="5"/>
    </row>
    <row r="578" spans="2:52" x14ac:dyDescent="0.2">
      <c r="B578" s="5">
        <v>59506</v>
      </c>
      <c r="C578">
        <v>549619.30000000005</v>
      </c>
      <c r="D578">
        <v>747010.57</v>
      </c>
      <c r="E578">
        <v>366185.34</v>
      </c>
      <c r="H578">
        <v>2041103.9</v>
      </c>
      <c r="I578">
        <v>5725385.5</v>
      </c>
      <c r="J578">
        <v>3208155</v>
      </c>
      <c r="M578">
        <v>528594.25</v>
      </c>
      <c r="N578">
        <v>770048.6</v>
      </c>
      <c r="S578" s="5">
        <v>59506</v>
      </c>
      <c r="T578">
        <v>661548.1</v>
      </c>
      <c r="U578">
        <v>622257</v>
      </c>
      <c r="V578">
        <v>264700.98599999998</v>
      </c>
      <c r="Y578">
        <v>1928268.8</v>
      </c>
      <c r="Z578">
        <v>236598.3</v>
      </c>
      <c r="AD578">
        <v>417983.75</v>
      </c>
      <c r="AE578">
        <v>991618.4</v>
      </c>
      <c r="AJ578" s="5">
        <v>59506</v>
      </c>
      <c r="AK578">
        <v>238332.52</v>
      </c>
      <c r="AL578">
        <v>125045.06</v>
      </c>
      <c r="AM578">
        <v>285033.88</v>
      </c>
      <c r="AN578">
        <v>0</v>
      </c>
      <c r="AO578">
        <v>1793167.8</v>
      </c>
      <c r="AP578">
        <v>247936.25</v>
      </c>
      <c r="AS578" s="5">
        <v>59506</v>
      </c>
      <c r="AT578">
        <v>170508.08</v>
      </c>
      <c r="AU578">
        <v>75586.414000000004</v>
      </c>
      <c r="AV578">
        <v>295350.7</v>
      </c>
      <c r="AW578">
        <v>0</v>
      </c>
      <c r="AX578">
        <v>1705855.8</v>
      </c>
      <c r="AY578">
        <v>222412.94</v>
      </c>
      <c r="AZ578" s="5"/>
    </row>
    <row r="579" spans="2:52" x14ac:dyDescent="0.2">
      <c r="B579" s="5">
        <v>59537</v>
      </c>
      <c r="C579">
        <v>511611.75</v>
      </c>
      <c r="D579">
        <v>729232.47</v>
      </c>
      <c r="E579">
        <v>360043.4</v>
      </c>
      <c r="H579">
        <v>2043017.5</v>
      </c>
      <c r="I579">
        <v>5474131</v>
      </c>
      <c r="J579">
        <v>3205207</v>
      </c>
      <c r="M579">
        <v>483311.34</v>
      </c>
      <c r="N579">
        <v>714594.3</v>
      </c>
      <c r="S579" s="5">
        <v>59537</v>
      </c>
      <c r="T579">
        <v>582966</v>
      </c>
      <c r="U579">
        <v>619094.43999999994</v>
      </c>
      <c r="V579">
        <v>247232.20699999999</v>
      </c>
      <c r="Y579">
        <v>1927797.4</v>
      </c>
      <c r="Z579">
        <v>239864.45</v>
      </c>
      <c r="AD579">
        <v>389965.88</v>
      </c>
      <c r="AE579">
        <v>892281.7</v>
      </c>
      <c r="AJ579" s="5">
        <v>59537</v>
      </c>
      <c r="AK579">
        <v>235272.52</v>
      </c>
      <c r="AL579">
        <v>112471.52</v>
      </c>
      <c r="AM579">
        <v>284536.21999999997</v>
      </c>
      <c r="AN579">
        <v>0</v>
      </c>
      <c r="AO579">
        <v>1795018.2</v>
      </c>
      <c r="AP579">
        <v>247999.38</v>
      </c>
      <c r="AS579" s="5">
        <v>59537</v>
      </c>
      <c r="AT579">
        <v>171803.45</v>
      </c>
      <c r="AU579">
        <v>66734.414000000004</v>
      </c>
      <c r="AV579">
        <v>300003.88</v>
      </c>
      <c r="AW579">
        <v>0</v>
      </c>
      <c r="AX579">
        <v>1705645.2</v>
      </c>
      <c r="AY579">
        <v>222151.97</v>
      </c>
      <c r="AZ579" s="5"/>
    </row>
    <row r="580" spans="2:52" x14ac:dyDescent="0.2">
      <c r="B580" s="5">
        <v>59568</v>
      </c>
      <c r="C580">
        <v>494922.3</v>
      </c>
      <c r="D580">
        <v>723076.14</v>
      </c>
      <c r="E580">
        <v>346529.22</v>
      </c>
      <c r="H580">
        <v>2044910.8</v>
      </c>
      <c r="I580">
        <v>5239287.5</v>
      </c>
      <c r="J580">
        <v>3243567.8</v>
      </c>
      <c r="M580">
        <v>441805.7</v>
      </c>
      <c r="N580">
        <v>656609.06000000006</v>
      </c>
      <c r="S580" s="5">
        <v>59568</v>
      </c>
      <c r="T580">
        <v>561645.69999999995</v>
      </c>
      <c r="U580">
        <v>625519.4</v>
      </c>
      <c r="V580">
        <v>239038.37599999999</v>
      </c>
      <c r="Y580">
        <v>1927143.8</v>
      </c>
      <c r="Z580">
        <v>242154.4</v>
      </c>
      <c r="AD580">
        <v>381517.03</v>
      </c>
      <c r="AE580">
        <v>797005.3</v>
      </c>
      <c r="AJ580" s="5">
        <v>59568</v>
      </c>
      <c r="AK580">
        <v>227414.39</v>
      </c>
      <c r="AL580">
        <v>94490.98</v>
      </c>
      <c r="AM580">
        <v>283404.56</v>
      </c>
      <c r="AN580">
        <v>0</v>
      </c>
      <c r="AO580">
        <v>1796847</v>
      </c>
      <c r="AP580">
        <v>248063.6</v>
      </c>
      <c r="AS580" s="5">
        <v>59568</v>
      </c>
      <c r="AT580">
        <v>170817.8</v>
      </c>
      <c r="AU580">
        <v>63507.508000000002</v>
      </c>
      <c r="AV580">
        <v>302905.12</v>
      </c>
      <c r="AW580">
        <v>0</v>
      </c>
      <c r="AX580">
        <v>1705259</v>
      </c>
      <c r="AY580">
        <v>221884.9</v>
      </c>
      <c r="AZ580" s="5"/>
    </row>
    <row r="581" spans="2:52" x14ac:dyDescent="0.2">
      <c r="B581" s="5">
        <v>59596</v>
      </c>
      <c r="C581">
        <v>487966.56</v>
      </c>
      <c r="D581">
        <v>712194.74</v>
      </c>
      <c r="E581">
        <v>335675.25</v>
      </c>
      <c r="H581">
        <v>2046575.9</v>
      </c>
      <c r="I581">
        <v>5095772</v>
      </c>
      <c r="J581">
        <v>3299834.2</v>
      </c>
      <c r="M581">
        <v>414596.06</v>
      </c>
      <c r="N581">
        <v>599707.9</v>
      </c>
      <c r="S581" s="5">
        <v>59596</v>
      </c>
      <c r="T581">
        <v>548764.9</v>
      </c>
      <c r="U581">
        <v>620238.06000000006</v>
      </c>
      <c r="V581">
        <v>229013.54</v>
      </c>
      <c r="Y581">
        <v>1925437</v>
      </c>
      <c r="Z581">
        <v>243877</v>
      </c>
      <c r="AD581">
        <v>384559.16</v>
      </c>
      <c r="AE581">
        <v>708154.2</v>
      </c>
      <c r="AJ581" s="5">
        <v>59596</v>
      </c>
      <c r="AK581">
        <v>218936.34</v>
      </c>
      <c r="AL581">
        <v>82730.09</v>
      </c>
      <c r="AM581">
        <v>281159.5</v>
      </c>
      <c r="AN581">
        <v>0</v>
      </c>
      <c r="AO581">
        <v>1798461.8</v>
      </c>
      <c r="AP581">
        <v>248114.25</v>
      </c>
      <c r="AS581" s="5">
        <v>59596</v>
      </c>
      <c r="AT581">
        <v>169234.6</v>
      </c>
      <c r="AU581">
        <v>65599.22</v>
      </c>
      <c r="AV581">
        <v>302433.65999999997</v>
      </c>
      <c r="AW581">
        <v>0</v>
      </c>
      <c r="AX581">
        <v>1703824.6</v>
      </c>
      <c r="AY581">
        <v>221612.25</v>
      </c>
      <c r="AZ581" s="5"/>
    </row>
    <row r="582" spans="2:52" x14ac:dyDescent="0.2">
      <c r="B582" s="5">
        <v>59627</v>
      </c>
      <c r="C582">
        <v>467914.5</v>
      </c>
      <c r="D582">
        <v>698482.01</v>
      </c>
      <c r="E582">
        <v>327823.78000000003</v>
      </c>
      <c r="H582">
        <v>2047899.9</v>
      </c>
      <c r="I582">
        <v>5036151.5</v>
      </c>
      <c r="J582">
        <v>3323947.5</v>
      </c>
      <c r="M582">
        <v>390502.88</v>
      </c>
      <c r="N582">
        <v>550831.69999999995</v>
      </c>
      <c r="S582" s="5">
        <v>59627</v>
      </c>
      <c r="T582">
        <v>525393.75</v>
      </c>
      <c r="U582">
        <v>611229.30000000005</v>
      </c>
      <c r="V582">
        <v>224119.18</v>
      </c>
      <c r="Y582">
        <v>1922413.6</v>
      </c>
      <c r="Z582">
        <v>245012.8</v>
      </c>
      <c r="AD582">
        <v>378656.88</v>
      </c>
      <c r="AE582">
        <v>628150.43999999994</v>
      </c>
      <c r="AJ582" s="5">
        <v>59627</v>
      </c>
      <c r="AK582">
        <v>210405.05</v>
      </c>
      <c r="AL582">
        <v>74129.22</v>
      </c>
      <c r="AM582">
        <v>277566.06</v>
      </c>
      <c r="AN582">
        <v>0</v>
      </c>
      <c r="AO582">
        <v>1799749.6</v>
      </c>
      <c r="AP582">
        <v>248150.42</v>
      </c>
      <c r="AS582" s="5">
        <v>59627</v>
      </c>
      <c r="AT582">
        <v>167148.42000000001</v>
      </c>
      <c r="AU582">
        <v>65625.53</v>
      </c>
      <c r="AV582">
        <v>295977.62</v>
      </c>
      <c r="AW582">
        <v>0</v>
      </c>
      <c r="AX582">
        <v>1701084.6</v>
      </c>
      <c r="AY582">
        <v>221328.7</v>
      </c>
      <c r="AZ582" s="5"/>
    </row>
    <row r="583" spans="2:52" x14ac:dyDescent="0.2">
      <c r="B583" s="5">
        <v>59657</v>
      </c>
      <c r="C583">
        <v>461603.8</v>
      </c>
      <c r="D583">
        <v>689499.87999999989</v>
      </c>
      <c r="E583">
        <v>333316.94</v>
      </c>
      <c r="H583">
        <v>2048881.9</v>
      </c>
      <c r="I583">
        <v>5041931.5</v>
      </c>
      <c r="J583">
        <v>3285506</v>
      </c>
      <c r="M583">
        <v>372220.15999999997</v>
      </c>
      <c r="N583">
        <v>529182.19999999995</v>
      </c>
      <c r="S583" s="5">
        <v>59657</v>
      </c>
      <c r="T583">
        <v>511649.56</v>
      </c>
      <c r="U583">
        <v>610556</v>
      </c>
      <c r="V583">
        <v>220773.71</v>
      </c>
      <c r="Y583">
        <v>1918170.4</v>
      </c>
      <c r="Z583">
        <v>244912.98</v>
      </c>
      <c r="AD583">
        <v>370209.8</v>
      </c>
      <c r="AE583">
        <v>566723</v>
      </c>
      <c r="AJ583" s="5">
        <v>59657</v>
      </c>
      <c r="AK583">
        <v>203631.53</v>
      </c>
      <c r="AL583">
        <v>66544.695000000007</v>
      </c>
      <c r="AM583">
        <v>274198.5</v>
      </c>
      <c r="AN583">
        <v>0</v>
      </c>
      <c r="AO583">
        <v>1800710.8</v>
      </c>
      <c r="AP583">
        <v>248171.12</v>
      </c>
      <c r="AS583" s="5">
        <v>59657</v>
      </c>
      <c r="AT583">
        <v>165646.57999999999</v>
      </c>
      <c r="AU583">
        <v>63299.222999999998</v>
      </c>
      <c r="AV583">
        <v>286275.65999999997</v>
      </c>
      <c r="AW583">
        <v>0</v>
      </c>
      <c r="AX583">
        <v>1697141.4</v>
      </c>
      <c r="AY583">
        <v>221028.98</v>
      </c>
      <c r="AZ583" s="5"/>
    </row>
    <row r="584" spans="2:52" x14ac:dyDescent="0.2">
      <c r="B584" s="5">
        <v>59688</v>
      </c>
      <c r="C584">
        <v>512685.03</v>
      </c>
      <c r="D584">
        <v>686333.57000000007</v>
      </c>
      <c r="E584">
        <v>353656.22</v>
      </c>
      <c r="H584">
        <v>2049547.1</v>
      </c>
      <c r="I584">
        <v>5098578</v>
      </c>
      <c r="J584">
        <v>3238038.5</v>
      </c>
      <c r="M584">
        <v>367297.84</v>
      </c>
      <c r="N584">
        <v>579974.40000000002</v>
      </c>
      <c r="S584" s="5">
        <v>59688</v>
      </c>
      <c r="T584">
        <v>511247</v>
      </c>
      <c r="U584">
        <v>611736</v>
      </c>
      <c r="V584">
        <v>228600.40999999997</v>
      </c>
      <c r="Y584">
        <v>1912848.6</v>
      </c>
      <c r="Z584">
        <v>243500.3</v>
      </c>
      <c r="AD584">
        <v>367742.2</v>
      </c>
      <c r="AE584">
        <v>551468.5</v>
      </c>
      <c r="AJ584" s="5">
        <v>59688</v>
      </c>
      <c r="AK584">
        <v>199763.44</v>
      </c>
      <c r="AL584">
        <v>62270.688000000002</v>
      </c>
      <c r="AM584">
        <v>272716.44</v>
      </c>
      <c r="AN584">
        <v>0</v>
      </c>
      <c r="AO584">
        <v>1801371.2</v>
      </c>
      <c r="AP584">
        <v>248175.84</v>
      </c>
      <c r="AS584" s="5">
        <v>59688</v>
      </c>
      <c r="AT584">
        <v>165692.48000000001</v>
      </c>
      <c r="AU584">
        <v>61815.004000000001</v>
      </c>
      <c r="AV584">
        <v>280381.84000000003</v>
      </c>
      <c r="AW584">
        <v>0</v>
      </c>
      <c r="AX584">
        <v>1692139.6</v>
      </c>
      <c r="AY584">
        <v>220708.95</v>
      </c>
      <c r="AZ584" s="5"/>
    </row>
    <row r="585" spans="2:52" x14ac:dyDescent="0.2">
      <c r="B585" s="5">
        <v>59718</v>
      </c>
      <c r="C585">
        <v>567587.30000000005</v>
      </c>
      <c r="D585">
        <v>693251.79</v>
      </c>
      <c r="E585">
        <v>385079.75</v>
      </c>
      <c r="H585">
        <v>2049925</v>
      </c>
      <c r="I585">
        <v>5251642</v>
      </c>
      <c r="J585">
        <v>3245899</v>
      </c>
      <c r="M585">
        <v>383087.97</v>
      </c>
      <c r="N585">
        <v>744384.75</v>
      </c>
      <c r="S585" s="5">
        <v>59718</v>
      </c>
      <c r="T585">
        <v>568838.40000000002</v>
      </c>
      <c r="U585">
        <v>613230.9</v>
      </c>
      <c r="V585">
        <v>258779.61799999999</v>
      </c>
      <c r="Y585">
        <v>1906582.1</v>
      </c>
      <c r="Z585">
        <v>241237.6</v>
      </c>
      <c r="AD585">
        <v>368615.28</v>
      </c>
      <c r="AE585">
        <v>653212.93999999994</v>
      </c>
      <c r="AJ585" s="5">
        <v>59718</v>
      </c>
      <c r="AK585">
        <v>198778.14</v>
      </c>
      <c r="AL585">
        <v>64309.016000000003</v>
      </c>
      <c r="AM585">
        <v>272810.75</v>
      </c>
      <c r="AN585">
        <v>0</v>
      </c>
      <c r="AO585">
        <v>1801760.8</v>
      </c>
      <c r="AP585">
        <v>248164.2</v>
      </c>
      <c r="AS585" s="5">
        <v>59718</v>
      </c>
      <c r="AT585">
        <v>166703.4</v>
      </c>
      <c r="AU585">
        <v>61162.5</v>
      </c>
      <c r="AV585">
        <v>279851.15999999997</v>
      </c>
      <c r="AW585">
        <v>0</v>
      </c>
      <c r="AX585">
        <v>1686216.9</v>
      </c>
      <c r="AY585">
        <v>220365.14</v>
      </c>
      <c r="AZ585" s="5"/>
    </row>
    <row r="586" spans="2:52" x14ac:dyDescent="0.2">
      <c r="B586" s="5">
        <v>59749</v>
      </c>
      <c r="C586">
        <v>638003.93999999994</v>
      </c>
      <c r="D586">
        <v>701739.83000000007</v>
      </c>
      <c r="E586">
        <v>415878.40000000002</v>
      </c>
      <c r="H586">
        <v>2050044.4</v>
      </c>
      <c r="I586">
        <v>5441122</v>
      </c>
      <c r="J586">
        <v>3316906.2</v>
      </c>
      <c r="M586">
        <v>419922.94</v>
      </c>
      <c r="N586">
        <v>971711.56</v>
      </c>
      <c r="S586" s="5">
        <v>59749</v>
      </c>
      <c r="T586">
        <v>676620.06</v>
      </c>
      <c r="U586">
        <v>619908.1</v>
      </c>
      <c r="V586">
        <v>299550.40000000002</v>
      </c>
      <c r="Y586">
        <v>1899489.9</v>
      </c>
      <c r="Z586">
        <v>238676.03</v>
      </c>
      <c r="AD586">
        <v>377188.7</v>
      </c>
      <c r="AE586">
        <v>899029.7</v>
      </c>
      <c r="AJ586" s="5">
        <v>59749</v>
      </c>
      <c r="AK586">
        <v>201009.44</v>
      </c>
      <c r="AL586">
        <v>74190.740000000005</v>
      </c>
      <c r="AM586">
        <v>274384.90000000002</v>
      </c>
      <c r="AN586">
        <v>0</v>
      </c>
      <c r="AO586">
        <v>1801908</v>
      </c>
      <c r="AP586">
        <v>248136.27</v>
      </c>
      <c r="AS586" s="5">
        <v>59749</v>
      </c>
      <c r="AT586">
        <v>168693.48</v>
      </c>
      <c r="AU586">
        <v>64596.99</v>
      </c>
      <c r="AV586">
        <v>282364.59999999998</v>
      </c>
      <c r="AW586">
        <v>0</v>
      </c>
      <c r="AX586">
        <v>1679494.9</v>
      </c>
      <c r="AY586">
        <v>219995.14</v>
      </c>
      <c r="AZ586" s="5"/>
    </row>
    <row r="587" spans="2:52" x14ac:dyDescent="0.2">
      <c r="B587" s="5">
        <v>59780</v>
      </c>
      <c r="C587">
        <v>719672.6</v>
      </c>
      <c r="D587">
        <v>709920.20000000007</v>
      </c>
      <c r="E587">
        <v>423155.75</v>
      </c>
      <c r="H587">
        <v>2049930.9</v>
      </c>
      <c r="I587">
        <v>5580499.5</v>
      </c>
      <c r="J587">
        <v>3337740</v>
      </c>
      <c r="M587">
        <v>461198.94</v>
      </c>
      <c r="N587">
        <v>1126651.6000000001</v>
      </c>
      <c r="S587" s="5">
        <v>59780</v>
      </c>
      <c r="T587">
        <v>767906.44</v>
      </c>
      <c r="U587">
        <v>627191.80000000005</v>
      </c>
      <c r="V587">
        <v>325054.06400000001</v>
      </c>
      <c r="Y587">
        <v>1891675.9</v>
      </c>
      <c r="Z587">
        <v>236459.08</v>
      </c>
      <c r="AD587">
        <v>391981.1</v>
      </c>
      <c r="AE587">
        <v>1147890.8999999999</v>
      </c>
      <c r="AJ587" s="5">
        <v>59780</v>
      </c>
      <c r="AK587">
        <v>205683.72</v>
      </c>
      <c r="AL587">
        <v>87975.93</v>
      </c>
      <c r="AM587">
        <v>277556.88</v>
      </c>
      <c r="AN587">
        <v>0</v>
      </c>
      <c r="AO587">
        <v>1801838.5</v>
      </c>
      <c r="AP587">
        <v>248092.16</v>
      </c>
      <c r="AS587" s="5">
        <v>59780</v>
      </c>
      <c r="AT587">
        <v>171738.2</v>
      </c>
      <c r="AU587">
        <v>71308.304999999993</v>
      </c>
      <c r="AV587">
        <v>287094.53000000003</v>
      </c>
      <c r="AW587">
        <v>0</v>
      </c>
      <c r="AX587">
        <v>1672078.9</v>
      </c>
      <c r="AY587">
        <v>219597.12</v>
      </c>
      <c r="AZ587" s="5"/>
    </row>
    <row r="588" spans="2:52" x14ac:dyDescent="0.2">
      <c r="B588" s="5">
        <v>59810</v>
      </c>
      <c r="C588">
        <v>746266.44</v>
      </c>
      <c r="D588">
        <v>715382.61</v>
      </c>
      <c r="E588">
        <v>408754.16</v>
      </c>
      <c r="H588">
        <v>2049607.5</v>
      </c>
      <c r="I588">
        <v>5630138.5</v>
      </c>
      <c r="J588">
        <v>3299152.8</v>
      </c>
      <c r="M588">
        <v>487024.62</v>
      </c>
      <c r="N588">
        <v>1162184</v>
      </c>
      <c r="S588" s="5">
        <v>59810</v>
      </c>
      <c r="T588">
        <v>793158.06</v>
      </c>
      <c r="U588">
        <v>630997.69999999995</v>
      </c>
      <c r="V588">
        <v>318635.57</v>
      </c>
      <c r="Y588">
        <v>1883230.1</v>
      </c>
      <c r="Z588">
        <v>235140.88</v>
      </c>
      <c r="AD588">
        <v>404173.9</v>
      </c>
      <c r="AE588">
        <v>1262313</v>
      </c>
      <c r="AJ588" s="5">
        <v>59810</v>
      </c>
      <c r="AK588">
        <v>211202.19</v>
      </c>
      <c r="AL588">
        <v>98828.42</v>
      </c>
      <c r="AM588">
        <v>282019.71999999997</v>
      </c>
      <c r="AN588">
        <v>0</v>
      </c>
      <c r="AO588">
        <v>1801575.2</v>
      </c>
      <c r="AP588">
        <v>248032.3</v>
      </c>
      <c r="AS588" s="5">
        <v>59810</v>
      </c>
      <c r="AT588">
        <v>175152.45</v>
      </c>
      <c r="AU588">
        <v>78509.25</v>
      </c>
      <c r="AV588">
        <v>293733.7</v>
      </c>
      <c r="AW588">
        <v>0</v>
      </c>
      <c r="AX588">
        <v>1664060.4</v>
      </c>
      <c r="AY588">
        <v>219169.95</v>
      </c>
      <c r="AZ588" s="5"/>
    </row>
    <row r="589" spans="2:52" x14ac:dyDescent="0.2">
      <c r="B589" s="5">
        <v>59841</v>
      </c>
      <c r="C589">
        <v>695806.94</v>
      </c>
      <c r="D589">
        <v>718919.27</v>
      </c>
      <c r="E589">
        <v>394077.97</v>
      </c>
      <c r="H589">
        <v>2049095.1</v>
      </c>
      <c r="I589">
        <v>5604136.5</v>
      </c>
      <c r="J589">
        <v>3275223.8</v>
      </c>
      <c r="M589">
        <v>489834.4</v>
      </c>
      <c r="N589">
        <v>1124395.3999999999</v>
      </c>
      <c r="S589" s="5">
        <v>59841</v>
      </c>
      <c r="T589">
        <v>790783.06</v>
      </c>
      <c r="U589">
        <v>630005.9</v>
      </c>
      <c r="V589">
        <v>298461.34600000002</v>
      </c>
      <c r="Y589">
        <v>1874230.2</v>
      </c>
      <c r="Z589">
        <v>234633.95</v>
      </c>
      <c r="AD589">
        <v>404636.88</v>
      </c>
      <c r="AE589">
        <v>1253475.3999999999</v>
      </c>
      <c r="AJ589" s="5">
        <v>59841</v>
      </c>
      <c r="AK589">
        <v>215528.95</v>
      </c>
      <c r="AL589">
        <v>101589.05499999999</v>
      </c>
      <c r="AM589">
        <v>286088.7</v>
      </c>
      <c r="AN589">
        <v>0</v>
      </c>
      <c r="AO589">
        <v>1801138.1</v>
      </c>
      <c r="AP589">
        <v>247957.16</v>
      </c>
      <c r="AS589" s="5">
        <v>59841</v>
      </c>
      <c r="AT589">
        <v>177667.62</v>
      </c>
      <c r="AU589">
        <v>82131.839999999997</v>
      </c>
      <c r="AV589">
        <v>301176.28000000003</v>
      </c>
      <c r="AW589">
        <v>0</v>
      </c>
      <c r="AX589">
        <v>1655517.4</v>
      </c>
      <c r="AY589">
        <v>218712.86</v>
      </c>
      <c r="AZ589" s="5"/>
    </row>
    <row r="590" spans="2:52" x14ac:dyDescent="0.2">
      <c r="B590" s="5">
        <v>59871</v>
      </c>
      <c r="C590">
        <v>608674.25</v>
      </c>
      <c r="D590">
        <v>709827.6</v>
      </c>
      <c r="E590">
        <v>376441.4</v>
      </c>
      <c r="H590">
        <v>2048411.5</v>
      </c>
      <c r="I590">
        <v>5464977.5</v>
      </c>
      <c r="J590">
        <v>3271671</v>
      </c>
      <c r="M590">
        <v>470818.94</v>
      </c>
      <c r="N590">
        <v>1056644.3999999999</v>
      </c>
      <c r="S590" s="5">
        <v>59871</v>
      </c>
      <c r="T590">
        <v>694986.6</v>
      </c>
      <c r="U590">
        <v>629489.1</v>
      </c>
      <c r="V590">
        <v>276943.40999999997</v>
      </c>
      <c r="Y590">
        <v>1864742.6</v>
      </c>
      <c r="Z590">
        <v>234787.8</v>
      </c>
      <c r="AD590">
        <v>385703.56</v>
      </c>
      <c r="AE590">
        <v>1185832.3999999999</v>
      </c>
      <c r="AJ590" s="5">
        <v>59871</v>
      </c>
      <c r="AK590">
        <v>217211.16</v>
      </c>
      <c r="AL590">
        <v>97578.67</v>
      </c>
      <c r="AM590">
        <v>289030.15999999997</v>
      </c>
      <c r="AN590">
        <v>0</v>
      </c>
      <c r="AO590">
        <v>1800544.4</v>
      </c>
      <c r="AP590">
        <v>247867.38</v>
      </c>
      <c r="AS590" s="5">
        <v>59871</v>
      </c>
      <c r="AT590">
        <v>176639.78</v>
      </c>
      <c r="AU590">
        <v>74872.75</v>
      </c>
      <c r="AV590">
        <v>307054.12</v>
      </c>
      <c r="AW590">
        <v>0</v>
      </c>
      <c r="AX590">
        <v>1646517</v>
      </c>
      <c r="AY590">
        <v>218225.62</v>
      </c>
      <c r="AZ590" s="5"/>
    </row>
    <row r="591" spans="2:52" x14ac:dyDescent="0.2">
      <c r="B591" s="5">
        <v>59902</v>
      </c>
      <c r="C591">
        <v>549607.4</v>
      </c>
      <c r="D591">
        <v>706304.58000000007</v>
      </c>
      <c r="E591">
        <v>358566.28</v>
      </c>
      <c r="H591">
        <v>2047572.9</v>
      </c>
      <c r="I591">
        <v>5303733.5</v>
      </c>
      <c r="J591">
        <v>3268636</v>
      </c>
      <c r="M591">
        <v>436174.75</v>
      </c>
      <c r="N591">
        <v>972801.3</v>
      </c>
      <c r="S591" s="5">
        <v>59902</v>
      </c>
      <c r="T591">
        <v>619554.9</v>
      </c>
      <c r="U591">
        <v>618869.80000000005</v>
      </c>
      <c r="V591">
        <v>256842.32400000002</v>
      </c>
      <c r="Y591">
        <v>1854824.8</v>
      </c>
      <c r="Z591">
        <v>235260.66</v>
      </c>
      <c r="AD591">
        <v>358107.8</v>
      </c>
      <c r="AE591">
        <v>1091479.2</v>
      </c>
      <c r="AJ591" s="5">
        <v>59902</v>
      </c>
      <c r="AK591">
        <v>214680.88</v>
      </c>
      <c r="AL591">
        <v>88513.81</v>
      </c>
      <c r="AM591">
        <v>291798.34000000003</v>
      </c>
      <c r="AN591">
        <v>0</v>
      </c>
      <c r="AO591">
        <v>1799809.1</v>
      </c>
      <c r="AP591">
        <v>247763.72</v>
      </c>
      <c r="AS591" s="5">
        <v>59902</v>
      </c>
      <c r="AT591">
        <v>170609.9</v>
      </c>
      <c r="AU591">
        <v>65055.311999999998</v>
      </c>
      <c r="AV591">
        <v>312316.7</v>
      </c>
      <c r="AW591">
        <v>0</v>
      </c>
      <c r="AX591">
        <v>1637116.5</v>
      </c>
      <c r="AY591">
        <v>217708.17</v>
      </c>
      <c r="AZ591" s="5"/>
    </row>
    <row r="592" spans="2:52" x14ac:dyDescent="0.2">
      <c r="B592" s="5">
        <v>59933</v>
      </c>
      <c r="C592">
        <v>545879.5</v>
      </c>
      <c r="D592">
        <v>697604.33000000007</v>
      </c>
      <c r="E592">
        <v>340825.66</v>
      </c>
      <c r="H592">
        <v>2046715.1</v>
      </c>
      <c r="I592">
        <v>5179337</v>
      </c>
      <c r="J592">
        <v>3261598.2</v>
      </c>
      <c r="M592">
        <v>409004.97</v>
      </c>
      <c r="N592">
        <v>891404.94</v>
      </c>
      <c r="S592" s="5">
        <v>59933</v>
      </c>
      <c r="T592">
        <v>597074.6</v>
      </c>
      <c r="U592">
        <v>613427.9</v>
      </c>
      <c r="V592">
        <v>241982.16399999999</v>
      </c>
      <c r="Y592">
        <v>1844935.4</v>
      </c>
      <c r="Z592">
        <v>235636.98</v>
      </c>
      <c r="AD592">
        <v>334623.5</v>
      </c>
      <c r="AE592">
        <v>995458.8</v>
      </c>
      <c r="AJ592" s="5">
        <v>59933</v>
      </c>
      <c r="AK592">
        <v>208509.03</v>
      </c>
      <c r="AL592">
        <v>81622.850000000006</v>
      </c>
      <c r="AM592">
        <v>294115.28000000003</v>
      </c>
      <c r="AN592">
        <v>0</v>
      </c>
      <c r="AO592">
        <v>1799070</v>
      </c>
      <c r="AP592">
        <v>247645.16</v>
      </c>
      <c r="AS592" s="5">
        <v>59933</v>
      </c>
      <c r="AT592">
        <v>162473.60000000001</v>
      </c>
      <c r="AU592">
        <v>58402.667999999998</v>
      </c>
      <c r="AV592">
        <v>316890.03000000003</v>
      </c>
      <c r="AW592">
        <v>0</v>
      </c>
      <c r="AX592">
        <v>1627777.2</v>
      </c>
      <c r="AY592">
        <v>217157.98</v>
      </c>
      <c r="AZ592" s="5"/>
    </row>
    <row r="593" spans="2:52" x14ac:dyDescent="0.2">
      <c r="B593" s="5">
        <v>59962</v>
      </c>
      <c r="C593">
        <v>550592.06000000006</v>
      </c>
      <c r="D593">
        <v>685672.91</v>
      </c>
      <c r="E593">
        <v>331034.96999999997</v>
      </c>
      <c r="H593">
        <v>2046543.5</v>
      </c>
      <c r="I593">
        <v>5086737.5</v>
      </c>
      <c r="J593">
        <v>3226806.5</v>
      </c>
      <c r="M593">
        <v>388147.28</v>
      </c>
      <c r="N593">
        <v>814475.44</v>
      </c>
      <c r="S593" s="5">
        <v>59962</v>
      </c>
      <c r="T593">
        <v>577239.30000000005</v>
      </c>
      <c r="U593">
        <v>605083.6</v>
      </c>
      <c r="V593">
        <v>230019.88500000001</v>
      </c>
      <c r="Y593">
        <v>1837376.8</v>
      </c>
      <c r="Z593">
        <v>235478.39</v>
      </c>
      <c r="AD593">
        <v>316806.21999999997</v>
      </c>
      <c r="AE593">
        <v>897276.56</v>
      </c>
      <c r="AJ593" s="5">
        <v>59962</v>
      </c>
      <c r="AK593">
        <v>200978.69</v>
      </c>
      <c r="AL593">
        <v>76018.47</v>
      </c>
      <c r="AM593">
        <v>295737.28000000003</v>
      </c>
      <c r="AN593">
        <v>0</v>
      </c>
      <c r="AO593">
        <v>1799031.9</v>
      </c>
      <c r="AP593">
        <v>247511.62</v>
      </c>
      <c r="AS593" s="5">
        <v>59962</v>
      </c>
      <c r="AT593">
        <v>154296.34</v>
      </c>
      <c r="AU593">
        <v>51904.777000000002</v>
      </c>
      <c r="AV593">
        <v>320407.88</v>
      </c>
      <c r="AW593">
        <v>0</v>
      </c>
      <c r="AX593">
        <v>1620800.1</v>
      </c>
      <c r="AY593">
        <v>216576.47</v>
      </c>
      <c r="AZ593" s="5"/>
    </row>
    <row r="594" spans="2:52" x14ac:dyDescent="0.2">
      <c r="B594" s="5">
        <v>59993</v>
      </c>
      <c r="C594">
        <v>512429.53</v>
      </c>
      <c r="D594">
        <v>680511.11</v>
      </c>
      <c r="E594">
        <v>325597.59999999998</v>
      </c>
      <c r="H594">
        <v>2047246.2</v>
      </c>
      <c r="I594">
        <v>5054274</v>
      </c>
      <c r="J594">
        <v>3187183.8</v>
      </c>
      <c r="M594">
        <v>375917.12</v>
      </c>
      <c r="N594">
        <v>743848.06</v>
      </c>
      <c r="S594" s="5">
        <v>59993</v>
      </c>
      <c r="T594">
        <v>526650.9</v>
      </c>
      <c r="U594">
        <v>593859.6</v>
      </c>
      <c r="V594">
        <v>222590.19400000002</v>
      </c>
      <c r="Y594">
        <v>1832698.6</v>
      </c>
      <c r="Z594">
        <v>234744.06</v>
      </c>
      <c r="AD594">
        <v>303365.46999999997</v>
      </c>
      <c r="AE594">
        <v>802260.94</v>
      </c>
      <c r="AJ594" s="5">
        <v>59993</v>
      </c>
      <c r="AK594">
        <v>194696.73</v>
      </c>
      <c r="AL594">
        <v>71656.009999999995</v>
      </c>
      <c r="AM594">
        <v>296396.53000000003</v>
      </c>
      <c r="AN594">
        <v>0</v>
      </c>
      <c r="AO594">
        <v>1799877.4</v>
      </c>
      <c r="AP594">
        <v>247368.81</v>
      </c>
      <c r="AS594" s="5">
        <v>59993</v>
      </c>
      <c r="AT594">
        <v>147393.06</v>
      </c>
      <c r="AU594">
        <v>45895.445</v>
      </c>
      <c r="AV594">
        <v>322358.03000000003</v>
      </c>
      <c r="AW594">
        <v>0</v>
      </c>
      <c r="AX594">
        <v>1616720.5</v>
      </c>
      <c r="AY594">
        <v>215978.08</v>
      </c>
      <c r="AZ594" s="5"/>
    </row>
    <row r="595" spans="2:52" x14ac:dyDescent="0.2">
      <c r="B595" s="5">
        <v>60023</v>
      </c>
      <c r="C595">
        <v>471414.44</v>
      </c>
      <c r="D595">
        <v>678530.78</v>
      </c>
      <c r="E595">
        <v>328250.71999999997</v>
      </c>
      <c r="H595">
        <v>2048745.9</v>
      </c>
      <c r="I595">
        <v>5062659.5</v>
      </c>
      <c r="J595">
        <v>3143176.8</v>
      </c>
      <c r="M595">
        <v>375758.8</v>
      </c>
      <c r="N595">
        <v>702033.94</v>
      </c>
      <c r="S595" s="5">
        <v>60023</v>
      </c>
      <c r="T595">
        <v>508278.2</v>
      </c>
      <c r="U595">
        <v>586677.6</v>
      </c>
      <c r="V595">
        <v>223485.99400000001</v>
      </c>
      <c r="Y595">
        <v>1830593</v>
      </c>
      <c r="Z595">
        <v>233628.48</v>
      </c>
      <c r="AD595">
        <v>292744.84000000003</v>
      </c>
      <c r="AE595">
        <v>726977.6</v>
      </c>
      <c r="AJ595" s="5">
        <v>60023</v>
      </c>
      <c r="AK595">
        <v>191408.47</v>
      </c>
      <c r="AL595">
        <v>71659.66</v>
      </c>
      <c r="AM595">
        <v>296036.96999999997</v>
      </c>
      <c r="AN595">
        <v>0</v>
      </c>
      <c r="AO595">
        <v>1801523.5</v>
      </c>
      <c r="AP595">
        <v>247222.28</v>
      </c>
      <c r="AS595" s="5">
        <v>60023</v>
      </c>
      <c r="AT595">
        <v>142668.07999999999</v>
      </c>
      <c r="AU595">
        <v>38897.684000000001</v>
      </c>
      <c r="AV595">
        <v>321807.38</v>
      </c>
      <c r="AW595">
        <v>0</v>
      </c>
      <c r="AX595">
        <v>1615216.6</v>
      </c>
      <c r="AY595">
        <v>215376.4</v>
      </c>
      <c r="AZ595" s="5"/>
    </row>
    <row r="596" spans="2:52" x14ac:dyDescent="0.2">
      <c r="B596" s="5">
        <v>60054</v>
      </c>
      <c r="C596">
        <v>495132</v>
      </c>
      <c r="D596">
        <v>683211.24</v>
      </c>
      <c r="E596">
        <v>344023.2</v>
      </c>
      <c r="H596">
        <v>2050939.2</v>
      </c>
      <c r="I596">
        <v>5153833</v>
      </c>
      <c r="J596">
        <v>3125910.5</v>
      </c>
      <c r="M596">
        <v>387229.7</v>
      </c>
      <c r="N596">
        <v>725512.7</v>
      </c>
      <c r="S596" s="5">
        <v>60054</v>
      </c>
      <c r="T596">
        <v>517961.12</v>
      </c>
      <c r="U596">
        <v>587866.06000000006</v>
      </c>
      <c r="V596">
        <v>230089.27299999999</v>
      </c>
      <c r="Y596">
        <v>1830687.1</v>
      </c>
      <c r="Z596">
        <v>232026.22</v>
      </c>
      <c r="AD596">
        <v>294872.90000000002</v>
      </c>
      <c r="AE596">
        <v>681321</v>
      </c>
      <c r="AJ596" s="5">
        <v>60054</v>
      </c>
      <c r="AK596">
        <v>190550.3</v>
      </c>
      <c r="AL596">
        <v>75962.42</v>
      </c>
      <c r="AM596">
        <v>296091.65999999997</v>
      </c>
      <c r="AN596">
        <v>0</v>
      </c>
      <c r="AO596">
        <v>1803862.8</v>
      </c>
      <c r="AP596">
        <v>247076.84</v>
      </c>
      <c r="AS596" s="5">
        <v>60054</v>
      </c>
      <c r="AT596">
        <v>140781.35999999999</v>
      </c>
      <c r="AU596">
        <v>36520.79</v>
      </c>
      <c r="AV596">
        <v>319004.15999999997</v>
      </c>
      <c r="AW596">
        <v>0</v>
      </c>
      <c r="AX596">
        <v>1615904.6</v>
      </c>
      <c r="AY596">
        <v>214782.38</v>
      </c>
      <c r="AZ596" s="5"/>
    </row>
    <row r="597" spans="2:52" x14ac:dyDescent="0.2">
      <c r="B597" s="5">
        <v>60084</v>
      </c>
      <c r="C597">
        <v>555322.9</v>
      </c>
      <c r="D597">
        <v>692269.26</v>
      </c>
      <c r="E597">
        <v>369241.84</v>
      </c>
      <c r="H597">
        <v>2053731.6</v>
      </c>
      <c r="I597">
        <v>5315154.5</v>
      </c>
      <c r="J597">
        <v>3181722.5</v>
      </c>
      <c r="M597">
        <v>411134.12</v>
      </c>
      <c r="N597">
        <v>831390.4</v>
      </c>
      <c r="S597" s="5">
        <v>60084</v>
      </c>
      <c r="T597">
        <v>546223.80000000005</v>
      </c>
      <c r="U597">
        <v>592327.56000000006</v>
      </c>
      <c r="V597">
        <v>246521.84000000003</v>
      </c>
      <c r="Y597">
        <v>1832645.2</v>
      </c>
      <c r="Z597">
        <v>230143.6</v>
      </c>
      <c r="AD597">
        <v>312343.84000000003</v>
      </c>
      <c r="AE597">
        <v>685237.25</v>
      </c>
      <c r="AJ597" s="5">
        <v>60084</v>
      </c>
      <c r="AK597">
        <v>191953.34</v>
      </c>
      <c r="AL597">
        <v>83674.945000000007</v>
      </c>
      <c r="AM597">
        <v>298005.03000000003</v>
      </c>
      <c r="AN597">
        <v>0</v>
      </c>
      <c r="AO597">
        <v>1806795</v>
      </c>
      <c r="AP597">
        <v>246936.55</v>
      </c>
      <c r="AS597" s="5">
        <v>60084</v>
      </c>
      <c r="AT597">
        <v>141496.73000000001</v>
      </c>
      <c r="AU597">
        <v>40794.703000000001</v>
      </c>
      <c r="AV597">
        <v>316519.88</v>
      </c>
      <c r="AW597">
        <v>0</v>
      </c>
      <c r="AX597">
        <v>1618441</v>
      </c>
      <c r="AY597">
        <v>214204.38</v>
      </c>
      <c r="AZ597" s="5"/>
    </row>
    <row r="598" spans="2:52" x14ac:dyDescent="0.2">
      <c r="B598" s="5">
        <v>60115</v>
      </c>
      <c r="C598">
        <v>626731.6</v>
      </c>
      <c r="D598">
        <v>702857.57</v>
      </c>
      <c r="E598">
        <v>394567.22</v>
      </c>
      <c r="H598">
        <v>2057037.9</v>
      </c>
      <c r="I598">
        <v>5475774</v>
      </c>
      <c r="J598">
        <v>3279953</v>
      </c>
      <c r="M598">
        <v>446453.3</v>
      </c>
      <c r="N598">
        <v>986972.8</v>
      </c>
      <c r="S598" s="5">
        <v>60115</v>
      </c>
      <c r="T598">
        <v>576972.56000000006</v>
      </c>
      <c r="U598">
        <v>598540.30000000005</v>
      </c>
      <c r="V598">
        <v>269744.90999999997</v>
      </c>
      <c r="Y598">
        <v>1836179.6</v>
      </c>
      <c r="Z598">
        <v>228449.06</v>
      </c>
      <c r="AD598">
        <v>338868.97</v>
      </c>
      <c r="AE598">
        <v>757816.56</v>
      </c>
      <c r="AJ598" s="5">
        <v>60115</v>
      </c>
      <c r="AK598">
        <v>195550.05</v>
      </c>
      <c r="AL598">
        <v>94061.92</v>
      </c>
      <c r="AM598">
        <v>302159.09999999998</v>
      </c>
      <c r="AN598">
        <v>0</v>
      </c>
      <c r="AO598">
        <v>1810233.2</v>
      </c>
      <c r="AP598">
        <v>246804.84</v>
      </c>
      <c r="AS598" s="5">
        <v>60115</v>
      </c>
      <c r="AT598">
        <v>144067.14000000001</v>
      </c>
      <c r="AU598">
        <v>48015.347999999998</v>
      </c>
      <c r="AV598">
        <v>317088.46999999997</v>
      </c>
      <c r="AW598">
        <v>0</v>
      </c>
      <c r="AX598">
        <v>1622530.8</v>
      </c>
      <c r="AY598">
        <v>213648.86</v>
      </c>
      <c r="AZ598" s="5"/>
    </row>
    <row r="599" spans="2:52" x14ac:dyDescent="0.2">
      <c r="B599" s="5">
        <v>60146</v>
      </c>
      <c r="C599">
        <v>687767.3</v>
      </c>
      <c r="D599">
        <v>713608.89</v>
      </c>
      <c r="E599">
        <v>402819.53</v>
      </c>
      <c r="H599">
        <v>2060785.5</v>
      </c>
      <c r="I599">
        <v>5616586</v>
      </c>
      <c r="J599">
        <v>3328904.2</v>
      </c>
      <c r="M599">
        <v>495012.34</v>
      </c>
      <c r="N599">
        <v>1098203.1000000001</v>
      </c>
      <c r="S599" s="5">
        <v>60146</v>
      </c>
      <c r="T599">
        <v>610049.56000000006</v>
      </c>
      <c r="U599">
        <v>607292.5</v>
      </c>
      <c r="V599">
        <v>291988.27999999997</v>
      </c>
      <c r="Y599">
        <v>1841044.1</v>
      </c>
      <c r="Z599">
        <v>227459.48</v>
      </c>
      <c r="AD599">
        <v>369314.78</v>
      </c>
      <c r="AE599">
        <v>860858</v>
      </c>
      <c r="AJ599" s="5">
        <v>60146</v>
      </c>
      <c r="AK599">
        <v>201193.03</v>
      </c>
      <c r="AL599">
        <v>107102.75</v>
      </c>
      <c r="AM599">
        <v>308391.2</v>
      </c>
      <c r="AN599">
        <v>0</v>
      </c>
      <c r="AO599">
        <v>1814101</v>
      </c>
      <c r="AP599">
        <v>246684.58</v>
      </c>
      <c r="AS599" s="5">
        <v>60146</v>
      </c>
      <c r="AT599">
        <v>147918.56</v>
      </c>
      <c r="AU599">
        <v>56760.726999999999</v>
      </c>
      <c r="AV599">
        <v>320264.56</v>
      </c>
      <c r="AW599">
        <v>0</v>
      </c>
      <c r="AX599">
        <v>1627923.6</v>
      </c>
      <c r="AY599">
        <v>213120.66</v>
      </c>
      <c r="AZ599" s="5"/>
    </row>
    <row r="600" spans="2:52" x14ac:dyDescent="0.2">
      <c r="B600" s="5">
        <v>60176</v>
      </c>
      <c r="C600">
        <v>707894</v>
      </c>
      <c r="D600">
        <v>722347.62</v>
      </c>
      <c r="E600">
        <v>391998</v>
      </c>
      <c r="H600">
        <v>2064910.1</v>
      </c>
      <c r="I600">
        <v>5676693</v>
      </c>
      <c r="J600">
        <v>3312801.5</v>
      </c>
      <c r="M600">
        <v>531507.80000000005</v>
      </c>
      <c r="N600">
        <v>1103873.1000000001</v>
      </c>
      <c r="S600" s="5">
        <v>60176</v>
      </c>
      <c r="T600">
        <v>603340.06000000006</v>
      </c>
      <c r="U600">
        <v>614386.93999999994</v>
      </c>
      <c r="V600">
        <v>297090.10600000003</v>
      </c>
      <c r="Y600">
        <v>1847032.2</v>
      </c>
      <c r="Z600">
        <v>227809.95</v>
      </c>
      <c r="AD600">
        <v>394676.97</v>
      </c>
      <c r="AE600">
        <v>923742</v>
      </c>
      <c r="AJ600" s="5">
        <v>60176</v>
      </c>
      <c r="AK600">
        <v>207831.77</v>
      </c>
      <c r="AL600">
        <v>118836.13</v>
      </c>
      <c r="AM600">
        <v>316045.06</v>
      </c>
      <c r="AN600">
        <v>0</v>
      </c>
      <c r="AO600">
        <v>1818332</v>
      </c>
      <c r="AP600">
        <v>246578.19</v>
      </c>
      <c r="AS600" s="5">
        <v>60176</v>
      </c>
      <c r="AT600">
        <v>152571.72</v>
      </c>
      <c r="AU600">
        <v>66145.240000000005</v>
      </c>
      <c r="AV600">
        <v>325196.90000000002</v>
      </c>
      <c r="AW600">
        <v>0</v>
      </c>
      <c r="AX600">
        <v>1634408.9</v>
      </c>
      <c r="AY600">
        <v>212623.42</v>
      </c>
      <c r="AZ600" s="5"/>
    </row>
    <row r="601" spans="2:52" x14ac:dyDescent="0.2">
      <c r="B601" s="5">
        <v>60207</v>
      </c>
      <c r="C601">
        <v>656736.9</v>
      </c>
      <c r="D601">
        <v>724947.1</v>
      </c>
      <c r="E601">
        <v>375943.7</v>
      </c>
      <c r="H601">
        <v>2069357.1</v>
      </c>
      <c r="I601">
        <v>5662256.5</v>
      </c>
      <c r="J601">
        <v>3290859.2</v>
      </c>
      <c r="M601">
        <v>541342.30000000005</v>
      </c>
      <c r="N601">
        <v>1038989.3</v>
      </c>
      <c r="S601" s="5">
        <v>60207</v>
      </c>
      <c r="T601">
        <v>587393.69999999995</v>
      </c>
      <c r="U601">
        <v>620169.1</v>
      </c>
      <c r="V601">
        <v>292133.83999999997</v>
      </c>
      <c r="Y601">
        <v>1853968.9</v>
      </c>
      <c r="Z601">
        <v>229557.56</v>
      </c>
      <c r="AD601">
        <v>409140.44</v>
      </c>
      <c r="AE601">
        <v>920299.7</v>
      </c>
      <c r="AJ601" s="5">
        <v>60207</v>
      </c>
      <c r="AK601">
        <v>213698.52</v>
      </c>
      <c r="AL601">
        <v>124107</v>
      </c>
      <c r="AM601">
        <v>322361.44</v>
      </c>
      <c r="AN601">
        <v>0</v>
      </c>
      <c r="AO601">
        <v>1822869.4</v>
      </c>
      <c r="AP601">
        <v>246487.73</v>
      </c>
      <c r="AS601" s="5">
        <v>60207</v>
      </c>
      <c r="AT601">
        <v>157248.82999999999</v>
      </c>
      <c r="AU601">
        <v>72242.585999999996</v>
      </c>
      <c r="AV601">
        <v>331041.3</v>
      </c>
      <c r="AW601">
        <v>0</v>
      </c>
      <c r="AX601">
        <v>1641808.9</v>
      </c>
      <c r="AY601">
        <v>212159.89</v>
      </c>
      <c r="AZ601" s="5"/>
    </row>
    <row r="602" spans="2:52" x14ac:dyDescent="0.2">
      <c r="B602" s="5">
        <v>60237</v>
      </c>
      <c r="C602">
        <v>579291.19999999995</v>
      </c>
      <c r="D602">
        <v>719046.96</v>
      </c>
      <c r="E602">
        <v>358413.3</v>
      </c>
      <c r="H602">
        <v>2074078.1</v>
      </c>
      <c r="I602">
        <v>5588787</v>
      </c>
      <c r="J602">
        <v>3279003</v>
      </c>
      <c r="M602">
        <v>527179.43999999994</v>
      </c>
      <c r="N602">
        <v>945587.94</v>
      </c>
      <c r="S602" s="5">
        <v>60237</v>
      </c>
      <c r="T602">
        <v>571030.25</v>
      </c>
      <c r="U602">
        <v>621163.56000000006</v>
      </c>
      <c r="V602">
        <v>275250.90100000001</v>
      </c>
      <c r="Y602">
        <v>1861707.1</v>
      </c>
      <c r="Z602">
        <v>232307.31</v>
      </c>
      <c r="AD602">
        <v>414414.2</v>
      </c>
      <c r="AE602">
        <v>861287.3</v>
      </c>
      <c r="AJ602" s="5">
        <v>60237</v>
      </c>
      <c r="AK602">
        <v>217056.4</v>
      </c>
      <c r="AL602">
        <v>122376.266</v>
      </c>
      <c r="AM602">
        <v>327249.12</v>
      </c>
      <c r="AN602">
        <v>0</v>
      </c>
      <c r="AO602">
        <v>1827663.1</v>
      </c>
      <c r="AP602">
        <v>246414.83</v>
      </c>
      <c r="AS602" s="5">
        <v>60237</v>
      </c>
      <c r="AT602">
        <v>161535.89000000001</v>
      </c>
      <c r="AU602">
        <v>73055.77</v>
      </c>
      <c r="AV602">
        <v>335165.12</v>
      </c>
      <c r="AW602">
        <v>0</v>
      </c>
      <c r="AX602">
        <v>1649975.2</v>
      </c>
      <c r="AY602">
        <v>211731.95</v>
      </c>
      <c r="AZ602" s="5"/>
    </row>
    <row r="603" spans="2:52" x14ac:dyDescent="0.2">
      <c r="B603" s="5">
        <v>60268</v>
      </c>
      <c r="C603">
        <v>574671.6</v>
      </c>
      <c r="D603">
        <v>710652.62</v>
      </c>
      <c r="E603">
        <v>340022.4</v>
      </c>
      <c r="H603">
        <v>2079031.4</v>
      </c>
      <c r="I603">
        <v>5464140</v>
      </c>
      <c r="J603">
        <v>3247099.5</v>
      </c>
      <c r="M603">
        <v>493452.2</v>
      </c>
      <c r="N603">
        <v>837351</v>
      </c>
      <c r="S603" s="5">
        <v>60268</v>
      </c>
      <c r="T603">
        <v>557235.80000000005</v>
      </c>
      <c r="U603">
        <v>608593.69999999995</v>
      </c>
      <c r="V603">
        <v>263577.61</v>
      </c>
      <c r="Y603">
        <v>1870123.5</v>
      </c>
      <c r="Z603">
        <v>235729.92000000001</v>
      </c>
      <c r="AD603">
        <v>401825.78</v>
      </c>
      <c r="AE603">
        <v>775183.2</v>
      </c>
      <c r="AJ603" s="5">
        <v>60268</v>
      </c>
      <c r="AK603">
        <v>215463.19</v>
      </c>
      <c r="AL603">
        <v>112824</v>
      </c>
      <c r="AM603">
        <v>331163.88</v>
      </c>
      <c r="AN603">
        <v>0</v>
      </c>
      <c r="AO603">
        <v>1832670.4</v>
      </c>
      <c r="AP603">
        <v>246360.94</v>
      </c>
      <c r="AS603" s="5">
        <v>60268</v>
      </c>
      <c r="AT603">
        <v>164678.12</v>
      </c>
      <c r="AU603">
        <v>69888.490000000005</v>
      </c>
      <c r="AV603">
        <v>335448.21999999997</v>
      </c>
      <c r="AW603">
        <v>0</v>
      </c>
      <c r="AX603">
        <v>1658782.6</v>
      </c>
      <c r="AY603">
        <v>211341.05</v>
      </c>
      <c r="AZ603" s="5"/>
    </row>
    <row r="604" spans="2:52" x14ac:dyDescent="0.2">
      <c r="B604" s="5">
        <v>60299</v>
      </c>
      <c r="C604">
        <v>579911.93999999994</v>
      </c>
      <c r="D604">
        <v>698708.8</v>
      </c>
      <c r="E604">
        <v>326294.53000000003</v>
      </c>
      <c r="H604">
        <v>2083947.2</v>
      </c>
      <c r="I604">
        <v>5322823</v>
      </c>
      <c r="J604">
        <v>3209477</v>
      </c>
      <c r="M604">
        <v>457355.38</v>
      </c>
      <c r="N604">
        <v>739454.56</v>
      </c>
      <c r="S604" s="5">
        <v>60299</v>
      </c>
      <c r="T604">
        <v>583082.9</v>
      </c>
      <c r="U604">
        <v>593505.69999999995</v>
      </c>
      <c r="V604">
        <v>252210.53</v>
      </c>
      <c r="Y604">
        <v>1879009</v>
      </c>
      <c r="Z604">
        <v>238753.84</v>
      </c>
      <c r="AD604">
        <v>365172.66</v>
      </c>
      <c r="AE604">
        <v>698812.9</v>
      </c>
      <c r="AJ604" s="5">
        <v>60299</v>
      </c>
      <c r="AK604">
        <v>209927.61</v>
      </c>
      <c r="AL604">
        <v>97949.56</v>
      </c>
      <c r="AM604">
        <v>332518.03000000003</v>
      </c>
      <c r="AN604">
        <v>0</v>
      </c>
      <c r="AO604">
        <v>1837613</v>
      </c>
      <c r="AP604">
        <v>246334.16</v>
      </c>
      <c r="AS604" s="5">
        <v>60299</v>
      </c>
      <c r="AT604">
        <v>164178.94</v>
      </c>
      <c r="AU604">
        <v>57273.31</v>
      </c>
      <c r="AV604">
        <v>331665.44</v>
      </c>
      <c r="AW604">
        <v>0</v>
      </c>
      <c r="AX604">
        <v>1668022.1</v>
      </c>
      <c r="AY604">
        <v>210986.72</v>
      </c>
      <c r="AZ604" s="5"/>
    </row>
    <row r="605" spans="2:52" x14ac:dyDescent="0.2">
      <c r="B605" s="5">
        <v>60327</v>
      </c>
      <c r="C605">
        <v>517843.25</v>
      </c>
      <c r="D605">
        <v>688014.86</v>
      </c>
      <c r="E605">
        <v>319125.40000000002</v>
      </c>
      <c r="H605">
        <v>2087404.6</v>
      </c>
      <c r="I605">
        <v>5213878</v>
      </c>
      <c r="J605">
        <v>3177621.2</v>
      </c>
      <c r="M605">
        <v>424817.16</v>
      </c>
      <c r="N605">
        <v>652182.5</v>
      </c>
      <c r="S605" s="5">
        <v>60327</v>
      </c>
      <c r="T605">
        <v>616088.30000000005</v>
      </c>
      <c r="U605">
        <v>588383.1</v>
      </c>
      <c r="V605">
        <v>242836.78</v>
      </c>
      <c r="Y605">
        <v>1887460.8</v>
      </c>
      <c r="Z605">
        <v>240194.48</v>
      </c>
      <c r="AD605">
        <v>334532.56</v>
      </c>
      <c r="AE605">
        <v>622844.30000000005</v>
      </c>
      <c r="AJ605" s="5">
        <v>60327</v>
      </c>
      <c r="AK605">
        <v>203306.2</v>
      </c>
      <c r="AL605">
        <v>84294.1</v>
      </c>
      <c r="AM605">
        <v>329551.28000000003</v>
      </c>
      <c r="AN605">
        <v>0</v>
      </c>
      <c r="AO605">
        <v>1841060.9</v>
      </c>
      <c r="AP605">
        <v>246343.62</v>
      </c>
      <c r="AS605" s="5">
        <v>60327</v>
      </c>
      <c r="AT605">
        <v>160671.75</v>
      </c>
      <c r="AU605">
        <v>44344.483999999997</v>
      </c>
      <c r="AV605">
        <v>322150.71999999997</v>
      </c>
      <c r="AW605">
        <v>0</v>
      </c>
      <c r="AX605">
        <v>1676795.1</v>
      </c>
      <c r="AY605">
        <v>210665.61</v>
      </c>
      <c r="AZ605" s="5"/>
    </row>
    <row r="606" spans="2:52" x14ac:dyDescent="0.2">
      <c r="B606" s="5">
        <v>60358</v>
      </c>
      <c r="C606">
        <v>447589.2</v>
      </c>
      <c r="D606">
        <v>682428.41999999993</v>
      </c>
      <c r="E606">
        <v>313614.15999999997</v>
      </c>
      <c r="H606">
        <v>2089012.4</v>
      </c>
      <c r="I606">
        <v>5127893</v>
      </c>
      <c r="J606">
        <v>3160939.2</v>
      </c>
      <c r="M606">
        <v>403262.88</v>
      </c>
      <c r="N606">
        <v>577804.19999999995</v>
      </c>
      <c r="S606" s="5">
        <v>60358</v>
      </c>
      <c r="T606">
        <v>554099.69999999995</v>
      </c>
      <c r="U606">
        <v>582587.19999999995</v>
      </c>
      <c r="V606">
        <v>232538.09999999998</v>
      </c>
      <c r="Y606">
        <v>1895199.2</v>
      </c>
      <c r="Z606">
        <v>239856.61</v>
      </c>
      <c r="AD606">
        <v>320472.5</v>
      </c>
      <c r="AE606">
        <v>551662.69999999995</v>
      </c>
      <c r="AJ606" s="5">
        <v>60358</v>
      </c>
      <c r="AK606">
        <v>198066.25</v>
      </c>
      <c r="AL606">
        <v>77652.06</v>
      </c>
      <c r="AM606">
        <v>320866.8</v>
      </c>
      <c r="AN606">
        <v>0</v>
      </c>
      <c r="AO606">
        <v>1842631.1</v>
      </c>
      <c r="AP606">
        <v>246381.2</v>
      </c>
      <c r="AS606" s="5">
        <v>60358</v>
      </c>
      <c r="AT606">
        <v>157094.20000000001</v>
      </c>
      <c r="AU606">
        <v>39365.504000000001</v>
      </c>
      <c r="AV606">
        <v>306963.78000000003</v>
      </c>
      <c r="AW606">
        <v>0</v>
      </c>
      <c r="AX606">
        <v>1684825.2</v>
      </c>
      <c r="AY606">
        <v>210373.98</v>
      </c>
      <c r="AZ606" s="5"/>
    </row>
    <row r="607" spans="2:52" x14ac:dyDescent="0.2">
      <c r="B607" s="5">
        <v>60388</v>
      </c>
      <c r="C607">
        <v>439520.28</v>
      </c>
      <c r="D607">
        <v>679143.95</v>
      </c>
      <c r="E607">
        <v>312897.28000000003</v>
      </c>
      <c r="H607">
        <v>2088925.8</v>
      </c>
      <c r="I607">
        <v>5099652.5</v>
      </c>
      <c r="J607">
        <v>3133841.5</v>
      </c>
      <c r="M607">
        <v>393351.2</v>
      </c>
      <c r="N607">
        <v>529799.93999999994</v>
      </c>
      <c r="S607" s="5">
        <v>60388</v>
      </c>
      <c r="T607">
        <v>468927.38</v>
      </c>
      <c r="U607">
        <v>579078.19999999995</v>
      </c>
      <c r="V607">
        <v>231300.42</v>
      </c>
      <c r="Y607">
        <v>1902304</v>
      </c>
      <c r="Z607">
        <v>238038.03</v>
      </c>
      <c r="AD607">
        <v>313746.75</v>
      </c>
      <c r="AE607">
        <v>505221.25</v>
      </c>
      <c r="AJ607" s="5">
        <v>60388</v>
      </c>
      <c r="AK607">
        <v>195061.84</v>
      </c>
      <c r="AL607">
        <v>74691.75</v>
      </c>
      <c r="AM607">
        <v>311261.06</v>
      </c>
      <c r="AN607">
        <v>0</v>
      </c>
      <c r="AO607">
        <v>1842487.5</v>
      </c>
      <c r="AP607">
        <v>246438.48</v>
      </c>
      <c r="AS607" s="5">
        <v>60388</v>
      </c>
      <c r="AT607">
        <v>154547.10999999999</v>
      </c>
      <c r="AU607">
        <v>38406.027000000002</v>
      </c>
      <c r="AV607">
        <v>291979.75</v>
      </c>
      <c r="AW607">
        <v>0</v>
      </c>
      <c r="AX607">
        <v>1692195.8</v>
      </c>
      <c r="AY607">
        <v>210108.34</v>
      </c>
      <c r="AZ607" s="5"/>
    </row>
    <row r="608" spans="2:52" x14ac:dyDescent="0.2">
      <c r="B608" s="5">
        <v>60419</v>
      </c>
      <c r="C608">
        <v>477906.25</v>
      </c>
      <c r="D608">
        <v>681967.63</v>
      </c>
      <c r="E608">
        <v>323134.59999999998</v>
      </c>
      <c r="H608">
        <v>2087347.8</v>
      </c>
      <c r="I608">
        <v>5152311</v>
      </c>
      <c r="J608">
        <v>3122503.8</v>
      </c>
      <c r="M608">
        <v>395554.66</v>
      </c>
      <c r="N608">
        <v>530575.25</v>
      </c>
      <c r="S608" s="5">
        <v>60419</v>
      </c>
      <c r="T608">
        <v>497796.06</v>
      </c>
      <c r="U608">
        <v>581274.75</v>
      </c>
      <c r="V608">
        <v>243197.62400000001</v>
      </c>
      <c r="Y608">
        <v>1908879.9</v>
      </c>
      <c r="Z608">
        <v>235288.14</v>
      </c>
      <c r="AD608">
        <v>313415.40000000002</v>
      </c>
      <c r="AE608">
        <v>508535.53</v>
      </c>
      <c r="AJ608" s="5">
        <v>60419</v>
      </c>
      <c r="AK608">
        <v>193859.66</v>
      </c>
      <c r="AL608">
        <v>73780.240000000005</v>
      </c>
      <c r="AM608">
        <v>306553.5</v>
      </c>
      <c r="AN608">
        <v>0</v>
      </c>
      <c r="AO608">
        <v>1840839.9</v>
      </c>
      <c r="AP608">
        <v>246507.89</v>
      </c>
      <c r="AS608" s="5">
        <v>60419</v>
      </c>
      <c r="AT608">
        <v>153311.64000000001</v>
      </c>
      <c r="AU608">
        <v>38529.862999999998</v>
      </c>
      <c r="AV608">
        <v>284661.09999999998</v>
      </c>
      <c r="AW608">
        <v>0</v>
      </c>
      <c r="AX608">
        <v>1699014</v>
      </c>
      <c r="AY608">
        <v>209865.94</v>
      </c>
      <c r="AZ608" s="5"/>
    </row>
    <row r="609" spans="2:52" x14ac:dyDescent="0.2">
      <c r="B609" s="5">
        <v>60449</v>
      </c>
      <c r="C609">
        <v>543164.1</v>
      </c>
      <c r="D609">
        <v>687891.91</v>
      </c>
      <c r="E609">
        <v>344610.38</v>
      </c>
      <c r="H609">
        <v>2084465.8</v>
      </c>
      <c r="I609">
        <v>5260254.5</v>
      </c>
      <c r="J609">
        <v>3165797.2</v>
      </c>
      <c r="M609">
        <v>415892.66</v>
      </c>
      <c r="N609">
        <v>606119.43999999994</v>
      </c>
      <c r="S609" s="5">
        <v>60449</v>
      </c>
      <c r="T609">
        <v>569119.6</v>
      </c>
      <c r="U609">
        <v>589151.80000000005</v>
      </c>
      <c r="V609">
        <v>268475.10499999998</v>
      </c>
      <c r="Y609">
        <v>1915017.8</v>
      </c>
      <c r="Z609">
        <v>232161.1</v>
      </c>
      <c r="AD609">
        <v>325258.59999999998</v>
      </c>
      <c r="AE609">
        <v>601551.56000000006</v>
      </c>
      <c r="AJ609" s="5">
        <v>60449</v>
      </c>
      <c r="AK609">
        <v>195764.12</v>
      </c>
      <c r="AL609">
        <v>78649.070000000007</v>
      </c>
      <c r="AM609">
        <v>306480.40000000002</v>
      </c>
      <c r="AN609">
        <v>0</v>
      </c>
      <c r="AO609">
        <v>1837882.8</v>
      </c>
      <c r="AP609">
        <v>246582.86</v>
      </c>
      <c r="AS609" s="5">
        <v>60449</v>
      </c>
      <c r="AT609">
        <v>153854.66</v>
      </c>
      <c r="AU609">
        <v>41154.516000000003</v>
      </c>
      <c r="AV609">
        <v>283612.28000000003</v>
      </c>
      <c r="AW609">
        <v>0</v>
      </c>
      <c r="AX609">
        <v>1705373.2</v>
      </c>
      <c r="AY609">
        <v>209644.64</v>
      </c>
      <c r="AZ609" s="5"/>
    </row>
    <row r="610" spans="2:52" x14ac:dyDescent="0.2">
      <c r="B610" s="5">
        <v>60480</v>
      </c>
      <c r="C610">
        <v>623932.5</v>
      </c>
      <c r="D610">
        <v>698249.29999999993</v>
      </c>
      <c r="E610">
        <v>367355.84</v>
      </c>
      <c r="H610">
        <v>2080446.9</v>
      </c>
      <c r="I610">
        <v>5413442</v>
      </c>
      <c r="J610">
        <v>3244974</v>
      </c>
      <c r="M610">
        <v>449812.06</v>
      </c>
      <c r="N610">
        <v>744996.56</v>
      </c>
      <c r="S610" s="5">
        <v>60480</v>
      </c>
      <c r="T610">
        <v>648902.6</v>
      </c>
      <c r="U610">
        <v>598030.6</v>
      </c>
      <c r="V610">
        <v>293617.00599999999</v>
      </c>
      <c r="Y610">
        <v>1920792.6</v>
      </c>
      <c r="Z610">
        <v>229257.38</v>
      </c>
      <c r="AD610">
        <v>352078</v>
      </c>
      <c r="AE610">
        <v>773436.06</v>
      </c>
      <c r="AJ610" s="5">
        <v>60480</v>
      </c>
      <c r="AK610">
        <v>200878.33</v>
      </c>
      <c r="AL610">
        <v>89517.34</v>
      </c>
      <c r="AM610">
        <v>308626.12</v>
      </c>
      <c r="AN610">
        <v>0</v>
      </c>
      <c r="AO610">
        <v>1833789.2</v>
      </c>
      <c r="AP610">
        <v>246657.58</v>
      </c>
      <c r="AS610" s="5">
        <v>60480</v>
      </c>
      <c r="AT610">
        <v>156696.22</v>
      </c>
      <c r="AU610">
        <v>47144.277000000002</v>
      </c>
      <c r="AV610">
        <v>284647.21999999997</v>
      </c>
      <c r="AW610">
        <v>0</v>
      </c>
      <c r="AX610">
        <v>1711350.1</v>
      </c>
      <c r="AY610">
        <v>209442.73</v>
      </c>
      <c r="AZ610" s="5"/>
    </row>
    <row r="611" spans="2:52" x14ac:dyDescent="0.2">
      <c r="B611" s="5">
        <v>60511</v>
      </c>
      <c r="C611">
        <v>730877.6</v>
      </c>
      <c r="D611">
        <v>707109.67999999993</v>
      </c>
      <c r="E611">
        <v>378556</v>
      </c>
      <c r="H611">
        <v>2075439.6</v>
      </c>
      <c r="I611">
        <v>5543328.5</v>
      </c>
      <c r="J611">
        <v>3277648.8</v>
      </c>
      <c r="M611">
        <v>489301.84</v>
      </c>
      <c r="N611">
        <v>854242.9</v>
      </c>
      <c r="S611" s="5">
        <v>60511</v>
      </c>
      <c r="T611">
        <v>744314.7</v>
      </c>
      <c r="U611">
        <v>605273.43999999994</v>
      </c>
      <c r="V611">
        <v>307856.75400000002</v>
      </c>
      <c r="Y611">
        <v>1926267.1</v>
      </c>
      <c r="Z611">
        <v>227056.58</v>
      </c>
      <c r="AD611">
        <v>382129.12</v>
      </c>
      <c r="AE611">
        <v>939838.56</v>
      </c>
      <c r="AJ611" s="5">
        <v>60511</v>
      </c>
      <c r="AK611">
        <v>208104.4</v>
      </c>
      <c r="AL611">
        <v>103509.80499999999</v>
      </c>
      <c r="AM611">
        <v>312514.53000000003</v>
      </c>
      <c r="AN611">
        <v>0</v>
      </c>
      <c r="AO611">
        <v>1828712.6</v>
      </c>
      <c r="AP611">
        <v>246726.89</v>
      </c>
      <c r="AS611" s="5">
        <v>60511</v>
      </c>
      <c r="AT611">
        <v>161378.85999999999</v>
      </c>
      <c r="AU611">
        <v>54818.01</v>
      </c>
      <c r="AV611">
        <v>287083.3</v>
      </c>
      <c r="AW611">
        <v>0</v>
      </c>
      <c r="AX611">
        <v>1717008.4</v>
      </c>
      <c r="AY611">
        <v>209258.92</v>
      </c>
      <c r="AZ611" s="5"/>
    </row>
    <row r="612" spans="2:52" x14ac:dyDescent="0.2">
      <c r="B612" s="5">
        <v>60541</v>
      </c>
      <c r="C612">
        <v>780988.44</v>
      </c>
      <c r="D612">
        <v>717025.65</v>
      </c>
      <c r="E612">
        <v>372181.8</v>
      </c>
      <c r="H612">
        <v>2069575.4</v>
      </c>
      <c r="I612">
        <v>5613701.5</v>
      </c>
      <c r="J612">
        <v>3269838.8</v>
      </c>
      <c r="M612">
        <v>518822.25</v>
      </c>
      <c r="N612">
        <v>868187.1</v>
      </c>
      <c r="S612" s="5">
        <v>60541</v>
      </c>
      <c r="T612">
        <v>819354.8</v>
      </c>
      <c r="U612">
        <v>610553.5</v>
      </c>
      <c r="V612">
        <v>306617.04000000004</v>
      </c>
      <c r="Y612">
        <v>1931493</v>
      </c>
      <c r="Z612">
        <v>225894.08</v>
      </c>
      <c r="AD612">
        <v>399657.94</v>
      </c>
      <c r="AE612">
        <v>1029113</v>
      </c>
      <c r="AJ612" s="5">
        <v>60541</v>
      </c>
      <c r="AK612">
        <v>216013.88</v>
      </c>
      <c r="AL612">
        <v>116985.27</v>
      </c>
      <c r="AM612">
        <v>317291.15999999997</v>
      </c>
      <c r="AN612">
        <v>0</v>
      </c>
      <c r="AO612">
        <v>1822789.2</v>
      </c>
      <c r="AP612">
        <v>246786.11</v>
      </c>
      <c r="AS612" s="5">
        <v>60541</v>
      </c>
      <c r="AT612">
        <v>166922.26999999999</v>
      </c>
      <c r="AU612">
        <v>61902.983999999997</v>
      </c>
      <c r="AV612">
        <v>290870.03000000003</v>
      </c>
      <c r="AW612">
        <v>0</v>
      </c>
      <c r="AX612">
        <v>1722400.8</v>
      </c>
      <c r="AY612">
        <v>209092.11</v>
      </c>
      <c r="AZ612" s="5"/>
    </row>
    <row r="613" spans="2:52" x14ac:dyDescent="0.2">
      <c r="B613" s="5">
        <v>60572</v>
      </c>
      <c r="C613">
        <v>697898.7</v>
      </c>
      <c r="D613">
        <v>726142.62000000011</v>
      </c>
      <c r="E613">
        <v>355545.53</v>
      </c>
      <c r="H613">
        <v>2062971.9</v>
      </c>
      <c r="I613">
        <v>5617376.5</v>
      </c>
      <c r="J613">
        <v>3258729.2</v>
      </c>
      <c r="M613">
        <v>523514.4</v>
      </c>
      <c r="N613">
        <v>805599</v>
      </c>
      <c r="S613" s="5">
        <v>60572</v>
      </c>
      <c r="T613">
        <v>798293.25</v>
      </c>
      <c r="U613">
        <v>610347.43999999994</v>
      </c>
      <c r="V613">
        <v>294407.37400000001</v>
      </c>
      <c r="Y613">
        <v>1936512.5</v>
      </c>
      <c r="Z613">
        <v>225824.9</v>
      </c>
      <c r="AD613">
        <v>395829.2</v>
      </c>
      <c r="AE613">
        <v>1033659.1</v>
      </c>
      <c r="AJ613" s="5">
        <v>60572</v>
      </c>
      <c r="AK613">
        <v>222357.42</v>
      </c>
      <c r="AL613">
        <v>122604.57</v>
      </c>
      <c r="AM613">
        <v>320532.84000000003</v>
      </c>
      <c r="AN613">
        <v>0</v>
      </c>
      <c r="AO613">
        <v>1816140.8</v>
      </c>
      <c r="AP613">
        <v>246831.14</v>
      </c>
      <c r="AS613" s="5">
        <v>60572</v>
      </c>
      <c r="AT613">
        <v>170940.52</v>
      </c>
      <c r="AU613">
        <v>64794.616999999998</v>
      </c>
      <c r="AV613">
        <v>295328.90000000002</v>
      </c>
      <c r="AW613">
        <v>0</v>
      </c>
      <c r="AX613">
        <v>1727571</v>
      </c>
      <c r="AY613">
        <v>208941.52</v>
      </c>
      <c r="AZ613" s="5"/>
    </row>
    <row r="614" spans="2:52" x14ac:dyDescent="0.2">
      <c r="B614" s="5">
        <v>60602</v>
      </c>
      <c r="C614">
        <v>574145.9</v>
      </c>
      <c r="D614">
        <v>722822.61</v>
      </c>
      <c r="E614">
        <v>336976.94</v>
      </c>
      <c r="H614">
        <v>2055733.5</v>
      </c>
      <c r="I614">
        <v>5555986.5</v>
      </c>
      <c r="J614">
        <v>3242231.2</v>
      </c>
      <c r="M614">
        <v>502953.72</v>
      </c>
      <c r="N614">
        <v>715595.56</v>
      </c>
      <c r="S614" s="5">
        <v>60602</v>
      </c>
      <c r="T614">
        <v>667128.25</v>
      </c>
      <c r="U614">
        <v>605103.9</v>
      </c>
      <c r="V614">
        <v>274101.44199999998</v>
      </c>
      <c r="Y614">
        <v>1941362</v>
      </c>
      <c r="Z614">
        <v>226672.58</v>
      </c>
      <c r="AD614">
        <v>375932.7</v>
      </c>
      <c r="AE614">
        <v>973352.9</v>
      </c>
      <c r="AJ614" s="5">
        <v>60602</v>
      </c>
      <c r="AK614">
        <v>224805.12</v>
      </c>
      <c r="AL614">
        <v>119124.05</v>
      </c>
      <c r="AM614">
        <v>321566.96999999997</v>
      </c>
      <c r="AN614">
        <v>0</v>
      </c>
      <c r="AO614">
        <v>1808875.4</v>
      </c>
      <c r="AP614">
        <v>246858.12</v>
      </c>
      <c r="AS614" s="5">
        <v>60602</v>
      </c>
      <c r="AT614">
        <v>171111.31</v>
      </c>
      <c r="AU614">
        <v>63284.277000000002</v>
      </c>
      <c r="AV614">
        <v>298125.62</v>
      </c>
      <c r="AW614">
        <v>0</v>
      </c>
      <c r="AX614">
        <v>1732555.6</v>
      </c>
      <c r="AY614">
        <v>208806.38</v>
      </c>
      <c r="AZ614" s="5"/>
    </row>
    <row r="615" spans="2:52" x14ac:dyDescent="0.2">
      <c r="B615" s="5">
        <v>60633</v>
      </c>
      <c r="C615">
        <v>514626.28</v>
      </c>
      <c r="D615">
        <v>714019.71000000008</v>
      </c>
      <c r="E615">
        <v>324380.79999999999</v>
      </c>
      <c r="H615">
        <v>2047954.4</v>
      </c>
      <c r="I615">
        <v>5421907.5</v>
      </c>
      <c r="J615">
        <v>3228428.2</v>
      </c>
      <c r="M615">
        <v>465154.38</v>
      </c>
      <c r="N615">
        <v>624616.6</v>
      </c>
      <c r="S615" s="5">
        <v>60633</v>
      </c>
      <c r="T615">
        <v>592138.6</v>
      </c>
      <c r="U615">
        <v>596393.5</v>
      </c>
      <c r="V615">
        <v>254824.22</v>
      </c>
      <c r="Y615">
        <v>1946071.1</v>
      </c>
      <c r="Z615">
        <v>227831.27</v>
      </c>
      <c r="AD615">
        <v>348857.66</v>
      </c>
      <c r="AE615">
        <v>880045</v>
      </c>
      <c r="AJ615" s="5">
        <v>60633</v>
      </c>
      <c r="AK615">
        <v>220575.9</v>
      </c>
      <c r="AL615">
        <v>108611.18</v>
      </c>
      <c r="AM615">
        <v>318760.40000000002</v>
      </c>
      <c r="AN615">
        <v>0</v>
      </c>
      <c r="AO615">
        <v>1801090.9</v>
      </c>
      <c r="AP615">
        <v>246863.6</v>
      </c>
      <c r="AS615" s="5">
        <v>60633</v>
      </c>
      <c r="AT615">
        <v>166138.85999999999</v>
      </c>
      <c r="AU615">
        <v>58719.894999999997</v>
      </c>
      <c r="AV615">
        <v>298727.15999999997</v>
      </c>
      <c r="AW615">
        <v>0</v>
      </c>
      <c r="AX615">
        <v>1737384.8</v>
      </c>
      <c r="AY615">
        <v>208686.19</v>
      </c>
      <c r="AZ615" s="5"/>
    </row>
    <row r="616" spans="2:52" x14ac:dyDescent="0.2">
      <c r="B616" s="5">
        <v>60664</v>
      </c>
      <c r="C616">
        <v>519233.7</v>
      </c>
      <c r="D616">
        <v>705609.6</v>
      </c>
      <c r="E616">
        <v>314947.59999999998</v>
      </c>
      <c r="H616">
        <v>2039727.9</v>
      </c>
      <c r="I616">
        <v>5262326.5</v>
      </c>
      <c r="J616">
        <v>3222773.5</v>
      </c>
      <c r="M616">
        <v>431800.97</v>
      </c>
      <c r="N616">
        <v>549070.19999999995</v>
      </c>
      <c r="S616" s="5">
        <v>60664</v>
      </c>
      <c r="T616">
        <v>596865.43999999994</v>
      </c>
      <c r="U616">
        <v>594926</v>
      </c>
      <c r="V616">
        <v>246514.14499999999</v>
      </c>
      <c r="Y616">
        <v>1950676.5</v>
      </c>
      <c r="Z616">
        <v>228689.25</v>
      </c>
      <c r="AD616">
        <v>332823.21999999997</v>
      </c>
      <c r="AE616">
        <v>807440.75</v>
      </c>
      <c r="AJ616" s="5">
        <v>60664</v>
      </c>
      <c r="AK616">
        <v>212477.05</v>
      </c>
      <c r="AL616">
        <v>97523.085999999996</v>
      </c>
      <c r="AM616">
        <v>309036.09999999998</v>
      </c>
      <c r="AN616">
        <v>0</v>
      </c>
      <c r="AO616">
        <v>1792887.5</v>
      </c>
      <c r="AP616">
        <v>246840.36</v>
      </c>
      <c r="AS616" s="5">
        <v>60664</v>
      </c>
      <c r="AT616">
        <v>159561.35999999999</v>
      </c>
      <c r="AU616">
        <v>54368.652000000002</v>
      </c>
      <c r="AV616">
        <v>295529</v>
      </c>
      <c r="AW616">
        <v>0</v>
      </c>
      <c r="AX616">
        <v>1742095.1</v>
      </c>
      <c r="AY616">
        <v>208581.23</v>
      </c>
      <c r="AZ616" s="5"/>
    </row>
    <row r="617" spans="2:52" x14ac:dyDescent="0.2">
      <c r="B617" s="5">
        <v>60692</v>
      </c>
      <c r="C617">
        <v>516892.6</v>
      </c>
      <c r="D617">
        <v>699032.44000000006</v>
      </c>
      <c r="E617">
        <v>309952.94</v>
      </c>
      <c r="H617">
        <v>2031198.1</v>
      </c>
      <c r="I617">
        <v>5124305.5</v>
      </c>
      <c r="J617">
        <v>3207069.8</v>
      </c>
      <c r="M617">
        <v>402781.38</v>
      </c>
      <c r="N617">
        <v>487250.53</v>
      </c>
      <c r="S617" s="5">
        <v>60692</v>
      </c>
      <c r="T617">
        <v>592005.80000000005</v>
      </c>
      <c r="U617">
        <v>595846.5</v>
      </c>
      <c r="V617">
        <v>239231.59700000001</v>
      </c>
      <c r="Y617">
        <v>1955382.1</v>
      </c>
      <c r="Z617">
        <v>228801.06</v>
      </c>
      <c r="AD617">
        <v>333019.8</v>
      </c>
      <c r="AE617">
        <v>745756.2</v>
      </c>
      <c r="AJ617" s="5">
        <v>60692</v>
      </c>
      <c r="AK617">
        <v>203088.12</v>
      </c>
      <c r="AL617">
        <v>85172.01</v>
      </c>
      <c r="AM617">
        <v>295382.71999999997</v>
      </c>
      <c r="AN617">
        <v>0</v>
      </c>
      <c r="AO617">
        <v>1784418.8</v>
      </c>
      <c r="AP617">
        <v>246779.25</v>
      </c>
      <c r="AS617" s="5">
        <v>60692</v>
      </c>
      <c r="AT617">
        <v>155128.95000000001</v>
      </c>
      <c r="AU617">
        <v>54120.77</v>
      </c>
      <c r="AV617">
        <v>287008.88</v>
      </c>
      <c r="AW617">
        <v>0</v>
      </c>
      <c r="AX617">
        <v>1746889.5</v>
      </c>
      <c r="AY617">
        <v>208492.7</v>
      </c>
      <c r="AZ617" s="5"/>
    </row>
    <row r="618" spans="2:52" x14ac:dyDescent="0.2">
      <c r="B618" s="5">
        <v>60723</v>
      </c>
      <c r="C618">
        <v>480700.66</v>
      </c>
      <c r="D618">
        <v>687003.76</v>
      </c>
      <c r="E618">
        <v>305886.12</v>
      </c>
      <c r="H618">
        <v>2022441.4</v>
      </c>
      <c r="I618">
        <v>5035460</v>
      </c>
      <c r="J618">
        <v>3182932.5</v>
      </c>
      <c r="M618">
        <v>381058.8</v>
      </c>
      <c r="N618">
        <v>441045.66</v>
      </c>
      <c r="S618" s="5">
        <v>60723</v>
      </c>
      <c r="T618">
        <v>567793.93999999994</v>
      </c>
      <c r="U618">
        <v>590584.9</v>
      </c>
      <c r="V618">
        <v>233631.16800000001</v>
      </c>
      <c r="Y618">
        <v>1960255.2</v>
      </c>
      <c r="Z618">
        <v>228162.55</v>
      </c>
      <c r="AD618">
        <v>334587.21999999997</v>
      </c>
      <c r="AE618">
        <v>694526.9</v>
      </c>
      <c r="AJ618" s="5">
        <v>60723</v>
      </c>
      <c r="AK618">
        <v>194699.97</v>
      </c>
      <c r="AL618">
        <v>74270.44</v>
      </c>
      <c r="AM618">
        <v>282893.25</v>
      </c>
      <c r="AN618">
        <v>0</v>
      </c>
      <c r="AO618">
        <v>1775762.6</v>
      </c>
      <c r="AP618">
        <v>246678.67</v>
      </c>
      <c r="AS618" s="5">
        <v>60723</v>
      </c>
      <c r="AT618">
        <v>152187.22</v>
      </c>
      <c r="AU618">
        <v>54748.79</v>
      </c>
      <c r="AV618">
        <v>275629.21999999997</v>
      </c>
      <c r="AW618">
        <v>0</v>
      </c>
      <c r="AX618">
        <v>1751834.1</v>
      </c>
      <c r="AY618">
        <v>208420.9</v>
      </c>
      <c r="AZ618" s="5"/>
    </row>
    <row r="619" spans="2:52" x14ac:dyDescent="0.2">
      <c r="B619" s="5">
        <v>60753</v>
      </c>
      <c r="C619">
        <v>448115.78</v>
      </c>
      <c r="D619">
        <v>680027.45</v>
      </c>
      <c r="E619">
        <v>309132.40000000002</v>
      </c>
      <c r="H619">
        <v>2013501.4</v>
      </c>
      <c r="I619">
        <v>5002118</v>
      </c>
      <c r="J619">
        <v>3149438</v>
      </c>
      <c r="M619">
        <v>371156.16</v>
      </c>
      <c r="N619">
        <v>423814.06</v>
      </c>
      <c r="S619" s="5">
        <v>60753</v>
      </c>
      <c r="T619">
        <v>551264</v>
      </c>
      <c r="U619">
        <v>589593</v>
      </c>
      <c r="V619">
        <v>239535.87</v>
      </c>
      <c r="Y619">
        <v>1965278</v>
      </c>
      <c r="Z619">
        <v>226737.11</v>
      </c>
      <c r="AD619">
        <v>332152</v>
      </c>
      <c r="AE619">
        <v>679938.3</v>
      </c>
      <c r="AJ619" s="5">
        <v>60753</v>
      </c>
      <c r="AK619">
        <v>189333.33</v>
      </c>
      <c r="AL619">
        <v>68526.37</v>
      </c>
      <c r="AM619">
        <v>273516.88</v>
      </c>
      <c r="AN619">
        <v>0</v>
      </c>
      <c r="AO619">
        <v>1766964.1</v>
      </c>
      <c r="AP619">
        <v>246537.38</v>
      </c>
      <c r="AS619" s="5">
        <v>60753</v>
      </c>
      <c r="AT619">
        <v>150178.73000000001</v>
      </c>
      <c r="AU619">
        <v>52680.925999999999</v>
      </c>
      <c r="AV619">
        <v>268029.71999999997</v>
      </c>
      <c r="AW619">
        <v>0</v>
      </c>
      <c r="AX619">
        <v>1756911.9</v>
      </c>
      <c r="AY619">
        <v>208366.05</v>
      </c>
      <c r="AZ619" s="5"/>
    </row>
    <row r="620" spans="2:52" x14ac:dyDescent="0.2">
      <c r="B620" s="5">
        <v>60784</v>
      </c>
      <c r="C620">
        <v>469321.12</v>
      </c>
      <c r="D620">
        <v>680537.60000000009</v>
      </c>
      <c r="E620">
        <v>323222.84000000003</v>
      </c>
      <c r="H620">
        <v>2004417.2</v>
      </c>
      <c r="I620">
        <v>5031234.5</v>
      </c>
      <c r="J620">
        <v>3138675.5</v>
      </c>
      <c r="M620">
        <v>372230.84</v>
      </c>
      <c r="N620">
        <v>457817.97</v>
      </c>
      <c r="S620" s="5">
        <v>60784</v>
      </c>
      <c r="T620">
        <v>615559.80000000005</v>
      </c>
      <c r="U620">
        <v>593728.5</v>
      </c>
      <c r="V620">
        <v>260726.899</v>
      </c>
      <c r="Y620">
        <v>1970428.1</v>
      </c>
      <c r="Z620">
        <v>224722.22</v>
      </c>
      <c r="AD620">
        <v>338303.78</v>
      </c>
      <c r="AE620">
        <v>741847.6</v>
      </c>
      <c r="AJ620" s="5">
        <v>60784</v>
      </c>
      <c r="AK620">
        <v>187009.73</v>
      </c>
      <c r="AL620">
        <v>66016.399999999994</v>
      </c>
      <c r="AM620">
        <v>269997.25</v>
      </c>
      <c r="AN620">
        <v>0</v>
      </c>
      <c r="AO620">
        <v>1758063</v>
      </c>
      <c r="AP620">
        <v>246354.34</v>
      </c>
      <c r="AS620" s="5">
        <v>60784</v>
      </c>
      <c r="AT620">
        <v>150357.03</v>
      </c>
      <c r="AU620">
        <v>52569.832000000002</v>
      </c>
      <c r="AV620">
        <v>266492.2</v>
      </c>
      <c r="AW620">
        <v>0</v>
      </c>
      <c r="AX620">
        <v>1762099.9</v>
      </c>
      <c r="AY620">
        <v>208328.42</v>
      </c>
      <c r="AZ620" s="5"/>
    </row>
    <row r="621" spans="2:52" x14ac:dyDescent="0.2">
      <c r="B621" s="5">
        <v>60814</v>
      </c>
      <c r="C621">
        <v>510249.53</v>
      </c>
      <c r="D621">
        <v>687511.05</v>
      </c>
      <c r="E621">
        <v>345894.3</v>
      </c>
      <c r="H621">
        <v>1995224.4</v>
      </c>
      <c r="I621">
        <v>5144195</v>
      </c>
      <c r="J621">
        <v>3165599.8</v>
      </c>
      <c r="M621">
        <v>389715.47</v>
      </c>
      <c r="N621">
        <v>559651</v>
      </c>
      <c r="S621" s="5">
        <v>60814</v>
      </c>
      <c r="T621">
        <v>711500.44</v>
      </c>
      <c r="U621">
        <v>601286.30000000005</v>
      </c>
      <c r="V621">
        <v>286142.15000000002</v>
      </c>
      <c r="Y621">
        <v>1975687.1</v>
      </c>
      <c r="Z621">
        <v>222399.55</v>
      </c>
      <c r="AD621">
        <v>355844.97</v>
      </c>
      <c r="AE621">
        <v>900076.06</v>
      </c>
      <c r="AJ621" s="5">
        <v>60814</v>
      </c>
      <c r="AK621">
        <v>187660.83</v>
      </c>
      <c r="AL621">
        <v>69666.31</v>
      </c>
      <c r="AM621">
        <v>269484.7</v>
      </c>
      <c r="AN621">
        <v>0</v>
      </c>
      <c r="AO621">
        <v>1749095.5</v>
      </c>
      <c r="AP621">
        <v>246128.8</v>
      </c>
      <c r="AS621" s="5">
        <v>60814</v>
      </c>
      <c r="AT621">
        <v>152436.23000000001</v>
      </c>
      <c r="AU621">
        <v>55997.14</v>
      </c>
      <c r="AV621">
        <v>267341.21999999997</v>
      </c>
      <c r="AW621">
        <v>0</v>
      </c>
      <c r="AX621">
        <v>1767379</v>
      </c>
      <c r="AY621">
        <v>208308.08</v>
      </c>
      <c r="AZ621" s="5"/>
    </row>
    <row r="622" spans="2:52" x14ac:dyDescent="0.2">
      <c r="B622" s="5">
        <v>60845</v>
      </c>
      <c r="C622">
        <v>574607.19999999995</v>
      </c>
      <c r="D622">
        <v>697493.7</v>
      </c>
      <c r="E622">
        <v>362827.53</v>
      </c>
      <c r="H622">
        <v>1985955.2</v>
      </c>
      <c r="I622">
        <v>5346257</v>
      </c>
      <c r="J622">
        <v>3196359</v>
      </c>
      <c r="M622">
        <v>424904.75</v>
      </c>
      <c r="N622">
        <v>690466.5</v>
      </c>
      <c r="S622" s="5">
        <v>60845</v>
      </c>
      <c r="T622">
        <v>776518.3</v>
      </c>
      <c r="U622">
        <v>612040.6</v>
      </c>
      <c r="V622">
        <v>312343.13500000001</v>
      </c>
      <c r="Y622">
        <v>1981038.2</v>
      </c>
      <c r="Z622">
        <v>220248.98</v>
      </c>
      <c r="AD622">
        <v>385057.53</v>
      </c>
      <c r="AE622">
        <v>1104109.5</v>
      </c>
      <c r="AJ622" s="5">
        <v>60845</v>
      </c>
      <c r="AK622">
        <v>191206.94</v>
      </c>
      <c r="AL622">
        <v>80663.3</v>
      </c>
      <c r="AM622">
        <v>269892.8</v>
      </c>
      <c r="AN622">
        <v>0</v>
      </c>
      <c r="AO622">
        <v>1740094.9</v>
      </c>
      <c r="AP622">
        <v>245860.11</v>
      </c>
      <c r="AS622" s="5">
        <v>60845</v>
      </c>
      <c r="AT622">
        <v>156350.17000000001</v>
      </c>
      <c r="AU622">
        <v>63327.726999999999</v>
      </c>
      <c r="AV622">
        <v>269849.09999999998</v>
      </c>
      <c r="AW622">
        <v>0</v>
      </c>
      <c r="AX622">
        <v>1772733.1</v>
      </c>
      <c r="AY622">
        <v>208305.22</v>
      </c>
      <c r="AZ622" s="5"/>
    </row>
    <row r="623" spans="2:52" x14ac:dyDescent="0.2">
      <c r="B623" s="5">
        <v>60876</v>
      </c>
      <c r="C623">
        <v>627376.25</v>
      </c>
      <c r="D623">
        <v>711589.83</v>
      </c>
      <c r="E623">
        <v>365005.25</v>
      </c>
      <c r="H623">
        <v>1976637.8</v>
      </c>
      <c r="I623">
        <v>5549572</v>
      </c>
      <c r="J623">
        <v>3194822.8</v>
      </c>
      <c r="M623">
        <v>469388.53</v>
      </c>
      <c r="N623">
        <v>765939.06</v>
      </c>
      <c r="S623" s="5">
        <v>60876</v>
      </c>
      <c r="T623">
        <v>835206.6</v>
      </c>
      <c r="U623">
        <v>626376.56000000006</v>
      </c>
      <c r="V623">
        <v>321915.07</v>
      </c>
      <c r="Y623">
        <v>1986468.4</v>
      </c>
      <c r="Z623">
        <v>218900.02</v>
      </c>
      <c r="AD623">
        <v>417860.44</v>
      </c>
      <c r="AE623">
        <v>1266757.1000000001</v>
      </c>
      <c r="AJ623" s="5">
        <v>60876</v>
      </c>
      <c r="AK623">
        <v>197541.44</v>
      </c>
      <c r="AL623">
        <v>95968.6</v>
      </c>
      <c r="AM623">
        <v>271014.44</v>
      </c>
      <c r="AN623">
        <v>0</v>
      </c>
      <c r="AO623">
        <v>1731089.8</v>
      </c>
      <c r="AP623">
        <v>245547.84</v>
      </c>
      <c r="AS623" s="5">
        <v>60876</v>
      </c>
      <c r="AT623">
        <v>161750.38</v>
      </c>
      <c r="AU623">
        <v>72446.100000000006</v>
      </c>
      <c r="AV623">
        <v>274077.2</v>
      </c>
      <c r="AW623">
        <v>0</v>
      </c>
      <c r="AX623">
        <v>1778148.2</v>
      </c>
      <c r="AY623">
        <v>208319.97</v>
      </c>
      <c r="AZ623" s="5"/>
    </row>
    <row r="624" spans="2:52" x14ac:dyDescent="0.2">
      <c r="B624" s="5">
        <v>60906</v>
      </c>
      <c r="C624">
        <v>640397.9</v>
      </c>
      <c r="D624">
        <v>720882.53999999992</v>
      </c>
      <c r="E624">
        <v>358144.84</v>
      </c>
      <c r="H624">
        <v>1967298.9</v>
      </c>
      <c r="I624">
        <v>5648056.5</v>
      </c>
      <c r="J624">
        <v>3182365.8</v>
      </c>
      <c r="M624">
        <v>505030.5</v>
      </c>
      <c r="N624">
        <v>765448.4</v>
      </c>
      <c r="S624" s="5">
        <v>60906</v>
      </c>
      <c r="T624">
        <v>878925.44</v>
      </c>
      <c r="U624">
        <v>634144.19999999995</v>
      </c>
      <c r="V624">
        <v>317201.16500000004</v>
      </c>
      <c r="Y624">
        <v>1991964.8</v>
      </c>
      <c r="Z624">
        <v>218627.28</v>
      </c>
      <c r="AD624">
        <v>443640.06</v>
      </c>
      <c r="AE624">
        <v>1347851.9</v>
      </c>
      <c r="AJ624" s="5">
        <v>60906</v>
      </c>
      <c r="AK624">
        <v>206016.16</v>
      </c>
      <c r="AL624">
        <v>111853.07</v>
      </c>
      <c r="AM624">
        <v>272436.88</v>
      </c>
      <c r="AN624">
        <v>0</v>
      </c>
      <c r="AO624">
        <v>1722107</v>
      </c>
      <c r="AP624">
        <v>245191.73</v>
      </c>
      <c r="AS624" s="5">
        <v>60906</v>
      </c>
      <c r="AT624">
        <v>168137.22</v>
      </c>
      <c r="AU624">
        <v>80616.259999999995</v>
      </c>
      <c r="AV624">
        <v>280021.7</v>
      </c>
      <c r="AW624">
        <v>0</v>
      </c>
      <c r="AX624">
        <v>1783612.1</v>
      </c>
      <c r="AY624">
        <v>208352.6</v>
      </c>
      <c r="AZ624" s="5"/>
    </row>
    <row r="625" spans="2:52" x14ac:dyDescent="0.2">
      <c r="B625" s="5">
        <v>60937</v>
      </c>
      <c r="C625">
        <v>611945.80000000005</v>
      </c>
      <c r="D625">
        <v>722615.27999999991</v>
      </c>
      <c r="E625">
        <v>347444.6</v>
      </c>
      <c r="H625">
        <v>1957960.6</v>
      </c>
      <c r="I625">
        <v>5637053.5</v>
      </c>
      <c r="J625">
        <v>3182899</v>
      </c>
      <c r="M625">
        <v>520703.88</v>
      </c>
      <c r="N625">
        <v>727303.4</v>
      </c>
      <c r="S625" s="5">
        <v>60937</v>
      </c>
      <c r="T625">
        <v>885756.75</v>
      </c>
      <c r="U625">
        <v>636426</v>
      </c>
      <c r="V625">
        <v>302654.33999999997</v>
      </c>
      <c r="Y625">
        <v>1997516.9</v>
      </c>
      <c r="Z625">
        <v>219423.98</v>
      </c>
      <c r="AD625">
        <v>454223.25</v>
      </c>
      <c r="AE625">
        <v>1350502.6</v>
      </c>
      <c r="AJ625" s="5">
        <v>60937</v>
      </c>
      <c r="AK625">
        <v>213890.17</v>
      </c>
      <c r="AL625">
        <v>123050.57</v>
      </c>
      <c r="AM625">
        <v>273278.09999999998</v>
      </c>
      <c r="AN625">
        <v>0</v>
      </c>
      <c r="AO625">
        <v>1713168.9</v>
      </c>
      <c r="AP625">
        <v>244791.69</v>
      </c>
      <c r="AS625" s="5">
        <v>60937</v>
      </c>
      <c r="AT625">
        <v>174341.84</v>
      </c>
      <c r="AU625">
        <v>84679.554999999993</v>
      </c>
      <c r="AV625">
        <v>286872.44</v>
      </c>
      <c r="AW625">
        <v>0</v>
      </c>
      <c r="AX625">
        <v>1789113.6</v>
      </c>
      <c r="AY625">
        <v>208403.34</v>
      </c>
      <c r="AZ625" s="5"/>
    </row>
    <row r="626" spans="2:52" x14ac:dyDescent="0.2">
      <c r="B626" s="5">
        <v>60967</v>
      </c>
      <c r="C626">
        <v>558165.5</v>
      </c>
      <c r="D626">
        <v>720055.39</v>
      </c>
      <c r="E626">
        <v>337720.38</v>
      </c>
      <c r="H626">
        <v>1948643.1</v>
      </c>
      <c r="I626">
        <v>5554008.5</v>
      </c>
      <c r="J626">
        <v>3188629.2</v>
      </c>
      <c r="M626">
        <v>510117.94</v>
      </c>
      <c r="N626">
        <v>674672.06</v>
      </c>
      <c r="S626" s="5">
        <v>60967</v>
      </c>
      <c r="T626">
        <v>766204.75</v>
      </c>
      <c r="U626">
        <v>628608.43999999994</v>
      </c>
      <c r="V626">
        <v>284710.34299999999</v>
      </c>
      <c r="Y626">
        <v>2003114.6</v>
      </c>
      <c r="Z626">
        <v>220944</v>
      </c>
      <c r="AD626">
        <v>440918.75</v>
      </c>
      <c r="AE626">
        <v>1296155.8999999999</v>
      </c>
      <c r="AJ626" s="5">
        <v>60967</v>
      </c>
      <c r="AK626">
        <v>218257.61</v>
      </c>
      <c r="AL626">
        <v>123950.086</v>
      </c>
      <c r="AM626">
        <v>273231.12</v>
      </c>
      <c r="AN626">
        <v>0</v>
      </c>
      <c r="AO626">
        <v>1704295.5</v>
      </c>
      <c r="AP626">
        <v>244347.77</v>
      </c>
      <c r="AS626" s="5">
        <v>60967</v>
      </c>
      <c r="AT626">
        <v>178448.1</v>
      </c>
      <c r="AU626">
        <v>82919.33</v>
      </c>
      <c r="AV626">
        <v>292225.46999999997</v>
      </c>
      <c r="AW626">
        <v>0</v>
      </c>
      <c r="AX626">
        <v>1794642</v>
      </c>
      <c r="AY626">
        <v>208472.56</v>
      </c>
      <c r="AZ626" s="5"/>
    </row>
    <row r="627" spans="2:52" x14ac:dyDescent="0.2">
      <c r="B627" s="5">
        <v>60998</v>
      </c>
      <c r="C627">
        <v>555835.4</v>
      </c>
      <c r="D627">
        <v>713411.26</v>
      </c>
      <c r="E627">
        <v>326342.53000000003</v>
      </c>
      <c r="H627">
        <v>1939363.5</v>
      </c>
      <c r="I627">
        <v>5412372</v>
      </c>
      <c r="J627">
        <v>3197660.8</v>
      </c>
      <c r="M627">
        <v>481584</v>
      </c>
      <c r="N627">
        <v>613017.30000000005</v>
      </c>
      <c r="S627" s="5">
        <v>60998</v>
      </c>
      <c r="T627">
        <v>629052.25</v>
      </c>
      <c r="U627">
        <v>615036</v>
      </c>
      <c r="V627">
        <v>266595.28600000002</v>
      </c>
      <c r="Y627">
        <v>2008749.1</v>
      </c>
      <c r="Z627">
        <v>222713.73</v>
      </c>
      <c r="AD627">
        <v>405796.6</v>
      </c>
      <c r="AE627">
        <v>1213266.6000000001</v>
      </c>
      <c r="AJ627" s="5">
        <v>60998</v>
      </c>
      <c r="AK627">
        <v>217425.17</v>
      </c>
      <c r="AL627">
        <v>111772.32</v>
      </c>
      <c r="AM627">
        <v>272414.84000000003</v>
      </c>
      <c r="AN627">
        <v>0</v>
      </c>
      <c r="AO627">
        <v>1695503.4</v>
      </c>
      <c r="AP627">
        <v>243860.14</v>
      </c>
      <c r="AS627" s="5">
        <v>60998</v>
      </c>
      <c r="AT627">
        <v>178293.27</v>
      </c>
      <c r="AU627">
        <v>75356.009999999995</v>
      </c>
      <c r="AV627">
        <v>296970.40000000002</v>
      </c>
      <c r="AW627">
        <v>0</v>
      </c>
      <c r="AX627">
        <v>1800188.5</v>
      </c>
      <c r="AY627">
        <v>208560.73</v>
      </c>
      <c r="AZ627" s="5"/>
    </row>
    <row r="628" spans="2:52" x14ac:dyDescent="0.2">
      <c r="B628" s="5">
        <v>61029</v>
      </c>
      <c r="C628">
        <v>616485</v>
      </c>
      <c r="D628">
        <v>705695.62000000011</v>
      </c>
      <c r="E628">
        <v>316202.15999999997</v>
      </c>
      <c r="H628">
        <v>1930544.1</v>
      </c>
      <c r="I628">
        <v>5329595.5</v>
      </c>
      <c r="J628">
        <v>3179305.8</v>
      </c>
      <c r="M628">
        <v>456581.4</v>
      </c>
      <c r="N628">
        <v>554371.1</v>
      </c>
      <c r="S628" s="5">
        <v>61029</v>
      </c>
      <c r="T628">
        <v>581211.56000000006</v>
      </c>
      <c r="U628">
        <v>607272.4</v>
      </c>
      <c r="V628">
        <v>252969.45500000002</v>
      </c>
      <c r="Y628">
        <v>2014273.5</v>
      </c>
      <c r="Z628">
        <v>224196.19</v>
      </c>
      <c r="AD628">
        <v>368304.66</v>
      </c>
      <c r="AE628">
        <v>1133518.1000000001</v>
      </c>
      <c r="AJ628" s="5">
        <v>61029</v>
      </c>
      <c r="AK628">
        <v>212075.83</v>
      </c>
      <c r="AL628">
        <v>100893.81</v>
      </c>
      <c r="AM628">
        <v>269884.78000000003</v>
      </c>
      <c r="AN628">
        <v>0</v>
      </c>
      <c r="AO628">
        <v>1687210.4</v>
      </c>
      <c r="AP628">
        <v>243333.88</v>
      </c>
      <c r="AS628" s="5">
        <v>61029</v>
      </c>
      <c r="AT628">
        <v>174351.66</v>
      </c>
      <c r="AU628">
        <v>63297.214999999997</v>
      </c>
      <c r="AV628">
        <v>301140.06</v>
      </c>
      <c r="AW628">
        <v>0</v>
      </c>
      <c r="AX628">
        <v>1805604.5</v>
      </c>
      <c r="AY628">
        <v>208669.12</v>
      </c>
      <c r="AZ628" s="5"/>
    </row>
    <row r="629" spans="2:52" x14ac:dyDescent="0.2">
      <c r="B629" s="5">
        <v>61057</v>
      </c>
      <c r="C629">
        <v>665275.6</v>
      </c>
      <c r="D629">
        <v>688330.44000000006</v>
      </c>
      <c r="E629">
        <v>314062.71999999997</v>
      </c>
      <c r="H629">
        <v>1924472.1</v>
      </c>
      <c r="I629">
        <v>5137934.5</v>
      </c>
      <c r="J629">
        <v>3176730</v>
      </c>
      <c r="M629">
        <v>427364.25</v>
      </c>
      <c r="N629">
        <v>498631.3</v>
      </c>
      <c r="S629" s="5">
        <v>61057</v>
      </c>
      <c r="T629">
        <v>577284.69999999995</v>
      </c>
      <c r="U629">
        <v>595316.80000000005</v>
      </c>
      <c r="V629">
        <v>241947.84600000002</v>
      </c>
      <c r="Y629">
        <v>2018831.2</v>
      </c>
      <c r="Z629">
        <v>224792.7</v>
      </c>
      <c r="AD629">
        <v>335184.78000000003</v>
      </c>
      <c r="AE629">
        <v>1049463.8999999999</v>
      </c>
      <c r="AJ629" s="5">
        <v>61057</v>
      </c>
      <c r="AK629">
        <v>204805.62</v>
      </c>
      <c r="AL629">
        <v>90226.07</v>
      </c>
      <c r="AM629">
        <v>265347.75</v>
      </c>
      <c r="AN629">
        <v>0</v>
      </c>
      <c r="AO629">
        <v>1681688.8</v>
      </c>
      <c r="AP629">
        <v>242783.39</v>
      </c>
      <c r="AS629" s="5">
        <v>61057</v>
      </c>
      <c r="AT629">
        <v>167908.47</v>
      </c>
      <c r="AU629">
        <v>49683.258000000002</v>
      </c>
      <c r="AV629">
        <v>304480.8</v>
      </c>
      <c r="AW629">
        <v>0</v>
      </c>
      <c r="AX629">
        <v>1810033.6</v>
      </c>
      <c r="AY629">
        <v>208797.62</v>
      </c>
      <c r="AZ629" s="5"/>
    </row>
    <row r="630" spans="2:52" x14ac:dyDescent="0.2">
      <c r="B630" s="5">
        <v>61088</v>
      </c>
      <c r="C630">
        <v>572228.9</v>
      </c>
      <c r="D630">
        <v>673010.03</v>
      </c>
      <c r="E630">
        <v>305897.71999999997</v>
      </c>
      <c r="H630">
        <v>1921759</v>
      </c>
      <c r="I630">
        <v>4972861</v>
      </c>
      <c r="J630">
        <v>3170952.2</v>
      </c>
      <c r="M630">
        <v>390655.2</v>
      </c>
      <c r="N630">
        <v>448145.6</v>
      </c>
      <c r="S630" s="5">
        <v>61088</v>
      </c>
      <c r="T630">
        <v>508346.72</v>
      </c>
      <c r="U630">
        <v>589382.25</v>
      </c>
      <c r="V630">
        <v>235907.04499999998</v>
      </c>
      <c r="Y630">
        <v>2022150.4</v>
      </c>
      <c r="Z630">
        <v>224314.58</v>
      </c>
      <c r="AD630">
        <v>315177.96999999997</v>
      </c>
      <c r="AE630">
        <v>974255.4</v>
      </c>
      <c r="AJ630" s="5">
        <v>61088</v>
      </c>
      <c r="AK630">
        <v>197781.44</v>
      </c>
      <c r="AL630">
        <v>74998.27</v>
      </c>
      <c r="AM630">
        <v>259358.27</v>
      </c>
      <c r="AN630">
        <v>0</v>
      </c>
      <c r="AO630">
        <v>1679534.6</v>
      </c>
      <c r="AP630">
        <v>242224.62</v>
      </c>
      <c r="AS630" s="5">
        <v>61088</v>
      </c>
      <c r="AT630">
        <v>161990.39999999999</v>
      </c>
      <c r="AU630">
        <v>40759.99</v>
      </c>
      <c r="AV630">
        <v>306765.21999999997</v>
      </c>
      <c r="AW630">
        <v>0</v>
      </c>
      <c r="AX630">
        <v>1813208.5</v>
      </c>
      <c r="AY630">
        <v>208941.97</v>
      </c>
      <c r="AZ630" s="5"/>
    </row>
    <row r="631" spans="2:52" x14ac:dyDescent="0.2">
      <c r="B631" s="5">
        <v>61118</v>
      </c>
      <c r="C631">
        <v>505291.4</v>
      </c>
      <c r="D631">
        <v>665434.27</v>
      </c>
      <c r="E631">
        <v>302762.44</v>
      </c>
      <c r="H631">
        <v>1922127.6</v>
      </c>
      <c r="I631">
        <v>4899143</v>
      </c>
      <c r="J631">
        <v>3116629.5</v>
      </c>
      <c r="M631">
        <v>365105.9</v>
      </c>
      <c r="N631">
        <v>415119.28</v>
      </c>
      <c r="S631" s="5">
        <v>61118</v>
      </c>
      <c r="T631">
        <v>502232.25</v>
      </c>
      <c r="U631">
        <v>584807.69999999995</v>
      </c>
      <c r="V631">
        <v>248192.63</v>
      </c>
      <c r="Y631">
        <v>2024301.5</v>
      </c>
      <c r="Z631">
        <v>222927.7</v>
      </c>
      <c r="AD631">
        <v>308579.09999999998</v>
      </c>
      <c r="AE631">
        <v>952953.25</v>
      </c>
      <c r="AJ631" s="5">
        <v>61118</v>
      </c>
      <c r="AK631">
        <v>192019.48</v>
      </c>
      <c r="AL631">
        <v>64052.016000000003</v>
      </c>
      <c r="AM631">
        <v>253648.44</v>
      </c>
      <c r="AN631">
        <v>0</v>
      </c>
      <c r="AO631">
        <v>1680454.5</v>
      </c>
      <c r="AP631">
        <v>241673.17</v>
      </c>
      <c r="AS631" s="5">
        <v>61118</v>
      </c>
      <c r="AT631">
        <v>158522.89000000001</v>
      </c>
      <c r="AU631">
        <v>38260.976999999999</v>
      </c>
      <c r="AV631">
        <v>308539.21999999997</v>
      </c>
      <c r="AW631">
        <v>0</v>
      </c>
      <c r="AX631">
        <v>1815203.8</v>
      </c>
      <c r="AY631">
        <v>209097.86</v>
      </c>
      <c r="AZ631" s="5"/>
    </row>
    <row r="632" spans="2:52" x14ac:dyDescent="0.2">
      <c r="B632" s="5">
        <v>61149</v>
      </c>
      <c r="C632">
        <v>545139.4</v>
      </c>
      <c r="D632">
        <v>665895.91999999993</v>
      </c>
      <c r="E632">
        <v>305677.12</v>
      </c>
      <c r="H632">
        <v>1925206.9</v>
      </c>
      <c r="I632">
        <v>4928400.5</v>
      </c>
      <c r="J632">
        <v>3066961.5</v>
      </c>
      <c r="M632">
        <v>360544.9</v>
      </c>
      <c r="N632">
        <v>406080.03</v>
      </c>
      <c r="S632" s="5">
        <v>61149</v>
      </c>
      <c r="T632">
        <v>592584.06000000006</v>
      </c>
      <c r="U632">
        <v>581600.56000000006</v>
      </c>
      <c r="V632">
        <v>280817.37699999998</v>
      </c>
      <c r="Y632">
        <v>2025399.5</v>
      </c>
      <c r="Z632">
        <v>221063.97</v>
      </c>
      <c r="AD632">
        <v>308639.15999999997</v>
      </c>
      <c r="AE632">
        <v>1043160.75</v>
      </c>
      <c r="AJ632" s="5">
        <v>61149</v>
      </c>
      <c r="AK632">
        <v>188742.5</v>
      </c>
      <c r="AL632">
        <v>61916.542999999998</v>
      </c>
      <c r="AM632">
        <v>249519.25</v>
      </c>
      <c r="AN632">
        <v>0</v>
      </c>
      <c r="AO632">
        <v>1684065.2</v>
      </c>
      <c r="AP632">
        <v>241141.84</v>
      </c>
      <c r="AS632" s="5">
        <v>61149</v>
      </c>
      <c r="AT632">
        <v>156725.79999999999</v>
      </c>
      <c r="AU632">
        <v>39128.19</v>
      </c>
      <c r="AV632">
        <v>311775.62</v>
      </c>
      <c r="AW632">
        <v>0</v>
      </c>
      <c r="AX632">
        <v>1816137.8</v>
      </c>
      <c r="AY632">
        <v>209261.83</v>
      </c>
      <c r="AZ632" s="5"/>
    </row>
    <row r="633" spans="2:52" x14ac:dyDescent="0.2">
      <c r="B633" s="5">
        <v>61179</v>
      </c>
      <c r="C633">
        <v>605427.19999999995</v>
      </c>
      <c r="D633">
        <v>672542.7</v>
      </c>
      <c r="E633">
        <v>316706.28000000003</v>
      </c>
      <c r="H633">
        <v>1930648.6</v>
      </c>
      <c r="I633">
        <v>5075320.5</v>
      </c>
      <c r="J633">
        <v>3050131</v>
      </c>
      <c r="M633">
        <v>374457.28</v>
      </c>
      <c r="N633">
        <v>431203.25</v>
      </c>
      <c r="S633" s="5">
        <v>61179</v>
      </c>
      <c r="T633">
        <v>697206.25</v>
      </c>
      <c r="U633">
        <v>586614.19999999995</v>
      </c>
      <c r="V633">
        <v>314340.87</v>
      </c>
      <c r="Y633">
        <v>2025555.9</v>
      </c>
      <c r="Z633">
        <v>218943.72</v>
      </c>
      <c r="AD633">
        <v>318491.96999999997</v>
      </c>
      <c r="AE633">
        <v>1237941.3999999999</v>
      </c>
      <c r="AJ633" s="5">
        <v>61179</v>
      </c>
      <c r="AK633">
        <v>188510.25</v>
      </c>
      <c r="AL633">
        <v>64115.63</v>
      </c>
      <c r="AM633">
        <v>247272.38</v>
      </c>
      <c r="AN633">
        <v>0</v>
      </c>
      <c r="AO633">
        <v>1690007.5</v>
      </c>
      <c r="AP633">
        <v>240640.97</v>
      </c>
      <c r="AS633" s="5">
        <v>61179</v>
      </c>
      <c r="AT633">
        <v>156093.6</v>
      </c>
      <c r="AU633">
        <v>43352.934000000001</v>
      </c>
      <c r="AV633">
        <v>317566.28000000003</v>
      </c>
      <c r="AW633">
        <v>0</v>
      </c>
      <c r="AX633">
        <v>1816124.9</v>
      </c>
      <c r="AY633">
        <v>209431.12</v>
      </c>
      <c r="AZ633" s="5"/>
    </row>
    <row r="634" spans="2:52" x14ac:dyDescent="0.2">
      <c r="B634" s="5">
        <v>61210</v>
      </c>
      <c r="C634">
        <v>663399.80000000005</v>
      </c>
      <c r="D634">
        <v>683940.5</v>
      </c>
      <c r="E634">
        <v>330086.75</v>
      </c>
      <c r="H634">
        <v>1938143.8</v>
      </c>
      <c r="I634">
        <v>5265389</v>
      </c>
      <c r="J634">
        <v>3079059.2</v>
      </c>
      <c r="M634">
        <v>404982.06</v>
      </c>
      <c r="N634">
        <v>495327.2</v>
      </c>
      <c r="S634" s="5">
        <v>61210</v>
      </c>
      <c r="T634">
        <v>784201.4</v>
      </c>
      <c r="U634">
        <v>593735.6</v>
      </c>
      <c r="V634">
        <v>334838.91000000003</v>
      </c>
      <c r="Y634">
        <v>2024870.8</v>
      </c>
      <c r="Z634">
        <v>217015.62</v>
      </c>
      <c r="AD634">
        <v>341380.53</v>
      </c>
      <c r="AE634">
        <v>1442020</v>
      </c>
      <c r="AJ634" s="5">
        <v>61210</v>
      </c>
      <c r="AK634">
        <v>191373.36</v>
      </c>
      <c r="AL634">
        <v>71243.11</v>
      </c>
      <c r="AM634">
        <v>246360.27</v>
      </c>
      <c r="AN634">
        <v>0</v>
      </c>
      <c r="AO634">
        <v>1697964.6</v>
      </c>
      <c r="AP634">
        <v>240178.86</v>
      </c>
      <c r="AS634" s="5">
        <v>61210</v>
      </c>
      <c r="AT634">
        <v>157178.42000000001</v>
      </c>
      <c r="AU634">
        <v>50987.016000000003</v>
      </c>
      <c r="AV634">
        <v>326096.78000000003</v>
      </c>
      <c r="AW634">
        <v>0</v>
      </c>
      <c r="AX634">
        <v>1815267.1</v>
      </c>
      <c r="AY634">
        <v>209603.61</v>
      </c>
      <c r="AZ634" s="5"/>
    </row>
    <row r="635" spans="2:52" x14ac:dyDescent="0.2">
      <c r="B635" s="5">
        <v>61241</v>
      </c>
      <c r="C635">
        <v>717002.5</v>
      </c>
      <c r="D635">
        <v>694338.18</v>
      </c>
      <c r="E635">
        <v>341229.28</v>
      </c>
      <c r="H635">
        <v>1947422.4</v>
      </c>
      <c r="I635">
        <v>5460820.5</v>
      </c>
      <c r="J635">
        <v>3108431.8</v>
      </c>
      <c r="M635">
        <v>438564.28</v>
      </c>
      <c r="N635">
        <v>565787.19999999995</v>
      </c>
      <c r="S635" s="5">
        <v>61241</v>
      </c>
      <c r="T635">
        <v>848064.56</v>
      </c>
      <c r="U635">
        <v>604636.9</v>
      </c>
      <c r="V635">
        <v>335548.67700000003</v>
      </c>
      <c r="Y635">
        <v>2023431.8</v>
      </c>
      <c r="Z635">
        <v>215988.27</v>
      </c>
      <c r="AD635">
        <v>370988.79999999999</v>
      </c>
      <c r="AE635">
        <v>1558132.4</v>
      </c>
      <c r="AJ635" s="5">
        <v>61241</v>
      </c>
      <c r="AK635">
        <v>196474.06</v>
      </c>
      <c r="AL635">
        <v>81665.08</v>
      </c>
      <c r="AM635">
        <v>246383.23</v>
      </c>
      <c r="AN635">
        <v>0</v>
      </c>
      <c r="AO635">
        <v>1707660.4</v>
      </c>
      <c r="AP635">
        <v>239762.05</v>
      </c>
      <c r="AS635" s="5">
        <v>61241</v>
      </c>
      <c r="AT635">
        <v>160013.92000000001</v>
      </c>
      <c r="AU635">
        <v>60510.972999999998</v>
      </c>
      <c r="AV635">
        <v>336902.16</v>
      </c>
      <c r="AW635">
        <v>0</v>
      </c>
      <c r="AX635">
        <v>1813653.9</v>
      </c>
      <c r="AY635">
        <v>209777.8</v>
      </c>
      <c r="AZ635" s="5"/>
    </row>
    <row r="636" spans="2:52" x14ac:dyDescent="0.2">
      <c r="B636" s="5">
        <v>61271</v>
      </c>
      <c r="C636">
        <v>713402.06</v>
      </c>
      <c r="D636">
        <v>701401.03</v>
      </c>
      <c r="E636">
        <v>340557.3</v>
      </c>
      <c r="H636">
        <v>1958250.8</v>
      </c>
      <c r="I636">
        <v>5602558.5</v>
      </c>
      <c r="J636">
        <v>3135356.2</v>
      </c>
      <c r="M636">
        <v>464281.72</v>
      </c>
      <c r="N636">
        <v>590987.93999999994</v>
      </c>
      <c r="S636" s="5">
        <v>61271</v>
      </c>
      <c r="T636">
        <v>882526</v>
      </c>
      <c r="U636">
        <v>608589.43999999994</v>
      </c>
      <c r="V636">
        <v>320938.04399999999</v>
      </c>
      <c r="Y636">
        <v>2021316.2</v>
      </c>
      <c r="Z636">
        <v>216140.89</v>
      </c>
      <c r="AD636">
        <v>395762.3</v>
      </c>
      <c r="AE636">
        <v>1563995.9</v>
      </c>
      <c r="AJ636" s="5">
        <v>61271</v>
      </c>
      <c r="AK636">
        <v>202785.39</v>
      </c>
      <c r="AL636">
        <v>91669.81</v>
      </c>
      <c r="AM636">
        <v>247086.33</v>
      </c>
      <c r="AN636">
        <v>0</v>
      </c>
      <c r="AO636">
        <v>1718854.6</v>
      </c>
      <c r="AP636">
        <v>239395.83</v>
      </c>
      <c r="AS636" s="5">
        <v>61271</v>
      </c>
      <c r="AT636">
        <v>163879.06</v>
      </c>
      <c r="AU636">
        <v>70069.47</v>
      </c>
      <c r="AV636">
        <v>349318.28</v>
      </c>
      <c r="AW636">
        <v>0</v>
      </c>
      <c r="AX636">
        <v>1811363.6</v>
      </c>
      <c r="AY636">
        <v>209952.48</v>
      </c>
      <c r="AZ636" s="5"/>
    </row>
    <row r="637" spans="2:52" x14ac:dyDescent="0.2">
      <c r="B637" s="5">
        <v>61302</v>
      </c>
      <c r="C637">
        <v>639936.6</v>
      </c>
      <c r="D637">
        <v>705188.74</v>
      </c>
      <c r="E637">
        <v>334387.12</v>
      </c>
      <c r="H637">
        <v>1970425.5</v>
      </c>
      <c r="I637">
        <v>5632906</v>
      </c>
      <c r="J637">
        <v>3152016.2</v>
      </c>
      <c r="M637">
        <v>471384.2</v>
      </c>
      <c r="N637">
        <v>571043</v>
      </c>
      <c r="S637" s="5">
        <v>61302</v>
      </c>
      <c r="T637">
        <v>819270.4</v>
      </c>
      <c r="U637">
        <v>609182.06000000006</v>
      </c>
      <c r="V637">
        <v>298415.78000000003</v>
      </c>
      <c r="Y637">
        <v>2018591.8</v>
      </c>
      <c r="Z637">
        <v>217318.78</v>
      </c>
      <c r="AD637">
        <v>405114.38</v>
      </c>
      <c r="AE637">
        <v>1490313</v>
      </c>
      <c r="AJ637" s="5">
        <v>61302</v>
      </c>
      <c r="AK637">
        <v>208548.2</v>
      </c>
      <c r="AL637">
        <v>97101.49</v>
      </c>
      <c r="AM637">
        <v>247660.73</v>
      </c>
      <c r="AN637">
        <v>0</v>
      </c>
      <c r="AO637">
        <v>1731340.9</v>
      </c>
      <c r="AP637">
        <v>239084.56</v>
      </c>
      <c r="AS637" s="5">
        <v>61302</v>
      </c>
      <c r="AT637">
        <v>167615.34</v>
      </c>
      <c r="AU637">
        <v>76140.983999999997</v>
      </c>
      <c r="AV637">
        <v>360158.9</v>
      </c>
      <c r="AW637">
        <v>0</v>
      </c>
      <c r="AX637">
        <v>1808464.9</v>
      </c>
      <c r="AY637">
        <v>210126.81</v>
      </c>
      <c r="AZ637" s="5"/>
    </row>
    <row r="638" spans="2:52" x14ac:dyDescent="0.2">
      <c r="B638" s="5">
        <v>61332</v>
      </c>
      <c r="C638">
        <v>552076.19999999995</v>
      </c>
      <c r="D638">
        <v>700159.09</v>
      </c>
      <c r="E638">
        <v>327079.56</v>
      </c>
      <c r="H638">
        <v>1983772.1</v>
      </c>
      <c r="I638">
        <v>5536446</v>
      </c>
      <c r="J638">
        <v>3181738.5</v>
      </c>
      <c r="M638">
        <v>457682.94</v>
      </c>
      <c r="N638">
        <v>525041.4</v>
      </c>
      <c r="S638" s="5">
        <v>61332</v>
      </c>
      <c r="T638">
        <v>685447.06</v>
      </c>
      <c r="U638">
        <v>608896.06000000006</v>
      </c>
      <c r="V638">
        <v>274158.42</v>
      </c>
      <c r="Y638">
        <v>2015317.4</v>
      </c>
      <c r="Z638">
        <v>219211.2</v>
      </c>
      <c r="AD638">
        <v>391555.7</v>
      </c>
      <c r="AE638">
        <v>1376122.6</v>
      </c>
      <c r="AJ638" s="5">
        <v>61332</v>
      </c>
      <c r="AK638">
        <v>211384.19</v>
      </c>
      <c r="AL638">
        <v>96509.47</v>
      </c>
      <c r="AM638">
        <v>246847.89</v>
      </c>
      <c r="AN638">
        <v>0</v>
      </c>
      <c r="AO638">
        <v>1744940.1</v>
      </c>
      <c r="AP638">
        <v>238831.84</v>
      </c>
      <c r="AS638" s="5">
        <v>61332</v>
      </c>
      <c r="AT638">
        <v>169392.52</v>
      </c>
      <c r="AU638">
        <v>72145.17</v>
      </c>
      <c r="AV638">
        <v>369147.97</v>
      </c>
      <c r="AW638">
        <v>0</v>
      </c>
      <c r="AX638">
        <v>1805017.1</v>
      </c>
      <c r="AY638">
        <v>210300.23</v>
      </c>
      <c r="AZ638" s="5"/>
    </row>
    <row r="639" spans="2:52" x14ac:dyDescent="0.2">
      <c r="B639" s="5">
        <v>61363</v>
      </c>
      <c r="C639">
        <v>508927.6</v>
      </c>
      <c r="D639">
        <v>691471.11</v>
      </c>
      <c r="E639">
        <v>315389.12</v>
      </c>
      <c r="H639">
        <v>1998138.2</v>
      </c>
      <c r="I639">
        <v>5356021</v>
      </c>
      <c r="J639">
        <v>3193181.8</v>
      </c>
      <c r="M639">
        <v>426727.6</v>
      </c>
      <c r="N639">
        <v>468191.7</v>
      </c>
      <c r="S639" s="5">
        <v>61363</v>
      </c>
      <c r="T639">
        <v>619603.75</v>
      </c>
      <c r="U639">
        <v>605639.69999999995</v>
      </c>
      <c r="V639">
        <v>257849.84400000001</v>
      </c>
      <c r="Y639">
        <v>2011545.8</v>
      </c>
      <c r="Z639">
        <v>221536.03</v>
      </c>
      <c r="AD639">
        <v>370541.5</v>
      </c>
      <c r="AE639">
        <v>1246905.3999999999</v>
      </c>
      <c r="AJ639" s="5">
        <v>61363</v>
      </c>
      <c r="AK639">
        <v>209231.02</v>
      </c>
      <c r="AL639">
        <v>88859.585999999996</v>
      </c>
      <c r="AM639">
        <v>244986.97</v>
      </c>
      <c r="AN639">
        <v>0</v>
      </c>
      <c r="AO639">
        <v>1759497.5</v>
      </c>
      <c r="AP639">
        <v>238640.7</v>
      </c>
      <c r="AS639" s="5">
        <v>61363</v>
      </c>
      <c r="AT639">
        <v>167956.89</v>
      </c>
      <c r="AU639">
        <v>64373.605000000003</v>
      </c>
      <c r="AV639">
        <v>376586.75</v>
      </c>
      <c r="AW639">
        <v>0</v>
      </c>
      <c r="AX639">
        <v>1801073.4</v>
      </c>
      <c r="AY639">
        <v>210472.23</v>
      </c>
      <c r="AZ639" s="5"/>
    </row>
    <row r="640" spans="2:52" x14ac:dyDescent="0.2">
      <c r="B640" s="5">
        <v>61394</v>
      </c>
      <c r="C640">
        <v>528824.43999999994</v>
      </c>
      <c r="D640">
        <v>674285.22</v>
      </c>
      <c r="E640">
        <v>308121.44</v>
      </c>
      <c r="H640">
        <v>2013048.9</v>
      </c>
      <c r="I640">
        <v>5129469.5</v>
      </c>
      <c r="J640">
        <v>3170030.8</v>
      </c>
      <c r="M640">
        <v>388047.56</v>
      </c>
      <c r="N640">
        <v>419536.62</v>
      </c>
      <c r="S640" s="5">
        <v>61394</v>
      </c>
      <c r="T640">
        <v>622205.1</v>
      </c>
      <c r="U640">
        <v>601433.75</v>
      </c>
      <c r="V640">
        <v>252675.07400000002</v>
      </c>
      <c r="Y640">
        <v>2007382.2</v>
      </c>
      <c r="Z640">
        <v>223980.6</v>
      </c>
      <c r="AD640">
        <v>358945.25</v>
      </c>
      <c r="AE640">
        <v>1129937.8999999999</v>
      </c>
      <c r="AJ640" s="5">
        <v>61394</v>
      </c>
      <c r="AK640">
        <v>201714.55</v>
      </c>
      <c r="AL640">
        <v>76290.77</v>
      </c>
      <c r="AM640">
        <v>242335.47</v>
      </c>
      <c r="AN640">
        <v>0</v>
      </c>
      <c r="AO640">
        <v>1774541.9</v>
      </c>
      <c r="AP640">
        <v>238506.88</v>
      </c>
      <c r="AS640" s="5">
        <v>61394</v>
      </c>
      <c r="AT640">
        <v>164440.82999999999</v>
      </c>
      <c r="AU640">
        <v>63764.758000000002</v>
      </c>
      <c r="AV640">
        <v>379997.5</v>
      </c>
      <c r="AW640">
        <v>0</v>
      </c>
      <c r="AX640">
        <v>1796741.8</v>
      </c>
      <c r="AY640">
        <v>210640.36</v>
      </c>
      <c r="AZ640" s="5"/>
    </row>
    <row r="641" spans="2:52" x14ac:dyDescent="0.2">
      <c r="B641" s="5">
        <v>61423</v>
      </c>
      <c r="C641">
        <v>518741.7</v>
      </c>
      <c r="D641">
        <v>660031.42000000004</v>
      </c>
      <c r="E641">
        <v>300997.34000000003</v>
      </c>
      <c r="H641">
        <v>2026325.6</v>
      </c>
      <c r="I641">
        <v>4935735.5</v>
      </c>
      <c r="J641">
        <v>3171378.8</v>
      </c>
      <c r="M641">
        <v>352863.88</v>
      </c>
      <c r="N641">
        <v>374953.8</v>
      </c>
      <c r="S641" s="5">
        <v>61423</v>
      </c>
      <c r="T641">
        <v>654025.56000000006</v>
      </c>
      <c r="U641">
        <v>597236.5</v>
      </c>
      <c r="V641">
        <v>244879.72999999998</v>
      </c>
      <c r="Y641">
        <v>2003203</v>
      </c>
      <c r="Z641">
        <v>225938.2</v>
      </c>
      <c r="AD641">
        <v>349317.03</v>
      </c>
      <c r="AE641">
        <v>1018624.8</v>
      </c>
      <c r="AJ641" s="5">
        <v>61423</v>
      </c>
      <c r="AK641">
        <v>191350.48</v>
      </c>
      <c r="AL641">
        <v>61282.15</v>
      </c>
      <c r="AM641">
        <v>237422.28</v>
      </c>
      <c r="AN641">
        <v>0</v>
      </c>
      <c r="AO641">
        <v>1787910.5</v>
      </c>
      <c r="AP641">
        <v>238415.31</v>
      </c>
      <c r="AS641" s="5">
        <v>61423</v>
      </c>
      <c r="AT641">
        <v>159348.47</v>
      </c>
      <c r="AU641">
        <v>62933.5</v>
      </c>
      <c r="AV641">
        <v>377317.8</v>
      </c>
      <c r="AW641">
        <v>0</v>
      </c>
      <c r="AX641">
        <v>1792401.5</v>
      </c>
      <c r="AY641">
        <v>210801.47</v>
      </c>
      <c r="AZ641" s="5"/>
    </row>
    <row r="642" spans="2:52" x14ac:dyDescent="0.2">
      <c r="B642" s="5">
        <v>61454</v>
      </c>
      <c r="C642">
        <v>452594.97</v>
      </c>
      <c r="D642">
        <v>651697.92999999993</v>
      </c>
      <c r="E642">
        <v>299286.44</v>
      </c>
      <c r="H642">
        <v>2037294.1</v>
      </c>
      <c r="I642">
        <v>4816022.5</v>
      </c>
      <c r="J642">
        <v>3170238.5</v>
      </c>
      <c r="M642">
        <v>331665.15999999997</v>
      </c>
      <c r="N642">
        <v>347406.56</v>
      </c>
      <c r="S642" s="5">
        <v>61454</v>
      </c>
      <c r="T642">
        <v>620053.25</v>
      </c>
      <c r="U642">
        <v>587770.9</v>
      </c>
      <c r="V642">
        <v>239225.55300000001</v>
      </c>
      <c r="Y642">
        <v>1999178.9</v>
      </c>
      <c r="Z642">
        <v>226621.55</v>
      </c>
      <c r="AD642">
        <v>339039.75</v>
      </c>
      <c r="AE642">
        <v>920177.44</v>
      </c>
      <c r="AJ642" s="5">
        <v>61454</v>
      </c>
      <c r="AK642">
        <v>182777.38</v>
      </c>
      <c r="AL642">
        <v>50419.847999999998</v>
      </c>
      <c r="AM642">
        <v>230689.31</v>
      </c>
      <c r="AN642">
        <v>0</v>
      </c>
      <c r="AO642">
        <v>1798940</v>
      </c>
      <c r="AP642">
        <v>238354.16</v>
      </c>
      <c r="AS642" s="5">
        <v>61454</v>
      </c>
      <c r="AT642">
        <v>154391.34</v>
      </c>
      <c r="AU642">
        <v>59320.73</v>
      </c>
      <c r="AV642">
        <v>368992.78</v>
      </c>
      <c r="AW642">
        <v>0</v>
      </c>
      <c r="AX642">
        <v>1788221</v>
      </c>
      <c r="AY642">
        <v>210957.86</v>
      </c>
      <c r="AZ642" s="5"/>
    </row>
    <row r="643" spans="2:52" x14ac:dyDescent="0.2">
      <c r="B643" s="5">
        <v>61484</v>
      </c>
      <c r="C643">
        <v>479463.62</v>
      </c>
      <c r="D643">
        <v>650332.8600000001</v>
      </c>
      <c r="E643">
        <v>311621.84000000003</v>
      </c>
      <c r="H643">
        <v>2046124.2</v>
      </c>
      <c r="I643">
        <v>4846123</v>
      </c>
      <c r="J643">
        <v>3153129.2</v>
      </c>
      <c r="M643">
        <v>328399.3</v>
      </c>
      <c r="N643">
        <v>372658.28</v>
      </c>
      <c r="S643" s="5">
        <v>61484</v>
      </c>
      <c r="T643">
        <v>568814.9</v>
      </c>
      <c r="U643">
        <v>580668.93999999994</v>
      </c>
      <c r="V643">
        <v>239868.606</v>
      </c>
      <c r="Y643">
        <v>1995332.6</v>
      </c>
      <c r="Z643">
        <v>225875.64</v>
      </c>
      <c r="AD643">
        <v>327721.84000000003</v>
      </c>
      <c r="AE643">
        <v>845795.2</v>
      </c>
      <c r="AJ643" s="5">
        <v>61484</v>
      </c>
      <c r="AK643">
        <v>178096.95</v>
      </c>
      <c r="AL643">
        <v>48191.49</v>
      </c>
      <c r="AM643">
        <v>226382.69</v>
      </c>
      <c r="AN643">
        <v>0</v>
      </c>
      <c r="AO643">
        <v>1807812.9</v>
      </c>
      <c r="AP643">
        <v>238311.6</v>
      </c>
      <c r="AS643" s="5">
        <v>61484</v>
      </c>
      <c r="AT643">
        <v>151302.39999999999</v>
      </c>
      <c r="AU643">
        <v>53086.542999999998</v>
      </c>
      <c r="AV643">
        <v>361200.84</v>
      </c>
      <c r="AW643">
        <v>0</v>
      </c>
      <c r="AX643">
        <v>1784220.8</v>
      </c>
      <c r="AY643">
        <v>211112.03</v>
      </c>
      <c r="AZ643" s="5"/>
    </row>
    <row r="644" spans="2:52" x14ac:dyDescent="0.2">
      <c r="B644" s="5">
        <v>61515</v>
      </c>
      <c r="C644">
        <v>582920</v>
      </c>
      <c r="D644">
        <v>650865.96</v>
      </c>
      <c r="E644">
        <v>337828.66</v>
      </c>
      <c r="H644">
        <v>2053079.1</v>
      </c>
      <c r="I644">
        <v>4941013.5</v>
      </c>
      <c r="J644">
        <v>3181871.5</v>
      </c>
      <c r="M644">
        <v>336012.4</v>
      </c>
      <c r="N644">
        <v>492161.8</v>
      </c>
      <c r="S644" s="5">
        <v>61515</v>
      </c>
      <c r="T644">
        <v>602586.56000000006</v>
      </c>
      <c r="U644">
        <v>578809.69999999995</v>
      </c>
      <c r="V644">
        <v>251671.56000000003</v>
      </c>
      <c r="Y644">
        <v>1991654</v>
      </c>
      <c r="Z644">
        <v>223891.34</v>
      </c>
      <c r="AD644">
        <v>325463.62</v>
      </c>
      <c r="AE644">
        <v>815235.8</v>
      </c>
      <c r="AJ644" s="5">
        <v>61515</v>
      </c>
      <c r="AK644">
        <v>176316.84</v>
      </c>
      <c r="AL644">
        <v>50618.76</v>
      </c>
      <c r="AM644">
        <v>225308.23</v>
      </c>
      <c r="AN644">
        <v>0</v>
      </c>
      <c r="AO644">
        <v>1814801</v>
      </c>
      <c r="AP644">
        <v>238278</v>
      </c>
      <c r="AS644" s="5">
        <v>61515</v>
      </c>
      <c r="AT644">
        <v>150558</v>
      </c>
      <c r="AU644">
        <v>49215.266000000003</v>
      </c>
      <c r="AV644">
        <v>358982.1</v>
      </c>
      <c r="AW644">
        <v>0</v>
      </c>
      <c r="AX644">
        <v>1780387.6</v>
      </c>
      <c r="AY644">
        <v>211266.34</v>
      </c>
      <c r="AZ644" s="5"/>
    </row>
    <row r="645" spans="2:52" x14ac:dyDescent="0.2">
      <c r="B645" s="5">
        <v>61545</v>
      </c>
      <c r="C645">
        <v>708186.5</v>
      </c>
      <c r="D645">
        <v>657730.91</v>
      </c>
      <c r="E645">
        <v>364705.97</v>
      </c>
      <c r="H645">
        <v>2058404.5</v>
      </c>
      <c r="I645">
        <v>5102640</v>
      </c>
      <c r="J645">
        <v>3247659.8</v>
      </c>
      <c r="M645">
        <v>353418.28</v>
      </c>
      <c r="N645">
        <v>693704.06</v>
      </c>
      <c r="S645" s="5">
        <v>61545</v>
      </c>
      <c r="T645">
        <v>682570.9</v>
      </c>
      <c r="U645">
        <v>585773.80000000005</v>
      </c>
      <c r="V645">
        <v>275735.18299999996</v>
      </c>
      <c r="Y645">
        <v>1988124.1</v>
      </c>
      <c r="Z645">
        <v>221196.03</v>
      </c>
      <c r="AD645">
        <v>338904.34</v>
      </c>
      <c r="AE645">
        <v>876591.44</v>
      </c>
      <c r="AJ645" s="5">
        <v>61545</v>
      </c>
      <c r="AK645">
        <v>176644.73</v>
      </c>
      <c r="AL645">
        <v>54200.49</v>
      </c>
      <c r="AM645">
        <v>225588.83</v>
      </c>
      <c r="AN645">
        <v>0</v>
      </c>
      <c r="AO645">
        <v>1820158.5</v>
      </c>
      <c r="AP645">
        <v>238245.81</v>
      </c>
      <c r="AS645" s="5">
        <v>61545</v>
      </c>
      <c r="AT645">
        <v>151639.28</v>
      </c>
      <c r="AU645">
        <v>51311.953000000001</v>
      </c>
      <c r="AV645">
        <v>361820.62</v>
      </c>
      <c r="AW645">
        <v>0</v>
      </c>
      <c r="AX645">
        <v>1776701.4</v>
      </c>
      <c r="AY645">
        <v>211422.73</v>
      </c>
      <c r="AZ645" s="5"/>
    </row>
    <row r="646" spans="2:52" x14ac:dyDescent="0.2">
      <c r="B646" s="5">
        <v>61576</v>
      </c>
      <c r="C646">
        <v>799990.94</v>
      </c>
      <c r="D646">
        <v>670611.24</v>
      </c>
      <c r="E646">
        <v>384857.5</v>
      </c>
      <c r="H646">
        <v>2062314.9</v>
      </c>
      <c r="I646">
        <v>5308176</v>
      </c>
      <c r="J646">
        <v>3299086.5</v>
      </c>
      <c r="M646">
        <v>391311.9</v>
      </c>
      <c r="N646">
        <v>903512.94</v>
      </c>
      <c r="S646" s="5">
        <v>61576</v>
      </c>
      <c r="T646">
        <v>749029</v>
      </c>
      <c r="U646">
        <v>593682.80000000005</v>
      </c>
      <c r="V646">
        <v>298979.34999999998</v>
      </c>
      <c r="Y646">
        <v>1984724.8</v>
      </c>
      <c r="Z646">
        <v>218405.08</v>
      </c>
      <c r="AD646">
        <v>364878.56</v>
      </c>
      <c r="AE646">
        <v>1010323.7</v>
      </c>
      <c r="AJ646" s="5">
        <v>61576</v>
      </c>
      <c r="AK646">
        <v>179882.06</v>
      </c>
      <c r="AL646">
        <v>61662.105000000003</v>
      </c>
      <c r="AM646">
        <v>227000.78</v>
      </c>
      <c r="AN646">
        <v>0</v>
      </c>
      <c r="AO646">
        <v>1824105.9</v>
      </c>
      <c r="AP646">
        <v>238209</v>
      </c>
      <c r="AS646" s="5">
        <v>61576</v>
      </c>
      <c r="AT646">
        <v>154423.54999999999</v>
      </c>
      <c r="AU646">
        <v>58213.17</v>
      </c>
      <c r="AV646">
        <v>366448.72</v>
      </c>
      <c r="AW646">
        <v>0</v>
      </c>
      <c r="AX646">
        <v>1773141.9</v>
      </c>
      <c r="AY646">
        <v>211582.75</v>
      </c>
      <c r="AZ646" s="5"/>
    </row>
    <row r="647" spans="2:52" x14ac:dyDescent="0.2">
      <c r="B647" s="5">
        <v>61607</v>
      </c>
      <c r="C647">
        <v>888468.25</v>
      </c>
      <c r="D647">
        <v>684263.27</v>
      </c>
      <c r="E647">
        <v>387631.84</v>
      </c>
      <c r="H647">
        <v>2064996.8</v>
      </c>
      <c r="I647">
        <v>5473137.5</v>
      </c>
      <c r="J647">
        <v>3286177.2</v>
      </c>
      <c r="M647">
        <v>438298.12</v>
      </c>
      <c r="N647">
        <v>1036982.56</v>
      </c>
      <c r="S647" s="5">
        <v>61607</v>
      </c>
      <c r="T647">
        <v>786484.94</v>
      </c>
      <c r="U647">
        <v>606449.75</v>
      </c>
      <c r="V647">
        <v>314413.69</v>
      </c>
      <c r="Y647">
        <v>1981438.1</v>
      </c>
      <c r="Z647">
        <v>216295.42</v>
      </c>
      <c r="AD647">
        <v>398512.53</v>
      </c>
      <c r="AE647">
        <v>1122776.5</v>
      </c>
      <c r="AJ647" s="5">
        <v>61607</v>
      </c>
      <c r="AK647">
        <v>186051.95</v>
      </c>
      <c r="AL647">
        <v>72376.73</v>
      </c>
      <c r="AM647">
        <v>229583.66</v>
      </c>
      <c r="AN647">
        <v>0</v>
      </c>
      <c r="AO647">
        <v>1826833.9</v>
      </c>
      <c r="AP647">
        <v>238162.92</v>
      </c>
      <c r="AS647" s="5">
        <v>61607</v>
      </c>
      <c r="AT647">
        <v>158699.16</v>
      </c>
      <c r="AU647">
        <v>67629.804999999993</v>
      </c>
      <c r="AV647">
        <v>372904.53</v>
      </c>
      <c r="AW647">
        <v>0</v>
      </c>
      <c r="AX647">
        <v>1769690.4</v>
      </c>
      <c r="AY647">
        <v>211747.5</v>
      </c>
      <c r="AZ647" s="5"/>
    </row>
    <row r="648" spans="2:52" x14ac:dyDescent="0.2">
      <c r="B648" s="5">
        <v>61637</v>
      </c>
      <c r="C648">
        <v>912821.5</v>
      </c>
      <c r="D648">
        <v>693990.34</v>
      </c>
      <c r="E648">
        <v>384320.47</v>
      </c>
      <c r="H648">
        <v>2066610.1</v>
      </c>
      <c r="I648">
        <v>5577406.5</v>
      </c>
      <c r="J648">
        <v>3243437</v>
      </c>
      <c r="M648">
        <v>475565.5</v>
      </c>
      <c r="N648">
        <v>1097249.8</v>
      </c>
      <c r="S648" s="5">
        <v>61637</v>
      </c>
      <c r="T648">
        <v>819630.44</v>
      </c>
      <c r="U648">
        <v>620527.75</v>
      </c>
      <c r="V648">
        <v>312364.39</v>
      </c>
      <c r="Y648">
        <v>1978249.4</v>
      </c>
      <c r="Z648">
        <v>215408.33</v>
      </c>
      <c r="AD648">
        <v>433308.12</v>
      </c>
      <c r="AE648">
        <v>1158629.3999999999</v>
      </c>
      <c r="AJ648" s="5">
        <v>61637</v>
      </c>
      <c r="AK648">
        <v>194403.4</v>
      </c>
      <c r="AL648">
        <v>82794.41</v>
      </c>
      <c r="AM648">
        <v>233349.16</v>
      </c>
      <c r="AN648">
        <v>0</v>
      </c>
      <c r="AO648">
        <v>1828505.9</v>
      </c>
      <c r="AP648">
        <v>238104.02</v>
      </c>
      <c r="AS648" s="5">
        <v>61637</v>
      </c>
      <c r="AT648">
        <v>164597.89000000001</v>
      </c>
      <c r="AU648">
        <v>78185.77</v>
      </c>
      <c r="AV648">
        <v>381211.3</v>
      </c>
      <c r="AW648">
        <v>0</v>
      </c>
      <c r="AX648">
        <v>1766331.6</v>
      </c>
      <c r="AY648">
        <v>211917.89</v>
      </c>
      <c r="AZ648" s="5"/>
    </row>
    <row r="649" spans="2:52" x14ac:dyDescent="0.2">
      <c r="B649" s="5">
        <v>61668</v>
      </c>
      <c r="C649">
        <v>843908.44</v>
      </c>
      <c r="D649">
        <v>696980.64999999991</v>
      </c>
      <c r="E649">
        <v>370404.28</v>
      </c>
      <c r="H649">
        <v>2067292.8</v>
      </c>
      <c r="I649">
        <v>5564829</v>
      </c>
      <c r="J649">
        <v>3217080.5</v>
      </c>
      <c r="M649">
        <v>491585.47</v>
      </c>
      <c r="N649">
        <v>1095021.8</v>
      </c>
      <c r="S649" s="5">
        <v>61668</v>
      </c>
      <c r="T649">
        <v>806520.8</v>
      </c>
      <c r="U649">
        <v>624740.1</v>
      </c>
      <c r="V649">
        <v>297324.96999999997</v>
      </c>
      <c r="Y649">
        <v>1975146.1</v>
      </c>
      <c r="Z649">
        <v>215843.06</v>
      </c>
      <c r="AD649">
        <v>451718.5</v>
      </c>
      <c r="AE649">
        <v>1107053</v>
      </c>
      <c r="AJ649" s="5">
        <v>61668</v>
      </c>
      <c r="AK649">
        <v>202846.33</v>
      </c>
      <c r="AL649">
        <v>89630.29</v>
      </c>
      <c r="AM649">
        <v>237600.31</v>
      </c>
      <c r="AN649">
        <v>0</v>
      </c>
      <c r="AO649">
        <v>1829263.1</v>
      </c>
      <c r="AP649">
        <v>238029.56</v>
      </c>
      <c r="AS649" s="5">
        <v>61668</v>
      </c>
      <c r="AT649">
        <v>171144.48</v>
      </c>
      <c r="AU649">
        <v>84587.21</v>
      </c>
      <c r="AV649">
        <v>389109.3</v>
      </c>
      <c r="AW649">
        <v>0</v>
      </c>
      <c r="AX649">
        <v>1763051.8</v>
      </c>
      <c r="AY649">
        <v>212094.36</v>
      </c>
      <c r="AZ649" s="5"/>
    </row>
    <row r="650" spans="2:52" x14ac:dyDescent="0.2">
      <c r="B650" s="5">
        <v>61698</v>
      </c>
      <c r="C650">
        <v>705880.5</v>
      </c>
      <c r="D650">
        <v>693585.23</v>
      </c>
      <c r="E650">
        <v>355286.3</v>
      </c>
      <c r="H650">
        <v>2067164.5</v>
      </c>
      <c r="I650">
        <v>5469536.5</v>
      </c>
      <c r="J650">
        <v>3207899</v>
      </c>
      <c r="M650">
        <v>480942.56</v>
      </c>
      <c r="N650">
        <v>1047888.8</v>
      </c>
      <c r="S650" s="5">
        <v>61698</v>
      </c>
      <c r="T650">
        <v>733916.2</v>
      </c>
      <c r="U650">
        <v>621034.80000000005</v>
      </c>
      <c r="V650">
        <v>278473.41399999999</v>
      </c>
      <c r="Y650">
        <v>1972117.1</v>
      </c>
      <c r="Z650">
        <v>217076.14</v>
      </c>
      <c r="AD650">
        <v>440543.25</v>
      </c>
      <c r="AE650">
        <v>996875.8</v>
      </c>
      <c r="AJ650" s="5">
        <v>61698</v>
      </c>
      <c r="AK650">
        <v>208923.51999999999</v>
      </c>
      <c r="AL650">
        <v>90129.16</v>
      </c>
      <c r="AM650">
        <v>240770.81</v>
      </c>
      <c r="AN650">
        <v>0</v>
      </c>
      <c r="AO650">
        <v>1829226.9</v>
      </c>
      <c r="AP650">
        <v>237937.6</v>
      </c>
      <c r="AS650" s="5">
        <v>61698</v>
      </c>
      <c r="AT650">
        <v>175931.06</v>
      </c>
      <c r="AU650">
        <v>81392.539999999994</v>
      </c>
      <c r="AV650">
        <v>394001.97</v>
      </c>
      <c r="AW650">
        <v>0</v>
      </c>
      <c r="AX650">
        <v>1759839.9</v>
      </c>
      <c r="AY650">
        <v>212277.11</v>
      </c>
      <c r="AZ650" s="5"/>
    </row>
    <row r="651" spans="2:52" x14ac:dyDescent="0.2">
      <c r="B651" s="5">
        <v>61729</v>
      </c>
      <c r="C651">
        <v>631425.69999999995</v>
      </c>
      <c r="D651">
        <v>682518.5</v>
      </c>
      <c r="E651">
        <v>340307.12</v>
      </c>
      <c r="H651">
        <v>2066327.6</v>
      </c>
      <c r="I651">
        <v>5303018.5</v>
      </c>
      <c r="J651">
        <v>3199687</v>
      </c>
      <c r="M651">
        <v>452297.34</v>
      </c>
      <c r="N651">
        <v>982891.44</v>
      </c>
      <c r="S651" s="5">
        <v>61729</v>
      </c>
      <c r="T651">
        <v>668825.25</v>
      </c>
      <c r="U651">
        <v>615730.80000000005</v>
      </c>
      <c r="V651">
        <v>263177.81</v>
      </c>
      <c r="Y651">
        <v>1969153.9</v>
      </c>
      <c r="Z651">
        <v>218633.77</v>
      </c>
      <c r="AD651">
        <v>411830.8</v>
      </c>
      <c r="AE651">
        <v>863748.3</v>
      </c>
      <c r="AJ651" s="5">
        <v>61729</v>
      </c>
      <c r="AK651">
        <v>209521.34</v>
      </c>
      <c r="AL651">
        <v>86029.83</v>
      </c>
      <c r="AM651">
        <v>243663.05</v>
      </c>
      <c r="AN651">
        <v>0</v>
      </c>
      <c r="AO651">
        <v>1828500.9</v>
      </c>
      <c r="AP651">
        <v>237826.66</v>
      </c>
      <c r="AS651" s="5">
        <v>61729</v>
      </c>
      <c r="AT651">
        <v>176977.98</v>
      </c>
      <c r="AU651">
        <v>75110.44</v>
      </c>
      <c r="AV651">
        <v>394892.03</v>
      </c>
      <c r="AW651">
        <v>0</v>
      </c>
      <c r="AX651">
        <v>1756687.6</v>
      </c>
      <c r="AY651">
        <v>212466.14</v>
      </c>
      <c r="AZ651" s="5"/>
    </row>
    <row r="652" spans="2:52" x14ac:dyDescent="0.2">
      <c r="B652" s="5">
        <v>61760</v>
      </c>
      <c r="C652">
        <v>631657.43999999994</v>
      </c>
      <c r="D652">
        <v>674354.16</v>
      </c>
      <c r="E652">
        <v>323044.46999999997</v>
      </c>
      <c r="H652">
        <v>2065111.1</v>
      </c>
      <c r="I652">
        <v>5119386.5</v>
      </c>
      <c r="J652">
        <v>3192408.8</v>
      </c>
      <c r="M652">
        <v>416876.22</v>
      </c>
      <c r="N652">
        <v>921953.4</v>
      </c>
      <c r="S652" s="5">
        <v>61760</v>
      </c>
      <c r="T652">
        <v>641608.80000000005</v>
      </c>
      <c r="U652">
        <v>609403.25</v>
      </c>
      <c r="V652">
        <v>250351.353</v>
      </c>
      <c r="Y652">
        <v>1966281</v>
      </c>
      <c r="Z652">
        <v>220300.5</v>
      </c>
      <c r="AD652">
        <v>382819.38</v>
      </c>
      <c r="AE652">
        <v>747758.25</v>
      </c>
      <c r="AJ652" s="5">
        <v>61760</v>
      </c>
      <c r="AK652">
        <v>204424.5</v>
      </c>
      <c r="AL652">
        <v>76535.58</v>
      </c>
      <c r="AM652">
        <v>246400.94</v>
      </c>
      <c r="AN652">
        <v>0</v>
      </c>
      <c r="AO652">
        <v>1827414.1</v>
      </c>
      <c r="AP652">
        <v>237696.98</v>
      </c>
      <c r="AS652" s="5">
        <v>61760</v>
      </c>
      <c r="AT652">
        <v>173878.6</v>
      </c>
      <c r="AU652">
        <v>71008.233999999997</v>
      </c>
      <c r="AV652">
        <v>388752.88</v>
      </c>
      <c r="AW652">
        <v>0</v>
      </c>
      <c r="AX652">
        <v>1753618.1</v>
      </c>
      <c r="AY652">
        <v>212662.7</v>
      </c>
      <c r="AZ652" s="5"/>
    </row>
    <row r="653" spans="2:52" x14ac:dyDescent="0.2">
      <c r="B653" s="5">
        <v>61788</v>
      </c>
      <c r="C653">
        <v>599385.1</v>
      </c>
      <c r="D653">
        <v>662549.69999999995</v>
      </c>
      <c r="E653">
        <v>318440.28000000003</v>
      </c>
      <c r="H653">
        <v>2064856.9</v>
      </c>
      <c r="I653">
        <v>4964758.5</v>
      </c>
      <c r="J653">
        <v>3164946</v>
      </c>
      <c r="M653">
        <v>380625.6</v>
      </c>
      <c r="N653">
        <v>866704.44</v>
      </c>
      <c r="S653" s="5">
        <v>61788</v>
      </c>
      <c r="T653">
        <v>615296.80000000005</v>
      </c>
      <c r="U653">
        <v>596579.1</v>
      </c>
      <c r="V653">
        <v>244730.57199999999</v>
      </c>
      <c r="Y653">
        <v>1963742.6</v>
      </c>
      <c r="Z653">
        <v>221755.3</v>
      </c>
      <c r="AD653">
        <v>349465.62</v>
      </c>
      <c r="AE653">
        <v>647251.6</v>
      </c>
      <c r="AJ653" s="5">
        <v>61788</v>
      </c>
      <c r="AK653">
        <v>195974.14</v>
      </c>
      <c r="AL653">
        <v>64964.233999999997</v>
      </c>
      <c r="AM653">
        <v>248898.88</v>
      </c>
      <c r="AN653">
        <v>0</v>
      </c>
      <c r="AO653">
        <v>1827303.4</v>
      </c>
      <c r="AP653">
        <v>237553.62</v>
      </c>
      <c r="AS653" s="5">
        <v>61788</v>
      </c>
      <c r="AT653">
        <v>166818.47</v>
      </c>
      <c r="AU653">
        <v>61658.64</v>
      </c>
      <c r="AV653">
        <v>375544.25</v>
      </c>
      <c r="AW653">
        <v>0</v>
      </c>
      <c r="AX653">
        <v>1750873.2</v>
      </c>
      <c r="AY653">
        <v>212869.16</v>
      </c>
      <c r="AZ653" s="5"/>
    </row>
    <row r="654" spans="2:52" x14ac:dyDescent="0.2">
      <c r="B654" s="5">
        <v>61819</v>
      </c>
      <c r="C654">
        <v>550046.1</v>
      </c>
      <c r="D654">
        <v>645863.05999999994</v>
      </c>
      <c r="E654">
        <v>318213.5</v>
      </c>
      <c r="H654">
        <v>2065930.1</v>
      </c>
      <c r="I654">
        <v>4871054</v>
      </c>
      <c r="J654">
        <v>3147798.5</v>
      </c>
      <c r="M654">
        <v>349772.66</v>
      </c>
      <c r="N654">
        <v>823562.3</v>
      </c>
      <c r="S654" s="5">
        <v>61819</v>
      </c>
      <c r="T654">
        <v>586860.19999999995</v>
      </c>
      <c r="U654">
        <v>590051.93999999994</v>
      </c>
      <c r="V654">
        <v>241319.913</v>
      </c>
      <c r="Y654">
        <v>1961570</v>
      </c>
      <c r="Z654">
        <v>222513.83</v>
      </c>
      <c r="AD654">
        <v>325885.84000000003</v>
      </c>
      <c r="AE654">
        <v>564716</v>
      </c>
      <c r="AJ654" s="5">
        <v>61819</v>
      </c>
      <c r="AK654">
        <v>187324.53</v>
      </c>
      <c r="AL654">
        <v>54165.472999999998</v>
      </c>
      <c r="AM654">
        <v>251462.72</v>
      </c>
      <c r="AN654">
        <v>0</v>
      </c>
      <c r="AO654">
        <v>1828525.2</v>
      </c>
      <c r="AP654">
        <v>237404.73</v>
      </c>
      <c r="AS654" s="5">
        <v>61819</v>
      </c>
      <c r="AT654">
        <v>159200.23000000001</v>
      </c>
      <c r="AU654">
        <v>53669.188000000002</v>
      </c>
      <c r="AV654">
        <v>359702.56</v>
      </c>
      <c r="AW654">
        <v>0</v>
      </c>
      <c r="AX654">
        <v>1748484.2</v>
      </c>
      <c r="AY654">
        <v>213085.78</v>
      </c>
      <c r="AZ654" s="5"/>
    </row>
    <row r="655" spans="2:52" x14ac:dyDescent="0.2">
      <c r="B655" s="5">
        <v>61849</v>
      </c>
      <c r="C655">
        <v>584112</v>
      </c>
      <c r="D655">
        <v>639313.31999999995</v>
      </c>
      <c r="E655">
        <v>324190.28000000003</v>
      </c>
      <c r="H655">
        <v>2068228.5</v>
      </c>
      <c r="I655">
        <v>4829482</v>
      </c>
      <c r="J655">
        <v>3128056.2</v>
      </c>
      <c r="M655">
        <v>329745.28000000003</v>
      </c>
      <c r="N655">
        <v>803812.44</v>
      </c>
      <c r="S655" s="5">
        <v>61849</v>
      </c>
      <c r="T655">
        <v>553689.19999999995</v>
      </c>
      <c r="U655">
        <v>583270.5</v>
      </c>
      <c r="V655">
        <v>244269.84000000003</v>
      </c>
      <c r="Y655">
        <v>1959706</v>
      </c>
      <c r="Z655">
        <v>222337.72</v>
      </c>
      <c r="AD655">
        <v>314832.2</v>
      </c>
      <c r="AE655">
        <v>514902.72</v>
      </c>
      <c r="AJ655" s="5">
        <v>61849</v>
      </c>
      <c r="AK655">
        <v>181148.31</v>
      </c>
      <c r="AL655">
        <v>44773.574000000001</v>
      </c>
      <c r="AM655">
        <v>254343.48</v>
      </c>
      <c r="AN655">
        <v>0</v>
      </c>
      <c r="AO655">
        <v>1830970</v>
      </c>
      <c r="AP655">
        <v>237258.31</v>
      </c>
      <c r="AS655" s="5">
        <v>61849</v>
      </c>
      <c r="AT655">
        <v>154153.51999999999</v>
      </c>
      <c r="AU655">
        <v>48674.805</v>
      </c>
      <c r="AV655">
        <v>345856.94</v>
      </c>
      <c r="AW655">
        <v>0</v>
      </c>
      <c r="AX655">
        <v>1746393.2</v>
      </c>
      <c r="AY655">
        <v>213312.58</v>
      </c>
      <c r="AZ655" s="5"/>
    </row>
    <row r="656" spans="2:52" x14ac:dyDescent="0.2">
      <c r="B656" s="5">
        <v>61880</v>
      </c>
      <c r="C656">
        <v>637319.75</v>
      </c>
      <c r="D656">
        <v>639676.64999999991</v>
      </c>
      <c r="E656">
        <v>341901.78</v>
      </c>
      <c r="H656">
        <v>2071602</v>
      </c>
      <c r="I656">
        <v>4891047.5</v>
      </c>
      <c r="J656">
        <v>3132516.2</v>
      </c>
      <c r="M656">
        <v>328085.5</v>
      </c>
      <c r="N656">
        <v>833295.75</v>
      </c>
      <c r="S656" s="5">
        <v>61880</v>
      </c>
      <c r="T656">
        <v>592504.4</v>
      </c>
      <c r="U656">
        <v>577409.1</v>
      </c>
      <c r="V656">
        <v>264662.10700000002</v>
      </c>
      <c r="Y656">
        <v>1958100.6</v>
      </c>
      <c r="Z656">
        <v>221174.11</v>
      </c>
      <c r="AD656">
        <v>308998.71999999997</v>
      </c>
      <c r="AE656">
        <v>538204.4</v>
      </c>
      <c r="AJ656" s="5">
        <v>61880</v>
      </c>
      <c r="AK656">
        <v>178115.66</v>
      </c>
      <c r="AL656">
        <v>43017.516000000003</v>
      </c>
      <c r="AM656">
        <v>258004.69</v>
      </c>
      <c r="AN656">
        <v>0</v>
      </c>
      <c r="AO656">
        <v>1834480.9</v>
      </c>
      <c r="AP656">
        <v>237121.33</v>
      </c>
      <c r="AS656" s="5">
        <v>61880</v>
      </c>
      <c r="AT656">
        <v>151273.76999999999</v>
      </c>
      <c r="AU656">
        <v>43975.214999999997</v>
      </c>
      <c r="AV656">
        <v>338231.44</v>
      </c>
      <c r="AW656">
        <v>0</v>
      </c>
      <c r="AX656">
        <v>1744551.1</v>
      </c>
      <c r="AY656">
        <v>213549.22</v>
      </c>
      <c r="AZ656" s="5"/>
    </row>
    <row r="657" spans="2:52" x14ac:dyDescent="0.2">
      <c r="B657" s="5">
        <v>61910</v>
      </c>
      <c r="C657">
        <v>710208.6</v>
      </c>
      <c r="D657">
        <v>645382.38</v>
      </c>
      <c r="E657">
        <v>370302.94</v>
      </c>
      <c r="H657">
        <v>2075908.9</v>
      </c>
      <c r="I657">
        <v>5033407</v>
      </c>
      <c r="J657">
        <v>3199244.2</v>
      </c>
      <c r="M657">
        <v>342958.2</v>
      </c>
      <c r="N657">
        <v>953526.25</v>
      </c>
      <c r="S657" s="5">
        <v>61910</v>
      </c>
      <c r="T657">
        <v>673162.4</v>
      </c>
      <c r="U657">
        <v>581786.69999999995</v>
      </c>
      <c r="V657">
        <v>295404.79399999999</v>
      </c>
      <c r="Y657">
        <v>1956713.6</v>
      </c>
      <c r="Z657">
        <v>219361.31</v>
      </c>
      <c r="AD657">
        <v>316543</v>
      </c>
      <c r="AE657">
        <v>667621.1</v>
      </c>
      <c r="AJ657" s="5">
        <v>61910</v>
      </c>
      <c r="AK657">
        <v>177682.23</v>
      </c>
      <c r="AL657">
        <v>48044.832000000002</v>
      </c>
      <c r="AM657">
        <v>263239.28000000003</v>
      </c>
      <c r="AN657">
        <v>0</v>
      </c>
      <c r="AO657">
        <v>1838909.4</v>
      </c>
      <c r="AP657">
        <v>236999.44</v>
      </c>
      <c r="AS657" s="5">
        <v>61910</v>
      </c>
      <c r="AT657">
        <v>150304.82999999999</v>
      </c>
      <c r="AU657">
        <v>43903.57</v>
      </c>
      <c r="AV657">
        <v>337481.47</v>
      </c>
      <c r="AW657">
        <v>0</v>
      </c>
      <c r="AX657">
        <v>1742918.5</v>
      </c>
      <c r="AY657">
        <v>213795.1</v>
      </c>
      <c r="AZ657" s="5"/>
    </row>
    <row r="658" spans="2:52" x14ac:dyDescent="0.2">
      <c r="B658" s="5">
        <v>61941</v>
      </c>
      <c r="C658">
        <v>775922.75</v>
      </c>
      <c r="D658">
        <v>656697.29</v>
      </c>
      <c r="E658">
        <v>393795.53</v>
      </c>
      <c r="H658">
        <v>2081022.1</v>
      </c>
      <c r="I658">
        <v>5269084.5</v>
      </c>
      <c r="J658">
        <v>3266394.5</v>
      </c>
      <c r="M658">
        <v>375553.44</v>
      </c>
      <c r="N658">
        <v>1128264.3999999999</v>
      </c>
      <c r="S658" s="5">
        <v>61941</v>
      </c>
      <c r="T658">
        <v>729743.75</v>
      </c>
      <c r="U658">
        <v>592037.6</v>
      </c>
      <c r="V658">
        <v>322409.625</v>
      </c>
      <c r="Y658">
        <v>1955514</v>
      </c>
      <c r="Z658">
        <v>217483.12</v>
      </c>
      <c r="AD658">
        <v>341966.5</v>
      </c>
      <c r="AE658">
        <v>851017.44</v>
      </c>
      <c r="AJ658" s="5">
        <v>61941</v>
      </c>
      <c r="AK658">
        <v>179968.69</v>
      </c>
      <c r="AL658">
        <v>57758.277000000002</v>
      </c>
      <c r="AM658">
        <v>270645.44</v>
      </c>
      <c r="AN658">
        <v>0</v>
      </c>
      <c r="AO658">
        <v>1844124.5</v>
      </c>
      <c r="AP658">
        <v>236897.67</v>
      </c>
      <c r="AS658" s="5">
        <v>61941</v>
      </c>
      <c r="AT658">
        <v>151607.42000000001</v>
      </c>
      <c r="AU658">
        <v>50708.71</v>
      </c>
      <c r="AV658">
        <v>339184.9</v>
      </c>
      <c r="AW658">
        <v>0</v>
      </c>
      <c r="AX658">
        <v>1741464.5</v>
      </c>
      <c r="AY658">
        <v>214049.52</v>
      </c>
      <c r="AZ658" s="5"/>
    </row>
    <row r="659" spans="2:52" x14ac:dyDescent="0.2">
      <c r="B659" s="5">
        <v>61972</v>
      </c>
      <c r="C659">
        <v>805003.8</v>
      </c>
      <c r="D659">
        <v>669214.97</v>
      </c>
      <c r="E659">
        <v>398141.5</v>
      </c>
      <c r="H659">
        <v>2086829.5</v>
      </c>
      <c r="I659">
        <v>5545455</v>
      </c>
      <c r="J659">
        <v>3281708.8</v>
      </c>
      <c r="M659">
        <v>422150.12</v>
      </c>
      <c r="N659">
        <v>1240895.5</v>
      </c>
      <c r="S659" s="5">
        <v>61972</v>
      </c>
      <c r="T659">
        <v>786815.56</v>
      </c>
      <c r="U659">
        <v>600785.4</v>
      </c>
      <c r="V659">
        <v>331103.64</v>
      </c>
      <c r="Y659">
        <v>1954476.4</v>
      </c>
      <c r="Z659">
        <v>216474.12</v>
      </c>
      <c r="AD659">
        <v>375751.8</v>
      </c>
      <c r="AE659">
        <v>988784.25</v>
      </c>
      <c r="AJ659" s="5">
        <v>61972</v>
      </c>
      <c r="AK659">
        <v>184752.02</v>
      </c>
      <c r="AL659">
        <v>70423.83</v>
      </c>
      <c r="AM659">
        <v>280128.7</v>
      </c>
      <c r="AN659">
        <v>0</v>
      </c>
      <c r="AO659">
        <v>1850009.1</v>
      </c>
      <c r="AP659">
        <v>236820.17</v>
      </c>
      <c r="AS659" s="5">
        <v>61972</v>
      </c>
      <c r="AT659">
        <v>154800.51999999999</v>
      </c>
      <c r="AU659">
        <v>61529.69</v>
      </c>
      <c r="AV659">
        <v>342784.75</v>
      </c>
      <c r="AW659">
        <v>0</v>
      </c>
      <c r="AX659">
        <v>1740164.5</v>
      </c>
      <c r="AY659">
        <v>214311.72</v>
      </c>
      <c r="AZ659" s="5"/>
    </row>
    <row r="660" spans="2:52" x14ac:dyDescent="0.2">
      <c r="B660" s="5">
        <v>62002</v>
      </c>
      <c r="C660">
        <v>778512.1</v>
      </c>
      <c r="D660">
        <v>681523.96</v>
      </c>
      <c r="E660">
        <v>396466.8</v>
      </c>
      <c r="H660">
        <v>2093232.2</v>
      </c>
      <c r="I660">
        <v>5683531.5</v>
      </c>
      <c r="J660">
        <v>3262108.8</v>
      </c>
      <c r="M660">
        <v>463990.3</v>
      </c>
      <c r="N660">
        <v>1276467.3999999999</v>
      </c>
      <c r="S660" s="5">
        <v>62002</v>
      </c>
      <c r="T660">
        <v>833779.9</v>
      </c>
      <c r="U660">
        <v>607082.4</v>
      </c>
      <c r="V660">
        <v>322154.72200000001</v>
      </c>
      <c r="Y660">
        <v>1953580.1</v>
      </c>
      <c r="Z660">
        <v>216939.77</v>
      </c>
      <c r="AD660">
        <v>402519.28</v>
      </c>
      <c r="AE660">
        <v>1036531.94</v>
      </c>
      <c r="AJ660" s="5">
        <v>62002</v>
      </c>
      <c r="AK660">
        <v>191406.31</v>
      </c>
      <c r="AL660">
        <v>84081.39</v>
      </c>
      <c r="AM660">
        <v>291347.09999999998</v>
      </c>
      <c r="AN660">
        <v>0</v>
      </c>
      <c r="AO660">
        <v>1856461.8</v>
      </c>
      <c r="AP660">
        <v>236770.48</v>
      </c>
      <c r="AS660" s="5">
        <v>62002</v>
      </c>
      <c r="AT660">
        <v>158980.4</v>
      </c>
      <c r="AU660">
        <v>71337.08</v>
      </c>
      <c r="AV660">
        <v>347873.4</v>
      </c>
      <c r="AW660">
        <v>0</v>
      </c>
      <c r="AX660">
        <v>1738999.1</v>
      </c>
      <c r="AY660">
        <v>214580.86</v>
      </c>
      <c r="AZ660" s="5"/>
    </row>
    <row r="661" spans="2:52" x14ac:dyDescent="0.2">
      <c r="B661" s="5">
        <v>62033</v>
      </c>
      <c r="C661">
        <v>663257.59999999998</v>
      </c>
      <c r="D661">
        <v>683473.26</v>
      </c>
      <c r="E661">
        <v>385040.4</v>
      </c>
      <c r="H661">
        <v>2100143.7999999998</v>
      </c>
      <c r="I661">
        <v>5660669</v>
      </c>
      <c r="J661">
        <v>3240486.8</v>
      </c>
      <c r="M661">
        <v>482482.06</v>
      </c>
      <c r="N661">
        <v>1243375.3999999999</v>
      </c>
      <c r="S661" s="5">
        <v>62033</v>
      </c>
      <c r="T661">
        <v>806298.44</v>
      </c>
      <c r="U661">
        <v>608311.4</v>
      </c>
      <c r="V661">
        <v>305669.02300000004</v>
      </c>
      <c r="Y661">
        <v>1952809.8</v>
      </c>
      <c r="Z661">
        <v>218656.08</v>
      </c>
      <c r="AD661">
        <v>412551.66</v>
      </c>
      <c r="AE661">
        <v>1004565.2</v>
      </c>
      <c r="AJ661" s="5">
        <v>62033</v>
      </c>
      <c r="AK661">
        <v>198478.9</v>
      </c>
      <c r="AL661">
        <v>93797.48</v>
      </c>
      <c r="AM661">
        <v>302499.06</v>
      </c>
      <c r="AN661">
        <v>0</v>
      </c>
      <c r="AO661">
        <v>1863391.8</v>
      </c>
      <c r="AP661">
        <v>236751.9</v>
      </c>
      <c r="AS661" s="5">
        <v>62033</v>
      </c>
      <c r="AT661">
        <v>163133.89000000001</v>
      </c>
      <c r="AU661">
        <v>75733.22</v>
      </c>
      <c r="AV661">
        <v>353010.94</v>
      </c>
      <c r="AW661">
        <v>0</v>
      </c>
      <c r="AX661">
        <v>1737953.4</v>
      </c>
      <c r="AY661">
        <v>214856.19</v>
      </c>
      <c r="AZ661" s="5"/>
    </row>
    <row r="662" spans="2:52" x14ac:dyDescent="0.2">
      <c r="B662" s="5">
        <v>62063</v>
      </c>
      <c r="C662">
        <v>554766.93999999994</v>
      </c>
      <c r="D662">
        <v>682200.62</v>
      </c>
      <c r="E662">
        <v>367222.1</v>
      </c>
      <c r="H662">
        <v>2107487.5</v>
      </c>
      <c r="I662">
        <v>5543715</v>
      </c>
      <c r="J662">
        <v>3233553.8</v>
      </c>
      <c r="M662">
        <v>471379.38</v>
      </c>
      <c r="N662">
        <v>1155121.1000000001</v>
      </c>
      <c r="S662" s="5">
        <v>62063</v>
      </c>
      <c r="T662">
        <v>707688.3</v>
      </c>
      <c r="U662">
        <v>603567.56000000006</v>
      </c>
      <c r="V662">
        <v>285729.19</v>
      </c>
      <c r="Y662">
        <v>1952151.9</v>
      </c>
      <c r="Z662">
        <v>221089.56</v>
      </c>
      <c r="AD662">
        <v>403137.03</v>
      </c>
      <c r="AE662">
        <v>920849.8</v>
      </c>
      <c r="AJ662" s="5">
        <v>62063</v>
      </c>
      <c r="AK662">
        <v>203341.62</v>
      </c>
      <c r="AL662">
        <v>93411.664000000004</v>
      </c>
      <c r="AM662">
        <v>311532.53000000003</v>
      </c>
      <c r="AN662">
        <v>0</v>
      </c>
      <c r="AO662">
        <v>1870720</v>
      </c>
      <c r="AP662">
        <v>236767.3</v>
      </c>
      <c r="AS662" s="5">
        <v>62063</v>
      </c>
      <c r="AT662">
        <v>165881.62</v>
      </c>
      <c r="AU662">
        <v>71188.52</v>
      </c>
      <c r="AV662">
        <v>356086.9</v>
      </c>
      <c r="AW662">
        <v>0</v>
      </c>
      <c r="AX662">
        <v>1737015</v>
      </c>
      <c r="AY662">
        <v>215136.89</v>
      </c>
      <c r="AZ662" s="5"/>
    </row>
    <row r="663" spans="2:52" x14ac:dyDescent="0.2">
      <c r="B663" s="5">
        <v>62094</v>
      </c>
      <c r="C663">
        <v>512973.97</v>
      </c>
      <c r="D663">
        <v>671404.13</v>
      </c>
      <c r="E663">
        <v>352146.12</v>
      </c>
      <c r="H663">
        <v>2115196</v>
      </c>
      <c r="I663">
        <v>5354381.5</v>
      </c>
      <c r="J663">
        <v>3217507.5</v>
      </c>
      <c r="M663">
        <v>440731.88</v>
      </c>
      <c r="N663">
        <v>1049092.8999999999</v>
      </c>
      <c r="S663" s="5">
        <v>62094</v>
      </c>
      <c r="T663">
        <v>621750.30000000005</v>
      </c>
      <c r="U663">
        <v>596656.06000000006</v>
      </c>
      <c r="V663">
        <v>268825.94200000004</v>
      </c>
      <c r="Y663">
        <v>1951596.8</v>
      </c>
      <c r="Z663">
        <v>223844.25</v>
      </c>
      <c r="AD663">
        <v>380053.38</v>
      </c>
      <c r="AE663">
        <v>815040.44</v>
      </c>
      <c r="AJ663" s="5">
        <v>62094</v>
      </c>
      <c r="AK663">
        <v>203788.22</v>
      </c>
      <c r="AL663">
        <v>86122.733999999997</v>
      </c>
      <c r="AM663">
        <v>319600.40000000002</v>
      </c>
      <c r="AN663">
        <v>0</v>
      </c>
      <c r="AO663">
        <v>1878376.8</v>
      </c>
      <c r="AP663">
        <v>236819.14</v>
      </c>
      <c r="AS663" s="5">
        <v>62094</v>
      </c>
      <c r="AT663">
        <v>166501.97</v>
      </c>
      <c r="AU663">
        <v>62165.315999999999</v>
      </c>
      <c r="AV663">
        <v>357544.97</v>
      </c>
      <c r="AW663">
        <v>0</v>
      </c>
      <c r="AX663">
        <v>1736174.6</v>
      </c>
      <c r="AY663">
        <v>215422.38</v>
      </c>
      <c r="AZ663" s="5"/>
    </row>
    <row r="664" spans="2:52" x14ac:dyDescent="0.2">
      <c r="B664" s="5">
        <v>62125</v>
      </c>
      <c r="C664">
        <v>512311.88</v>
      </c>
      <c r="D664">
        <v>660676.8600000001</v>
      </c>
      <c r="E664">
        <v>339507.3</v>
      </c>
      <c r="H664">
        <v>2123138.7999999998</v>
      </c>
      <c r="I664">
        <v>5165263.5</v>
      </c>
      <c r="J664">
        <v>3211966</v>
      </c>
      <c r="M664">
        <v>406021.97</v>
      </c>
      <c r="N664">
        <v>949394.9</v>
      </c>
      <c r="S664" s="5">
        <v>62125</v>
      </c>
      <c r="T664">
        <v>601084.19999999995</v>
      </c>
      <c r="U664">
        <v>586226.5</v>
      </c>
      <c r="V664">
        <v>253500.83499999999</v>
      </c>
      <c r="Y664">
        <v>1950987.5</v>
      </c>
      <c r="Z664">
        <v>226184.17</v>
      </c>
      <c r="AD664">
        <v>351415.72</v>
      </c>
      <c r="AE664">
        <v>716794.6</v>
      </c>
      <c r="AJ664" s="5">
        <v>62125</v>
      </c>
      <c r="AK664">
        <v>199527.52</v>
      </c>
      <c r="AL664">
        <v>77017.23</v>
      </c>
      <c r="AM664">
        <v>324942.88</v>
      </c>
      <c r="AN664">
        <v>0</v>
      </c>
      <c r="AO664">
        <v>1886232.2</v>
      </c>
      <c r="AP664">
        <v>236906.66</v>
      </c>
      <c r="AS664" s="5">
        <v>62125</v>
      </c>
      <c r="AT664">
        <v>164481.48000000001</v>
      </c>
      <c r="AU664">
        <v>52381.27</v>
      </c>
      <c r="AV664">
        <v>355143.1</v>
      </c>
      <c r="AW664">
        <v>0</v>
      </c>
      <c r="AX664">
        <v>1735276.8</v>
      </c>
      <c r="AY664">
        <v>215710.55</v>
      </c>
      <c r="AZ664" s="5"/>
    </row>
    <row r="665" spans="2:52" x14ac:dyDescent="0.2">
      <c r="B665" s="5">
        <v>62153</v>
      </c>
      <c r="C665">
        <v>519688.72</v>
      </c>
      <c r="D665">
        <v>648074.34</v>
      </c>
      <c r="E665">
        <v>326387.44</v>
      </c>
      <c r="H665">
        <v>2130906</v>
      </c>
      <c r="I665">
        <v>5020390</v>
      </c>
      <c r="J665">
        <v>3210003</v>
      </c>
      <c r="M665">
        <v>371768.7</v>
      </c>
      <c r="N665">
        <v>847221.8</v>
      </c>
      <c r="S665" s="5">
        <v>62153</v>
      </c>
      <c r="T665">
        <v>611515.19999999995</v>
      </c>
      <c r="U665">
        <v>573940</v>
      </c>
      <c r="V665">
        <v>242368.77500000002</v>
      </c>
      <c r="Y665">
        <v>1949349.8</v>
      </c>
      <c r="Z665">
        <v>227398.84</v>
      </c>
      <c r="AD665">
        <v>322956.09999999998</v>
      </c>
      <c r="AE665">
        <v>621194.25</v>
      </c>
      <c r="AJ665" s="5">
        <v>62153</v>
      </c>
      <c r="AK665">
        <v>191734.38</v>
      </c>
      <c r="AL665">
        <v>64364.766000000003</v>
      </c>
      <c r="AM665">
        <v>325507.44</v>
      </c>
      <c r="AN665">
        <v>0</v>
      </c>
      <c r="AO665">
        <v>1893880.4</v>
      </c>
      <c r="AP665">
        <v>237025.52</v>
      </c>
      <c r="AS665" s="5">
        <v>62153</v>
      </c>
      <c r="AT665">
        <v>159614.07999999999</v>
      </c>
      <c r="AU665">
        <v>42996.917999999998</v>
      </c>
      <c r="AV665">
        <v>348081.1</v>
      </c>
      <c r="AW665">
        <v>0</v>
      </c>
      <c r="AX665">
        <v>1733353.5</v>
      </c>
      <c r="AY665">
        <v>215996.23</v>
      </c>
      <c r="AZ665" s="5"/>
    </row>
    <row r="666" spans="2:52" x14ac:dyDescent="0.2">
      <c r="B666" s="5">
        <v>62184</v>
      </c>
      <c r="C666">
        <v>520261.97</v>
      </c>
      <c r="D666">
        <v>640835.49</v>
      </c>
      <c r="E666">
        <v>317427.56</v>
      </c>
      <c r="H666">
        <v>2138367.7999999998</v>
      </c>
      <c r="I666">
        <v>4931188</v>
      </c>
      <c r="J666">
        <v>3199223.8</v>
      </c>
      <c r="M666">
        <v>351508.44</v>
      </c>
      <c r="N666">
        <v>752608</v>
      </c>
      <c r="S666" s="5">
        <v>62184</v>
      </c>
      <c r="T666">
        <v>581664.93999999994</v>
      </c>
      <c r="U666">
        <v>563753.69999999995</v>
      </c>
      <c r="V666">
        <v>235199.56</v>
      </c>
      <c r="Y666">
        <v>1946433.9</v>
      </c>
      <c r="Z666">
        <v>227418.6</v>
      </c>
      <c r="AD666">
        <v>300391.65999999997</v>
      </c>
      <c r="AE666">
        <v>534344.43999999994</v>
      </c>
      <c r="AJ666" s="5">
        <v>62184</v>
      </c>
      <c r="AK666">
        <v>184673.97</v>
      </c>
      <c r="AL666">
        <v>56803.67</v>
      </c>
      <c r="AM666">
        <v>319173.62</v>
      </c>
      <c r="AN666">
        <v>0</v>
      </c>
      <c r="AO666">
        <v>1901192.5</v>
      </c>
      <c r="AP666">
        <v>237175.2</v>
      </c>
      <c r="AS666" s="5">
        <v>62184</v>
      </c>
      <c r="AT666">
        <v>154057.89000000001</v>
      </c>
      <c r="AU666">
        <v>35047.160000000003</v>
      </c>
      <c r="AV666">
        <v>336028.44</v>
      </c>
      <c r="AW666">
        <v>0</v>
      </c>
      <c r="AX666">
        <v>1730161.1</v>
      </c>
      <c r="AY666">
        <v>216272.8</v>
      </c>
      <c r="AZ666" s="5"/>
    </row>
    <row r="667" spans="2:52" x14ac:dyDescent="0.2">
      <c r="B667" s="5">
        <v>62214</v>
      </c>
      <c r="C667">
        <v>525661.5</v>
      </c>
      <c r="D667">
        <v>633588.73</v>
      </c>
      <c r="E667">
        <v>314987.44</v>
      </c>
      <c r="H667">
        <v>2145524.5</v>
      </c>
      <c r="I667">
        <v>4897071.5</v>
      </c>
      <c r="J667">
        <v>3164689.2</v>
      </c>
      <c r="M667">
        <v>340362.34</v>
      </c>
      <c r="N667">
        <v>681951.7</v>
      </c>
      <c r="S667" s="5">
        <v>62214</v>
      </c>
      <c r="T667">
        <v>533859.1</v>
      </c>
      <c r="U667">
        <v>560871.6</v>
      </c>
      <c r="V667">
        <v>233019.69300000003</v>
      </c>
      <c r="Y667">
        <v>1942372.1</v>
      </c>
      <c r="Z667">
        <v>226263.53</v>
      </c>
      <c r="AD667">
        <v>290614.53000000003</v>
      </c>
      <c r="AE667">
        <v>475544.4</v>
      </c>
      <c r="AJ667" s="5">
        <v>62214</v>
      </c>
      <c r="AK667">
        <v>180343.7</v>
      </c>
      <c r="AL667">
        <v>53175.586000000003</v>
      </c>
      <c r="AM667">
        <v>310395.03000000003</v>
      </c>
      <c r="AN667">
        <v>0</v>
      </c>
      <c r="AO667">
        <v>1908169.2</v>
      </c>
      <c r="AP667">
        <v>237355.23</v>
      </c>
      <c r="AS667" s="5">
        <v>62214</v>
      </c>
      <c r="AT667">
        <v>150142.47</v>
      </c>
      <c r="AU667">
        <v>32190.223000000002</v>
      </c>
      <c r="AV667">
        <v>321877.90000000002</v>
      </c>
      <c r="AW667">
        <v>0</v>
      </c>
      <c r="AX667">
        <v>1725838.1</v>
      </c>
      <c r="AY667">
        <v>216533.75</v>
      </c>
      <c r="AZ667" s="5"/>
    </row>
    <row r="668" spans="2:52" x14ac:dyDescent="0.2">
      <c r="B668" s="5">
        <v>62245</v>
      </c>
      <c r="C668">
        <v>547889.9</v>
      </c>
      <c r="D668">
        <v>630772.68999999994</v>
      </c>
      <c r="E668">
        <v>325253.8</v>
      </c>
      <c r="H668">
        <v>2152392.2000000002</v>
      </c>
      <c r="I668">
        <v>4935412.5</v>
      </c>
      <c r="J668">
        <v>3130809.5</v>
      </c>
      <c r="M668">
        <v>336139.12</v>
      </c>
      <c r="N668">
        <v>652321.93999999994</v>
      </c>
      <c r="S668" s="5">
        <v>62245</v>
      </c>
      <c r="T668">
        <v>567183.43999999994</v>
      </c>
      <c r="U668">
        <v>558668.80000000005</v>
      </c>
      <c r="V668">
        <v>244388.13</v>
      </c>
      <c r="Y668">
        <v>1937325.9</v>
      </c>
      <c r="Z668">
        <v>224390.16</v>
      </c>
      <c r="AD668">
        <v>292170.38</v>
      </c>
      <c r="AE668">
        <v>468219.6</v>
      </c>
      <c r="AJ668" s="5">
        <v>62245</v>
      </c>
      <c r="AK668">
        <v>177998.44</v>
      </c>
      <c r="AL668">
        <v>51511.504000000001</v>
      </c>
      <c r="AM668">
        <v>306255.62</v>
      </c>
      <c r="AN668">
        <v>0</v>
      </c>
      <c r="AO668">
        <v>1914826.8</v>
      </c>
      <c r="AP668">
        <v>237565.42</v>
      </c>
      <c r="AS668" s="5">
        <v>62245</v>
      </c>
      <c r="AT668">
        <v>148255.31</v>
      </c>
      <c r="AU668">
        <v>33857.019999999997</v>
      </c>
      <c r="AV668">
        <v>313218.75</v>
      </c>
      <c r="AW668">
        <v>0</v>
      </c>
      <c r="AX668">
        <v>1720552.1</v>
      </c>
      <c r="AY668">
        <v>216773.61</v>
      </c>
      <c r="AZ668" s="5"/>
    </row>
    <row r="669" spans="2:52" x14ac:dyDescent="0.2">
      <c r="B669" s="5">
        <v>62275</v>
      </c>
      <c r="C669">
        <v>601014.43999999994</v>
      </c>
      <c r="D669">
        <v>632924.84</v>
      </c>
      <c r="E669">
        <v>348066.22</v>
      </c>
      <c r="H669">
        <v>2158987.5</v>
      </c>
      <c r="I669">
        <v>5007277</v>
      </c>
      <c r="J669">
        <v>3145107</v>
      </c>
      <c r="M669">
        <v>343767.78</v>
      </c>
      <c r="N669">
        <v>697417.8</v>
      </c>
      <c r="S669" s="5">
        <v>62275</v>
      </c>
      <c r="T669">
        <v>640784.4</v>
      </c>
      <c r="U669">
        <v>563457.43999999994</v>
      </c>
      <c r="V669">
        <v>269950.67200000002</v>
      </c>
      <c r="Y669">
        <v>1931444.1</v>
      </c>
      <c r="Z669">
        <v>222206.39</v>
      </c>
      <c r="AD669">
        <v>302135.94</v>
      </c>
      <c r="AE669">
        <v>553486.56000000006</v>
      </c>
      <c r="AJ669" s="5">
        <v>62275</v>
      </c>
      <c r="AK669">
        <v>177757.92</v>
      </c>
      <c r="AL669">
        <v>52860.945</v>
      </c>
      <c r="AM669">
        <v>306399.34000000003</v>
      </c>
      <c r="AN669">
        <v>0</v>
      </c>
      <c r="AO669">
        <v>1921181.8</v>
      </c>
      <c r="AP669">
        <v>237805.67</v>
      </c>
      <c r="AS669" s="5">
        <v>62275</v>
      </c>
      <c r="AT669">
        <v>147944.67000000001</v>
      </c>
      <c r="AU669">
        <v>37069.1</v>
      </c>
      <c r="AV669">
        <v>310917.03000000003</v>
      </c>
      <c r="AW669">
        <v>0</v>
      </c>
      <c r="AX669">
        <v>1714456.4</v>
      </c>
      <c r="AY669">
        <v>216987.78</v>
      </c>
      <c r="AZ669" s="5"/>
    </row>
    <row r="670" spans="2:52" x14ac:dyDescent="0.2">
      <c r="B670" s="5">
        <v>62306</v>
      </c>
      <c r="C670">
        <v>687201.7</v>
      </c>
      <c r="D670">
        <v>643181.22</v>
      </c>
      <c r="E670">
        <v>378540.28</v>
      </c>
      <c r="H670">
        <v>2165324.2000000002</v>
      </c>
      <c r="I670">
        <v>5141323.5</v>
      </c>
      <c r="J670">
        <v>3221187.2</v>
      </c>
      <c r="M670">
        <v>366580.66</v>
      </c>
      <c r="N670">
        <v>836000.75</v>
      </c>
      <c r="S670" s="5">
        <v>62306</v>
      </c>
      <c r="T670">
        <v>706226.06</v>
      </c>
      <c r="U670">
        <v>571939.4</v>
      </c>
      <c r="V670">
        <v>300498.21799999999</v>
      </c>
      <c r="Y670">
        <v>1924857.9</v>
      </c>
      <c r="Z670">
        <v>220080.38</v>
      </c>
      <c r="AD670">
        <v>324799.5</v>
      </c>
      <c r="AE670">
        <v>727123.1</v>
      </c>
      <c r="AJ670" s="5">
        <v>62306</v>
      </c>
      <c r="AK670">
        <v>179788.61</v>
      </c>
      <c r="AL670">
        <v>57423.582000000002</v>
      </c>
      <c r="AM670">
        <v>308931.88</v>
      </c>
      <c r="AN670">
        <v>0</v>
      </c>
      <c r="AO670">
        <v>1927247.9</v>
      </c>
      <c r="AP670">
        <v>238076.17</v>
      </c>
      <c r="AS670" s="5">
        <v>62306</v>
      </c>
      <c r="AT670">
        <v>149372.62</v>
      </c>
      <c r="AU670">
        <v>43627.16</v>
      </c>
      <c r="AV670">
        <v>310852.94</v>
      </c>
      <c r="AW670">
        <v>0</v>
      </c>
      <c r="AX670">
        <v>1707685.2</v>
      </c>
      <c r="AY670">
        <v>217172.64</v>
      </c>
      <c r="AZ670" s="5"/>
    </row>
    <row r="671" spans="2:52" x14ac:dyDescent="0.2">
      <c r="B671" s="5">
        <v>62337</v>
      </c>
      <c r="C671">
        <v>729090</v>
      </c>
      <c r="D671">
        <v>653865.74</v>
      </c>
      <c r="E671">
        <v>405252.38</v>
      </c>
      <c r="H671">
        <v>2171414.7999999998</v>
      </c>
      <c r="I671">
        <v>5295827</v>
      </c>
      <c r="J671">
        <v>3313229.2</v>
      </c>
      <c r="M671">
        <v>402719.3</v>
      </c>
      <c r="N671">
        <v>1019159.4</v>
      </c>
      <c r="S671" s="5">
        <v>62337</v>
      </c>
      <c r="T671">
        <v>768880.56</v>
      </c>
      <c r="U671">
        <v>581617.43999999994</v>
      </c>
      <c r="V671">
        <v>323820.28500000003</v>
      </c>
      <c r="Y671">
        <v>1917681</v>
      </c>
      <c r="Z671">
        <v>218748.78</v>
      </c>
      <c r="AD671">
        <v>352542</v>
      </c>
      <c r="AE671">
        <v>926701.94</v>
      </c>
      <c r="AJ671" s="5">
        <v>62337</v>
      </c>
      <c r="AK671">
        <v>184002.77</v>
      </c>
      <c r="AL671">
        <v>65437.843999999997</v>
      </c>
      <c r="AM671">
        <v>313620.09999999998</v>
      </c>
      <c r="AN671">
        <v>0</v>
      </c>
      <c r="AO671">
        <v>1933037.5</v>
      </c>
      <c r="AP671">
        <v>238377.22</v>
      </c>
      <c r="AS671" s="5">
        <v>62337</v>
      </c>
      <c r="AT671">
        <v>152334.39999999999</v>
      </c>
      <c r="AU671">
        <v>52555.184000000001</v>
      </c>
      <c r="AV671">
        <v>312573.21999999997</v>
      </c>
      <c r="AW671">
        <v>0</v>
      </c>
      <c r="AX671">
        <v>1700355.9</v>
      </c>
      <c r="AY671">
        <v>217325.14</v>
      </c>
      <c r="AZ671" s="5"/>
    </row>
    <row r="672" spans="2:52" x14ac:dyDescent="0.2">
      <c r="B672" s="5">
        <v>62367</v>
      </c>
      <c r="C672">
        <v>751606.1</v>
      </c>
      <c r="D672">
        <v>662241.9</v>
      </c>
      <c r="E672">
        <v>413041.75</v>
      </c>
      <c r="H672">
        <v>2177269</v>
      </c>
      <c r="I672">
        <v>5447799.5</v>
      </c>
      <c r="J672">
        <v>3358822</v>
      </c>
      <c r="M672">
        <v>434395.53</v>
      </c>
      <c r="N672">
        <v>1149204.5</v>
      </c>
      <c r="S672" s="5">
        <v>62367</v>
      </c>
      <c r="T672">
        <v>793340.2</v>
      </c>
      <c r="U672">
        <v>588019.1</v>
      </c>
      <c r="V672">
        <v>329327.84999999998</v>
      </c>
      <c r="Y672">
        <v>1910012.8</v>
      </c>
      <c r="Z672">
        <v>218547.88</v>
      </c>
      <c r="AD672">
        <v>376343.62</v>
      </c>
      <c r="AE672">
        <v>1068189</v>
      </c>
      <c r="AJ672" s="5">
        <v>62367</v>
      </c>
      <c r="AK672">
        <v>190061.55</v>
      </c>
      <c r="AL672">
        <v>75762.460000000006</v>
      </c>
      <c r="AM672">
        <v>320668</v>
      </c>
      <c r="AN672">
        <v>0</v>
      </c>
      <c r="AO672">
        <v>1938559.9</v>
      </c>
      <c r="AP672">
        <v>238709.08</v>
      </c>
      <c r="AS672" s="5">
        <v>62367</v>
      </c>
      <c r="AT672">
        <v>156203.42000000001</v>
      </c>
      <c r="AU672">
        <v>61492.464999999997</v>
      </c>
      <c r="AV672">
        <v>316216.21999999997</v>
      </c>
      <c r="AW672">
        <v>0</v>
      </c>
      <c r="AX672">
        <v>1692570.1</v>
      </c>
      <c r="AY672">
        <v>217442.88</v>
      </c>
      <c r="AZ672" s="5"/>
    </row>
    <row r="673" spans="2:52" x14ac:dyDescent="0.2">
      <c r="B673" s="5">
        <v>62398</v>
      </c>
      <c r="C673">
        <v>788066.56</v>
      </c>
      <c r="D673">
        <v>665923.56999999995</v>
      </c>
      <c r="E673">
        <v>409675.1</v>
      </c>
      <c r="H673">
        <v>2182895.7999999998</v>
      </c>
      <c r="I673">
        <v>5493383</v>
      </c>
      <c r="J673">
        <v>3356439.2</v>
      </c>
      <c r="M673">
        <v>444827.62</v>
      </c>
      <c r="N673">
        <v>1191740.1000000001</v>
      </c>
      <c r="S673" s="5">
        <v>62398</v>
      </c>
      <c r="T673">
        <v>805131.5</v>
      </c>
      <c r="U673">
        <v>589285.30000000005</v>
      </c>
      <c r="V673">
        <v>314992.72499999998</v>
      </c>
      <c r="Y673">
        <v>1901938.9</v>
      </c>
      <c r="Z673">
        <v>219502.25</v>
      </c>
      <c r="AD673">
        <v>389686.2</v>
      </c>
      <c r="AE673">
        <v>1096575.8</v>
      </c>
      <c r="AJ673" s="5">
        <v>62398</v>
      </c>
      <c r="AK673">
        <v>195772.22</v>
      </c>
      <c r="AL673">
        <v>84051.199999999997</v>
      </c>
      <c r="AM673">
        <v>329919.38</v>
      </c>
      <c r="AN673">
        <v>0</v>
      </c>
      <c r="AO673">
        <v>1943823.5</v>
      </c>
      <c r="AP673">
        <v>239072.22</v>
      </c>
      <c r="AS673" s="5">
        <v>62398</v>
      </c>
      <c r="AT673">
        <v>160154.5</v>
      </c>
      <c r="AU673">
        <v>68286.695000000007</v>
      </c>
      <c r="AV673">
        <v>321226.96999999997</v>
      </c>
      <c r="AW673">
        <v>0</v>
      </c>
      <c r="AX673">
        <v>1684415</v>
      </c>
      <c r="AY673">
        <v>217523.84</v>
      </c>
      <c r="AZ673" s="5"/>
    </row>
    <row r="674" spans="2:52" x14ac:dyDescent="0.2">
      <c r="B674" s="5">
        <v>62428</v>
      </c>
      <c r="C674">
        <v>792931.5</v>
      </c>
      <c r="D674">
        <v>660422.93000000005</v>
      </c>
      <c r="E674">
        <v>391621.2</v>
      </c>
      <c r="H674">
        <v>2188302.2000000002</v>
      </c>
      <c r="I674">
        <v>5403919</v>
      </c>
      <c r="J674">
        <v>3331837</v>
      </c>
      <c r="M674">
        <v>432247.62</v>
      </c>
      <c r="N674">
        <v>1145856.1000000001</v>
      </c>
      <c r="S674" s="5">
        <v>62428</v>
      </c>
      <c r="T674">
        <v>768341.7</v>
      </c>
      <c r="U674">
        <v>586368.30000000005</v>
      </c>
      <c r="V674">
        <v>290936.08999999997</v>
      </c>
      <c r="Y674">
        <v>1893533.2</v>
      </c>
      <c r="Z674">
        <v>221322.7</v>
      </c>
      <c r="AD674">
        <v>384287.03</v>
      </c>
      <c r="AE674">
        <v>1037921.7</v>
      </c>
      <c r="AJ674" s="5">
        <v>62428</v>
      </c>
      <c r="AK674">
        <v>198378.66</v>
      </c>
      <c r="AL674">
        <v>84437.02</v>
      </c>
      <c r="AM674">
        <v>339267.56</v>
      </c>
      <c r="AN674">
        <v>0</v>
      </c>
      <c r="AO674">
        <v>1948835.5</v>
      </c>
      <c r="AP674">
        <v>239466.94</v>
      </c>
      <c r="AS674" s="5">
        <v>62428</v>
      </c>
      <c r="AT674">
        <v>162684.34</v>
      </c>
      <c r="AU674">
        <v>68489.766000000003</v>
      </c>
      <c r="AV674">
        <v>324795.09999999998</v>
      </c>
      <c r="AW674">
        <v>0</v>
      </c>
      <c r="AX674">
        <v>1675966.5</v>
      </c>
      <c r="AY674">
        <v>217566.56</v>
      </c>
      <c r="AZ674" s="5"/>
    </row>
    <row r="675" spans="2:52" x14ac:dyDescent="0.2">
      <c r="B675" s="5">
        <v>62459</v>
      </c>
      <c r="C675">
        <v>714109.6</v>
      </c>
      <c r="D675">
        <v>664127.68000000005</v>
      </c>
      <c r="E675">
        <v>369801.1</v>
      </c>
      <c r="H675">
        <v>2193495.2000000002</v>
      </c>
      <c r="I675">
        <v>5265031</v>
      </c>
      <c r="J675">
        <v>3302704.2</v>
      </c>
      <c r="M675">
        <v>416327.9</v>
      </c>
      <c r="N675">
        <v>1037871.8</v>
      </c>
      <c r="S675" s="5">
        <v>62459</v>
      </c>
      <c r="T675">
        <v>710686.25</v>
      </c>
      <c r="U675">
        <v>577401.93999999994</v>
      </c>
      <c r="V675">
        <v>267859.74699999997</v>
      </c>
      <c r="Y675">
        <v>1884859.5</v>
      </c>
      <c r="Z675">
        <v>223638.23</v>
      </c>
      <c r="AD675">
        <v>362443.28</v>
      </c>
      <c r="AE675">
        <v>939774.5</v>
      </c>
      <c r="AJ675" s="5">
        <v>62459</v>
      </c>
      <c r="AK675">
        <v>198882.12</v>
      </c>
      <c r="AL675">
        <v>78961.05</v>
      </c>
      <c r="AM675">
        <v>346089.38</v>
      </c>
      <c r="AN675">
        <v>0</v>
      </c>
      <c r="AO675">
        <v>1953601.5</v>
      </c>
      <c r="AP675">
        <v>239893.78</v>
      </c>
      <c r="AS675" s="5">
        <v>62459</v>
      </c>
      <c r="AT675">
        <v>162291.42000000001</v>
      </c>
      <c r="AU675">
        <v>61678.542999999998</v>
      </c>
      <c r="AV675">
        <v>327441.8</v>
      </c>
      <c r="AW675">
        <v>0</v>
      </c>
      <c r="AX675">
        <v>1667289.9</v>
      </c>
      <c r="AY675">
        <v>217569.86</v>
      </c>
      <c r="AZ675" s="5"/>
    </row>
    <row r="676" spans="2:52" x14ac:dyDescent="0.2">
      <c r="B676" s="5">
        <v>62490</v>
      </c>
      <c r="C676">
        <v>661694.43999999994</v>
      </c>
      <c r="D676">
        <v>661617.86</v>
      </c>
      <c r="E676">
        <v>349912.16</v>
      </c>
      <c r="H676">
        <v>2198157.7999999998</v>
      </c>
      <c r="I676">
        <v>5093440</v>
      </c>
      <c r="J676">
        <v>3254307.8</v>
      </c>
      <c r="M676">
        <v>403513.59999999998</v>
      </c>
      <c r="N676">
        <v>931093.8</v>
      </c>
      <c r="S676" s="5">
        <v>62490</v>
      </c>
      <c r="T676">
        <v>648823.80000000005</v>
      </c>
      <c r="U676">
        <v>567596.9</v>
      </c>
      <c r="V676">
        <v>252625.80499999999</v>
      </c>
      <c r="Y676">
        <v>1876169.4</v>
      </c>
      <c r="Z676">
        <v>225574.69</v>
      </c>
      <c r="AD676">
        <v>335242.06</v>
      </c>
      <c r="AE676">
        <v>847203.94</v>
      </c>
      <c r="AJ676" s="5">
        <v>62490</v>
      </c>
      <c r="AK676">
        <v>197627.56</v>
      </c>
      <c r="AL676">
        <v>77660.759999999995</v>
      </c>
      <c r="AM676">
        <v>351274.12</v>
      </c>
      <c r="AN676">
        <v>0</v>
      </c>
      <c r="AO676">
        <v>1957810</v>
      </c>
      <c r="AP676">
        <v>240347.69</v>
      </c>
      <c r="AS676" s="5">
        <v>62490</v>
      </c>
      <c r="AT676">
        <v>158378.03</v>
      </c>
      <c r="AU676">
        <v>51579.597999999998</v>
      </c>
      <c r="AV676">
        <v>329420.71999999997</v>
      </c>
      <c r="AW676">
        <v>0</v>
      </c>
      <c r="AX676">
        <v>1658637.5</v>
      </c>
      <c r="AY676">
        <v>217531.58</v>
      </c>
      <c r="AZ676" s="5"/>
    </row>
    <row r="677" spans="2:52" x14ac:dyDescent="0.2">
      <c r="B677" s="5">
        <v>62518</v>
      </c>
      <c r="C677">
        <v>611667.93999999994</v>
      </c>
      <c r="D677">
        <v>665498.15</v>
      </c>
      <c r="E677">
        <v>339909.84</v>
      </c>
      <c r="H677">
        <v>2200325.5</v>
      </c>
      <c r="I677">
        <v>4984757</v>
      </c>
      <c r="J677">
        <v>3206008.2</v>
      </c>
      <c r="M677">
        <v>392356.1</v>
      </c>
      <c r="N677">
        <v>828971.4</v>
      </c>
      <c r="S677" s="5">
        <v>62518</v>
      </c>
      <c r="T677">
        <v>589720.1</v>
      </c>
      <c r="U677">
        <v>555235.75</v>
      </c>
      <c r="V677">
        <v>243253.03900000002</v>
      </c>
      <c r="Y677">
        <v>1868533.4</v>
      </c>
      <c r="Z677">
        <v>226584.94</v>
      </c>
      <c r="AD677">
        <v>306248.71999999997</v>
      </c>
      <c r="AE677">
        <v>756635.25</v>
      </c>
      <c r="AJ677" s="5">
        <v>62518</v>
      </c>
      <c r="AK677">
        <v>192445.86</v>
      </c>
      <c r="AL677">
        <v>77137.37</v>
      </c>
      <c r="AM677">
        <v>353843.56</v>
      </c>
      <c r="AN677">
        <v>0</v>
      </c>
      <c r="AO677">
        <v>1959509.5</v>
      </c>
      <c r="AP677">
        <v>240816.14</v>
      </c>
      <c r="AS677" s="5">
        <v>62518</v>
      </c>
      <c r="AT677">
        <v>151629.19</v>
      </c>
      <c r="AU677">
        <v>39984.241999999998</v>
      </c>
      <c r="AV677">
        <v>329967.3</v>
      </c>
      <c r="AW677">
        <v>0</v>
      </c>
      <c r="AX677">
        <v>1651081</v>
      </c>
      <c r="AY677">
        <v>217452.36</v>
      </c>
      <c r="AZ677" s="5"/>
    </row>
    <row r="678" spans="2:52" x14ac:dyDescent="0.2">
      <c r="B678" s="5">
        <v>62549</v>
      </c>
      <c r="C678">
        <v>590781.4</v>
      </c>
      <c r="D678">
        <v>661762.24999999988</v>
      </c>
      <c r="E678">
        <v>335459.38</v>
      </c>
      <c r="H678">
        <v>2199488.7999999998</v>
      </c>
      <c r="I678">
        <v>4917417.5</v>
      </c>
      <c r="J678">
        <v>3186206.8</v>
      </c>
      <c r="M678">
        <v>393033.5</v>
      </c>
      <c r="N678">
        <v>741290.5</v>
      </c>
      <c r="S678" s="5">
        <v>62549</v>
      </c>
      <c r="T678">
        <v>520854.6</v>
      </c>
      <c r="U678">
        <v>548886.69999999995</v>
      </c>
      <c r="V678">
        <v>235332.56199999998</v>
      </c>
      <c r="Y678">
        <v>1862221.9</v>
      </c>
      <c r="Z678">
        <v>226486.72</v>
      </c>
      <c r="AD678">
        <v>284836.65999999997</v>
      </c>
      <c r="AE678">
        <v>671523.06</v>
      </c>
      <c r="AJ678" s="5">
        <v>62549</v>
      </c>
      <c r="AK678">
        <v>187697.16</v>
      </c>
      <c r="AL678">
        <v>80520.266000000003</v>
      </c>
      <c r="AM678">
        <v>352154.4</v>
      </c>
      <c r="AN678">
        <v>0</v>
      </c>
      <c r="AO678">
        <v>1958199.5</v>
      </c>
      <c r="AP678">
        <v>241289.17</v>
      </c>
      <c r="AS678" s="5">
        <v>62549</v>
      </c>
      <c r="AT678">
        <v>144665.38</v>
      </c>
      <c r="AU678">
        <v>32081.565999999999</v>
      </c>
      <c r="AV678">
        <v>327854.71999999997</v>
      </c>
      <c r="AW678">
        <v>0</v>
      </c>
      <c r="AX678">
        <v>1644882.2</v>
      </c>
      <c r="AY678">
        <v>217339.55</v>
      </c>
      <c r="AZ678" s="5"/>
    </row>
    <row r="679" spans="2:52" x14ac:dyDescent="0.2">
      <c r="B679" s="5">
        <v>62579</v>
      </c>
      <c r="C679">
        <v>607400.75</v>
      </c>
      <c r="D679">
        <v>662283.34</v>
      </c>
      <c r="E679">
        <v>336615.8</v>
      </c>
      <c r="H679">
        <v>2195888.2000000002</v>
      </c>
      <c r="I679">
        <v>4892927</v>
      </c>
      <c r="J679">
        <v>3163110.8</v>
      </c>
      <c r="M679">
        <v>394208.9</v>
      </c>
      <c r="N679">
        <v>680886.8</v>
      </c>
      <c r="S679" s="5">
        <v>62579</v>
      </c>
      <c r="T679">
        <v>499594.97</v>
      </c>
      <c r="U679">
        <v>544522.43999999994</v>
      </c>
      <c r="V679">
        <v>234323.71000000002</v>
      </c>
      <c r="Y679">
        <v>1857121.2</v>
      </c>
      <c r="Z679">
        <v>225453.05</v>
      </c>
      <c r="AD679">
        <v>275274.84000000003</v>
      </c>
      <c r="AE679">
        <v>607741.25</v>
      </c>
      <c r="AJ679" s="5">
        <v>62579</v>
      </c>
      <c r="AK679">
        <v>185126.56</v>
      </c>
      <c r="AL679">
        <v>82919.070000000007</v>
      </c>
      <c r="AM679">
        <v>345731.1</v>
      </c>
      <c r="AN679">
        <v>0</v>
      </c>
      <c r="AO679">
        <v>1954131.6</v>
      </c>
      <c r="AP679">
        <v>241756.69</v>
      </c>
      <c r="AS679" s="5">
        <v>62579</v>
      </c>
      <c r="AT679">
        <v>139959.56</v>
      </c>
      <c r="AU679">
        <v>28366.044999999998</v>
      </c>
      <c r="AV679">
        <v>322228.96999999997</v>
      </c>
      <c r="AW679">
        <v>0</v>
      </c>
      <c r="AX679">
        <v>1639921.1</v>
      </c>
      <c r="AY679">
        <v>217200.27</v>
      </c>
      <c r="AZ679" s="5"/>
    </row>
    <row r="680" spans="2:52" x14ac:dyDescent="0.2">
      <c r="B680" s="5">
        <v>62610</v>
      </c>
      <c r="C680">
        <v>632385.75</v>
      </c>
      <c r="D680">
        <v>667161.88</v>
      </c>
      <c r="E680">
        <v>348430.94</v>
      </c>
      <c r="H680">
        <v>2189830</v>
      </c>
      <c r="I680">
        <v>4952569</v>
      </c>
      <c r="J680">
        <v>3158753</v>
      </c>
      <c r="M680">
        <v>397119.16</v>
      </c>
      <c r="N680">
        <v>672079.25</v>
      </c>
      <c r="S680" s="5">
        <v>62610</v>
      </c>
      <c r="T680">
        <v>529354</v>
      </c>
      <c r="U680">
        <v>543144.75</v>
      </c>
      <c r="V680">
        <v>240787.598</v>
      </c>
      <c r="Y680">
        <v>1853081.8</v>
      </c>
      <c r="Z680">
        <v>223705.02</v>
      </c>
      <c r="AD680">
        <v>276952.88</v>
      </c>
      <c r="AE680">
        <v>577308.30000000005</v>
      </c>
      <c r="AJ680" s="5">
        <v>62610</v>
      </c>
      <c r="AK680">
        <v>184310.1</v>
      </c>
      <c r="AL680">
        <v>82804.59</v>
      </c>
      <c r="AM680">
        <v>340874.16</v>
      </c>
      <c r="AN680">
        <v>0</v>
      </c>
      <c r="AO680">
        <v>1947620</v>
      </c>
      <c r="AP680">
        <v>242210.14</v>
      </c>
      <c r="AS680" s="5">
        <v>62610</v>
      </c>
      <c r="AT680">
        <v>137962.47</v>
      </c>
      <c r="AU680">
        <v>28206.720000000001</v>
      </c>
      <c r="AV680">
        <v>316003.15999999997</v>
      </c>
      <c r="AW680">
        <v>0</v>
      </c>
      <c r="AX680">
        <v>1636041.1</v>
      </c>
      <c r="AY680">
        <v>217040.7</v>
      </c>
      <c r="AZ680" s="5"/>
    </row>
    <row r="681" spans="2:52" x14ac:dyDescent="0.2">
      <c r="B681" s="5">
        <v>62640</v>
      </c>
      <c r="C681">
        <v>694203.8</v>
      </c>
      <c r="D681">
        <v>676999.97</v>
      </c>
      <c r="E681">
        <v>375680.97</v>
      </c>
      <c r="H681">
        <v>2181601</v>
      </c>
      <c r="I681">
        <v>5085285.5</v>
      </c>
      <c r="J681">
        <v>3215261</v>
      </c>
      <c r="M681">
        <v>412174.4</v>
      </c>
      <c r="N681">
        <v>756961.9</v>
      </c>
      <c r="S681" s="5">
        <v>62640</v>
      </c>
      <c r="T681">
        <v>580610.30000000005</v>
      </c>
      <c r="U681">
        <v>545622.43999999994</v>
      </c>
      <c r="V681">
        <v>257414.91800000001</v>
      </c>
      <c r="Y681">
        <v>1849963.6</v>
      </c>
      <c r="Z681">
        <v>221565.95</v>
      </c>
      <c r="AD681">
        <v>288216.75</v>
      </c>
      <c r="AE681">
        <v>602062.93999999994</v>
      </c>
      <c r="AJ681" s="5">
        <v>62640</v>
      </c>
      <c r="AK681">
        <v>185761.34</v>
      </c>
      <c r="AL681">
        <v>85512.53</v>
      </c>
      <c r="AM681">
        <v>341920.9</v>
      </c>
      <c r="AN681">
        <v>0</v>
      </c>
      <c r="AO681">
        <v>1938958.8</v>
      </c>
      <c r="AP681">
        <v>242642.22</v>
      </c>
      <c r="AS681" s="5">
        <v>62640</v>
      </c>
      <c r="AT681">
        <v>137939.10999999999</v>
      </c>
      <c r="AU681">
        <v>30809.925999999999</v>
      </c>
      <c r="AV681">
        <v>313329.59999999998</v>
      </c>
      <c r="AW681">
        <v>0</v>
      </c>
      <c r="AX681">
        <v>1633097.9</v>
      </c>
      <c r="AY681">
        <v>216865.83</v>
      </c>
      <c r="AZ681" s="5"/>
    </row>
    <row r="682" spans="2:52" x14ac:dyDescent="0.2">
      <c r="B682" s="5">
        <v>62671</v>
      </c>
      <c r="C682">
        <v>779878.94</v>
      </c>
      <c r="D682">
        <v>690932.72000000009</v>
      </c>
      <c r="E682">
        <v>405388.06</v>
      </c>
      <c r="H682">
        <v>2171459</v>
      </c>
      <c r="I682">
        <v>5254110</v>
      </c>
      <c r="J682">
        <v>3307705.5</v>
      </c>
      <c r="M682">
        <v>440571.22</v>
      </c>
      <c r="N682">
        <v>924697.8</v>
      </c>
      <c r="S682" s="5">
        <v>62671</v>
      </c>
      <c r="T682">
        <v>648884</v>
      </c>
      <c r="U682">
        <v>552884.75</v>
      </c>
      <c r="V682">
        <v>280391.804</v>
      </c>
      <c r="Y682">
        <v>1847642.5</v>
      </c>
      <c r="Z682">
        <v>219353.53</v>
      </c>
      <c r="AD682">
        <v>308065.94</v>
      </c>
      <c r="AE682">
        <v>691369.06</v>
      </c>
      <c r="AJ682" s="5">
        <v>62671</v>
      </c>
      <c r="AK682">
        <v>189928.62</v>
      </c>
      <c r="AL682">
        <v>93054.59</v>
      </c>
      <c r="AM682">
        <v>346191.03</v>
      </c>
      <c r="AN682">
        <v>0</v>
      </c>
      <c r="AO682">
        <v>1928412.2</v>
      </c>
      <c r="AP682">
        <v>243046.64</v>
      </c>
      <c r="AS682" s="5">
        <v>62671</v>
      </c>
      <c r="AT682">
        <v>139319.62</v>
      </c>
      <c r="AU682">
        <v>35683.277000000002</v>
      </c>
      <c r="AV682">
        <v>313329.21999999997</v>
      </c>
      <c r="AW682">
        <v>0</v>
      </c>
      <c r="AX682">
        <v>1630963</v>
      </c>
      <c r="AY682">
        <v>216679.72</v>
      </c>
      <c r="AZ682" s="5"/>
    </row>
    <row r="683" spans="2:52" x14ac:dyDescent="0.2">
      <c r="B683" s="5">
        <v>62702</v>
      </c>
      <c r="C683">
        <v>841685.2</v>
      </c>
      <c r="D683">
        <v>701509.1100000001</v>
      </c>
      <c r="E683">
        <v>422561.38</v>
      </c>
      <c r="H683">
        <v>2159635.2000000002</v>
      </c>
      <c r="I683">
        <v>5402623.5</v>
      </c>
      <c r="J683">
        <v>3406374.2</v>
      </c>
      <c r="M683">
        <v>472257.47</v>
      </c>
      <c r="N683">
        <v>1081383</v>
      </c>
      <c r="S683" s="5">
        <v>62702</v>
      </c>
      <c r="T683">
        <v>662261.69999999995</v>
      </c>
      <c r="U683">
        <v>558345.56000000006</v>
      </c>
      <c r="V683">
        <v>293597.66700000002</v>
      </c>
      <c r="Y683">
        <v>1846011</v>
      </c>
      <c r="Z683">
        <v>217547</v>
      </c>
      <c r="AD683">
        <v>334306.56</v>
      </c>
      <c r="AE683">
        <v>780848.56</v>
      </c>
      <c r="AJ683" s="5">
        <v>62702</v>
      </c>
      <c r="AK683">
        <v>196474.94</v>
      </c>
      <c r="AL683">
        <v>103921.98</v>
      </c>
      <c r="AM683">
        <v>353152.06</v>
      </c>
      <c r="AN683">
        <v>0</v>
      </c>
      <c r="AO683">
        <v>1916217.5</v>
      </c>
      <c r="AP683">
        <v>243417.94</v>
      </c>
      <c r="AS683" s="5">
        <v>62702</v>
      </c>
      <c r="AT683">
        <v>141973.84</v>
      </c>
      <c r="AU683">
        <v>42319.23</v>
      </c>
      <c r="AV683">
        <v>314954.94</v>
      </c>
      <c r="AW683">
        <v>0</v>
      </c>
      <c r="AX683">
        <v>1629525.2</v>
      </c>
      <c r="AY683">
        <v>216485.77</v>
      </c>
      <c r="AZ683" s="5"/>
    </row>
    <row r="684" spans="2:52" x14ac:dyDescent="0.2">
      <c r="B684" s="5">
        <v>62732</v>
      </c>
      <c r="C684">
        <v>841367.25</v>
      </c>
      <c r="D684">
        <v>712077.38</v>
      </c>
      <c r="E684">
        <v>423112.28</v>
      </c>
      <c r="H684">
        <v>2146337.5</v>
      </c>
      <c r="I684">
        <v>5470604.5</v>
      </c>
      <c r="J684">
        <v>3413603.8</v>
      </c>
      <c r="M684">
        <v>496163.94</v>
      </c>
      <c r="N684">
        <v>1147042.2</v>
      </c>
      <c r="S684" s="5">
        <v>62732</v>
      </c>
      <c r="T684">
        <v>618510.30000000005</v>
      </c>
      <c r="U684">
        <v>564446.69999999995</v>
      </c>
      <c r="V684">
        <v>291802.75199999998</v>
      </c>
      <c r="Y684">
        <v>1844975.1</v>
      </c>
      <c r="Z684">
        <v>216608.05</v>
      </c>
      <c r="AD684">
        <v>361919.12</v>
      </c>
      <c r="AE684">
        <v>806334.7</v>
      </c>
      <c r="AJ684" s="5">
        <v>62732</v>
      </c>
      <c r="AK684">
        <v>203980.84</v>
      </c>
      <c r="AL684">
        <v>114682.68</v>
      </c>
      <c r="AM684">
        <v>362449.16</v>
      </c>
      <c r="AN684">
        <v>0</v>
      </c>
      <c r="AO684">
        <v>1902586.1</v>
      </c>
      <c r="AP684">
        <v>243751.2</v>
      </c>
      <c r="AS684" s="5">
        <v>62732</v>
      </c>
      <c r="AT684">
        <v>145863.95000000001</v>
      </c>
      <c r="AU684">
        <v>49792.546999999999</v>
      </c>
      <c r="AV684">
        <v>317584.84000000003</v>
      </c>
      <c r="AW684">
        <v>0</v>
      </c>
      <c r="AX684">
        <v>1628688.5</v>
      </c>
      <c r="AY684">
        <v>216286.6</v>
      </c>
      <c r="AZ684" s="5"/>
    </row>
    <row r="685" spans="2:52" x14ac:dyDescent="0.2">
      <c r="B685" s="5">
        <v>62763</v>
      </c>
      <c r="C685">
        <v>814749.2</v>
      </c>
      <c r="D685">
        <v>715716.18</v>
      </c>
      <c r="E685">
        <v>412008.9</v>
      </c>
      <c r="H685">
        <v>2131750.5</v>
      </c>
      <c r="I685">
        <v>5464985</v>
      </c>
      <c r="J685">
        <v>3372135.2</v>
      </c>
      <c r="M685">
        <v>502123.12</v>
      </c>
      <c r="N685">
        <v>1122687</v>
      </c>
      <c r="S685" s="5">
        <v>62763</v>
      </c>
      <c r="T685">
        <v>574498.69999999995</v>
      </c>
      <c r="U685">
        <v>571156</v>
      </c>
      <c r="V685">
        <v>285601.87399999995</v>
      </c>
      <c r="Y685">
        <v>1844453.8</v>
      </c>
      <c r="Z685">
        <v>216611.84</v>
      </c>
      <c r="AD685">
        <v>383112.6</v>
      </c>
      <c r="AE685">
        <v>776407.2</v>
      </c>
      <c r="AJ685" s="5">
        <v>62763</v>
      </c>
      <c r="AK685">
        <v>210108.08</v>
      </c>
      <c r="AL685">
        <v>121436.7</v>
      </c>
      <c r="AM685">
        <v>371633.16</v>
      </c>
      <c r="AN685">
        <v>0</v>
      </c>
      <c r="AO685">
        <v>1887708.6</v>
      </c>
      <c r="AP685">
        <v>244042.08</v>
      </c>
      <c r="AS685" s="5">
        <v>62763</v>
      </c>
      <c r="AT685">
        <v>150810.73000000001</v>
      </c>
      <c r="AU685">
        <v>56010.86</v>
      </c>
      <c r="AV685">
        <v>319996.06</v>
      </c>
      <c r="AW685">
        <v>0</v>
      </c>
      <c r="AX685">
        <v>1628369.4</v>
      </c>
      <c r="AY685">
        <v>216084.38</v>
      </c>
      <c r="AZ685" s="5"/>
    </row>
    <row r="686" spans="2:52" x14ac:dyDescent="0.2">
      <c r="B686" s="5">
        <v>62793</v>
      </c>
      <c r="C686">
        <v>731818.94</v>
      </c>
      <c r="D686">
        <v>716662.88</v>
      </c>
      <c r="E686">
        <v>392437.56</v>
      </c>
      <c r="H686">
        <v>2116042</v>
      </c>
      <c r="I686">
        <v>5425788.5</v>
      </c>
      <c r="J686">
        <v>3327213.2</v>
      </c>
      <c r="M686">
        <v>489924.9</v>
      </c>
      <c r="N686">
        <v>1032531.94</v>
      </c>
      <c r="S686" s="5">
        <v>62793</v>
      </c>
      <c r="T686">
        <v>527604.69999999995</v>
      </c>
      <c r="U686">
        <v>572189.06000000006</v>
      </c>
      <c r="V686">
        <v>273541.16099999996</v>
      </c>
      <c r="Y686">
        <v>1844376.8</v>
      </c>
      <c r="Z686">
        <v>217537.52</v>
      </c>
      <c r="AD686">
        <v>387770.1</v>
      </c>
      <c r="AE686">
        <v>707150</v>
      </c>
      <c r="AJ686" s="5">
        <v>62793</v>
      </c>
      <c r="AK686">
        <v>212382.83</v>
      </c>
      <c r="AL686">
        <v>118610.16</v>
      </c>
      <c r="AM686">
        <v>377286.28</v>
      </c>
      <c r="AN686">
        <v>0</v>
      </c>
      <c r="AO686">
        <v>1871755.4</v>
      </c>
      <c r="AP686">
        <v>244286.5</v>
      </c>
      <c r="AS686" s="5">
        <v>62793</v>
      </c>
      <c r="AT686">
        <v>155437.53</v>
      </c>
      <c r="AU686">
        <v>57917.71</v>
      </c>
      <c r="AV686">
        <v>320840.38</v>
      </c>
      <c r="AW686">
        <v>0</v>
      </c>
      <c r="AX686">
        <v>1628495.8</v>
      </c>
      <c r="AY686">
        <v>215880.92</v>
      </c>
      <c r="AZ686" s="5"/>
    </row>
    <row r="687" spans="2:52" x14ac:dyDescent="0.2">
      <c r="B687" s="5">
        <v>62824</v>
      </c>
      <c r="C687">
        <v>642803.56000000006</v>
      </c>
      <c r="D687">
        <v>707884.18</v>
      </c>
      <c r="E687">
        <v>369837.47</v>
      </c>
      <c r="H687">
        <v>2099361.2000000002</v>
      </c>
      <c r="I687">
        <v>5322432.5</v>
      </c>
      <c r="J687">
        <v>3304124</v>
      </c>
      <c r="M687">
        <v>466126.6</v>
      </c>
      <c r="N687">
        <v>903587.9</v>
      </c>
      <c r="S687" s="5">
        <v>62824</v>
      </c>
      <c r="T687">
        <v>502972.62</v>
      </c>
      <c r="U687">
        <v>572705.30000000005</v>
      </c>
      <c r="V687">
        <v>256854.84999999998</v>
      </c>
      <c r="Y687">
        <v>1844683.8</v>
      </c>
      <c r="Z687">
        <v>219055.66</v>
      </c>
      <c r="AD687">
        <v>378589.47</v>
      </c>
      <c r="AE687">
        <v>611361.19999999995</v>
      </c>
      <c r="AJ687" s="5">
        <v>62824</v>
      </c>
      <c r="AK687">
        <v>210255.61</v>
      </c>
      <c r="AL687">
        <v>110041.836</v>
      </c>
      <c r="AM687">
        <v>379856.28</v>
      </c>
      <c r="AN687">
        <v>0</v>
      </c>
      <c r="AO687">
        <v>1854880.4</v>
      </c>
      <c r="AP687">
        <v>244480.81</v>
      </c>
      <c r="AS687" s="5">
        <v>62824</v>
      </c>
      <c r="AT687">
        <v>158596.26999999999</v>
      </c>
      <c r="AU687">
        <v>56782.535000000003</v>
      </c>
      <c r="AV687">
        <v>320105.78000000003</v>
      </c>
      <c r="AW687">
        <v>0</v>
      </c>
      <c r="AX687">
        <v>1629005.9</v>
      </c>
      <c r="AY687">
        <v>215677.58</v>
      </c>
      <c r="AZ687" s="5"/>
    </row>
    <row r="688" spans="2:52" x14ac:dyDescent="0.2">
      <c r="B688" s="5">
        <v>62855</v>
      </c>
      <c r="C688">
        <v>582270.56000000006</v>
      </c>
      <c r="D688">
        <v>699693.09000000008</v>
      </c>
      <c r="E688">
        <v>354740.72</v>
      </c>
      <c r="H688">
        <v>2082232.5</v>
      </c>
      <c r="I688">
        <v>5170792.5</v>
      </c>
      <c r="J688">
        <v>3280976.5</v>
      </c>
      <c r="M688">
        <v>437534.06</v>
      </c>
      <c r="N688">
        <v>787459.4</v>
      </c>
      <c r="S688" s="5">
        <v>62855</v>
      </c>
      <c r="T688">
        <v>514732.22</v>
      </c>
      <c r="U688">
        <v>563522.69999999995</v>
      </c>
      <c r="V688">
        <v>251887.6</v>
      </c>
      <c r="Y688">
        <v>1845336.8</v>
      </c>
      <c r="Z688">
        <v>220582.02</v>
      </c>
      <c r="AD688">
        <v>364652.78</v>
      </c>
      <c r="AE688">
        <v>539572.30000000005</v>
      </c>
      <c r="AJ688" s="5">
        <v>62855</v>
      </c>
      <c r="AK688">
        <v>205600.88</v>
      </c>
      <c r="AL688">
        <v>100527.7</v>
      </c>
      <c r="AM688">
        <v>377172.75</v>
      </c>
      <c r="AN688">
        <v>0</v>
      </c>
      <c r="AO688">
        <v>1837608.6</v>
      </c>
      <c r="AP688">
        <v>244623.94</v>
      </c>
      <c r="AS688" s="5">
        <v>62855</v>
      </c>
      <c r="AT688">
        <v>159764.1</v>
      </c>
      <c r="AU688">
        <v>56724.707000000002</v>
      </c>
      <c r="AV688">
        <v>317105.3</v>
      </c>
      <c r="AW688">
        <v>0</v>
      </c>
      <c r="AX688">
        <v>1629860.4</v>
      </c>
      <c r="AY688">
        <v>215476.17</v>
      </c>
      <c r="AZ688" s="5"/>
    </row>
    <row r="689" spans="2:52" x14ac:dyDescent="0.2">
      <c r="B689" s="5">
        <v>62884</v>
      </c>
      <c r="C689">
        <v>559061.4</v>
      </c>
      <c r="D689">
        <v>693747.19999999995</v>
      </c>
      <c r="E689">
        <v>341464.34</v>
      </c>
      <c r="H689">
        <v>2066902.5</v>
      </c>
      <c r="I689">
        <v>5037081.5</v>
      </c>
      <c r="J689">
        <v>3266584.2</v>
      </c>
      <c r="M689">
        <v>407555.44</v>
      </c>
      <c r="N689">
        <v>686032.9</v>
      </c>
      <c r="S689" s="5">
        <v>62884</v>
      </c>
      <c r="T689">
        <v>513393.56</v>
      </c>
      <c r="U689">
        <v>563320</v>
      </c>
      <c r="V689">
        <v>246338.47700000001</v>
      </c>
      <c r="Y689">
        <v>1846510.2</v>
      </c>
      <c r="Z689">
        <v>221534.83</v>
      </c>
      <c r="AD689">
        <v>345544.7</v>
      </c>
      <c r="AE689">
        <v>478322.25</v>
      </c>
      <c r="AJ689" s="5">
        <v>62884</v>
      </c>
      <c r="AK689">
        <v>199351.83</v>
      </c>
      <c r="AL689">
        <v>87908.85</v>
      </c>
      <c r="AM689">
        <v>366801.06</v>
      </c>
      <c r="AN689">
        <v>0</v>
      </c>
      <c r="AO689">
        <v>1822180.9</v>
      </c>
      <c r="AP689">
        <v>244721.61</v>
      </c>
      <c r="AS689" s="5">
        <v>62884</v>
      </c>
      <c r="AT689">
        <v>157661.35999999999</v>
      </c>
      <c r="AU689">
        <v>53729.586000000003</v>
      </c>
      <c r="AV689">
        <v>311310.7</v>
      </c>
      <c r="AW689">
        <v>0</v>
      </c>
      <c r="AX689">
        <v>1631231</v>
      </c>
      <c r="AY689">
        <v>215279.12</v>
      </c>
      <c r="AZ689" s="5"/>
    </row>
    <row r="690" spans="2:52" x14ac:dyDescent="0.2">
      <c r="B690" s="5">
        <v>62915</v>
      </c>
      <c r="C690">
        <v>540521.56000000006</v>
      </c>
      <c r="D690">
        <v>680148.67999999993</v>
      </c>
      <c r="E690">
        <v>333822.59999999998</v>
      </c>
      <c r="H690">
        <v>2053952.5</v>
      </c>
      <c r="I690">
        <v>4930018</v>
      </c>
      <c r="J690">
        <v>3238065.5</v>
      </c>
      <c r="M690">
        <v>382740.34</v>
      </c>
      <c r="N690">
        <v>605018.9</v>
      </c>
      <c r="S690" s="5">
        <v>62915</v>
      </c>
      <c r="T690">
        <v>516195.34</v>
      </c>
      <c r="U690">
        <v>555816.5</v>
      </c>
      <c r="V690">
        <v>242105.451</v>
      </c>
      <c r="Y690">
        <v>1848235.8</v>
      </c>
      <c r="Z690">
        <v>221529.83</v>
      </c>
      <c r="AD690">
        <v>326812.90000000002</v>
      </c>
      <c r="AE690">
        <v>421188.72</v>
      </c>
      <c r="AJ690" s="5">
        <v>62915</v>
      </c>
      <c r="AK690">
        <v>192350.39</v>
      </c>
      <c r="AL690">
        <v>77485.33</v>
      </c>
      <c r="AM690">
        <v>350483.62</v>
      </c>
      <c r="AN690">
        <v>0</v>
      </c>
      <c r="AO690">
        <v>1809168.6</v>
      </c>
      <c r="AP690">
        <v>244784</v>
      </c>
      <c r="AS690" s="5">
        <v>62915</v>
      </c>
      <c r="AT690">
        <v>153193.45000000001</v>
      </c>
      <c r="AU690">
        <v>49880.29</v>
      </c>
      <c r="AV690">
        <v>301018.53000000003</v>
      </c>
      <c r="AW690">
        <v>0</v>
      </c>
      <c r="AX690">
        <v>1633147.4</v>
      </c>
      <c r="AY690">
        <v>215088.22</v>
      </c>
      <c r="AZ690" s="5"/>
    </row>
    <row r="691" spans="2:52" x14ac:dyDescent="0.2">
      <c r="B691" s="5">
        <v>62945</v>
      </c>
      <c r="C691">
        <v>530241.6</v>
      </c>
      <c r="D691">
        <v>671744.14</v>
      </c>
      <c r="E691">
        <v>330721.84000000003</v>
      </c>
      <c r="H691">
        <v>2043190.2</v>
      </c>
      <c r="I691">
        <v>4875736</v>
      </c>
      <c r="J691">
        <v>3185875</v>
      </c>
      <c r="M691">
        <v>364414.4</v>
      </c>
      <c r="N691">
        <v>554233.4</v>
      </c>
      <c r="S691" s="5">
        <v>62945</v>
      </c>
      <c r="T691">
        <v>524867.1</v>
      </c>
      <c r="U691">
        <v>552112.1</v>
      </c>
      <c r="V691">
        <v>242978.55200000003</v>
      </c>
      <c r="Y691">
        <v>1850445.8</v>
      </c>
      <c r="Z691">
        <v>220555.51999999999</v>
      </c>
      <c r="AD691">
        <v>312896.46999999997</v>
      </c>
      <c r="AE691">
        <v>387999.78</v>
      </c>
      <c r="AJ691" s="5">
        <v>62945</v>
      </c>
      <c r="AK691">
        <v>186443.48</v>
      </c>
      <c r="AL691">
        <v>68417.960000000006</v>
      </c>
      <c r="AM691">
        <v>334247.59999999998</v>
      </c>
      <c r="AN691">
        <v>0</v>
      </c>
      <c r="AO691">
        <v>1798368.8</v>
      </c>
      <c r="AP691">
        <v>244821.4</v>
      </c>
      <c r="AS691" s="5">
        <v>62945</v>
      </c>
      <c r="AT691">
        <v>148896.85999999999</v>
      </c>
      <c r="AU691">
        <v>46262.785000000003</v>
      </c>
      <c r="AV691">
        <v>287584.88</v>
      </c>
      <c r="AW691">
        <v>0</v>
      </c>
      <c r="AX691">
        <v>1635540.6</v>
      </c>
      <c r="AY691">
        <v>214905.19</v>
      </c>
      <c r="AZ691" s="5"/>
    </row>
    <row r="692" spans="2:52" x14ac:dyDescent="0.2">
      <c r="B692" s="5">
        <v>62976</v>
      </c>
      <c r="C692">
        <v>514974</v>
      </c>
      <c r="D692">
        <v>666747.32000000007</v>
      </c>
      <c r="E692">
        <v>337725.47</v>
      </c>
      <c r="H692">
        <v>2034359.4</v>
      </c>
      <c r="I692">
        <v>4865863</v>
      </c>
      <c r="J692">
        <v>3147957.2</v>
      </c>
      <c r="M692">
        <v>354222.22</v>
      </c>
      <c r="N692">
        <v>538502.56000000006</v>
      </c>
      <c r="S692" s="5">
        <v>62976</v>
      </c>
      <c r="T692">
        <v>544746.1</v>
      </c>
      <c r="U692">
        <v>549081.93999999994</v>
      </c>
      <c r="V692">
        <v>256529.48</v>
      </c>
      <c r="Y692">
        <v>1853070.9</v>
      </c>
      <c r="Z692">
        <v>218776.67</v>
      </c>
      <c r="AD692">
        <v>307077.94</v>
      </c>
      <c r="AE692">
        <v>403074.4</v>
      </c>
      <c r="AJ692" s="5">
        <v>62976</v>
      </c>
      <c r="AK692">
        <v>182721.8</v>
      </c>
      <c r="AL692">
        <v>60763.65</v>
      </c>
      <c r="AM692">
        <v>323740.44</v>
      </c>
      <c r="AN692">
        <v>0</v>
      </c>
      <c r="AO692">
        <v>1789517.1</v>
      </c>
      <c r="AP692">
        <v>244842.27</v>
      </c>
      <c r="AS692" s="5">
        <v>62976</v>
      </c>
      <c r="AT692">
        <v>146679.95000000001</v>
      </c>
      <c r="AU692">
        <v>43845.46</v>
      </c>
      <c r="AV692">
        <v>279541.90000000002</v>
      </c>
      <c r="AW692">
        <v>0</v>
      </c>
      <c r="AX692">
        <v>1638339.6</v>
      </c>
      <c r="AY692">
        <v>214731.34</v>
      </c>
      <c r="AZ692" s="5"/>
    </row>
    <row r="693" spans="2:52" x14ac:dyDescent="0.2">
      <c r="B693" s="5">
        <v>63006</v>
      </c>
      <c r="C693">
        <v>549922.69999999995</v>
      </c>
      <c r="D693">
        <v>666933.89</v>
      </c>
      <c r="E693">
        <v>353791.38</v>
      </c>
      <c r="H693">
        <v>2027221.4</v>
      </c>
      <c r="I693">
        <v>4900680</v>
      </c>
      <c r="J693">
        <v>3145056.5</v>
      </c>
      <c r="M693">
        <v>354569.94</v>
      </c>
      <c r="N693">
        <v>573976.80000000005</v>
      </c>
      <c r="S693" s="5">
        <v>63006</v>
      </c>
      <c r="T693">
        <v>609946.25</v>
      </c>
      <c r="U693">
        <v>549254.40000000002</v>
      </c>
      <c r="V693">
        <v>287364.92200000002</v>
      </c>
      <c r="Y693">
        <v>1856050.9</v>
      </c>
      <c r="Z693">
        <v>216497.95</v>
      </c>
      <c r="AD693">
        <v>308353.84000000003</v>
      </c>
      <c r="AE693">
        <v>525226.93999999994</v>
      </c>
      <c r="AJ693" s="5">
        <v>63006</v>
      </c>
      <c r="AK693">
        <v>181146.36</v>
      </c>
      <c r="AL693">
        <v>56806.491999999998</v>
      </c>
      <c r="AM693">
        <v>319765.5</v>
      </c>
      <c r="AN693">
        <v>0</v>
      </c>
      <c r="AO693">
        <v>1782367.9</v>
      </c>
      <c r="AP693">
        <v>244853.55</v>
      </c>
      <c r="AS693" s="5">
        <v>63006</v>
      </c>
      <c r="AT693">
        <v>146324.81</v>
      </c>
      <c r="AU693">
        <v>42970.116999999998</v>
      </c>
      <c r="AV693">
        <v>277725.44</v>
      </c>
      <c r="AW693">
        <v>0</v>
      </c>
      <c r="AX693">
        <v>1641483.4</v>
      </c>
      <c r="AY693">
        <v>214567.66</v>
      </c>
      <c r="AZ693" s="5"/>
    </row>
    <row r="694" spans="2:52" x14ac:dyDescent="0.2">
      <c r="B694" s="5">
        <v>63037</v>
      </c>
      <c r="C694">
        <v>597720</v>
      </c>
      <c r="D694">
        <v>672031.41999999993</v>
      </c>
      <c r="E694">
        <v>373074.22</v>
      </c>
      <c r="H694">
        <v>2021565.2</v>
      </c>
      <c r="I694">
        <v>4988233</v>
      </c>
      <c r="J694">
        <v>3178915.8</v>
      </c>
      <c r="M694">
        <v>367271.5</v>
      </c>
      <c r="N694">
        <v>658641.69999999995</v>
      </c>
      <c r="S694" s="5">
        <v>63037</v>
      </c>
      <c r="T694">
        <v>696219.7</v>
      </c>
      <c r="U694">
        <v>555245.56000000006</v>
      </c>
      <c r="V694">
        <v>320269.41500000004</v>
      </c>
      <c r="Y694">
        <v>1859335</v>
      </c>
      <c r="Z694">
        <v>213960.69</v>
      </c>
      <c r="AD694">
        <v>321062.3</v>
      </c>
      <c r="AE694">
        <v>743893.6</v>
      </c>
      <c r="AJ694" s="5">
        <v>63037</v>
      </c>
      <c r="AK694">
        <v>181899.56</v>
      </c>
      <c r="AL694">
        <v>58325.39</v>
      </c>
      <c r="AM694">
        <v>318944.88</v>
      </c>
      <c r="AN694">
        <v>0</v>
      </c>
      <c r="AO694">
        <v>1776704.6</v>
      </c>
      <c r="AP694">
        <v>244860.66</v>
      </c>
      <c r="AS694" s="5">
        <v>63037</v>
      </c>
      <c r="AT694">
        <v>147109.12</v>
      </c>
      <c r="AU694">
        <v>44957.883000000002</v>
      </c>
      <c r="AV694">
        <v>277692.71999999997</v>
      </c>
      <c r="AW694">
        <v>0</v>
      </c>
      <c r="AX694">
        <v>1644919.8</v>
      </c>
      <c r="AY694">
        <v>214414.83</v>
      </c>
      <c r="AZ694" s="5"/>
    </row>
    <row r="695" spans="2:52" x14ac:dyDescent="0.2">
      <c r="B695" s="5">
        <v>63068</v>
      </c>
      <c r="C695">
        <v>621721.25</v>
      </c>
      <c r="D695">
        <v>676922.51</v>
      </c>
      <c r="E695">
        <v>379966</v>
      </c>
      <c r="H695">
        <v>2017206.5</v>
      </c>
      <c r="I695">
        <v>5097361</v>
      </c>
      <c r="J695">
        <v>3213611.5</v>
      </c>
      <c r="M695">
        <v>387935.28</v>
      </c>
      <c r="N695">
        <v>719351.9</v>
      </c>
      <c r="S695" s="5">
        <v>63068</v>
      </c>
      <c r="T695">
        <v>777574.40000000002</v>
      </c>
      <c r="U695">
        <v>561795.9</v>
      </c>
      <c r="V695">
        <v>319336.13800000004</v>
      </c>
      <c r="Y695">
        <v>1862879.2</v>
      </c>
      <c r="Z695">
        <v>211555.9</v>
      </c>
      <c r="AD695">
        <v>342606.4</v>
      </c>
      <c r="AE695">
        <v>891648.6</v>
      </c>
      <c r="AJ695" s="5">
        <v>63068</v>
      </c>
      <c r="AK695">
        <v>184557.88</v>
      </c>
      <c r="AL695">
        <v>64532.995999999999</v>
      </c>
      <c r="AM695">
        <v>318775.38</v>
      </c>
      <c r="AN695">
        <v>0</v>
      </c>
      <c r="AO695">
        <v>1772338.5</v>
      </c>
      <c r="AP695">
        <v>244867.89</v>
      </c>
      <c r="AS695" s="5">
        <v>63068</v>
      </c>
      <c r="AT695">
        <v>149297.20000000001</v>
      </c>
      <c r="AU695">
        <v>50026.815999999999</v>
      </c>
      <c r="AV695">
        <v>279032.34000000003</v>
      </c>
      <c r="AW695">
        <v>0</v>
      </c>
      <c r="AX695">
        <v>1648605.6</v>
      </c>
      <c r="AY695">
        <v>214273.48</v>
      </c>
      <c r="AZ695" s="5"/>
    </row>
    <row r="696" spans="2:52" x14ac:dyDescent="0.2">
      <c r="B696" s="5">
        <v>63098</v>
      </c>
      <c r="C696">
        <v>619709.30000000005</v>
      </c>
      <c r="D696">
        <v>684701.29</v>
      </c>
      <c r="E696">
        <v>371844.75</v>
      </c>
      <c r="H696">
        <v>2013983.2</v>
      </c>
      <c r="I696">
        <v>5223998.5</v>
      </c>
      <c r="J696">
        <v>3222741.2</v>
      </c>
      <c r="M696">
        <v>411076.53</v>
      </c>
      <c r="N696">
        <v>703748.06</v>
      </c>
      <c r="S696" s="5">
        <v>63098</v>
      </c>
      <c r="T696">
        <v>812252.3</v>
      </c>
      <c r="U696">
        <v>567626.6</v>
      </c>
      <c r="V696">
        <v>306543.68200000003</v>
      </c>
      <c r="Y696">
        <v>1866647.8</v>
      </c>
      <c r="Z696">
        <v>209680.8</v>
      </c>
      <c r="AD696">
        <v>360594.66</v>
      </c>
      <c r="AE696">
        <v>920999.4</v>
      </c>
      <c r="AJ696" s="5">
        <v>63098</v>
      </c>
      <c r="AK696">
        <v>188274.28</v>
      </c>
      <c r="AL696">
        <v>72899.81</v>
      </c>
      <c r="AM696">
        <v>318263.75</v>
      </c>
      <c r="AN696">
        <v>0</v>
      </c>
      <c r="AO696">
        <v>1769104.6</v>
      </c>
      <c r="AP696">
        <v>244878.66</v>
      </c>
      <c r="AS696" s="5">
        <v>63098</v>
      </c>
      <c r="AT696">
        <v>152302.72</v>
      </c>
      <c r="AU696">
        <v>55266.733999999997</v>
      </c>
      <c r="AV696">
        <v>281361.34000000003</v>
      </c>
      <c r="AW696">
        <v>0</v>
      </c>
      <c r="AX696">
        <v>1652503.8</v>
      </c>
      <c r="AY696">
        <v>214143.89</v>
      </c>
      <c r="AZ696" s="5"/>
    </row>
    <row r="697" spans="2:52" x14ac:dyDescent="0.2">
      <c r="B697" s="5">
        <v>63129</v>
      </c>
      <c r="C697">
        <v>565331.93999999994</v>
      </c>
      <c r="D697">
        <v>688544.62</v>
      </c>
      <c r="E697">
        <v>359345.4</v>
      </c>
      <c r="H697">
        <v>2011755.5</v>
      </c>
      <c r="I697">
        <v>5287007.5</v>
      </c>
      <c r="J697">
        <v>3223086.8</v>
      </c>
      <c r="M697">
        <v>426019.62</v>
      </c>
      <c r="N697">
        <v>645934.6</v>
      </c>
      <c r="S697" s="5">
        <v>63129</v>
      </c>
      <c r="T697">
        <v>757096</v>
      </c>
      <c r="U697">
        <v>568104.6</v>
      </c>
      <c r="V697">
        <v>286404.402</v>
      </c>
      <c r="Y697">
        <v>1870609</v>
      </c>
      <c r="Z697">
        <v>208531.3</v>
      </c>
      <c r="AD697">
        <v>364110.1</v>
      </c>
      <c r="AE697">
        <v>885262.56</v>
      </c>
      <c r="AJ697" s="5">
        <v>63129</v>
      </c>
      <c r="AK697">
        <v>191858.2</v>
      </c>
      <c r="AL697">
        <v>80086.789999999994</v>
      </c>
      <c r="AM697">
        <v>315730.09999999998</v>
      </c>
      <c r="AN697">
        <v>0</v>
      </c>
      <c r="AO697">
        <v>1766859.9</v>
      </c>
      <c r="AP697">
        <v>244895.47</v>
      </c>
      <c r="AS697" s="5">
        <v>63129</v>
      </c>
      <c r="AT697">
        <v>154827.01999999999</v>
      </c>
      <c r="AU697">
        <v>57320.09</v>
      </c>
      <c r="AV697">
        <v>283470.46999999997</v>
      </c>
      <c r="AW697">
        <v>0</v>
      </c>
      <c r="AX697">
        <v>1656582.4</v>
      </c>
      <c r="AY697">
        <v>214026.38</v>
      </c>
      <c r="AZ697" s="5"/>
    </row>
    <row r="698" spans="2:52" x14ac:dyDescent="0.2">
      <c r="B698" s="5">
        <v>63159</v>
      </c>
      <c r="C698">
        <v>524915.5</v>
      </c>
      <c r="D698">
        <v>686811.21</v>
      </c>
      <c r="E698">
        <v>342920.3</v>
      </c>
      <c r="H698">
        <v>2010401.1</v>
      </c>
      <c r="I698">
        <v>5294830</v>
      </c>
      <c r="J698">
        <v>3213455.8</v>
      </c>
      <c r="M698">
        <v>423160.28</v>
      </c>
      <c r="N698">
        <v>575728.4</v>
      </c>
      <c r="S698" s="5">
        <v>63159</v>
      </c>
      <c r="T698">
        <v>660723.25</v>
      </c>
      <c r="U698">
        <v>564697.19999999995</v>
      </c>
      <c r="V698">
        <v>269099.82</v>
      </c>
      <c r="Y698">
        <v>1874736.2</v>
      </c>
      <c r="Z698">
        <v>208238.06</v>
      </c>
      <c r="AD698">
        <v>350650.75</v>
      </c>
      <c r="AE698">
        <v>820649.75</v>
      </c>
      <c r="AJ698" s="5">
        <v>63159</v>
      </c>
      <c r="AK698">
        <v>193268.94</v>
      </c>
      <c r="AL698">
        <v>82224</v>
      </c>
      <c r="AM698">
        <v>308527.46999999997</v>
      </c>
      <c r="AN698">
        <v>0</v>
      </c>
      <c r="AO698">
        <v>1765480.9</v>
      </c>
      <c r="AP698">
        <v>244920.36</v>
      </c>
      <c r="AS698" s="5">
        <v>63159</v>
      </c>
      <c r="AT698">
        <v>155492.07999999999</v>
      </c>
      <c r="AU698">
        <v>54188.375</v>
      </c>
      <c r="AV698">
        <v>284533.2</v>
      </c>
      <c r="AW698">
        <v>0</v>
      </c>
      <c r="AX698">
        <v>1660815.4</v>
      </c>
      <c r="AY698">
        <v>213921.1</v>
      </c>
      <c r="AZ698" s="5"/>
    </row>
    <row r="699" spans="2:52" x14ac:dyDescent="0.2">
      <c r="B699" s="5">
        <v>63190</v>
      </c>
      <c r="C699">
        <v>552530.1</v>
      </c>
      <c r="D699">
        <v>673736.02</v>
      </c>
      <c r="E699">
        <v>331227.75</v>
      </c>
      <c r="H699">
        <v>2009814.9</v>
      </c>
      <c r="I699">
        <v>5160481.5</v>
      </c>
      <c r="J699">
        <v>3189323.2</v>
      </c>
      <c r="M699">
        <v>399166.38</v>
      </c>
      <c r="N699">
        <v>505853.44</v>
      </c>
      <c r="S699" s="5">
        <v>63190</v>
      </c>
      <c r="T699">
        <v>593312.9</v>
      </c>
      <c r="U699">
        <v>560463.75</v>
      </c>
      <c r="V699">
        <v>255585.42299999998</v>
      </c>
      <c r="Y699">
        <v>1879007.6</v>
      </c>
      <c r="Z699">
        <v>208786.23</v>
      </c>
      <c r="AD699">
        <v>327289.2</v>
      </c>
      <c r="AE699">
        <v>744290.56</v>
      </c>
      <c r="AJ699" s="5">
        <v>63190</v>
      </c>
      <c r="AK699">
        <v>190082.3</v>
      </c>
      <c r="AL699">
        <v>77230.61</v>
      </c>
      <c r="AM699">
        <v>295144.28000000003</v>
      </c>
      <c r="AN699">
        <v>0</v>
      </c>
      <c r="AO699">
        <v>1764860.2</v>
      </c>
      <c r="AP699">
        <v>244954.69</v>
      </c>
      <c r="AS699" s="5">
        <v>63190</v>
      </c>
      <c r="AT699">
        <v>153526.32999999999</v>
      </c>
      <c r="AU699">
        <v>47826.792999999998</v>
      </c>
      <c r="AV699">
        <v>285237.8</v>
      </c>
      <c r="AW699">
        <v>0</v>
      </c>
      <c r="AX699">
        <v>1665179.6</v>
      </c>
      <c r="AY699">
        <v>213828.19</v>
      </c>
      <c r="AZ699" s="5"/>
    </row>
    <row r="700" spans="2:52" x14ac:dyDescent="0.2">
      <c r="B700" s="5">
        <v>63221</v>
      </c>
      <c r="C700">
        <v>562469.80000000005</v>
      </c>
      <c r="D700">
        <v>669902.4</v>
      </c>
      <c r="E700">
        <v>325393.71999999997</v>
      </c>
      <c r="H700">
        <v>2009859.8</v>
      </c>
      <c r="I700">
        <v>5026132</v>
      </c>
      <c r="J700">
        <v>3190005</v>
      </c>
      <c r="M700">
        <v>375106.3</v>
      </c>
      <c r="N700">
        <v>451687.75</v>
      </c>
      <c r="S700" s="5">
        <v>63221</v>
      </c>
      <c r="T700">
        <v>573706.6</v>
      </c>
      <c r="U700">
        <v>552207.69999999995</v>
      </c>
      <c r="V700">
        <v>242599.413</v>
      </c>
      <c r="Y700">
        <v>1883310.1</v>
      </c>
      <c r="Z700">
        <v>209467.58</v>
      </c>
      <c r="AD700">
        <v>310500</v>
      </c>
      <c r="AE700">
        <v>668601.56000000006</v>
      </c>
      <c r="AJ700" s="5">
        <v>63221</v>
      </c>
      <c r="AK700">
        <v>184319.35999999999</v>
      </c>
      <c r="AL700">
        <v>69922.81</v>
      </c>
      <c r="AM700">
        <v>279999.7</v>
      </c>
      <c r="AN700">
        <v>0</v>
      </c>
      <c r="AO700">
        <v>1764856.2</v>
      </c>
      <c r="AP700">
        <v>245003.17</v>
      </c>
      <c r="AS700" s="5">
        <v>63221</v>
      </c>
      <c r="AT700">
        <v>149443.14000000001</v>
      </c>
      <c r="AU700">
        <v>44961.21</v>
      </c>
      <c r="AV700">
        <v>285436.96999999997</v>
      </c>
      <c r="AW700">
        <v>0</v>
      </c>
      <c r="AX700">
        <v>1669561.5</v>
      </c>
      <c r="AY700">
        <v>213748.78</v>
      </c>
      <c r="AZ700" s="5"/>
    </row>
    <row r="701" spans="2:52" x14ac:dyDescent="0.2">
      <c r="B701" s="5">
        <v>63249</v>
      </c>
      <c r="C701">
        <v>541723.1</v>
      </c>
      <c r="D701">
        <v>656130.32000000007</v>
      </c>
      <c r="E701">
        <v>316922.06</v>
      </c>
      <c r="H701">
        <v>2010306</v>
      </c>
      <c r="I701">
        <v>4921254</v>
      </c>
      <c r="J701">
        <v>3185805.2</v>
      </c>
      <c r="M701">
        <v>352301.78</v>
      </c>
      <c r="N701">
        <v>409730.8</v>
      </c>
      <c r="S701" s="5">
        <v>63249</v>
      </c>
      <c r="T701">
        <v>561176</v>
      </c>
      <c r="U701">
        <v>551523.75</v>
      </c>
      <c r="V701">
        <v>231566.364</v>
      </c>
      <c r="Y701">
        <v>1886920.4</v>
      </c>
      <c r="Z701">
        <v>210213.52</v>
      </c>
      <c r="AD701">
        <v>300928.03000000003</v>
      </c>
      <c r="AE701">
        <v>593067.6</v>
      </c>
      <c r="AJ701" s="5">
        <v>63249</v>
      </c>
      <c r="AK701">
        <v>177719.48</v>
      </c>
      <c r="AL701">
        <v>59535.652000000002</v>
      </c>
      <c r="AM701">
        <v>262950.75</v>
      </c>
      <c r="AN701">
        <v>0</v>
      </c>
      <c r="AO701">
        <v>1765234.1</v>
      </c>
      <c r="AP701">
        <v>245071.9</v>
      </c>
      <c r="AS701" s="5">
        <v>63249</v>
      </c>
      <c r="AT701">
        <v>144689.16</v>
      </c>
      <c r="AU701">
        <v>41729.093999999997</v>
      </c>
      <c r="AV701">
        <v>284608.88</v>
      </c>
      <c r="AW701">
        <v>0</v>
      </c>
      <c r="AX701">
        <v>1673237.2</v>
      </c>
      <c r="AY701">
        <v>213683</v>
      </c>
      <c r="AZ701" s="5"/>
    </row>
    <row r="702" spans="2:52" x14ac:dyDescent="0.2">
      <c r="B702" s="5">
        <v>63280</v>
      </c>
      <c r="C702">
        <v>476863.62</v>
      </c>
      <c r="D702">
        <v>644311.92999999993</v>
      </c>
      <c r="E702">
        <v>312851.53000000003</v>
      </c>
      <c r="H702">
        <v>2011094.1</v>
      </c>
      <c r="I702">
        <v>4844990.5</v>
      </c>
      <c r="J702">
        <v>3159626.8</v>
      </c>
      <c r="M702">
        <v>335104.84000000003</v>
      </c>
      <c r="N702">
        <v>383583.56</v>
      </c>
      <c r="S702" s="5">
        <v>63280</v>
      </c>
      <c r="T702">
        <v>527032.30000000005</v>
      </c>
      <c r="U702">
        <v>550019.1</v>
      </c>
      <c r="V702">
        <v>224637.28500000003</v>
      </c>
      <c r="Y702">
        <v>1889607.8</v>
      </c>
      <c r="Z702">
        <v>210938.69</v>
      </c>
      <c r="AD702">
        <v>299506.96999999997</v>
      </c>
      <c r="AE702">
        <v>523020.6</v>
      </c>
      <c r="AJ702" s="5">
        <v>63280</v>
      </c>
      <c r="AK702">
        <v>171482.53</v>
      </c>
      <c r="AL702">
        <v>52262.32</v>
      </c>
      <c r="AM702">
        <v>246666.86</v>
      </c>
      <c r="AN702">
        <v>0</v>
      </c>
      <c r="AO702">
        <v>1765934.4</v>
      </c>
      <c r="AP702">
        <v>245159.95</v>
      </c>
      <c r="AS702" s="5">
        <v>63280</v>
      </c>
      <c r="AT702">
        <v>141626.97</v>
      </c>
      <c r="AU702">
        <v>40756.875</v>
      </c>
      <c r="AV702">
        <v>281788.53000000003</v>
      </c>
      <c r="AW702">
        <v>0</v>
      </c>
      <c r="AX702">
        <v>1675981.5</v>
      </c>
      <c r="AY702">
        <v>213626.19</v>
      </c>
      <c r="AZ702" s="5"/>
    </row>
    <row r="703" spans="2:52" x14ac:dyDescent="0.2">
      <c r="B703" s="5">
        <v>63310</v>
      </c>
      <c r="C703">
        <v>459524.53</v>
      </c>
      <c r="D703">
        <v>637327.27999999991</v>
      </c>
      <c r="E703">
        <v>313937.21999999997</v>
      </c>
      <c r="H703">
        <v>2012208.2</v>
      </c>
      <c r="I703">
        <v>4795871</v>
      </c>
      <c r="J703">
        <v>3127595</v>
      </c>
      <c r="M703">
        <v>327424.71999999997</v>
      </c>
      <c r="N703">
        <v>378802.97</v>
      </c>
      <c r="S703" s="5">
        <v>63310</v>
      </c>
      <c r="T703">
        <v>519001.47</v>
      </c>
      <c r="U703">
        <v>547025.5</v>
      </c>
      <c r="V703">
        <v>224849.49</v>
      </c>
      <c r="Y703">
        <v>1891452.5</v>
      </c>
      <c r="Z703">
        <v>211233</v>
      </c>
      <c r="AD703">
        <v>300596.65999999997</v>
      </c>
      <c r="AE703">
        <v>473471.84</v>
      </c>
      <c r="AJ703" s="5">
        <v>63310</v>
      </c>
      <c r="AK703">
        <v>167752.44</v>
      </c>
      <c r="AL703">
        <v>49289.315999999999</v>
      </c>
      <c r="AM703">
        <v>236083.53</v>
      </c>
      <c r="AN703">
        <v>0</v>
      </c>
      <c r="AO703">
        <v>1766942.1</v>
      </c>
      <c r="AP703">
        <v>245266.34</v>
      </c>
      <c r="AS703" s="5">
        <v>63310</v>
      </c>
      <c r="AT703">
        <v>140211.72</v>
      </c>
      <c r="AU703">
        <v>42381.19</v>
      </c>
      <c r="AV703">
        <v>277563.7</v>
      </c>
      <c r="AW703">
        <v>0</v>
      </c>
      <c r="AX703">
        <v>1677878.8</v>
      </c>
      <c r="AY703">
        <v>213573.77</v>
      </c>
      <c r="AZ703" s="5"/>
    </row>
    <row r="704" spans="2:52" x14ac:dyDescent="0.2">
      <c r="B704" s="5">
        <v>63341</v>
      </c>
      <c r="C704">
        <v>513598.62</v>
      </c>
      <c r="D704">
        <v>637155.74</v>
      </c>
      <c r="E704">
        <v>322170</v>
      </c>
      <c r="H704">
        <v>2013631.9</v>
      </c>
      <c r="I704">
        <v>4792768.5</v>
      </c>
      <c r="J704">
        <v>3109077</v>
      </c>
      <c r="M704">
        <v>328070.62</v>
      </c>
      <c r="N704">
        <v>409627.84</v>
      </c>
      <c r="S704" s="5">
        <v>63341</v>
      </c>
      <c r="T704">
        <v>567561.19999999995</v>
      </c>
      <c r="U704">
        <v>547550.75</v>
      </c>
      <c r="V704">
        <v>237189.334</v>
      </c>
      <c r="Y704">
        <v>1892565.4</v>
      </c>
      <c r="Z704">
        <v>211005.83</v>
      </c>
      <c r="AD704">
        <v>301927.88</v>
      </c>
      <c r="AE704">
        <v>473724.62</v>
      </c>
      <c r="AJ704" s="5">
        <v>63341</v>
      </c>
      <c r="AK704">
        <v>166285.35999999999</v>
      </c>
      <c r="AL704">
        <v>48450.945</v>
      </c>
      <c r="AM704">
        <v>231699.66</v>
      </c>
      <c r="AN704">
        <v>0</v>
      </c>
      <c r="AO704">
        <v>1768241.9</v>
      </c>
      <c r="AP704">
        <v>245390.2</v>
      </c>
      <c r="AS704" s="5">
        <v>63341</v>
      </c>
      <c r="AT704">
        <v>139751.6</v>
      </c>
      <c r="AU704">
        <v>43061.13</v>
      </c>
      <c r="AV704">
        <v>274155.46999999997</v>
      </c>
      <c r="AW704">
        <v>0</v>
      </c>
      <c r="AX704">
        <v>1679043.9</v>
      </c>
      <c r="AY704">
        <v>213521.75</v>
      </c>
      <c r="AZ704" s="5"/>
    </row>
    <row r="705" spans="2:52" x14ac:dyDescent="0.2">
      <c r="B705" s="5">
        <v>63371</v>
      </c>
      <c r="C705">
        <v>602639.56000000006</v>
      </c>
      <c r="D705">
        <v>641640.51</v>
      </c>
      <c r="E705">
        <v>342508.75</v>
      </c>
      <c r="H705">
        <v>2015346.1</v>
      </c>
      <c r="I705">
        <v>4830836</v>
      </c>
      <c r="J705">
        <v>3138491.2</v>
      </c>
      <c r="M705">
        <v>340051.06</v>
      </c>
      <c r="N705">
        <v>507572.62</v>
      </c>
      <c r="S705" s="5">
        <v>63371</v>
      </c>
      <c r="T705">
        <v>647432.5</v>
      </c>
      <c r="U705">
        <v>550319.75</v>
      </c>
      <c r="V705">
        <v>264165.02500000002</v>
      </c>
      <c r="Y705">
        <v>1893049.4</v>
      </c>
      <c r="Z705">
        <v>210352.19</v>
      </c>
      <c r="AD705">
        <v>308904.59999999998</v>
      </c>
      <c r="AE705">
        <v>580536.1</v>
      </c>
      <c r="AJ705" s="5">
        <v>63371</v>
      </c>
      <c r="AK705">
        <v>166466.81</v>
      </c>
      <c r="AL705">
        <v>50680.972999999998</v>
      </c>
      <c r="AM705">
        <v>230223.33</v>
      </c>
      <c r="AN705">
        <v>0</v>
      </c>
      <c r="AO705">
        <v>1769815.6</v>
      </c>
      <c r="AP705">
        <v>245530.55</v>
      </c>
      <c r="AS705" s="5">
        <v>63371</v>
      </c>
      <c r="AT705">
        <v>140336.04999999999</v>
      </c>
      <c r="AU705">
        <v>44065.222999999998</v>
      </c>
      <c r="AV705">
        <v>273205.96999999997</v>
      </c>
      <c r="AW705">
        <v>0</v>
      </c>
      <c r="AX705">
        <v>1679582.4</v>
      </c>
      <c r="AY705">
        <v>213466.97</v>
      </c>
      <c r="AZ705" s="5"/>
    </row>
    <row r="706" spans="2:52" x14ac:dyDescent="0.2">
      <c r="B706" s="5">
        <v>63402</v>
      </c>
      <c r="C706">
        <v>696917.3</v>
      </c>
      <c r="D706">
        <v>655571.6</v>
      </c>
      <c r="E706">
        <v>361691.28</v>
      </c>
      <c r="H706">
        <v>2017333.6</v>
      </c>
      <c r="I706">
        <v>5031489</v>
      </c>
      <c r="J706">
        <v>3199947.5</v>
      </c>
      <c r="M706">
        <v>374286.4</v>
      </c>
      <c r="N706">
        <v>652696.30000000005</v>
      </c>
      <c r="S706" s="5">
        <v>63402</v>
      </c>
      <c r="T706">
        <v>724947.1</v>
      </c>
      <c r="U706">
        <v>559497.43999999994</v>
      </c>
      <c r="V706">
        <v>290440.777</v>
      </c>
      <c r="Y706">
        <v>1892993.6</v>
      </c>
      <c r="Z706">
        <v>209549.38</v>
      </c>
      <c r="AD706">
        <v>326052.59999999998</v>
      </c>
      <c r="AE706">
        <v>771020.44</v>
      </c>
      <c r="AJ706" s="5">
        <v>63402</v>
      </c>
      <c r="AK706">
        <v>169398.39</v>
      </c>
      <c r="AL706">
        <v>58196.938000000002</v>
      </c>
      <c r="AM706">
        <v>229388.3</v>
      </c>
      <c r="AN706">
        <v>0</v>
      </c>
      <c r="AO706">
        <v>1771647.2</v>
      </c>
      <c r="AP706">
        <v>245686.39</v>
      </c>
      <c r="AS706" s="5">
        <v>63402</v>
      </c>
      <c r="AT706">
        <v>142134.39999999999</v>
      </c>
      <c r="AU706">
        <v>47422.343999999997</v>
      </c>
      <c r="AV706">
        <v>274297.09999999998</v>
      </c>
      <c r="AW706">
        <v>0</v>
      </c>
      <c r="AX706">
        <v>1679586.6</v>
      </c>
      <c r="AY706">
        <v>213406.94</v>
      </c>
      <c r="AZ706" s="5"/>
    </row>
    <row r="707" spans="2:52" x14ac:dyDescent="0.2">
      <c r="B707" s="5">
        <v>63433</v>
      </c>
      <c r="C707">
        <v>749012.6</v>
      </c>
      <c r="D707">
        <v>668566.72</v>
      </c>
      <c r="E707">
        <v>366893.2</v>
      </c>
      <c r="H707">
        <v>2019577.5</v>
      </c>
      <c r="I707">
        <v>5336357</v>
      </c>
      <c r="J707">
        <v>3225483.2</v>
      </c>
      <c r="M707">
        <v>425215.9</v>
      </c>
      <c r="N707">
        <v>754123.94</v>
      </c>
      <c r="S707" s="5">
        <v>63433</v>
      </c>
      <c r="T707">
        <v>768496.44</v>
      </c>
      <c r="U707">
        <v>569795.69999999995</v>
      </c>
      <c r="V707">
        <v>299107.723</v>
      </c>
      <c r="Y707">
        <v>1892474.6</v>
      </c>
      <c r="Z707">
        <v>209006.5</v>
      </c>
      <c r="AD707">
        <v>352936.53</v>
      </c>
      <c r="AE707">
        <v>918362.44</v>
      </c>
      <c r="AJ707" s="5">
        <v>63433</v>
      </c>
      <c r="AK707">
        <v>175502.47</v>
      </c>
      <c r="AL707">
        <v>70852.899999999994</v>
      </c>
      <c r="AM707">
        <v>229103.45</v>
      </c>
      <c r="AN707">
        <v>0</v>
      </c>
      <c r="AO707">
        <v>1773721.1</v>
      </c>
      <c r="AP707">
        <v>245856.73</v>
      </c>
      <c r="AS707" s="5">
        <v>63433</v>
      </c>
      <c r="AT707">
        <v>145516.94</v>
      </c>
      <c r="AU707">
        <v>54141.612999999998</v>
      </c>
      <c r="AV707">
        <v>277027.3</v>
      </c>
      <c r="AW707">
        <v>0</v>
      </c>
      <c r="AX707">
        <v>1679135.1</v>
      </c>
      <c r="AY707">
        <v>213339.64</v>
      </c>
      <c r="AZ707" s="5"/>
    </row>
    <row r="708" spans="2:52" x14ac:dyDescent="0.2">
      <c r="B708" s="5">
        <v>63463</v>
      </c>
      <c r="C708">
        <v>726891.06</v>
      </c>
      <c r="D708">
        <v>680943.55</v>
      </c>
      <c r="E708">
        <v>359348.47</v>
      </c>
      <c r="H708">
        <v>2022064.2</v>
      </c>
      <c r="I708">
        <v>5551948.5</v>
      </c>
      <c r="J708">
        <v>3205684.8</v>
      </c>
      <c r="M708">
        <v>474576.84</v>
      </c>
      <c r="N708">
        <v>778601.44</v>
      </c>
      <c r="S708" s="5">
        <v>63463</v>
      </c>
      <c r="T708">
        <v>749250.8</v>
      </c>
      <c r="U708">
        <v>576071</v>
      </c>
      <c r="V708">
        <v>291319.63500000001</v>
      </c>
      <c r="Y708">
        <v>1891558.1</v>
      </c>
      <c r="Z708">
        <v>209376.73</v>
      </c>
      <c r="AD708">
        <v>377253.2</v>
      </c>
      <c r="AE708">
        <v>959117.4</v>
      </c>
      <c r="AJ708" s="5">
        <v>63463</v>
      </c>
      <c r="AK708">
        <v>184205.9</v>
      </c>
      <c r="AL708">
        <v>85806.66</v>
      </c>
      <c r="AM708">
        <v>229174.03</v>
      </c>
      <c r="AN708">
        <v>0</v>
      </c>
      <c r="AO708">
        <v>1776023.6</v>
      </c>
      <c r="AP708">
        <v>246040.62</v>
      </c>
      <c r="AS708" s="5">
        <v>63463</v>
      </c>
      <c r="AT708">
        <v>150167.97</v>
      </c>
      <c r="AU708">
        <v>62478.19</v>
      </c>
      <c r="AV708">
        <v>281038.75</v>
      </c>
      <c r="AW708">
        <v>0</v>
      </c>
      <c r="AX708">
        <v>1678294.6</v>
      </c>
      <c r="AY708">
        <v>213263.48</v>
      </c>
      <c r="AZ708" s="5"/>
    </row>
    <row r="709" spans="2:52" x14ac:dyDescent="0.2">
      <c r="B709" s="5">
        <v>63494</v>
      </c>
      <c r="C709">
        <v>620265.4</v>
      </c>
      <c r="D709">
        <v>688003.62</v>
      </c>
      <c r="E709">
        <v>349439.88</v>
      </c>
      <c r="H709">
        <v>2024780.1</v>
      </c>
      <c r="I709">
        <v>5615951.5</v>
      </c>
      <c r="J709">
        <v>3197065</v>
      </c>
      <c r="M709">
        <v>505462.78</v>
      </c>
      <c r="N709">
        <v>753448.1</v>
      </c>
      <c r="S709" s="5">
        <v>63494</v>
      </c>
      <c r="T709">
        <v>666491.06000000006</v>
      </c>
      <c r="U709">
        <v>581206.75</v>
      </c>
      <c r="V709">
        <v>277555.41399999999</v>
      </c>
      <c r="Y709">
        <v>1890300.1</v>
      </c>
      <c r="Z709">
        <v>210837.36</v>
      </c>
      <c r="AD709">
        <v>387932.1</v>
      </c>
      <c r="AE709">
        <v>921853.9</v>
      </c>
      <c r="AJ709" s="5">
        <v>63494</v>
      </c>
      <c r="AK709">
        <v>193332.5</v>
      </c>
      <c r="AL709">
        <v>99296.69</v>
      </c>
      <c r="AM709">
        <v>228800.45</v>
      </c>
      <c r="AN709">
        <v>0</v>
      </c>
      <c r="AO709">
        <v>1778543.1</v>
      </c>
      <c r="AP709">
        <v>246237.05</v>
      </c>
      <c r="AS709" s="5">
        <v>63494</v>
      </c>
      <c r="AT709">
        <v>154616.16</v>
      </c>
      <c r="AU709">
        <v>67910.16</v>
      </c>
      <c r="AV709">
        <v>284682.94</v>
      </c>
      <c r="AW709">
        <v>0</v>
      </c>
      <c r="AX709">
        <v>1677123</v>
      </c>
      <c r="AY709">
        <v>213177.17</v>
      </c>
      <c r="AZ709" s="5"/>
    </row>
    <row r="710" spans="2:52" x14ac:dyDescent="0.2">
      <c r="B710" s="5">
        <v>63524</v>
      </c>
      <c r="C710">
        <v>516528.12</v>
      </c>
      <c r="D710">
        <v>685368.19</v>
      </c>
      <c r="E710">
        <v>337604.8</v>
      </c>
      <c r="H710">
        <v>2027714</v>
      </c>
      <c r="I710">
        <v>5549842.5</v>
      </c>
      <c r="J710">
        <v>3197319.2</v>
      </c>
      <c r="M710">
        <v>507222.53</v>
      </c>
      <c r="N710">
        <v>714098.94</v>
      </c>
      <c r="S710" s="5">
        <v>63524</v>
      </c>
      <c r="T710">
        <v>563282.43999999994</v>
      </c>
      <c r="U710">
        <v>576155.56000000006</v>
      </c>
      <c r="V710">
        <v>258415.288</v>
      </c>
      <c r="Y710">
        <v>1888748.9</v>
      </c>
      <c r="Z710">
        <v>213100.06</v>
      </c>
      <c r="AD710">
        <v>384543.6</v>
      </c>
      <c r="AE710">
        <v>845856.75</v>
      </c>
      <c r="AJ710" s="5">
        <v>63524</v>
      </c>
      <c r="AK710">
        <v>200301.39</v>
      </c>
      <c r="AL710">
        <v>104502.5</v>
      </c>
      <c r="AM710">
        <v>227748.81</v>
      </c>
      <c r="AN710">
        <v>0</v>
      </c>
      <c r="AO710">
        <v>1781268.9</v>
      </c>
      <c r="AP710">
        <v>246445.08</v>
      </c>
      <c r="AS710" s="5">
        <v>63524</v>
      </c>
      <c r="AT710">
        <v>157665.92000000001</v>
      </c>
      <c r="AU710">
        <v>67035.59</v>
      </c>
      <c r="AV710">
        <v>287084.12</v>
      </c>
      <c r="AW710">
        <v>0</v>
      </c>
      <c r="AX710">
        <v>1675669.2</v>
      </c>
      <c r="AY710">
        <v>213079.8</v>
      </c>
      <c r="AZ710" s="5"/>
    </row>
    <row r="711" spans="2:52" x14ac:dyDescent="0.2">
      <c r="B711" s="5">
        <v>63555</v>
      </c>
      <c r="C711">
        <v>481944.22</v>
      </c>
      <c r="D711">
        <v>680445.50999999989</v>
      </c>
      <c r="E711">
        <v>331583.40000000002</v>
      </c>
      <c r="H711">
        <v>2030855.6</v>
      </c>
      <c r="I711">
        <v>5375162.5</v>
      </c>
      <c r="J711">
        <v>3202037.5</v>
      </c>
      <c r="M711">
        <v>484997.44</v>
      </c>
      <c r="N711">
        <v>673075.56</v>
      </c>
      <c r="S711" s="5">
        <v>63555</v>
      </c>
      <c r="T711">
        <v>522964.8</v>
      </c>
      <c r="U711">
        <v>571528.4</v>
      </c>
      <c r="V711">
        <v>247253.02000000002</v>
      </c>
      <c r="Y711">
        <v>1886946.2</v>
      </c>
      <c r="Z711">
        <v>215570.38</v>
      </c>
      <c r="AD711">
        <v>368091.1</v>
      </c>
      <c r="AE711">
        <v>756724.44</v>
      </c>
      <c r="AJ711" s="5">
        <v>63555</v>
      </c>
      <c r="AK711">
        <v>204053.7</v>
      </c>
      <c r="AL711">
        <v>99145.22</v>
      </c>
      <c r="AM711">
        <v>226526.5</v>
      </c>
      <c r="AN711">
        <v>0</v>
      </c>
      <c r="AO711">
        <v>1784191.9</v>
      </c>
      <c r="AP711">
        <v>246663.88</v>
      </c>
      <c r="AS711" s="5">
        <v>63555</v>
      </c>
      <c r="AT711">
        <v>158522.79999999999</v>
      </c>
      <c r="AU711">
        <v>60377.605000000003</v>
      </c>
      <c r="AV711">
        <v>289161.2</v>
      </c>
      <c r="AW711">
        <v>0</v>
      </c>
      <c r="AX711">
        <v>1673975.5</v>
      </c>
      <c r="AY711">
        <v>212970.53</v>
      </c>
      <c r="AZ711" s="5"/>
    </row>
    <row r="712" spans="2:52" x14ac:dyDescent="0.2">
      <c r="B712" s="5">
        <v>63586</v>
      </c>
      <c r="C712">
        <v>474150.53</v>
      </c>
      <c r="D712">
        <v>671509.46</v>
      </c>
      <c r="E712">
        <v>321676.38</v>
      </c>
      <c r="H712">
        <v>2034146.1</v>
      </c>
      <c r="I712">
        <v>5164911</v>
      </c>
      <c r="J712">
        <v>3221968</v>
      </c>
      <c r="M712">
        <v>456584.44</v>
      </c>
      <c r="N712">
        <v>633313.06000000006</v>
      </c>
      <c r="S712" s="5">
        <v>63586</v>
      </c>
      <c r="T712">
        <v>512779.88</v>
      </c>
      <c r="U712">
        <v>559552.80000000005</v>
      </c>
      <c r="V712">
        <v>237712.08</v>
      </c>
      <c r="Y712">
        <v>1885023.1</v>
      </c>
      <c r="Z712">
        <v>217618.52</v>
      </c>
      <c r="AD712">
        <v>342491.38</v>
      </c>
      <c r="AE712">
        <v>676741.5</v>
      </c>
      <c r="AJ712" s="5">
        <v>63586</v>
      </c>
      <c r="AK712">
        <v>203982.16</v>
      </c>
      <c r="AL712">
        <v>92171.945000000007</v>
      </c>
      <c r="AM712">
        <v>225073.27</v>
      </c>
      <c r="AN712">
        <v>0</v>
      </c>
      <c r="AO712">
        <v>1787258.4</v>
      </c>
      <c r="AP712">
        <v>246887.62</v>
      </c>
      <c r="AS712" s="5">
        <v>63586</v>
      </c>
      <c r="AT712">
        <v>156708.69</v>
      </c>
      <c r="AU712">
        <v>52295.082000000002</v>
      </c>
      <c r="AV712">
        <v>290191.75</v>
      </c>
      <c r="AW712">
        <v>0</v>
      </c>
      <c r="AX712">
        <v>1672178.4</v>
      </c>
      <c r="AY712">
        <v>212844.75</v>
      </c>
      <c r="AZ712" s="5"/>
    </row>
    <row r="713" spans="2:52" x14ac:dyDescent="0.2">
      <c r="B713" s="5">
        <v>63614</v>
      </c>
      <c r="C713">
        <v>481327.8</v>
      </c>
      <c r="D713">
        <v>661929.98</v>
      </c>
      <c r="E713">
        <v>313857.44</v>
      </c>
      <c r="H713">
        <v>2037118.5</v>
      </c>
      <c r="I713">
        <v>4959074</v>
      </c>
      <c r="J713">
        <v>3237266.5</v>
      </c>
      <c r="M713">
        <v>420427.2</v>
      </c>
      <c r="N713">
        <v>596154.19999999995</v>
      </c>
      <c r="S713" s="5">
        <v>63614</v>
      </c>
      <c r="T713">
        <v>530128.93999999994</v>
      </c>
      <c r="U713">
        <v>547760.75</v>
      </c>
      <c r="V713">
        <v>231331.837</v>
      </c>
      <c r="Y713">
        <v>1883604.1</v>
      </c>
      <c r="Z713">
        <v>218780.16</v>
      </c>
      <c r="AD713">
        <v>310927.94</v>
      </c>
      <c r="AE713">
        <v>597843.4</v>
      </c>
      <c r="AJ713" s="5">
        <v>63614</v>
      </c>
      <c r="AK713">
        <v>199485.73</v>
      </c>
      <c r="AL713">
        <v>79669.483999999997</v>
      </c>
      <c r="AM713">
        <v>223008.1</v>
      </c>
      <c r="AN713">
        <v>0</v>
      </c>
      <c r="AO713">
        <v>1790012.2</v>
      </c>
      <c r="AP713">
        <v>247106.39</v>
      </c>
      <c r="AS713" s="5">
        <v>63614</v>
      </c>
      <c r="AT713">
        <v>151334.25</v>
      </c>
      <c r="AU713">
        <v>42056.457000000002</v>
      </c>
      <c r="AV713">
        <v>289428.15999999997</v>
      </c>
      <c r="AW713">
        <v>0</v>
      </c>
      <c r="AX713">
        <v>1670907.4</v>
      </c>
      <c r="AY713">
        <v>212696.89</v>
      </c>
      <c r="AZ713" s="5"/>
    </row>
    <row r="714" spans="2:52" x14ac:dyDescent="0.2">
      <c r="B714" s="5">
        <v>63645</v>
      </c>
      <c r="C714">
        <v>473310.78</v>
      </c>
      <c r="D714">
        <v>653639.97</v>
      </c>
      <c r="E714">
        <v>307481.59999999998</v>
      </c>
      <c r="H714">
        <v>2039603.5</v>
      </c>
      <c r="I714">
        <v>4824191</v>
      </c>
      <c r="J714">
        <v>3235069.8</v>
      </c>
      <c r="M714">
        <v>391157.66</v>
      </c>
      <c r="N714">
        <v>566321.9</v>
      </c>
      <c r="S714" s="5">
        <v>63645</v>
      </c>
      <c r="T714">
        <v>538290.5</v>
      </c>
      <c r="U714">
        <v>535623.69999999995</v>
      </c>
      <c r="V714">
        <v>226331.75</v>
      </c>
      <c r="Y714">
        <v>1882872.4</v>
      </c>
      <c r="Z714">
        <v>218815.34</v>
      </c>
      <c r="AD714">
        <v>285702.5</v>
      </c>
      <c r="AE714">
        <v>524463.30000000005</v>
      </c>
      <c r="AJ714" s="5">
        <v>63645</v>
      </c>
      <c r="AK714">
        <v>193356.95</v>
      </c>
      <c r="AL714">
        <v>69433.759999999995</v>
      </c>
      <c r="AM714">
        <v>220610.02</v>
      </c>
      <c r="AN714">
        <v>0</v>
      </c>
      <c r="AO714">
        <v>1792286.9</v>
      </c>
      <c r="AP714">
        <v>247316.69</v>
      </c>
      <c r="AS714" s="5">
        <v>63645</v>
      </c>
      <c r="AT714">
        <v>144451.72</v>
      </c>
      <c r="AU714">
        <v>33445.203000000001</v>
      </c>
      <c r="AV714">
        <v>285598.88</v>
      </c>
      <c r="AW714">
        <v>0</v>
      </c>
      <c r="AX714">
        <v>1670341.4</v>
      </c>
      <c r="AY714">
        <v>212531.12</v>
      </c>
      <c r="AZ714" s="5"/>
    </row>
    <row r="715" spans="2:52" x14ac:dyDescent="0.2">
      <c r="B715" s="5">
        <v>63675</v>
      </c>
      <c r="C715">
        <v>468400.38</v>
      </c>
      <c r="D715">
        <v>648552.84</v>
      </c>
      <c r="E715">
        <v>310864.90000000002</v>
      </c>
      <c r="H715">
        <v>2041637</v>
      </c>
      <c r="I715">
        <v>4783615</v>
      </c>
      <c r="J715">
        <v>3182561.8</v>
      </c>
      <c r="M715">
        <v>374071.56</v>
      </c>
      <c r="N715">
        <v>559082.9</v>
      </c>
      <c r="S715" s="5">
        <v>63675</v>
      </c>
      <c r="T715">
        <v>548325.93999999994</v>
      </c>
      <c r="U715">
        <v>533581.25</v>
      </c>
      <c r="V715">
        <v>226054.125</v>
      </c>
      <c r="Y715">
        <v>1882770</v>
      </c>
      <c r="Z715">
        <v>217874.23</v>
      </c>
      <c r="AD715">
        <v>275691.25</v>
      </c>
      <c r="AE715">
        <v>471304.03</v>
      </c>
      <c r="AJ715" s="5">
        <v>63675</v>
      </c>
      <c r="AK715">
        <v>188987.51999999999</v>
      </c>
      <c r="AL715">
        <v>64117.18</v>
      </c>
      <c r="AM715">
        <v>218835.06</v>
      </c>
      <c r="AN715">
        <v>0</v>
      </c>
      <c r="AO715">
        <v>1794121.9</v>
      </c>
      <c r="AP715">
        <v>247515.16</v>
      </c>
      <c r="AS715" s="5">
        <v>63675</v>
      </c>
      <c r="AT715">
        <v>140073.88</v>
      </c>
      <c r="AU715">
        <v>29631.23</v>
      </c>
      <c r="AV715">
        <v>278390.90000000002</v>
      </c>
      <c r="AW715">
        <v>0</v>
      </c>
      <c r="AX715">
        <v>1670418.4</v>
      </c>
      <c r="AY715">
        <v>212351.69</v>
      </c>
      <c r="AZ715" s="5"/>
    </row>
    <row r="716" spans="2:52" x14ac:dyDescent="0.2">
      <c r="B716" s="5">
        <v>63706</v>
      </c>
      <c r="C716">
        <v>516207.75</v>
      </c>
      <c r="D716">
        <v>652554.44999999995</v>
      </c>
      <c r="E716">
        <v>329916.12</v>
      </c>
      <c r="H716">
        <v>2043281.5</v>
      </c>
      <c r="I716">
        <v>4859492.5</v>
      </c>
      <c r="J716">
        <v>3158389.5</v>
      </c>
      <c r="M716">
        <v>371290.03</v>
      </c>
      <c r="N716">
        <v>614751.80000000005</v>
      </c>
      <c r="S716" s="5">
        <v>63706</v>
      </c>
      <c r="T716">
        <v>578260.93999999994</v>
      </c>
      <c r="U716">
        <v>532080.5</v>
      </c>
      <c r="V716">
        <v>237554.52000000002</v>
      </c>
      <c r="Y716">
        <v>1883215.2</v>
      </c>
      <c r="Z716">
        <v>216173.69</v>
      </c>
      <c r="AD716">
        <v>276389.40000000002</v>
      </c>
      <c r="AE716">
        <v>463770.03</v>
      </c>
      <c r="AJ716" s="5">
        <v>63706</v>
      </c>
      <c r="AK716">
        <v>187131.27</v>
      </c>
      <c r="AL716">
        <v>63052.792999999998</v>
      </c>
      <c r="AM716">
        <v>218145.97</v>
      </c>
      <c r="AN716">
        <v>0</v>
      </c>
      <c r="AO716">
        <v>1795582.9</v>
      </c>
      <c r="AP716">
        <v>247698.83</v>
      </c>
      <c r="AS716" s="5">
        <v>63706</v>
      </c>
      <c r="AT716">
        <v>138420.04999999999</v>
      </c>
      <c r="AU716">
        <v>29690.342000000001</v>
      </c>
      <c r="AV716">
        <v>273006.12</v>
      </c>
      <c r="AW716">
        <v>0</v>
      </c>
      <c r="AX716">
        <v>1671052.6</v>
      </c>
      <c r="AY716">
        <v>212162.31</v>
      </c>
      <c r="AZ716" s="5"/>
    </row>
    <row r="717" spans="2:52" x14ac:dyDescent="0.2">
      <c r="B717" s="5">
        <v>63736</v>
      </c>
      <c r="C717">
        <v>613964</v>
      </c>
      <c r="D717">
        <v>660918.94999999995</v>
      </c>
      <c r="E717">
        <v>360158.34</v>
      </c>
      <c r="H717">
        <v>2044598.6</v>
      </c>
      <c r="I717">
        <v>5035040.5</v>
      </c>
      <c r="J717">
        <v>3201186.2</v>
      </c>
      <c r="M717">
        <v>387859.28</v>
      </c>
      <c r="N717">
        <v>782586.5</v>
      </c>
      <c r="S717" s="5">
        <v>63736</v>
      </c>
      <c r="T717">
        <v>634427.25</v>
      </c>
      <c r="U717">
        <v>537651.56000000006</v>
      </c>
      <c r="V717">
        <v>265179.25599999999</v>
      </c>
      <c r="Y717">
        <v>1884131.9</v>
      </c>
      <c r="Z717">
        <v>214085.73</v>
      </c>
      <c r="AD717">
        <v>286687.03000000003</v>
      </c>
      <c r="AE717">
        <v>557153.25</v>
      </c>
      <c r="AJ717" s="5">
        <v>63736</v>
      </c>
      <c r="AK717">
        <v>188156.02</v>
      </c>
      <c r="AL717">
        <v>67168.17</v>
      </c>
      <c r="AM717">
        <v>218429.03</v>
      </c>
      <c r="AN717">
        <v>0</v>
      </c>
      <c r="AO717">
        <v>1796733.1</v>
      </c>
      <c r="AP717">
        <v>247865.42</v>
      </c>
      <c r="AS717" s="5">
        <v>63736</v>
      </c>
      <c r="AT717">
        <v>138459</v>
      </c>
      <c r="AU717">
        <v>33062.519999999997</v>
      </c>
      <c r="AV717">
        <v>272122.03000000003</v>
      </c>
      <c r="AW717">
        <v>0</v>
      </c>
      <c r="AX717">
        <v>1672165.6</v>
      </c>
      <c r="AY717">
        <v>211966.12</v>
      </c>
      <c r="AZ717" s="5"/>
    </row>
    <row r="718" spans="2:52" x14ac:dyDescent="0.2">
      <c r="B718" s="5">
        <v>63767</v>
      </c>
      <c r="C718">
        <v>706355.06</v>
      </c>
      <c r="D718">
        <v>670917.36</v>
      </c>
      <c r="E718">
        <v>383915.25</v>
      </c>
      <c r="H718">
        <v>2045643</v>
      </c>
      <c r="I718">
        <v>5259195.5</v>
      </c>
      <c r="J718">
        <v>3254477.5</v>
      </c>
      <c r="M718">
        <v>419634.78</v>
      </c>
      <c r="N718">
        <v>999942.06</v>
      </c>
      <c r="S718" s="5">
        <v>63767</v>
      </c>
      <c r="T718">
        <v>712427.25</v>
      </c>
      <c r="U718">
        <v>547478.19999999995</v>
      </c>
      <c r="V718">
        <v>299121.15899999999</v>
      </c>
      <c r="Y718">
        <v>1885454.1</v>
      </c>
      <c r="Z718">
        <v>212121.89</v>
      </c>
      <c r="AD718">
        <v>311613.2</v>
      </c>
      <c r="AE718">
        <v>748472.6</v>
      </c>
      <c r="AJ718" s="5">
        <v>63767</v>
      </c>
      <c r="AK718">
        <v>192020.84</v>
      </c>
      <c r="AL718">
        <v>77390.945000000007</v>
      </c>
      <c r="AM718">
        <v>219844.08</v>
      </c>
      <c r="AN718">
        <v>0</v>
      </c>
      <c r="AO718">
        <v>1797629.8</v>
      </c>
      <c r="AP718">
        <v>248013.11</v>
      </c>
      <c r="AS718" s="5">
        <v>63767</v>
      </c>
      <c r="AT718">
        <v>140173.62</v>
      </c>
      <c r="AU718">
        <v>39736.730000000003</v>
      </c>
      <c r="AV718">
        <v>273107.44</v>
      </c>
      <c r="AW718">
        <v>0</v>
      </c>
      <c r="AX718">
        <v>1673688.2</v>
      </c>
      <c r="AY718">
        <v>211765.72</v>
      </c>
      <c r="AZ718" s="5"/>
    </row>
    <row r="719" spans="2:52" x14ac:dyDescent="0.2">
      <c r="B719" s="5">
        <v>63798</v>
      </c>
      <c r="C719">
        <v>764590.3</v>
      </c>
      <c r="D719">
        <v>684852.29</v>
      </c>
      <c r="E719">
        <v>389092</v>
      </c>
      <c r="H719">
        <v>2046463.1</v>
      </c>
      <c r="I719">
        <v>5496422</v>
      </c>
      <c r="J719">
        <v>3260528.8</v>
      </c>
      <c r="M719">
        <v>457417.88</v>
      </c>
      <c r="N719">
        <v>1142031.8999999999</v>
      </c>
      <c r="S719" s="5">
        <v>63798</v>
      </c>
      <c r="T719">
        <v>795910.1</v>
      </c>
      <c r="U719">
        <v>561170</v>
      </c>
      <c r="V719">
        <v>313414.48800000001</v>
      </c>
      <c r="Y719">
        <v>1887125.2</v>
      </c>
      <c r="Z719">
        <v>211384.7</v>
      </c>
      <c r="AD719">
        <v>345954.75</v>
      </c>
      <c r="AE719">
        <v>918085.25</v>
      </c>
      <c r="AJ719" s="5">
        <v>63798</v>
      </c>
      <c r="AK719">
        <v>198238.06</v>
      </c>
      <c r="AL719">
        <v>91517.483999999997</v>
      </c>
      <c r="AM719">
        <v>222425.2</v>
      </c>
      <c r="AN719">
        <v>0</v>
      </c>
      <c r="AO719">
        <v>1798322.5</v>
      </c>
      <c r="AP719">
        <v>248140.5</v>
      </c>
      <c r="AS719" s="5">
        <v>63798</v>
      </c>
      <c r="AT719">
        <v>143596.42000000001</v>
      </c>
      <c r="AU719">
        <v>48130.77</v>
      </c>
      <c r="AV719">
        <v>275663.34000000003</v>
      </c>
      <c r="AW719">
        <v>0</v>
      </c>
      <c r="AX719">
        <v>1675561.9</v>
      </c>
      <c r="AY719">
        <v>211563.28</v>
      </c>
      <c r="AZ719" s="5"/>
    </row>
    <row r="720" spans="2:52" x14ac:dyDescent="0.2">
      <c r="B720" s="5">
        <v>63828</v>
      </c>
      <c r="C720">
        <v>784957.43999999994</v>
      </c>
      <c r="D720">
        <v>696876.35</v>
      </c>
      <c r="E720">
        <v>382613.38</v>
      </c>
      <c r="H720">
        <v>2047100</v>
      </c>
      <c r="I720">
        <v>5655584</v>
      </c>
      <c r="J720">
        <v>3233510.5</v>
      </c>
      <c r="M720">
        <v>496001.78</v>
      </c>
      <c r="N720">
        <v>1192666.8999999999</v>
      </c>
      <c r="S720" s="5">
        <v>63828</v>
      </c>
      <c r="T720">
        <v>829611.06</v>
      </c>
      <c r="U720">
        <v>571327.19999999995</v>
      </c>
      <c r="V720">
        <v>303035.88800000004</v>
      </c>
      <c r="Y720">
        <v>1889096.4</v>
      </c>
      <c r="Z720">
        <v>212651.05</v>
      </c>
      <c r="AD720">
        <v>377240.28</v>
      </c>
      <c r="AE720">
        <v>979502.56</v>
      </c>
      <c r="AJ720" s="5">
        <v>63828</v>
      </c>
      <c r="AK720">
        <v>206495.03</v>
      </c>
      <c r="AL720">
        <v>107381.52</v>
      </c>
      <c r="AM720">
        <v>226006.34</v>
      </c>
      <c r="AN720">
        <v>0</v>
      </c>
      <c r="AO720">
        <v>1798853.4</v>
      </c>
      <c r="AP720">
        <v>248246.56</v>
      </c>
      <c r="AS720" s="5">
        <v>63828</v>
      </c>
      <c r="AT720">
        <v>148433.53</v>
      </c>
      <c r="AU720">
        <v>57152.52</v>
      </c>
      <c r="AV720">
        <v>279674.59999999998</v>
      </c>
      <c r="AW720">
        <v>0</v>
      </c>
      <c r="AX720">
        <v>1677735.9</v>
      </c>
      <c r="AY720">
        <v>211360.62</v>
      </c>
      <c r="AZ720" s="5"/>
    </row>
    <row r="721" spans="2:52" x14ac:dyDescent="0.2">
      <c r="B721" s="5">
        <v>63859</v>
      </c>
      <c r="C721">
        <v>722536.94</v>
      </c>
      <c r="D721">
        <v>704201.42</v>
      </c>
      <c r="E721">
        <v>365789.12</v>
      </c>
      <c r="H721">
        <v>2047589.4</v>
      </c>
      <c r="I721">
        <v>5685185.5</v>
      </c>
      <c r="J721">
        <v>3223039.2</v>
      </c>
      <c r="M721">
        <v>518795.6</v>
      </c>
      <c r="N721">
        <v>1177136</v>
      </c>
      <c r="S721" s="5">
        <v>63859</v>
      </c>
      <c r="T721">
        <v>817790.3</v>
      </c>
      <c r="U721">
        <v>578975.9</v>
      </c>
      <c r="V721">
        <v>288728.46999999997</v>
      </c>
      <c r="Y721">
        <v>1891326.4</v>
      </c>
      <c r="Z721">
        <v>215360.16</v>
      </c>
      <c r="AD721">
        <v>398956.38</v>
      </c>
      <c r="AE721">
        <v>961749.75</v>
      </c>
      <c r="AJ721" s="5">
        <v>63859</v>
      </c>
      <c r="AK721">
        <v>215273.31</v>
      </c>
      <c r="AL721">
        <v>121862.69</v>
      </c>
      <c r="AM721">
        <v>229315.97</v>
      </c>
      <c r="AN721">
        <v>0</v>
      </c>
      <c r="AO721">
        <v>1799258.6</v>
      </c>
      <c r="AP721">
        <v>248330.73</v>
      </c>
      <c r="AS721" s="5">
        <v>63859</v>
      </c>
      <c r="AT721">
        <v>153764</v>
      </c>
      <c r="AU721">
        <v>63694.105000000003</v>
      </c>
      <c r="AV721">
        <v>284269.2</v>
      </c>
      <c r="AW721">
        <v>0</v>
      </c>
      <c r="AX721">
        <v>1680167.1</v>
      </c>
      <c r="AY721">
        <v>211159.31</v>
      </c>
      <c r="AZ721" s="5"/>
    </row>
    <row r="722" spans="2:52" x14ac:dyDescent="0.2">
      <c r="B722" s="5">
        <v>63889</v>
      </c>
      <c r="C722">
        <v>607106.9</v>
      </c>
      <c r="D722">
        <v>701143.84000000008</v>
      </c>
      <c r="E722">
        <v>348898.94</v>
      </c>
      <c r="H722">
        <v>2047961.1</v>
      </c>
      <c r="I722">
        <v>5569892.5</v>
      </c>
      <c r="J722">
        <v>3219394.8</v>
      </c>
      <c r="M722">
        <v>513994.66</v>
      </c>
      <c r="N722">
        <v>1129338</v>
      </c>
      <c r="S722" s="5">
        <v>63889</v>
      </c>
      <c r="T722">
        <v>759596.06</v>
      </c>
      <c r="U722">
        <v>580397.1</v>
      </c>
      <c r="V722">
        <v>273746.18599999999</v>
      </c>
      <c r="Y722">
        <v>1893779</v>
      </c>
      <c r="Z722">
        <v>218705.77</v>
      </c>
      <c r="AD722">
        <v>409776.16</v>
      </c>
      <c r="AE722">
        <v>905458.5</v>
      </c>
      <c r="AJ722" s="5">
        <v>63889</v>
      </c>
      <c r="AK722">
        <v>221553.03</v>
      </c>
      <c r="AL722">
        <v>127468.03</v>
      </c>
      <c r="AM722">
        <v>231763.66</v>
      </c>
      <c r="AN722">
        <v>0</v>
      </c>
      <c r="AO722">
        <v>1799568.5</v>
      </c>
      <c r="AP722">
        <v>248392.58</v>
      </c>
      <c r="AS722" s="5">
        <v>63889</v>
      </c>
      <c r="AT722">
        <v>158707.03</v>
      </c>
      <c r="AU722">
        <v>65751.87</v>
      </c>
      <c r="AV722">
        <v>287688.53000000003</v>
      </c>
      <c r="AW722">
        <v>0</v>
      </c>
      <c r="AX722">
        <v>1682818.5</v>
      </c>
      <c r="AY722">
        <v>210960.58</v>
      </c>
      <c r="AZ722" s="5"/>
    </row>
    <row r="723" spans="2:52" x14ac:dyDescent="0.2">
      <c r="B723" s="5">
        <v>63920</v>
      </c>
      <c r="C723">
        <v>552314.5</v>
      </c>
      <c r="D723">
        <v>701233.73</v>
      </c>
      <c r="E723">
        <v>333749.3</v>
      </c>
      <c r="H723">
        <v>2048240.4</v>
      </c>
      <c r="I723">
        <v>5401273</v>
      </c>
      <c r="J723">
        <v>3203873.2</v>
      </c>
      <c r="M723">
        <v>489893.75</v>
      </c>
      <c r="N723">
        <v>1075327.1000000001</v>
      </c>
      <c r="S723" s="5">
        <v>63920</v>
      </c>
      <c r="T723">
        <v>691876.8</v>
      </c>
      <c r="U723">
        <v>578359.43999999994</v>
      </c>
      <c r="V723">
        <v>258591.62</v>
      </c>
      <c r="Y723">
        <v>1896423.6</v>
      </c>
      <c r="Z723">
        <v>222209.22</v>
      </c>
      <c r="AD723">
        <v>410187.3</v>
      </c>
      <c r="AE723">
        <v>823246.6</v>
      </c>
      <c r="AJ723" s="5">
        <v>63920</v>
      </c>
      <c r="AK723">
        <v>222806.72</v>
      </c>
      <c r="AL723">
        <v>122593.76</v>
      </c>
      <c r="AM723">
        <v>234280.03</v>
      </c>
      <c r="AN723">
        <v>0</v>
      </c>
      <c r="AO723">
        <v>1799808.4</v>
      </c>
      <c r="AP723">
        <v>248432.12</v>
      </c>
      <c r="AS723" s="5">
        <v>63920</v>
      </c>
      <c r="AT723">
        <v>163012.39000000001</v>
      </c>
      <c r="AU723">
        <v>63940.61</v>
      </c>
      <c r="AV723">
        <v>290398.88</v>
      </c>
      <c r="AW723">
        <v>0</v>
      </c>
      <c r="AX723">
        <v>1685658.2</v>
      </c>
      <c r="AY723">
        <v>210765.64</v>
      </c>
      <c r="AZ723" s="5"/>
    </row>
    <row r="724" spans="2:52" x14ac:dyDescent="0.2">
      <c r="B724" s="5">
        <v>63951</v>
      </c>
      <c r="C724">
        <v>527820.1</v>
      </c>
      <c r="D724">
        <v>688633.65</v>
      </c>
      <c r="E724">
        <v>323741.75</v>
      </c>
      <c r="H724">
        <v>2048427.5</v>
      </c>
      <c r="I724">
        <v>5180691</v>
      </c>
      <c r="J724">
        <v>3177105</v>
      </c>
      <c r="M724">
        <v>457428.78</v>
      </c>
      <c r="N724">
        <v>1026034.56</v>
      </c>
      <c r="S724" s="5">
        <v>63951</v>
      </c>
      <c r="T724">
        <v>645167.43999999994</v>
      </c>
      <c r="U724">
        <v>568567.75</v>
      </c>
      <c r="V724">
        <v>245446.576</v>
      </c>
      <c r="Y724">
        <v>1899076</v>
      </c>
      <c r="Z724">
        <v>225318.53</v>
      </c>
      <c r="AD724">
        <v>391196.75</v>
      </c>
      <c r="AE724">
        <v>739552.25</v>
      </c>
      <c r="AJ724" s="5">
        <v>63951</v>
      </c>
      <c r="AK724">
        <v>217908.53</v>
      </c>
      <c r="AL724">
        <v>112943.516</v>
      </c>
      <c r="AM724">
        <v>236510.38</v>
      </c>
      <c r="AN724">
        <v>0</v>
      </c>
      <c r="AO724">
        <v>1799978.8</v>
      </c>
      <c r="AP724">
        <v>248448.92</v>
      </c>
      <c r="AS724" s="5">
        <v>63951</v>
      </c>
      <c r="AT724">
        <v>164634.66</v>
      </c>
      <c r="AU724">
        <v>61148.68</v>
      </c>
      <c r="AV724">
        <v>292446.06</v>
      </c>
      <c r="AW724">
        <v>0</v>
      </c>
      <c r="AX724">
        <v>1688497.4</v>
      </c>
      <c r="AY724">
        <v>210578.53</v>
      </c>
      <c r="AZ724" s="5"/>
    </row>
    <row r="725" spans="2:52" x14ac:dyDescent="0.2">
      <c r="B725" s="5">
        <v>63979</v>
      </c>
      <c r="C725">
        <v>520804.78</v>
      </c>
      <c r="D725">
        <v>679557.41</v>
      </c>
      <c r="E725">
        <v>316618.59999999998</v>
      </c>
      <c r="H725">
        <v>2048411.4</v>
      </c>
      <c r="I725">
        <v>5028196.5</v>
      </c>
      <c r="J725">
        <v>3159338.2</v>
      </c>
      <c r="M725">
        <v>418714.16</v>
      </c>
      <c r="N725">
        <v>976323.9</v>
      </c>
      <c r="S725" s="5">
        <v>63979</v>
      </c>
      <c r="T725">
        <v>620177.4</v>
      </c>
      <c r="U725">
        <v>553618.5</v>
      </c>
      <c r="V725">
        <v>236628.663</v>
      </c>
      <c r="Y725">
        <v>1900863.1</v>
      </c>
      <c r="Z725">
        <v>227682.86</v>
      </c>
      <c r="AD725">
        <v>354154.25</v>
      </c>
      <c r="AE725">
        <v>654417.19999999995</v>
      </c>
      <c r="AJ725" s="5">
        <v>63979</v>
      </c>
      <c r="AK725">
        <v>208234.02</v>
      </c>
      <c r="AL725">
        <v>95296.45</v>
      </c>
      <c r="AM725">
        <v>238413.83</v>
      </c>
      <c r="AN725">
        <v>0</v>
      </c>
      <c r="AO725">
        <v>1799969.2</v>
      </c>
      <c r="AP725">
        <v>248442.06</v>
      </c>
      <c r="AS725" s="5">
        <v>63979</v>
      </c>
      <c r="AT725">
        <v>161286.94</v>
      </c>
      <c r="AU725">
        <v>52789.663999999997</v>
      </c>
      <c r="AV725">
        <v>293231.40000000002</v>
      </c>
      <c r="AW725">
        <v>0</v>
      </c>
      <c r="AX725">
        <v>1690460</v>
      </c>
      <c r="AY725">
        <v>210403.22</v>
      </c>
      <c r="AZ725" s="5"/>
    </row>
    <row r="726" spans="2:52" x14ac:dyDescent="0.2">
      <c r="B726" s="5">
        <v>64010</v>
      </c>
      <c r="C726">
        <v>469015.4</v>
      </c>
      <c r="D726">
        <v>669484.53</v>
      </c>
      <c r="E726">
        <v>313401.94</v>
      </c>
      <c r="H726">
        <v>2048159.4</v>
      </c>
      <c r="I726">
        <v>4936793</v>
      </c>
      <c r="J726">
        <v>3131149</v>
      </c>
      <c r="M726">
        <v>392101.56</v>
      </c>
      <c r="N726">
        <v>931951.8</v>
      </c>
      <c r="S726" s="5">
        <v>64010</v>
      </c>
      <c r="T726">
        <v>548522.9</v>
      </c>
      <c r="U726">
        <v>547181.30000000005</v>
      </c>
      <c r="V726">
        <v>231649.05</v>
      </c>
      <c r="Y726">
        <v>1901552.1</v>
      </c>
      <c r="Z726">
        <v>228888.67</v>
      </c>
      <c r="AD726">
        <v>321201.8</v>
      </c>
      <c r="AE726">
        <v>579474</v>
      </c>
      <c r="AJ726" s="5">
        <v>64010</v>
      </c>
      <c r="AK726">
        <v>198977.38</v>
      </c>
      <c r="AL726">
        <v>82835.240000000005</v>
      </c>
      <c r="AM726">
        <v>239978.84</v>
      </c>
      <c r="AN726">
        <v>0</v>
      </c>
      <c r="AO726">
        <v>1799748.1</v>
      </c>
      <c r="AP726">
        <v>248410.94</v>
      </c>
      <c r="AS726" s="5">
        <v>64010</v>
      </c>
      <c r="AT726">
        <v>156106.56</v>
      </c>
      <c r="AU726">
        <v>41258.277000000002</v>
      </c>
      <c r="AV726">
        <v>291817.03000000003</v>
      </c>
      <c r="AW726">
        <v>0</v>
      </c>
      <c r="AX726">
        <v>1691317.6</v>
      </c>
      <c r="AY726">
        <v>210234.66</v>
      </c>
      <c r="AZ726" s="5"/>
    </row>
    <row r="727" spans="2:52" x14ac:dyDescent="0.2">
      <c r="B727" s="5">
        <v>64040</v>
      </c>
      <c r="C727">
        <v>451564.97</v>
      </c>
      <c r="D727">
        <v>665578.96</v>
      </c>
      <c r="E727">
        <v>317064.21999999997</v>
      </c>
      <c r="H727">
        <v>2047694.6</v>
      </c>
      <c r="I727">
        <v>4930519</v>
      </c>
      <c r="J727">
        <v>3093930.5</v>
      </c>
      <c r="M727">
        <v>379809.84</v>
      </c>
      <c r="N727">
        <v>905100.3</v>
      </c>
      <c r="S727" s="5">
        <v>64040</v>
      </c>
      <c r="T727">
        <v>544799.5</v>
      </c>
      <c r="U727">
        <v>543228.25</v>
      </c>
      <c r="V727">
        <v>238236.88</v>
      </c>
      <c r="Y727">
        <v>1901239.2</v>
      </c>
      <c r="Z727">
        <v>228736.33</v>
      </c>
      <c r="AD727">
        <v>307036.94</v>
      </c>
      <c r="AE727">
        <v>539166.5</v>
      </c>
      <c r="AJ727" s="5">
        <v>64040</v>
      </c>
      <c r="AK727">
        <v>192764.02</v>
      </c>
      <c r="AL727">
        <v>77316.649999999994</v>
      </c>
      <c r="AM727">
        <v>241164.75</v>
      </c>
      <c r="AN727">
        <v>0</v>
      </c>
      <c r="AO727">
        <v>1799339.4</v>
      </c>
      <c r="AP727">
        <v>248355.16</v>
      </c>
      <c r="AS727" s="5">
        <v>64040</v>
      </c>
      <c r="AT727">
        <v>153078.78</v>
      </c>
      <c r="AU727">
        <v>36641.82</v>
      </c>
      <c r="AV727">
        <v>288355.88</v>
      </c>
      <c r="AW727">
        <v>0</v>
      </c>
      <c r="AX727">
        <v>1691171.4</v>
      </c>
      <c r="AY727">
        <v>210067.83</v>
      </c>
      <c r="AZ727" s="5"/>
    </row>
    <row r="728" spans="2:52" x14ac:dyDescent="0.2">
      <c r="B728" s="5">
        <v>64071</v>
      </c>
      <c r="C728">
        <v>476692.22</v>
      </c>
      <c r="D728">
        <v>665271.24</v>
      </c>
      <c r="E728">
        <v>329611.40000000002</v>
      </c>
      <c r="H728">
        <v>2047047.2</v>
      </c>
      <c r="I728">
        <v>4991935</v>
      </c>
      <c r="J728">
        <v>3088025.5</v>
      </c>
      <c r="M728">
        <v>380017.16</v>
      </c>
      <c r="N728">
        <v>912391.94</v>
      </c>
      <c r="S728" s="5">
        <v>64071</v>
      </c>
      <c r="T728">
        <v>600824.69999999995</v>
      </c>
      <c r="U728">
        <v>540081.93999999994</v>
      </c>
      <c r="V728">
        <v>253908.50299999997</v>
      </c>
      <c r="Y728">
        <v>1900052.5</v>
      </c>
      <c r="Z728">
        <v>227610.45</v>
      </c>
      <c r="AD728">
        <v>302341.21999999997</v>
      </c>
      <c r="AE728">
        <v>551629.9</v>
      </c>
      <c r="AJ728" s="5">
        <v>64071</v>
      </c>
      <c r="AK728">
        <v>189868.67</v>
      </c>
      <c r="AL728">
        <v>76263.460000000006</v>
      </c>
      <c r="AM728">
        <v>242628.98</v>
      </c>
      <c r="AN728">
        <v>0</v>
      </c>
      <c r="AO728">
        <v>1798772.5</v>
      </c>
      <c r="AP728">
        <v>248274.77</v>
      </c>
      <c r="AS728" s="5">
        <v>64071</v>
      </c>
      <c r="AT728">
        <v>151486.20000000001</v>
      </c>
      <c r="AU728">
        <v>36733.811999999998</v>
      </c>
      <c r="AV728">
        <v>286214.09999999998</v>
      </c>
      <c r="AW728">
        <v>0</v>
      </c>
      <c r="AX728">
        <v>1690153.8</v>
      </c>
      <c r="AY728">
        <v>209898.61</v>
      </c>
      <c r="AZ728" s="5"/>
    </row>
    <row r="729" spans="2:52" x14ac:dyDescent="0.2">
      <c r="B729" s="5">
        <v>64101</v>
      </c>
      <c r="C729">
        <v>543852</v>
      </c>
      <c r="D729">
        <v>672811.59000000008</v>
      </c>
      <c r="E729">
        <v>354886.34</v>
      </c>
      <c r="H729">
        <v>2046244.8</v>
      </c>
      <c r="I729">
        <v>5126442</v>
      </c>
      <c r="J729">
        <v>3154739.2000000002</v>
      </c>
      <c r="M729">
        <v>394635.8</v>
      </c>
      <c r="N729">
        <v>998805</v>
      </c>
      <c r="S729" s="5">
        <v>64101</v>
      </c>
      <c r="T729">
        <v>683197.06</v>
      </c>
      <c r="U729">
        <v>544344.06000000006</v>
      </c>
      <c r="V729">
        <v>281209.33600000001</v>
      </c>
      <c r="Y729">
        <v>1898110</v>
      </c>
      <c r="Z729">
        <v>225936.69</v>
      </c>
      <c r="AD729">
        <v>305285.7</v>
      </c>
      <c r="AE729">
        <v>658807.5</v>
      </c>
      <c r="AJ729" s="5">
        <v>64101</v>
      </c>
      <c r="AK729">
        <v>189695.78</v>
      </c>
      <c r="AL729">
        <v>79906.733999999997</v>
      </c>
      <c r="AM729">
        <v>245380.05</v>
      </c>
      <c r="AN729">
        <v>0</v>
      </c>
      <c r="AO729">
        <v>1798074.8</v>
      </c>
      <c r="AP729">
        <v>248170.05</v>
      </c>
      <c r="AS729" s="5">
        <v>64101</v>
      </c>
      <c r="AT729">
        <v>150739.4</v>
      </c>
      <c r="AU729">
        <v>37852.273000000001</v>
      </c>
      <c r="AV729">
        <v>287289.96999999997</v>
      </c>
      <c r="AW729">
        <v>0</v>
      </c>
      <c r="AX729">
        <v>1688386.5</v>
      </c>
      <c r="AY729">
        <v>209723.48</v>
      </c>
      <c r="AZ729" s="5"/>
    </row>
    <row r="730" spans="2:52" x14ac:dyDescent="0.2">
      <c r="B730" s="5">
        <v>64132</v>
      </c>
      <c r="C730">
        <v>640134.40000000002</v>
      </c>
      <c r="D730">
        <v>683300.87</v>
      </c>
      <c r="E730">
        <v>378253.88</v>
      </c>
      <c r="H730">
        <v>2045310.4</v>
      </c>
      <c r="I730">
        <v>5335719</v>
      </c>
      <c r="J730">
        <v>3231814.8</v>
      </c>
      <c r="M730">
        <v>429204.22</v>
      </c>
      <c r="N730">
        <v>1142366</v>
      </c>
      <c r="S730" s="5">
        <v>64132</v>
      </c>
      <c r="T730">
        <v>813751.56</v>
      </c>
      <c r="U730">
        <v>549547.30000000005</v>
      </c>
      <c r="V730">
        <v>308381.90600000002</v>
      </c>
      <c r="Y730">
        <v>1895515.6</v>
      </c>
      <c r="Z730">
        <v>223994.69</v>
      </c>
      <c r="AD730">
        <v>317942.5</v>
      </c>
      <c r="AE730">
        <v>839882.06</v>
      </c>
      <c r="AJ730" s="5">
        <v>64132</v>
      </c>
      <c r="AK730">
        <v>192540.69</v>
      </c>
      <c r="AL730">
        <v>90003.63</v>
      </c>
      <c r="AM730">
        <v>250059.48</v>
      </c>
      <c r="AN730">
        <v>0</v>
      </c>
      <c r="AO730">
        <v>1797268.6</v>
      </c>
      <c r="AP730">
        <v>248041.67</v>
      </c>
      <c r="AS730" s="5">
        <v>64132</v>
      </c>
      <c r="AT730">
        <v>151302.12</v>
      </c>
      <c r="AU730">
        <v>40374.480000000003</v>
      </c>
      <c r="AV730">
        <v>290771.28000000003</v>
      </c>
      <c r="AW730">
        <v>0</v>
      </c>
      <c r="AX730">
        <v>1685975.9</v>
      </c>
      <c r="AY730">
        <v>209539.7</v>
      </c>
      <c r="AZ730" s="5"/>
    </row>
    <row r="731" spans="2:52" x14ac:dyDescent="0.2">
      <c r="B731" s="5">
        <v>64163</v>
      </c>
      <c r="C731">
        <v>712064.3</v>
      </c>
      <c r="D731">
        <v>693942.13</v>
      </c>
      <c r="E731">
        <v>389226.12</v>
      </c>
      <c r="H731">
        <v>2044262.9</v>
      </c>
      <c r="I731">
        <v>5510084</v>
      </c>
      <c r="J731">
        <v>3285521.5</v>
      </c>
      <c r="M731">
        <v>472911.9</v>
      </c>
      <c r="N731">
        <v>1258810</v>
      </c>
      <c r="S731" s="5">
        <v>64163</v>
      </c>
      <c r="T731">
        <v>907202.8</v>
      </c>
      <c r="U731">
        <v>552929.19999999995</v>
      </c>
      <c r="V731">
        <v>317036.08999999997</v>
      </c>
      <c r="Y731">
        <v>1892359.9</v>
      </c>
      <c r="Z731">
        <v>222271.4</v>
      </c>
      <c r="AD731">
        <v>334859.78000000003</v>
      </c>
      <c r="AE731">
        <v>976565.9</v>
      </c>
      <c r="AJ731" s="5">
        <v>64163</v>
      </c>
      <c r="AK731">
        <v>198372.83</v>
      </c>
      <c r="AL731">
        <v>104049.31</v>
      </c>
      <c r="AM731">
        <v>256572.6</v>
      </c>
      <c r="AN731">
        <v>0</v>
      </c>
      <c r="AO731">
        <v>1796372.2</v>
      </c>
      <c r="AP731">
        <v>247890.61</v>
      </c>
      <c r="AS731" s="5">
        <v>64163</v>
      </c>
      <c r="AT731">
        <v>153020.79999999999</v>
      </c>
      <c r="AU731">
        <v>44206.616999999998</v>
      </c>
      <c r="AV731">
        <v>296345.7</v>
      </c>
      <c r="AW731">
        <v>0</v>
      </c>
      <c r="AX731">
        <v>1683015</v>
      </c>
      <c r="AY731">
        <v>209344.98</v>
      </c>
      <c r="AZ731" s="5"/>
    </row>
    <row r="732" spans="2:52" x14ac:dyDescent="0.2">
      <c r="B732" s="5">
        <v>64193</v>
      </c>
      <c r="C732">
        <v>674982.3</v>
      </c>
      <c r="D732">
        <v>702620.67999999993</v>
      </c>
      <c r="E732">
        <v>385647.97</v>
      </c>
      <c r="H732">
        <v>2043117.1</v>
      </c>
      <c r="I732">
        <v>5586726</v>
      </c>
      <c r="J732">
        <v>3279036.8</v>
      </c>
      <c r="M732">
        <v>507748.16</v>
      </c>
      <c r="N732">
        <v>1293931.1000000001</v>
      </c>
      <c r="S732" s="5">
        <v>64193</v>
      </c>
      <c r="T732">
        <v>933799.6</v>
      </c>
      <c r="U732">
        <v>558288.9</v>
      </c>
      <c r="V732">
        <v>304682.59299999999</v>
      </c>
      <c r="Y732">
        <v>1888720.9</v>
      </c>
      <c r="Z732">
        <v>221158.3</v>
      </c>
      <c r="AD732">
        <v>350680.9</v>
      </c>
      <c r="AE732">
        <v>1007199.7</v>
      </c>
      <c r="AJ732" s="5">
        <v>64193</v>
      </c>
      <c r="AK732">
        <v>205829.31</v>
      </c>
      <c r="AL732">
        <v>116946.75</v>
      </c>
      <c r="AM732">
        <v>264684.65999999997</v>
      </c>
      <c r="AN732">
        <v>0</v>
      </c>
      <c r="AO732">
        <v>1795399.4</v>
      </c>
      <c r="AP732">
        <v>247717.86</v>
      </c>
      <c r="AS732" s="5">
        <v>64193</v>
      </c>
      <c r="AT732">
        <v>155593.34</v>
      </c>
      <c r="AU732">
        <v>48234.491999999998</v>
      </c>
      <c r="AV732">
        <v>303525.3</v>
      </c>
      <c r="AW732">
        <v>0</v>
      </c>
      <c r="AX732">
        <v>1679583.4</v>
      </c>
      <c r="AY732">
        <v>209137.4</v>
      </c>
      <c r="AZ732" s="5"/>
    </row>
    <row r="733" spans="2:52" x14ac:dyDescent="0.2">
      <c r="B733" s="5">
        <v>64224</v>
      </c>
      <c r="C733">
        <v>572780.93999999994</v>
      </c>
      <c r="D733">
        <v>707473.35</v>
      </c>
      <c r="E733">
        <v>372753.1</v>
      </c>
      <c r="H733">
        <v>2041884.8</v>
      </c>
      <c r="I733">
        <v>5564859.5</v>
      </c>
      <c r="J733">
        <v>3276251</v>
      </c>
      <c r="M733">
        <v>518034.22</v>
      </c>
      <c r="N733">
        <v>1252704.6000000001</v>
      </c>
      <c r="S733" s="5">
        <v>64224</v>
      </c>
      <c r="T733">
        <v>815156.4</v>
      </c>
      <c r="U733">
        <v>560530.80000000005</v>
      </c>
      <c r="V733">
        <v>285419.46400000004</v>
      </c>
      <c r="Y733">
        <v>1884666.8</v>
      </c>
      <c r="Z733">
        <v>220912.14</v>
      </c>
      <c r="AD733">
        <v>356163.06</v>
      </c>
      <c r="AE733">
        <v>957236.56</v>
      </c>
      <c r="AJ733" s="5">
        <v>64224</v>
      </c>
      <c r="AK733">
        <v>212584.17</v>
      </c>
      <c r="AL733">
        <v>120684.14</v>
      </c>
      <c r="AM733">
        <v>272136.15999999997</v>
      </c>
      <c r="AN733">
        <v>0</v>
      </c>
      <c r="AO733">
        <v>1794360.1</v>
      </c>
      <c r="AP733">
        <v>247524.75</v>
      </c>
      <c r="AS733" s="5">
        <v>64224</v>
      </c>
      <c r="AT733">
        <v>158257.92000000001</v>
      </c>
      <c r="AU733">
        <v>50762.14</v>
      </c>
      <c r="AV733">
        <v>310045.94</v>
      </c>
      <c r="AW733">
        <v>0</v>
      </c>
      <c r="AX733">
        <v>1675751.2</v>
      </c>
      <c r="AY733">
        <v>208915.47</v>
      </c>
      <c r="AZ733" s="5"/>
    </row>
    <row r="734" spans="2:52" x14ac:dyDescent="0.2">
      <c r="B734" s="5">
        <v>64254</v>
      </c>
      <c r="C734">
        <v>486129.53</v>
      </c>
      <c r="D734">
        <v>707902.76</v>
      </c>
      <c r="E734">
        <v>356349.25</v>
      </c>
      <c r="H734">
        <v>2040574.5</v>
      </c>
      <c r="I734">
        <v>5501752.5</v>
      </c>
      <c r="J734">
        <v>3255041.8</v>
      </c>
      <c r="M734">
        <v>503315.20000000001</v>
      </c>
      <c r="N734">
        <v>1176756.3999999999</v>
      </c>
      <c r="S734" s="5">
        <v>64254</v>
      </c>
      <c r="T734">
        <v>668097.69999999995</v>
      </c>
      <c r="U734">
        <v>560310.4</v>
      </c>
      <c r="V734">
        <v>265947.02799999999</v>
      </c>
      <c r="Y734">
        <v>1880256.4</v>
      </c>
      <c r="Z734">
        <v>221601.11</v>
      </c>
      <c r="AD734">
        <v>348963.53</v>
      </c>
      <c r="AE734">
        <v>864880.06</v>
      </c>
      <c r="AJ734" s="5">
        <v>64254</v>
      </c>
      <c r="AK734">
        <v>216249.97</v>
      </c>
      <c r="AL734">
        <v>113558.04</v>
      </c>
      <c r="AM734">
        <v>278351.3</v>
      </c>
      <c r="AN734">
        <v>0</v>
      </c>
      <c r="AO734">
        <v>1793262.1</v>
      </c>
      <c r="AP734">
        <v>247312.56</v>
      </c>
      <c r="AS734" s="5">
        <v>64254</v>
      </c>
      <c r="AT734">
        <v>159421.66</v>
      </c>
      <c r="AU734">
        <v>50989.546999999999</v>
      </c>
      <c r="AV734">
        <v>314817.09999999998</v>
      </c>
      <c r="AW734">
        <v>0</v>
      </c>
      <c r="AX734">
        <v>1671578.5</v>
      </c>
      <c r="AY734">
        <v>208677.89</v>
      </c>
      <c r="AZ734" s="5"/>
    </row>
    <row r="735" spans="2:52" x14ac:dyDescent="0.2">
      <c r="B735" s="5">
        <v>64285</v>
      </c>
      <c r="C735">
        <v>455818.22</v>
      </c>
      <c r="D735">
        <v>694620.5</v>
      </c>
      <c r="E735">
        <v>337319.6</v>
      </c>
      <c r="H735">
        <v>2039193.1</v>
      </c>
      <c r="I735">
        <v>5368095</v>
      </c>
      <c r="J735">
        <v>3231992.5</v>
      </c>
      <c r="M735">
        <v>470179.47</v>
      </c>
      <c r="N735">
        <v>1087240.8</v>
      </c>
      <c r="S735" s="5">
        <v>64285</v>
      </c>
      <c r="T735">
        <v>601811.6</v>
      </c>
      <c r="U735">
        <v>555288.80000000005</v>
      </c>
      <c r="V735">
        <v>252437.21100000001</v>
      </c>
      <c r="Y735">
        <v>1875541.8</v>
      </c>
      <c r="Z735">
        <v>223081.72</v>
      </c>
      <c r="AD735">
        <v>331181.7</v>
      </c>
      <c r="AE735">
        <v>754190.3</v>
      </c>
      <c r="AJ735" s="5">
        <v>64285</v>
      </c>
      <c r="AK735">
        <v>214842.33</v>
      </c>
      <c r="AL735">
        <v>106544.875</v>
      </c>
      <c r="AM735">
        <v>284232</v>
      </c>
      <c r="AN735">
        <v>0</v>
      </c>
      <c r="AO735">
        <v>1792110.2</v>
      </c>
      <c r="AP735">
        <v>247082.75</v>
      </c>
      <c r="AS735" s="5">
        <v>64285</v>
      </c>
      <c r="AT735">
        <v>157344.14000000001</v>
      </c>
      <c r="AU735">
        <v>49878.722999999998</v>
      </c>
      <c r="AV735">
        <v>318676.90000000002</v>
      </c>
      <c r="AW735">
        <v>0</v>
      </c>
      <c r="AX735">
        <v>1667118.1</v>
      </c>
      <c r="AY735">
        <v>208423.61</v>
      </c>
      <c r="AZ735" s="5"/>
    </row>
    <row r="736" spans="2:52" x14ac:dyDescent="0.2">
      <c r="B736" s="5">
        <v>64316</v>
      </c>
      <c r="C736">
        <v>484436.72</v>
      </c>
      <c r="D736">
        <v>698151.78</v>
      </c>
      <c r="E736">
        <v>325265.96999999997</v>
      </c>
      <c r="H736">
        <v>2037845.2</v>
      </c>
      <c r="I736">
        <v>5315617.5</v>
      </c>
      <c r="J736">
        <v>3178868.2</v>
      </c>
      <c r="M736">
        <v>445784.9</v>
      </c>
      <c r="N736">
        <v>1003303.8</v>
      </c>
      <c r="S736" s="5">
        <v>64316</v>
      </c>
      <c r="T736">
        <v>594762.75</v>
      </c>
      <c r="U736">
        <v>550361.69999999995</v>
      </c>
      <c r="V736">
        <v>241317.35399999999</v>
      </c>
      <c r="Y736">
        <v>1870695</v>
      </c>
      <c r="Z736">
        <v>224461.27</v>
      </c>
      <c r="AD736">
        <v>314600.3</v>
      </c>
      <c r="AE736">
        <v>650392.30000000005</v>
      </c>
      <c r="AJ736" s="5">
        <v>64316</v>
      </c>
      <c r="AK736">
        <v>209391.97</v>
      </c>
      <c r="AL736">
        <v>100370.664</v>
      </c>
      <c r="AM736">
        <v>288700.25</v>
      </c>
      <c r="AN736">
        <v>0</v>
      </c>
      <c r="AO736">
        <v>1791011.9</v>
      </c>
      <c r="AP736">
        <v>246833.14</v>
      </c>
      <c r="AS736" s="5">
        <v>64316</v>
      </c>
      <c r="AT736">
        <v>151671.34</v>
      </c>
      <c r="AU736">
        <v>47855.96</v>
      </c>
      <c r="AV736">
        <v>320286.62</v>
      </c>
      <c r="AW736">
        <v>0</v>
      </c>
      <c r="AX736">
        <v>1662541.6</v>
      </c>
      <c r="AY736">
        <v>208153.38</v>
      </c>
      <c r="AZ736" s="5"/>
    </row>
    <row r="737" spans="2:52" x14ac:dyDescent="0.2">
      <c r="B737" s="5">
        <v>64345</v>
      </c>
      <c r="C737">
        <v>493951.66</v>
      </c>
      <c r="D737">
        <v>687422.65999999992</v>
      </c>
      <c r="E737">
        <v>315320.25</v>
      </c>
      <c r="H737">
        <v>2037038.9</v>
      </c>
      <c r="I737">
        <v>5223278.5</v>
      </c>
      <c r="J737">
        <v>3148837.2</v>
      </c>
      <c r="M737">
        <v>434305.3</v>
      </c>
      <c r="N737">
        <v>919027.44</v>
      </c>
      <c r="S737" s="5">
        <v>64345</v>
      </c>
      <c r="T737">
        <v>592314.56000000006</v>
      </c>
      <c r="U737">
        <v>548771.19999999995</v>
      </c>
      <c r="V737">
        <v>234368.06400000001</v>
      </c>
      <c r="Y737">
        <v>1866378.5</v>
      </c>
      <c r="Z737">
        <v>225319.58</v>
      </c>
      <c r="AD737">
        <v>305164.40000000002</v>
      </c>
      <c r="AE737">
        <v>549034.5</v>
      </c>
      <c r="AJ737" s="5">
        <v>64345</v>
      </c>
      <c r="AK737">
        <v>204077.28</v>
      </c>
      <c r="AL737">
        <v>96625.66</v>
      </c>
      <c r="AM737">
        <v>291188.38</v>
      </c>
      <c r="AN737">
        <v>0</v>
      </c>
      <c r="AO737">
        <v>1790477.9</v>
      </c>
      <c r="AP737">
        <v>246560.83</v>
      </c>
      <c r="AS737" s="5">
        <v>64345</v>
      </c>
      <c r="AT737">
        <v>145524.79999999999</v>
      </c>
      <c r="AU737">
        <v>45141.555</v>
      </c>
      <c r="AV737">
        <v>316173.59999999998</v>
      </c>
      <c r="AW737">
        <v>0</v>
      </c>
      <c r="AX737">
        <v>1658507.4</v>
      </c>
      <c r="AY737">
        <v>207870.95</v>
      </c>
      <c r="AZ737" s="5"/>
    </row>
    <row r="738" spans="2:52" x14ac:dyDescent="0.2">
      <c r="B738" s="5">
        <v>64376</v>
      </c>
      <c r="C738">
        <v>453660.4</v>
      </c>
      <c r="D738">
        <v>675238.37999999989</v>
      </c>
      <c r="E738">
        <v>309489.15999999997</v>
      </c>
      <c r="H738">
        <v>2036909.6</v>
      </c>
      <c r="I738">
        <v>5095773.5</v>
      </c>
      <c r="J738">
        <v>3124036</v>
      </c>
      <c r="M738">
        <v>415886.94</v>
      </c>
      <c r="N738">
        <v>839169.1</v>
      </c>
      <c r="S738" s="5">
        <v>64376</v>
      </c>
      <c r="T738">
        <v>548533.43999999994</v>
      </c>
      <c r="U738">
        <v>546730.75</v>
      </c>
      <c r="V738">
        <v>227345.155</v>
      </c>
      <c r="Y738">
        <v>1862763.8</v>
      </c>
      <c r="Z738">
        <v>225339.23</v>
      </c>
      <c r="AD738">
        <v>303221.88</v>
      </c>
      <c r="AE738">
        <v>463883.3</v>
      </c>
      <c r="AJ738" s="5">
        <v>64376</v>
      </c>
      <c r="AK738">
        <v>199357.6</v>
      </c>
      <c r="AL738">
        <v>90893.38</v>
      </c>
      <c r="AM738">
        <v>290726.53000000003</v>
      </c>
      <c r="AN738">
        <v>0</v>
      </c>
      <c r="AO738">
        <v>1790638</v>
      </c>
      <c r="AP738">
        <v>246271.48</v>
      </c>
      <c r="AS738" s="5">
        <v>64376</v>
      </c>
      <c r="AT738">
        <v>140802.92000000001</v>
      </c>
      <c r="AU738">
        <v>44245.99</v>
      </c>
      <c r="AV738">
        <v>301352.90000000002</v>
      </c>
      <c r="AW738">
        <v>0</v>
      </c>
      <c r="AX738">
        <v>1655183.8</v>
      </c>
      <c r="AY738">
        <v>207579.9</v>
      </c>
      <c r="AZ738" s="5"/>
    </row>
    <row r="739" spans="2:52" x14ac:dyDescent="0.2">
      <c r="B739" s="5">
        <v>64406</v>
      </c>
      <c r="C739">
        <v>433739.34</v>
      </c>
      <c r="D739">
        <v>671978.93</v>
      </c>
      <c r="E739">
        <v>308983.7</v>
      </c>
      <c r="H739">
        <v>2037399.1</v>
      </c>
      <c r="I739">
        <v>5030728.5</v>
      </c>
      <c r="J739">
        <v>3088711.5</v>
      </c>
      <c r="M739">
        <v>398488.38</v>
      </c>
      <c r="N739">
        <v>782404.56</v>
      </c>
      <c r="S739" s="5">
        <v>64406</v>
      </c>
      <c r="T739">
        <v>531671.25</v>
      </c>
      <c r="U739">
        <v>540519.4</v>
      </c>
      <c r="V739">
        <v>229820.65100000001</v>
      </c>
      <c r="Y739">
        <v>1859791.9</v>
      </c>
      <c r="Z739">
        <v>224622.89</v>
      </c>
      <c r="AD739">
        <v>303804.3</v>
      </c>
      <c r="AE739">
        <v>424345.62</v>
      </c>
      <c r="AJ739" s="5">
        <v>64406</v>
      </c>
      <c r="AK739">
        <v>195576.4</v>
      </c>
      <c r="AL739">
        <v>81801.266000000003</v>
      </c>
      <c r="AM739">
        <v>288575.06</v>
      </c>
      <c r="AN739">
        <v>0</v>
      </c>
      <c r="AO739">
        <v>1791428.4</v>
      </c>
      <c r="AP739">
        <v>245970.78</v>
      </c>
      <c r="AS739" s="5">
        <v>64406</v>
      </c>
      <c r="AT739">
        <v>138040.54999999999</v>
      </c>
      <c r="AU739">
        <v>43244.508000000002</v>
      </c>
      <c r="AV739">
        <v>284055.71999999997</v>
      </c>
      <c r="AW739">
        <v>0</v>
      </c>
      <c r="AX739">
        <v>1652508.2</v>
      </c>
      <c r="AY739">
        <v>207283.6</v>
      </c>
      <c r="AZ739" s="5"/>
    </row>
    <row r="740" spans="2:52" x14ac:dyDescent="0.2">
      <c r="B740" s="5">
        <v>64437</v>
      </c>
      <c r="C740">
        <v>470536.22</v>
      </c>
      <c r="D740">
        <v>675500.08000000007</v>
      </c>
      <c r="E740">
        <v>316525.71999999997</v>
      </c>
      <c r="H740">
        <v>2038426</v>
      </c>
      <c r="I740">
        <v>5062332.5</v>
      </c>
      <c r="J740">
        <v>3070679.8</v>
      </c>
      <c r="M740">
        <v>399468.47</v>
      </c>
      <c r="N740">
        <v>761224.7</v>
      </c>
      <c r="S740" s="5">
        <v>64437</v>
      </c>
      <c r="T740">
        <v>584197.06000000006</v>
      </c>
      <c r="U740">
        <v>539002.5</v>
      </c>
      <c r="V740">
        <v>248141.04500000001</v>
      </c>
      <c r="Y740">
        <v>1857381.5</v>
      </c>
      <c r="Z740">
        <v>223213.89</v>
      </c>
      <c r="AD740">
        <v>307036.06</v>
      </c>
      <c r="AE740">
        <v>468178.34</v>
      </c>
      <c r="AJ740" s="5">
        <v>64437</v>
      </c>
      <c r="AK740">
        <v>194438.77</v>
      </c>
      <c r="AL740">
        <v>79545.09</v>
      </c>
      <c r="AM740">
        <v>288209.40000000002</v>
      </c>
      <c r="AN740">
        <v>0</v>
      </c>
      <c r="AO740">
        <v>1792762.5</v>
      </c>
      <c r="AP740">
        <v>245663.6</v>
      </c>
      <c r="AS740" s="5">
        <v>64437</v>
      </c>
      <c r="AT740">
        <v>137428.79999999999</v>
      </c>
      <c r="AU740">
        <v>42067.72</v>
      </c>
      <c r="AV740">
        <v>277476.34000000003</v>
      </c>
      <c r="AW740">
        <v>0</v>
      </c>
      <c r="AX740">
        <v>1650396.8</v>
      </c>
      <c r="AY740">
        <v>206984.62</v>
      </c>
      <c r="AZ740" s="5"/>
    </row>
    <row r="741" spans="2:52" x14ac:dyDescent="0.2">
      <c r="B741" s="5">
        <v>64467</v>
      </c>
      <c r="C741">
        <v>512108.06</v>
      </c>
      <c r="D741">
        <v>684672.73</v>
      </c>
      <c r="E741">
        <v>337343.56</v>
      </c>
      <c r="H741">
        <v>2039912.1</v>
      </c>
      <c r="I741">
        <v>5178784</v>
      </c>
      <c r="J741">
        <v>3116177.8</v>
      </c>
      <c r="M741">
        <v>416426.88</v>
      </c>
      <c r="N741">
        <v>802359.1</v>
      </c>
      <c r="S741" s="5">
        <v>64467</v>
      </c>
      <c r="T741">
        <v>724443</v>
      </c>
      <c r="U741">
        <v>543076.25</v>
      </c>
      <c r="V741">
        <v>282832.43200000003</v>
      </c>
      <c r="Y741">
        <v>1855456.9</v>
      </c>
      <c r="Z741">
        <v>221278.06</v>
      </c>
      <c r="AD741">
        <v>320602.84000000003</v>
      </c>
      <c r="AE741">
        <v>650559.9</v>
      </c>
      <c r="AJ741" s="5">
        <v>64467</v>
      </c>
      <c r="AK741">
        <v>195711.16</v>
      </c>
      <c r="AL741">
        <v>83073.375</v>
      </c>
      <c r="AM741">
        <v>290149.21999999997</v>
      </c>
      <c r="AN741">
        <v>0</v>
      </c>
      <c r="AO741">
        <v>1794558.1</v>
      </c>
      <c r="AP741">
        <v>245354.12</v>
      </c>
      <c r="AS741" s="5">
        <v>64467</v>
      </c>
      <c r="AT741">
        <v>138428.12</v>
      </c>
      <c r="AU741">
        <v>44247.957000000002</v>
      </c>
      <c r="AV741">
        <v>277642.3</v>
      </c>
      <c r="AW741">
        <v>0</v>
      </c>
      <c r="AX741">
        <v>1648772</v>
      </c>
      <c r="AY741">
        <v>206684.98</v>
      </c>
      <c r="AZ741" s="5"/>
    </row>
    <row r="742" spans="2:52" x14ac:dyDescent="0.2">
      <c r="B742" s="5">
        <v>64498</v>
      </c>
      <c r="C742">
        <v>572698.80000000005</v>
      </c>
      <c r="D742">
        <v>697192.26</v>
      </c>
      <c r="E742">
        <v>368325.16</v>
      </c>
      <c r="H742">
        <v>2041788</v>
      </c>
      <c r="I742">
        <v>5327876.5</v>
      </c>
      <c r="J742">
        <v>3231923</v>
      </c>
      <c r="M742">
        <v>450462.94</v>
      </c>
      <c r="N742">
        <v>936698.06</v>
      </c>
      <c r="S742" s="5">
        <v>64498</v>
      </c>
      <c r="T742">
        <v>900499</v>
      </c>
      <c r="U742">
        <v>549789.93999999994</v>
      </c>
      <c r="V742">
        <v>312074.46600000001</v>
      </c>
      <c r="Y742">
        <v>1853952.8</v>
      </c>
      <c r="Z742">
        <v>219233.02</v>
      </c>
      <c r="AD742">
        <v>346173.66</v>
      </c>
      <c r="AE742">
        <v>904622.9</v>
      </c>
      <c r="AJ742" s="5">
        <v>64498</v>
      </c>
      <c r="AK742">
        <v>199917.33</v>
      </c>
      <c r="AL742">
        <v>91648.51</v>
      </c>
      <c r="AM742">
        <v>294250.94</v>
      </c>
      <c r="AN742">
        <v>0</v>
      </c>
      <c r="AO742">
        <v>1796742</v>
      </c>
      <c r="AP742">
        <v>245045.86</v>
      </c>
      <c r="AS742" s="5">
        <v>64498</v>
      </c>
      <c r="AT742">
        <v>140903.22</v>
      </c>
      <c r="AU742">
        <v>50495.26</v>
      </c>
      <c r="AV742">
        <v>279949.96999999997</v>
      </c>
      <c r="AW742">
        <v>0</v>
      </c>
      <c r="AX742">
        <v>1647566.5</v>
      </c>
      <c r="AY742">
        <v>206386.16</v>
      </c>
      <c r="AZ742" s="5"/>
    </row>
    <row r="743" spans="2:52" x14ac:dyDescent="0.2">
      <c r="B743" s="5">
        <v>64529</v>
      </c>
      <c r="C743">
        <v>646081.25</v>
      </c>
      <c r="D743">
        <v>708527.13</v>
      </c>
      <c r="E743">
        <v>381452.66</v>
      </c>
      <c r="H743">
        <v>2043992.5</v>
      </c>
      <c r="I743">
        <v>5454427.5</v>
      </c>
      <c r="J743">
        <v>3300243.8</v>
      </c>
      <c r="M743">
        <v>493242.06</v>
      </c>
      <c r="N743">
        <v>1064945.6000000001</v>
      </c>
      <c r="S743" s="5">
        <v>64529</v>
      </c>
      <c r="T743">
        <v>1025966.6</v>
      </c>
      <c r="U743">
        <v>557509.56000000006</v>
      </c>
      <c r="V743">
        <v>309861.41200000001</v>
      </c>
      <c r="Y743">
        <v>1852812.2</v>
      </c>
      <c r="Z743">
        <v>217714.98</v>
      </c>
      <c r="AD743">
        <v>375431.06</v>
      </c>
      <c r="AE743">
        <v>1051427.3999999999</v>
      </c>
      <c r="AJ743" s="5">
        <v>64529</v>
      </c>
      <c r="AK743">
        <v>206744.25</v>
      </c>
      <c r="AL743">
        <v>103661.48</v>
      </c>
      <c r="AM743">
        <v>300618.21999999997</v>
      </c>
      <c r="AN743">
        <v>0</v>
      </c>
      <c r="AO743">
        <v>1799250.8</v>
      </c>
      <c r="AP743">
        <v>244741.73</v>
      </c>
      <c r="AS743" s="5">
        <v>64529</v>
      </c>
      <c r="AT743">
        <v>144603.64000000001</v>
      </c>
      <c r="AU743">
        <v>58505.586000000003</v>
      </c>
      <c r="AV743">
        <v>283949.25</v>
      </c>
      <c r="AW743">
        <v>0</v>
      </c>
      <c r="AX743">
        <v>1646722.8</v>
      </c>
      <c r="AY743">
        <v>206089.33</v>
      </c>
      <c r="AZ743" s="5"/>
    </row>
    <row r="744" spans="2:52" x14ac:dyDescent="0.2">
      <c r="B744" s="5">
        <v>64559</v>
      </c>
      <c r="C744">
        <v>670290.6</v>
      </c>
      <c r="D744">
        <v>721921.35</v>
      </c>
      <c r="E744">
        <v>372195.66</v>
      </c>
      <c r="H744">
        <v>2046472.2</v>
      </c>
      <c r="I744">
        <v>5523057</v>
      </c>
      <c r="J744">
        <v>3280484.2</v>
      </c>
      <c r="M744">
        <v>526312.75</v>
      </c>
      <c r="N744">
        <v>1080932.8999999999</v>
      </c>
      <c r="S744" s="5">
        <v>64559</v>
      </c>
      <c r="T744">
        <v>1019332.2</v>
      </c>
      <c r="U744">
        <v>567363.5</v>
      </c>
      <c r="V744">
        <v>293715</v>
      </c>
      <c r="Y744">
        <v>1851987.4</v>
      </c>
      <c r="Z744">
        <v>217057.95</v>
      </c>
      <c r="AD744">
        <v>399750.40000000002</v>
      </c>
      <c r="AE744">
        <v>1057037.5</v>
      </c>
      <c r="AJ744" s="5">
        <v>64559</v>
      </c>
      <c r="AK744">
        <v>215074.97</v>
      </c>
      <c r="AL744">
        <v>114372.67</v>
      </c>
      <c r="AM744">
        <v>308325.40000000002</v>
      </c>
      <c r="AN744">
        <v>0</v>
      </c>
      <c r="AO744">
        <v>1802027.8</v>
      </c>
      <c r="AP744">
        <v>244444.3</v>
      </c>
      <c r="AS744" s="5">
        <v>64559</v>
      </c>
      <c r="AT744">
        <v>149128.22</v>
      </c>
      <c r="AU744">
        <v>64930.938000000002</v>
      </c>
      <c r="AV744">
        <v>288589.46999999997</v>
      </c>
      <c r="AW744">
        <v>0</v>
      </c>
      <c r="AX744">
        <v>1646192</v>
      </c>
      <c r="AY744">
        <v>205795.4</v>
      </c>
      <c r="AZ744" s="5"/>
    </row>
    <row r="745" spans="2:52" x14ac:dyDescent="0.2">
      <c r="B745" s="5">
        <v>64590</v>
      </c>
      <c r="C745">
        <v>626075</v>
      </c>
      <c r="D745">
        <v>731033.49</v>
      </c>
      <c r="E745">
        <v>357400.7</v>
      </c>
      <c r="H745">
        <v>2049180.1</v>
      </c>
      <c r="I745">
        <v>5552948.5</v>
      </c>
      <c r="J745">
        <v>3267047.2</v>
      </c>
      <c r="M745">
        <v>542456.30000000005</v>
      </c>
      <c r="N745">
        <v>1012733.25</v>
      </c>
      <c r="S745" s="5">
        <v>64590</v>
      </c>
      <c r="T745">
        <v>897499.2</v>
      </c>
      <c r="U745">
        <v>572635.5</v>
      </c>
      <c r="V745">
        <v>274868.91000000003</v>
      </c>
      <c r="Y745">
        <v>1851436.8</v>
      </c>
      <c r="Z745">
        <v>217230.8</v>
      </c>
      <c r="AD745">
        <v>414007.6</v>
      </c>
      <c r="AE745">
        <v>993005.44</v>
      </c>
      <c r="AJ745" s="5">
        <v>64590</v>
      </c>
      <c r="AK745">
        <v>223287.3</v>
      </c>
      <c r="AL745">
        <v>122263.83</v>
      </c>
      <c r="AM745">
        <v>314391.3</v>
      </c>
      <c r="AN745">
        <v>0</v>
      </c>
      <c r="AO745">
        <v>1805024.9</v>
      </c>
      <c r="AP745">
        <v>244155.48</v>
      </c>
      <c r="AS745" s="5">
        <v>64590</v>
      </c>
      <c r="AT745">
        <v>153947.69</v>
      </c>
      <c r="AU745">
        <v>67706.585999999996</v>
      </c>
      <c r="AV745">
        <v>291780.65999999997</v>
      </c>
      <c r="AW745">
        <v>0</v>
      </c>
      <c r="AX745">
        <v>1645931.6</v>
      </c>
      <c r="AY745">
        <v>205505.06</v>
      </c>
      <c r="AZ745" s="5"/>
    </row>
    <row r="746" spans="2:52" x14ac:dyDescent="0.2">
      <c r="B746" s="5">
        <v>64620</v>
      </c>
      <c r="C746">
        <v>557441.9</v>
      </c>
      <c r="D746">
        <v>731656.8</v>
      </c>
      <c r="E746">
        <v>343577.34</v>
      </c>
      <c r="H746">
        <v>2052076.8</v>
      </c>
      <c r="I746">
        <v>5502831.5</v>
      </c>
      <c r="J746">
        <v>3272191.5</v>
      </c>
      <c r="M746">
        <v>537380.4</v>
      </c>
      <c r="N746">
        <v>916490.5</v>
      </c>
      <c r="S746" s="5">
        <v>64620</v>
      </c>
      <c r="T746">
        <v>736281.25</v>
      </c>
      <c r="U746">
        <v>573163.30000000005</v>
      </c>
      <c r="V746">
        <v>256456.60100000002</v>
      </c>
      <c r="Y746">
        <v>1851124.9</v>
      </c>
      <c r="Z746">
        <v>218291.48</v>
      </c>
      <c r="AD746">
        <v>415184.16</v>
      </c>
      <c r="AE746">
        <v>906366.9</v>
      </c>
      <c r="AJ746" s="5">
        <v>64620</v>
      </c>
      <c r="AK746">
        <v>228517.86</v>
      </c>
      <c r="AL746">
        <v>127402.83</v>
      </c>
      <c r="AM746">
        <v>318716.5</v>
      </c>
      <c r="AN746">
        <v>0</v>
      </c>
      <c r="AO746">
        <v>1808199.8</v>
      </c>
      <c r="AP746">
        <v>243876.98</v>
      </c>
      <c r="AS746" s="5">
        <v>64620</v>
      </c>
      <c r="AT746">
        <v>158231.34</v>
      </c>
      <c r="AU746">
        <v>67163.789999999994</v>
      </c>
      <c r="AV746">
        <v>294230.09999999998</v>
      </c>
      <c r="AW746">
        <v>0</v>
      </c>
      <c r="AX746">
        <v>1645905.9</v>
      </c>
      <c r="AY746">
        <v>205218.97</v>
      </c>
      <c r="AZ746" s="5"/>
    </row>
    <row r="747" spans="2:52" x14ac:dyDescent="0.2">
      <c r="B747" s="5">
        <v>64651</v>
      </c>
      <c r="C747">
        <v>536895.19999999995</v>
      </c>
      <c r="D747">
        <v>722000.84</v>
      </c>
      <c r="E747">
        <v>326533.2</v>
      </c>
      <c r="H747">
        <v>2055126.1</v>
      </c>
      <c r="I747">
        <v>5332611</v>
      </c>
      <c r="J747">
        <v>3264204.7999999998</v>
      </c>
      <c r="M747">
        <v>508340.6</v>
      </c>
      <c r="N747">
        <v>808598.75</v>
      </c>
      <c r="S747" s="5">
        <v>64651</v>
      </c>
      <c r="T747">
        <v>686594.2</v>
      </c>
      <c r="U747">
        <v>571309.25</v>
      </c>
      <c r="V747">
        <v>241698.66200000001</v>
      </c>
      <c r="Y747">
        <v>1851021.5</v>
      </c>
      <c r="Z747">
        <v>220239.19</v>
      </c>
      <c r="AD747">
        <v>407529.94</v>
      </c>
      <c r="AE747">
        <v>813251.94</v>
      </c>
      <c r="AJ747" s="5">
        <v>64651</v>
      </c>
      <c r="AK747">
        <v>227884.6</v>
      </c>
      <c r="AL747">
        <v>125265.44500000001</v>
      </c>
      <c r="AM747">
        <v>320122.34000000003</v>
      </c>
      <c r="AN747">
        <v>0</v>
      </c>
      <c r="AO747">
        <v>1811516</v>
      </c>
      <c r="AP747">
        <v>243610.06</v>
      </c>
      <c r="AS747" s="5">
        <v>64651</v>
      </c>
      <c r="AT747">
        <v>160722.57999999999</v>
      </c>
      <c r="AU747">
        <v>63268.58</v>
      </c>
      <c r="AV747">
        <v>296144.56</v>
      </c>
      <c r="AW747">
        <v>0</v>
      </c>
      <c r="AX747">
        <v>1646084</v>
      </c>
      <c r="AY747">
        <v>204937.53</v>
      </c>
      <c r="AZ747" s="5"/>
    </row>
    <row r="748" spans="2:52" x14ac:dyDescent="0.2">
      <c r="B748" s="5">
        <v>64682</v>
      </c>
      <c r="C748">
        <v>491403.1</v>
      </c>
      <c r="D748">
        <v>710875.36999999988</v>
      </c>
      <c r="E748">
        <v>314493.2</v>
      </c>
      <c r="H748">
        <v>2058115.5</v>
      </c>
      <c r="I748">
        <v>5149177.5</v>
      </c>
      <c r="J748">
        <v>3246752.5</v>
      </c>
      <c r="M748">
        <v>472021</v>
      </c>
      <c r="N748">
        <v>712910.4</v>
      </c>
      <c r="S748" s="5">
        <v>64682</v>
      </c>
      <c r="T748">
        <v>695621.56</v>
      </c>
      <c r="U748">
        <v>568041.06000000006</v>
      </c>
      <c r="V748">
        <v>235099.06300000002</v>
      </c>
      <c r="Y748">
        <v>1851161</v>
      </c>
      <c r="Z748">
        <v>222437.9</v>
      </c>
      <c r="AD748">
        <v>401416.8</v>
      </c>
      <c r="AE748">
        <v>727890.56</v>
      </c>
      <c r="AJ748" s="5">
        <v>64682</v>
      </c>
      <c r="AK748">
        <v>222810.84</v>
      </c>
      <c r="AL748">
        <v>113123.59</v>
      </c>
      <c r="AM748">
        <v>315630.65999999997</v>
      </c>
      <c r="AN748">
        <v>0</v>
      </c>
      <c r="AO748">
        <v>1814756</v>
      </c>
      <c r="AP748">
        <v>243359.34</v>
      </c>
      <c r="AS748" s="5">
        <v>64682</v>
      </c>
      <c r="AT748">
        <v>161483.76999999999</v>
      </c>
      <c r="AU748">
        <v>60293.81</v>
      </c>
      <c r="AV748">
        <v>296752.65999999997</v>
      </c>
      <c r="AW748">
        <v>0</v>
      </c>
      <c r="AX748">
        <v>1646505.8</v>
      </c>
      <c r="AY748">
        <v>204655.3</v>
      </c>
      <c r="AZ748" s="5"/>
    </row>
    <row r="749" spans="2:52" x14ac:dyDescent="0.2">
      <c r="B749" s="5">
        <v>64710</v>
      </c>
      <c r="C749">
        <v>413785.7</v>
      </c>
      <c r="D749">
        <v>704723.28</v>
      </c>
      <c r="E749">
        <v>307011.84000000003</v>
      </c>
      <c r="H749">
        <v>2060081.1</v>
      </c>
      <c r="I749">
        <v>5055093</v>
      </c>
      <c r="J749">
        <v>3226376.5</v>
      </c>
      <c r="M749">
        <v>443356.94</v>
      </c>
      <c r="N749">
        <v>632696.93999999994</v>
      </c>
      <c r="S749" s="5">
        <v>64710</v>
      </c>
      <c r="T749">
        <v>671675.75</v>
      </c>
      <c r="U749">
        <v>572094.06000000006</v>
      </c>
      <c r="V749">
        <v>225701.818</v>
      </c>
      <c r="Y749">
        <v>1851796.6</v>
      </c>
      <c r="Z749">
        <v>224405.98</v>
      </c>
      <c r="AD749">
        <v>400391.6</v>
      </c>
      <c r="AE749">
        <v>644421.4</v>
      </c>
      <c r="AJ749" s="5">
        <v>64710</v>
      </c>
      <c r="AK749">
        <v>215768.58</v>
      </c>
      <c r="AL749">
        <v>99281.600000000006</v>
      </c>
      <c r="AM749">
        <v>307348.5</v>
      </c>
      <c r="AN749">
        <v>0</v>
      </c>
      <c r="AO749">
        <v>1816952.6</v>
      </c>
      <c r="AP749">
        <v>243128.75</v>
      </c>
      <c r="AS749" s="5">
        <v>64710</v>
      </c>
      <c r="AT749">
        <v>161696.12</v>
      </c>
      <c r="AU749">
        <v>59348.305</v>
      </c>
      <c r="AV749">
        <v>295262.34000000003</v>
      </c>
      <c r="AW749">
        <v>0</v>
      </c>
      <c r="AX749">
        <v>1647432.8</v>
      </c>
      <c r="AY749">
        <v>204363.67</v>
      </c>
      <c r="AZ749" s="5"/>
    </row>
    <row r="750" spans="2:52" x14ac:dyDescent="0.2">
      <c r="B750" s="5">
        <v>64741</v>
      </c>
      <c r="C750">
        <v>396178.5</v>
      </c>
      <c r="D750">
        <v>692631.24</v>
      </c>
      <c r="E750">
        <v>303995.7</v>
      </c>
      <c r="H750">
        <v>2060755.4</v>
      </c>
      <c r="I750">
        <v>4951812.5</v>
      </c>
      <c r="J750">
        <v>3184054.8</v>
      </c>
      <c r="M750">
        <v>427456.72</v>
      </c>
      <c r="N750">
        <v>567737</v>
      </c>
      <c r="S750" s="5">
        <v>64741</v>
      </c>
      <c r="T750">
        <v>606517.75</v>
      </c>
      <c r="U750">
        <v>565559.19999999995</v>
      </c>
      <c r="V750">
        <v>222011.81300000002</v>
      </c>
      <c r="Y750">
        <v>1852980.8</v>
      </c>
      <c r="Z750">
        <v>225866.7</v>
      </c>
      <c r="AD750">
        <v>396038.97</v>
      </c>
      <c r="AE750">
        <v>571136.1</v>
      </c>
      <c r="AJ750" s="5">
        <v>64741</v>
      </c>
      <c r="AK750">
        <v>209661.11</v>
      </c>
      <c r="AL750">
        <v>92494.87</v>
      </c>
      <c r="AM750">
        <v>298030.65999999997</v>
      </c>
      <c r="AN750">
        <v>0</v>
      </c>
      <c r="AO750">
        <v>1817843.1</v>
      </c>
      <c r="AP750">
        <v>242912.31</v>
      </c>
      <c r="AS750" s="5">
        <v>64741</v>
      </c>
      <c r="AT750">
        <v>162151.6</v>
      </c>
      <c r="AU750">
        <v>58961.241999999998</v>
      </c>
      <c r="AV750">
        <v>291081.12</v>
      </c>
      <c r="AW750">
        <v>0</v>
      </c>
      <c r="AX750">
        <v>1648915.4</v>
      </c>
      <c r="AY750">
        <v>204065.42</v>
      </c>
      <c r="AZ750" s="5"/>
    </row>
    <row r="751" spans="2:52" x14ac:dyDescent="0.2">
      <c r="B751" s="5">
        <v>64771</v>
      </c>
      <c r="C751">
        <v>414794</v>
      </c>
      <c r="D751">
        <v>692434.4</v>
      </c>
      <c r="E751">
        <v>302269.15999999997</v>
      </c>
      <c r="H751">
        <v>2060231.5</v>
      </c>
      <c r="I751">
        <v>4929524</v>
      </c>
      <c r="J751">
        <v>3120526.5</v>
      </c>
      <c r="M751">
        <v>420255.06</v>
      </c>
      <c r="N751">
        <v>525311.19999999995</v>
      </c>
      <c r="S751" s="5">
        <v>64771</v>
      </c>
      <c r="T751">
        <v>513136.2</v>
      </c>
      <c r="U751">
        <v>563436.4</v>
      </c>
      <c r="V751">
        <v>229249.06299999999</v>
      </c>
      <c r="Y751">
        <v>1854667.6</v>
      </c>
      <c r="Z751">
        <v>226269.7</v>
      </c>
      <c r="AD751">
        <v>384171.4</v>
      </c>
      <c r="AE751">
        <v>534090.69999999995</v>
      </c>
      <c r="AJ751" s="5">
        <v>64771</v>
      </c>
      <c r="AK751">
        <v>205783.52</v>
      </c>
      <c r="AL751">
        <v>88681.945000000007</v>
      </c>
      <c r="AM751">
        <v>289331.09999999998</v>
      </c>
      <c r="AN751">
        <v>0</v>
      </c>
      <c r="AO751">
        <v>1817527.5</v>
      </c>
      <c r="AP751">
        <v>242703.94</v>
      </c>
      <c r="AS751" s="5">
        <v>64771</v>
      </c>
      <c r="AT751">
        <v>162327.01999999999</v>
      </c>
      <c r="AU751">
        <v>57154.82</v>
      </c>
      <c r="AV751">
        <v>285466.94</v>
      </c>
      <c r="AW751">
        <v>0</v>
      </c>
      <c r="AX751">
        <v>1650904.1</v>
      </c>
      <c r="AY751">
        <v>203763.34</v>
      </c>
      <c r="AZ751" s="5"/>
    </row>
    <row r="752" spans="2:52" x14ac:dyDescent="0.2">
      <c r="B752" s="5">
        <v>64802</v>
      </c>
      <c r="C752">
        <v>454465.7</v>
      </c>
      <c r="D752">
        <v>694665.15</v>
      </c>
      <c r="E752">
        <v>306118</v>
      </c>
      <c r="H752">
        <v>2058644.6</v>
      </c>
      <c r="I752">
        <v>4998025.5</v>
      </c>
      <c r="J752">
        <v>3064489</v>
      </c>
      <c r="M752">
        <v>428608.47</v>
      </c>
      <c r="N752">
        <v>514310.7</v>
      </c>
      <c r="S752" s="5">
        <v>64802</v>
      </c>
      <c r="T752">
        <v>534175.30000000005</v>
      </c>
      <c r="U752">
        <v>563275.25</v>
      </c>
      <c r="V752">
        <v>253729.11600000001</v>
      </c>
      <c r="Y752">
        <v>1856799.1</v>
      </c>
      <c r="Z752">
        <v>225628.67</v>
      </c>
      <c r="AD752">
        <v>378214.40000000002</v>
      </c>
      <c r="AE752">
        <v>581743.93999999994</v>
      </c>
      <c r="AJ752" s="5">
        <v>64802</v>
      </c>
      <c r="AK752">
        <v>204968.06</v>
      </c>
      <c r="AL752">
        <v>90678.375</v>
      </c>
      <c r="AM752">
        <v>282815.90000000002</v>
      </c>
      <c r="AN752">
        <v>0</v>
      </c>
      <c r="AO752">
        <v>1816146.4</v>
      </c>
      <c r="AP752">
        <v>242498.27</v>
      </c>
      <c r="AS752" s="5">
        <v>64802</v>
      </c>
      <c r="AT752">
        <v>162725.79999999999</v>
      </c>
      <c r="AU752">
        <v>56847.245999999999</v>
      </c>
      <c r="AV752">
        <v>282879.71999999997</v>
      </c>
      <c r="AW752">
        <v>0</v>
      </c>
      <c r="AX752">
        <v>1653339</v>
      </c>
      <c r="AY752">
        <v>203460.22</v>
      </c>
      <c r="AZ752" s="5"/>
    </row>
    <row r="753" spans="2:52" x14ac:dyDescent="0.2">
      <c r="B753" s="5">
        <v>64832</v>
      </c>
      <c r="C753">
        <v>501520.12</v>
      </c>
      <c r="D753">
        <v>706560.83</v>
      </c>
      <c r="E753">
        <v>317686.34000000003</v>
      </c>
      <c r="H753">
        <v>2056122.2</v>
      </c>
      <c r="I753">
        <v>5207219</v>
      </c>
      <c r="J753">
        <v>3042092</v>
      </c>
      <c r="M753">
        <v>453867.94</v>
      </c>
      <c r="N753">
        <v>547114.30000000005</v>
      </c>
      <c r="S753" s="5">
        <v>64832</v>
      </c>
      <c r="T753">
        <v>620393.19999999995</v>
      </c>
      <c r="U753">
        <v>564040.80000000005</v>
      </c>
      <c r="V753">
        <v>288171.40000000002</v>
      </c>
      <c r="Y753">
        <v>1859321.4</v>
      </c>
      <c r="Z753">
        <v>224177.03</v>
      </c>
      <c r="AD753">
        <v>380113.9</v>
      </c>
      <c r="AE753">
        <v>750884</v>
      </c>
      <c r="AJ753" s="5">
        <v>64832</v>
      </c>
      <c r="AK753">
        <v>207473.58</v>
      </c>
      <c r="AL753">
        <v>99108.37</v>
      </c>
      <c r="AM753">
        <v>280710.78000000003</v>
      </c>
      <c r="AN753">
        <v>0</v>
      </c>
      <c r="AO753">
        <v>1813831.5</v>
      </c>
      <c r="AP753">
        <v>242290.73</v>
      </c>
      <c r="AS753" s="5">
        <v>64832</v>
      </c>
      <c r="AT753">
        <v>163934.12</v>
      </c>
      <c r="AU753">
        <v>58749.527000000002</v>
      </c>
      <c r="AV753">
        <v>283343.15999999997</v>
      </c>
      <c r="AW753">
        <v>0</v>
      </c>
      <c r="AX753">
        <v>1656163</v>
      </c>
      <c r="AY753">
        <v>203158.42</v>
      </c>
      <c r="AZ753" s="5"/>
    </row>
    <row r="754" spans="2:52" x14ac:dyDescent="0.2">
      <c r="B754" s="5">
        <v>64863</v>
      </c>
      <c r="C754">
        <v>566360.25</v>
      </c>
      <c r="D754">
        <v>724455.83000000007</v>
      </c>
      <c r="E754">
        <v>337788.38</v>
      </c>
      <c r="H754">
        <v>2052779.1</v>
      </c>
      <c r="I754">
        <v>5566945</v>
      </c>
      <c r="J754">
        <v>3087089.2</v>
      </c>
      <c r="M754">
        <v>504056.44</v>
      </c>
      <c r="N754">
        <v>634174.5</v>
      </c>
      <c r="S754" s="5">
        <v>64863</v>
      </c>
      <c r="T754">
        <v>738559.44</v>
      </c>
      <c r="U754">
        <v>571860.4</v>
      </c>
      <c r="V754">
        <v>321102.85200000001</v>
      </c>
      <c r="Y754">
        <v>1862185.6</v>
      </c>
      <c r="Z754">
        <v>222288.34</v>
      </c>
      <c r="AD754">
        <v>387876.94</v>
      </c>
      <c r="AE754">
        <v>992121.2</v>
      </c>
      <c r="AJ754" s="5">
        <v>64863</v>
      </c>
      <c r="AK754">
        <v>213329.73</v>
      </c>
      <c r="AL754">
        <v>114565.33</v>
      </c>
      <c r="AM754">
        <v>280448.09999999998</v>
      </c>
      <c r="AN754">
        <v>0</v>
      </c>
      <c r="AO754">
        <v>1810701.8</v>
      </c>
      <c r="AP754">
        <v>242077.38</v>
      </c>
      <c r="AS754" s="5">
        <v>64863</v>
      </c>
      <c r="AT754">
        <v>166336.48000000001</v>
      </c>
      <c r="AU754">
        <v>61592.241999999998</v>
      </c>
      <c r="AV754">
        <v>285831</v>
      </c>
      <c r="AW754">
        <v>0</v>
      </c>
      <c r="AX754">
        <v>1659325.5</v>
      </c>
      <c r="AY754">
        <v>202860.22</v>
      </c>
      <c r="AZ754" s="5"/>
    </row>
    <row r="755" spans="2:52" x14ac:dyDescent="0.2">
      <c r="B755" s="5">
        <v>64894</v>
      </c>
      <c r="C755">
        <v>649003.75</v>
      </c>
      <c r="D755">
        <v>744546.30999999994</v>
      </c>
      <c r="E755">
        <v>352970.34</v>
      </c>
      <c r="H755">
        <v>2048716.4</v>
      </c>
      <c r="I755">
        <v>5890138</v>
      </c>
      <c r="J755">
        <v>3154115.8</v>
      </c>
      <c r="M755">
        <v>564072.80000000005</v>
      </c>
      <c r="N755">
        <v>730336.06</v>
      </c>
      <c r="S755" s="5">
        <v>64894</v>
      </c>
      <c r="T755">
        <v>854199.1</v>
      </c>
      <c r="U755">
        <v>578061.19999999995</v>
      </c>
      <c r="V755">
        <v>327262.196</v>
      </c>
      <c r="Y755">
        <v>1865349.1</v>
      </c>
      <c r="Z755">
        <v>220459.45</v>
      </c>
      <c r="AD755">
        <v>394777.75</v>
      </c>
      <c r="AE755">
        <v>1158339</v>
      </c>
      <c r="AJ755" s="5">
        <v>64894</v>
      </c>
      <c r="AK755">
        <v>222461.69</v>
      </c>
      <c r="AL755">
        <v>134815.42000000001</v>
      </c>
      <c r="AM755">
        <v>280972.38</v>
      </c>
      <c r="AN755">
        <v>0</v>
      </c>
      <c r="AO755">
        <v>1806861.6</v>
      </c>
      <c r="AP755">
        <v>241854.81</v>
      </c>
      <c r="AS755" s="5">
        <v>64894</v>
      </c>
      <c r="AT755">
        <v>169697.67</v>
      </c>
      <c r="AU755">
        <v>64092.54</v>
      </c>
      <c r="AV755">
        <v>290157.3</v>
      </c>
      <c r="AW755">
        <v>0</v>
      </c>
      <c r="AX755">
        <v>1662781.5</v>
      </c>
      <c r="AY755">
        <v>202567.42</v>
      </c>
      <c r="AZ755" s="5"/>
    </row>
    <row r="756" spans="2:52" x14ac:dyDescent="0.2">
      <c r="B756" s="5">
        <v>64924</v>
      </c>
      <c r="C756">
        <v>698750.3</v>
      </c>
      <c r="D756">
        <v>756485.52</v>
      </c>
      <c r="E756">
        <v>353617.12</v>
      </c>
      <c r="H756">
        <v>2044024</v>
      </c>
      <c r="I756">
        <v>5974362</v>
      </c>
      <c r="J756">
        <v>3185029.5</v>
      </c>
      <c r="M756">
        <v>609350.06000000006</v>
      </c>
      <c r="N756">
        <v>762684.1</v>
      </c>
      <c r="S756" s="5">
        <v>64924</v>
      </c>
      <c r="T756">
        <v>880654.44</v>
      </c>
      <c r="U756">
        <v>584512.25</v>
      </c>
      <c r="V756">
        <v>321136.71000000002</v>
      </c>
      <c r="Y756">
        <v>1868772.8</v>
      </c>
      <c r="Z756">
        <v>219071.97</v>
      </c>
      <c r="AD756">
        <v>395530.28</v>
      </c>
      <c r="AE756">
        <v>1215288.8999999999</v>
      </c>
      <c r="AJ756" s="5">
        <v>64924</v>
      </c>
      <c r="AK756">
        <v>234196.4</v>
      </c>
      <c r="AL756">
        <v>155575.17000000001</v>
      </c>
      <c r="AM756">
        <v>281577.53000000003</v>
      </c>
      <c r="AN756">
        <v>0</v>
      </c>
      <c r="AO756">
        <v>1802404.1</v>
      </c>
      <c r="AP756">
        <v>241620.1</v>
      </c>
      <c r="AS756" s="5">
        <v>64924</v>
      </c>
      <c r="AT756">
        <v>172920</v>
      </c>
      <c r="AU756">
        <v>65306.9</v>
      </c>
      <c r="AV756">
        <v>296041.46999999997</v>
      </c>
      <c r="AW756">
        <v>0</v>
      </c>
      <c r="AX756">
        <v>1666490.9</v>
      </c>
      <c r="AY756">
        <v>202281.94</v>
      </c>
      <c r="AZ756" s="5"/>
    </row>
    <row r="757" spans="2:52" x14ac:dyDescent="0.2">
      <c r="B757" s="5">
        <v>64955</v>
      </c>
      <c r="C757">
        <v>683890.1</v>
      </c>
      <c r="D757">
        <v>758083.88</v>
      </c>
      <c r="E757">
        <v>345678.7</v>
      </c>
      <c r="H757">
        <v>2038781.9</v>
      </c>
      <c r="I757">
        <v>5894426</v>
      </c>
      <c r="J757">
        <v>3192181.8</v>
      </c>
      <c r="M757">
        <v>623825.30000000005</v>
      </c>
      <c r="N757">
        <v>736933.3</v>
      </c>
      <c r="S757" s="5">
        <v>64955</v>
      </c>
      <c r="T757">
        <v>812377.44</v>
      </c>
      <c r="U757">
        <v>589331.80000000005</v>
      </c>
      <c r="V757">
        <v>308068.84299999999</v>
      </c>
      <c r="Y757">
        <v>1872422.6</v>
      </c>
      <c r="Z757">
        <v>218314.94</v>
      </c>
      <c r="AD757">
        <v>390710.5</v>
      </c>
      <c r="AE757">
        <v>1201746.1000000001</v>
      </c>
      <c r="AJ757" s="5">
        <v>64955</v>
      </c>
      <c r="AK757">
        <v>245350.55</v>
      </c>
      <c r="AL757">
        <v>167040.42000000001</v>
      </c>
      <c r="AM757">
        <v>281525.96999999997</v>
      </c>
      <c r="AN757">
        <v>0</v>
      </c>
      <c r="AO757">
        <v>1797411.1</v>
      </c>
      <c r="AP757">
        <v>241370.62</v>
      </c>
      <c r="AS757" s="5">
        <v>64955</v>
      </c>
      <c r="AT757">
        <v>175113.19</v>
      </c>
      <c r="AU757">
        <v>65280.336000000003</v>
      </c>
      <c r="AV757">
        <v>302240.38</v>
      </c>
      <c r="AW757">
        <v>0</v>
      </c>
      <c r="AX757">
        <v>1670417.5</v>
      </c>
      <c r="AY757">
        <v>202005.28</v>
      </c>
      <c r="AZ757" s="5"/>
    </row>
    <row r="758" spans="2:52" x14ac:dyDescent="0.2">
      <c r="B758" s="5">
        <v>64985</v>
      </c>
      <c r="C758">
        <v>597597.5</v>
      </c>
      <c r="D758">
        <v>756722.51</v>
      </c>
      <c r="E758">
        <v>336015.9</v>
      </c>
      <c r="H758">
        <v>2033060.9</v>
      </c>
      <c r="I758">
        <v>5764140</v>
      </c>
      <c r="J758">
        <v>3206942</v>
      </c>
      <c r="M758">
        <v>608615.6</v>
      </c>
      <c r="N758">
        <v>683871.6</v>
      </c>
      <c r="S758" s="5">
        <v>64985</v>
      </c>
      <c r="T758">
        <v>694893.2</v>
      </c>
      <c r="U758">
        <v>593607.43999999994</v>
      </c>
      <c r="V758">
        <v>283717.75800000003</v>
      </c>
      <c r="Y758">
        <v>1876267.9</v>
      </c>
      <c r="Z758">
        <v>218206.1</v>
      </c>
      <c r="AD758">
        <v>380057.47</v>
      </c>
      <c r="AE758">
        <v>1131648.1000000001</v>
      </c>
      <c r="AJ758" s="5">
        <v>64985</v>
      </c>
      <c r="AK758">
        <v>252685.75</v>
      </c>
      <c r="AL758">
        <v>163049.4</v>
      </c>
      <c r="AM758">
        <v>279744.44</v>
      </c>
      <c r="AN758">
        <v>0</v>
      </c>
      <c r="AO758">
        <v>1791956.6</v>
      </c>
      <c r="AP758">
        <v>241104.16</v>
      </c>
      <c r="AS758" s="5">
        <v>64985</v>
      </c>
      <c r="AT758">
        <v>175221.8</v>
      </c>
      <c r="AU758">
        <v>63016.296999999999</v>
      </c>
      <c r="AV758">
        <v>307109.34000000003</v>
      </c>
      <c r="AW758">
        <v>0</v>
      </c>
      <c r="AX758">
        <v>1674529.1</v>
      </c>
      <c r="AY758">
        <v>201738.84</v>
      </c>
      <c r="AZ758" s="5"/>
    </row>
    <row r="759" spans="2:52" x14ac:dyDescent="0.2">
      <c r="B759" s="5">
        <v>65016</v>
      </c>
      <c r="C759">
        <v>549157.80000000005</v>
      </c>
      <c r="D759">
        <v>742625.2</v>
      </c>
      <c r="E759">
        <v>323463.94</v>
      </c>
      <c r="H759">
        <v>2026924.4</v>
      </c>
      <c r="I759">
        <v>5547886.5</v>
      </c>
      <c r="J759">
        <v>3204173</v>
      </c>
      <c r="M759">
        <v>565435.9</v>
      </c>
      <c r="N759">
        <v>622249.6</v>
      </c>
      <c r="S759" s="5">
        <v>65016</v>
      </c>
      <c r="T759">
        <v>617458.5</v>
      </c>
      <c r="U759">
        <v>585144</v>
      </c>
      <c r="V759">
        <v>263691.39399999997</v>
      </c>
      <c r="Y759">
        <v>1880280.9</v>
      </c>
      <c r="Z759">
        <v>218513.7</v>
      </c>
      <c r="AD759">
        <v>363473.34</v>
      </c>
      <c r="AE759">
        <v>1025354.3</v>
      </c>
      <c r="AJ759" s="5">
        <v>65016</v>
      </c>
      <c r="AK759">
        <v>254129.11</v>
      </c>
      <c r="AL759">
        <v>150511.47</v>
      </c>
      <c r="AM759">
        <v>273228.44</v>
      </c>
      <c r="AN759">
        <v>0</v>
      </c>
      <c r="AO759">
        <v>1786105.8</v>
      </c>
      <c r="AP759">
        <v>240818.55</v>
      </c>
      <c r="AS759" s="5">
        <v>65016</v>
      </c>
      <c r="AT759">
        <v>172214.56</v>
      </c>
      <c r="AU759">
        <v>59477.919999999998</v>
      </c>
      <c r="AV759">
        <v>311784.65999999997</v>
      </c>
      <c r="AW759">
        <v>0</v>
      </c>
      <c r="AX759">
        <v>1678796.6</v>
      </c>
      <c r="AY759">
        <v>201484.05</v>
      </c>
      <c r="AZ759" s="5"/>
    </row>
    <row r="760" spans="2:52" x14ac:dyDescent="0.2">
      <c r="B760" s="5">
        <v>65047</v>
      </c>
      <c r="C760">
        <v>571805.06000000006</v>
      </c>
      <c r="D760">
        <v>730597.82000000007</v>
      </c>
      <c r="E760">
        <v>318850.2</v>
      </c>
      <c r="H760">
        <v>2020499</v>
      </c>
      <c r="I760">
        <v>5326877.5</v>
      </c>
      <c r="J760">
        <v>3166084.2</v>
      </c>
      <c r="M760">
        <v>504464.53</v>
      </c>
      <c r="N760">
        <v>577758.25</v>
      </c>
      <c r="S760" s="5">
        <v>65047</v>
      </c>
      <c r="T760">
        <v>589259.5</v>
      </c>
      <c r="U760">
        <v>578421.1</v>
      </c>
      <c r="V760">
        <v>250678.58000000002</v>
      </c>
      <c r="Y760">
        <v>1884158.5</v>
      </c>
      <c r="Z760">
        <v>219402.86</v>
      </c>
      <c r="AD760">
        <v>339752.6</v>
      </c>
      <c r="AE760">
        <v>923524.44</v>
      </c>
      <c r="AJ760" s="5">
        <v>65047</v>
      </c>
      <c r="AK760">
        <v>246680</v>
      </c>
      <c r="AL760">
        <v>129235.516</v>
      </c>
      <c r="AM760">
        <v>263020.78000000003</v>
      </c>
      <c r="AN760">
        <v>0</v>
      </c>
      <c r="AO760">
        <v>1779986.1</v>
      </c>
      <c r="AP760">
        <v>240512.95</v>
      </c>
      <c r="AS760" s="5">
        <v>65047</v>
      </c>
      <c r="AT760">
        <v>166856.6</v>
      </c>
      <c r="AU760">
        <v>53137.855000000003</v>
      </c>
      <c r="AV760">
        <v>315623</v>
      </c>
      <c r="AW760">
        <v>0</v>
      </c>
      <c r="AX760">
        <v>1682912.8</v>
      </c>
      <c r="AY760">
        <v>201246.03</v>
      </c>
      <c r="AZ760" s="5"/>
    </row>
    <row r="761" spans="2:52" x14ac:dyDescent="0.2">
      <c r="B761" s="5">
        <v>65075</v>
      </c>
      <c r="C761">
        <v>545967.56000000006</v>
      </c>
      <c r="D761">
        <v>714895.58000000007</v>
      </c>
      <c r="E761">
        <v>312658.44</v>
      </c>
      <c r="H761">
        <v>2014292.5</v>
      </c>
      <c r="I761">
        <v>5129279</v>
      </c>
      <c r="J761">
        <v>3142948.8</v>
      </c>
      <c r="M761">
        <v>444197.78</v>
      </c>
      <c r="N761">
        <v>539432.30000000005</v>
      </c>
      <c r="S761" s="5">
        <v>65075</v>
      </c>
      <c r="T761">
        <v>595503.5</v>
      </c>
      <c r="U761">
        <v>565948.4</v>
      </c>
      <c r="V761">
        <v>237618.78999999998</v>
      </c>
      <c r="Y761">
        <v>1886281.1</v>
      </c>
      <c r="Z761">
        <v>220237.4</v>
      </c>
      <c r="AD761">
        <v>313920.65999999997</v>
      </c>
      <c r="AE761">
        <v>820588.94</v>
      </c>
      <c r="AJ761" s="5">
        <v>65075</v>
      </c>
      <c r="AK761">
        <v>233430.03</v>
      </c>
      <c r="AL761">
        <v>100986</v>
      </c>
      <c r="AM761">
        <v>253362.05</v>
      </c>
      <c r="AN761">
        <v>0</v>
      </c>
      <c r="AO761">
        <v>1774104.2</v>
      </c>
      <c r="AP761">
        <v>240188.3</v>
      </c>
      <c r="AS761" s="5">
        <v>65075</v>
      </c>
      <c r="AT761">
        <v>159597.16</v>
      </c>
      <c r="AU761">
        <v>44469.055</v>
      </c>
      <c r="AV761">
        <v>318346.62</v>
      </c>
      <c r="AW761">
        <v>0</v>
      </c>
      <c r="AX761">
        <v>1685252.8</v>
      </c>
      <c r="AY761">
        <v>201028.61</v>
      </c>
      <c r="AZ761" s="5"/>
    </row>
    <row r="762" spans="2:52" x14ac:dyDescent="0.2">
      <c r="B762" s="5">
        <v>65106</v>
      </c>
      <c r="C762">
        <v>519661.4</v>
      </c>
      <c r="D762">
        <v>695163.17</v>
      </c>
      <c r="E762">
        <v>310552.7</v>
      </c>
      <c r="H762">
        <v>2008489.1</v>
      </c>
      <c r="I762">
        <v>5021248</v>
      </c>
      <c r="J762">
        <v>3117272.8</v>
      </c>
      <c r="M762">
        <v>396554.84</v>
      </c>
      <c r="N762">
        <v>505804.94</v>
      </c>
      <c r="S762" s="5">
        <v>65106</v>
      </c>
      <c r="T762">
        <v>575011.4</v>
      </c>
      <c r="U762">
        <v>558901.4</v>
      </c>
      <c r="V762">
        <v>228485.372</v>
      </c>
      <c r="Y762">
        <v>1886168</v>
      </c>
      <c r="Z762">
        <v>220694.67</v>
      </c>
      <c r="AD762">
        <v>299053.65999999997</v>
      </c>
      <c r="AE762">
        <v>717386.8</v>
      </c>
      <c r="AJ762" s="5">
        <v>65106</v>
      </c>
      <c r="AK762">
        <v>219463.31</v>
      </c>
      <c r="AL762">
        <v>78110.179999999993</v>
      </c>
      <c r="AM762">
        <v>244645.84</v>
      </c>
      <c r="AN762">
        <v>0</v>
      </c>
      <c r="AO762">
        <v>1768643.4</v>
      </c>
      <c r="AP762">
        <v>239845.92</v>
      </c>
      <c r="AS762" s="5">
        <v>65106</v>
      </c>
      <c r="AT762">
        <v>153036.01999999999</v>
      </c>
      <c r="AU762">
        <v>38603.366999999998</v>
      </c>
      <c r="AV762">
        <v>319330.06</v>
      </c>
      <c r="AW762">
        <v>0</v>
      </c>
      <c r="AX762">
        <v>1685345.1</v>
      </c>
      <c r="AY762">
        <v>200822.84</v>
      </c>
      <c r="AZ762" s="5"/>
    </row>
    <row r="763" spans="2:52" x14ac:dyDescent="0.2">
      <c r="B763" s="5">
        <v>65136</v>
      </c>
      <c r="C763">
        <v>507579.7</v>
      </c>
      <c r="D763">
        <v>683989.96</v>
      </c>
      <c r="E763">
        <v>308739.7</v>
      </c>
      <c r="H763">
        <v>2003079.5</v>
      </c>
      <c r="I763">
        <v>5007809</v>
      </c>
      <c r="J763">
        <v>3086192.2</v>
      </c>
      <c r="M763">
        <v>371131.72</v>
      </c>
      <c r="N763">
        <v>483247.47</v>
      </c>
      <c r="S763" s="5">
        <v>65136</v>
      </c>
      <c r="T763">
        <v>526258.4</v>
      </c>
      <c r="U763">
        <v>550478.69999999995</v>
      </c>
      <c r="V763">
        <v>224181.465</v>
      </c>
      <c r="Y763">
        <v>1883986.8</v>
      </c>
      <c r="Z763">
        <v>220460.33</v>
      </c>
      <c r="AD763">
        <v>294588.03000000003</v>
      </c>
      <c r="AE763">
        <v>632490.1</v>
      </c>
      <c r="AJ763" s="5">
        <v>65136</v>
      </c>
      <c r="AK763">
        <v>208672.66</v>
      </c>
      <c r="AL763">
        <v>66296.210000000006</v>
      </c>
      <c r="AM763">
        <v>237664.67</v>
      </c>
      <c r="AN763">
        <v>0</v>
      </c>
      <c r="AO763">
        <v>1763592.2</v>
      </c>
      <c r="AP763">
        <v>239487.27</v>
      </c>
      <c r="AS763" s="5">
        <v>65136</v>
      </c>
      <c r="AT763">
        <v>149075.84</v>
      </c>
      <c r="AU763">
        <v>36038.22</v>
      </c>
      <c r="AV763">
        <v>317229.75</v>
      </c>
      <c r="AW763">
        <v>0</v>
      </c>
      <c r="AX763">
        <v>1683367.1</v>
      </c>
      <c r="AY763">
        <v>200619.58</v>
      </c>
      <c r="AZ763" s="5"/>
    </row>
    <row r="764" spans="2:52" x14ac:dyDescent="0.2">
      <c r="B764" s="5">
        <v>65167</v>
      </c>
      <c r="C764">
        <v>476559.94</v>
      </c>
      <c r="D764">
        <v>679665.91</v>
      </c>
      <c r="E764">
        <v>311418.09999999998</v>
      </c>
      <c r="H764">
        <v>1998027.5</v>
      </c>
      <c r="I764">
        <v>5067965</v>
      </c>
      <c r="J764">
        <v>3051944.8</v>
      </c>
      <c r="M764">
        <v>365243.44</v>
      </c>
      <c r="N764">
        <v>478390.16</v>
      </c>
      <c r="S764" s="5">
        <v>65167</v>
      </c>
      <c r="T764">
        <v>520339.44</v>
      </c>
      <c r="U764">
        <v>550204.06000000006</v>
      </c>
      <c r="V764">
        <v>232546.23200000002</v>
      </c>
      <c r="Y764">
        <v>1879982.2</v>
      </c>
      <c r="Z764">
        <v>219498.12</v>
      </c>
      <c r="AD764">
        <v>296739.12</v>
      </c>
      <c r="AE764">
        <v>594285.1</v>
      </c>
      <c r="AJ764" s="5">
        <v>65167</v>
      </c>
      <c r="AK764">
        <v>202626.53</v>
      </c>
      <c r="AL764">
        <v>62826.355000000003</v>
      </c>
      <c r="AM764">
        <v>232783.03</v>
      </c>
      <c r="AN764">
        <v>0</v>
      </c>
      <c r="AO764">
        <v>1758913.9</v>
      </c>
      <c r="AP764">
        <v>239113.52</v>
      </c>
      <c r="AS764" s="5">
        <v>65167</v>
      </c>
      <c r="AT764">
        <v>146927.01999999999</v>
      </c>
      <c r="AU764">
        <v>35533.5</v>
      </c>
      <c r="AV764">
        <v>313430.71999999997</v>
      </c>
      <c r="AW764">
        <v>0</v>
      </c>
      <c r="AX764">
        <v>1679571</v>
      </c>
      <c r="AY764">
        <v>200411.11</v>
      </c>
      <c r="AZ764" s="5"/>
    </row>
    <row r="765" spans="2:52" x14ac:dyDescent="0.2">
      <c r="B765" s="5">
        <v>65197</v>
      </c>
      <c r="C765">
        <v>470807.84</v>
      </c>
      <c r="D765">
        <v>680484.92999999993</v>
      </c>
      <c r="E765">
        <v>321433.88</v>
      </c>
      <c r="H765">
        <v>1993297.5</v>
      </c>
      <c r="I765">
        <v>5164318.5</v>
      </c>
      <c r="J765">
        <v>3053521</v>
      </c>
      <c r="M765">
        <v>372317.94</v>
      </c>
      <c r="N765">
        <v>502971.2</v>
      </c>
      <c r="S765" s="5">
        <v>65197</v>
      </c>
      <c r="T765">
        <v>577608.9</v>
      </c>
      <c r="U765">
        <v>552514.43999999994</v>
      </c>
      <c r="V765">
        <v>262507.03399999999</v>
      </c>
      <c r="Y765">
        <v>1874386.4</v>
      </c>
      <c r="Z765">
        <v>218095.4</v>
      </c>
      <c r="AD765">
        <v>305966.25</v>
      </c>
      <c r="AE765">
        <v>668381.43999999994</v>
      </c>
      <c r="AJ765" s="5">
        <v>65197</v>
      </c>
      <c r="AK765">
        <v>200020.34</v>
      </c>
      <c r="AL765">
        <v>63788.472999999998</v>
      </c>
      <c r="AM765">
        <v>230697.77</v>
      </c>
      <c r="AN765">
        <v>0</v>
      </c>
      <c r="AO765">
        <v>1754572</v>
      </c>
      <c r="AP765">
        <v>238725.58</v>
      </c>
      <c r="AS765" s="5">
        <v>65197</v>
      </c>
      <c r="AT765">
        <v>146246.35999999999</v>
      </c>
      <c r="AU765">
        <v>37162.241999999998</v>
      </c>
      <c r="AV765">
        <v>312505.25</v>
      </c>
      <c r="AW765">
        <v>0</v>
      </c>
      <c r="AX765">
        <v>1674195.1</v>
      </c>
      <c r="AY765">
        <v>200191.14</v>
      </c>
      <c r="AZ765" s="5"/>
    </row>
    <row r="766" spans="2:52" x14ac:dyDescent="0.2">
      <c r="B766" s="5">
        <v>65228</v>
      </c>
      <c r="C766">
        <v>492562.2</v>
      </c>
      <c r="D766">
        <v>691389.45</v>
      </c>
      <c r="E766">
        <v>332142.75</v>
      </c>
      <c r="H766">
        <v>1988857.6</v>
      </c>
      <c r="I766">
        <v>5354683</v>
      </c>
      <c r="J766">
        <v>3077699.8</v>
      </c>
      <c r="M766">
        <v>397240.12</v>
      </c>
      <c r="N766">
        <v>551808.80000000005</v>
      </c>
      <c r="S766" s="5">
        <v>65228</v>
      </c>
      <c r="T766">
        <v>666104.43999999994</v>
      </c>
      <c r="U766">
        <v>562890.30000000005</v>
      </c>
      <c r="V766">
        <v>310818.33499999996</v>
      </c>
      <c r="Y766">
        <v>1867404.9</v>
      </c>
      <c r="Z766">
        <v>216762.61</v>
      </c>
      <c r="AD766">
        <v>328587.59999999998</v>
      </c>
      <c r="AE766">
        <v>904878.4</v>
      </c>
      <c r="AJ766" s="5">
        <v>65228</v>
      </c>
      <c r="AK766">
        <v>200391.89</v>
      </c>
      <c r="AL766">
        <v>70301.350000000006</v>
      </c>
      <c r="AM766">
        <v>230440.1</v>
      </c>
      <c r="AN766">
        <v>0</v>
      </c>
      <c r="AO766">
        <v>1750533.6</v>
      </c>
      <c r="AP766">
        <v>238323.98</v>
      </c>
      <c r="AS766" s="5">
        <v>65228</v>
      </c>
      <c r="AT766">
        <v>147218.4</v>
      </c>
      <c r="AU766">
        <v>42182.976999999999</v>
      </c>
      <c r="AV766">
        <v>314729.44</v>
      </c>
      <c r="AW766">
        <v>0</v>
      </c>
      <c r="AX766">
        <v>1667450.5</v>
      </c>
      <c r="AY766">
        <v>199954.5</v>
      </c>
      <c r="AZ766" s="5"/>
    </row>
    <row r="767" spans="2:52" x14ac:dyDescent="0.2">
      <c r="B767" s="5">
        <v>65259</v>
      </c>
      <c r="C767">
        <v>531844.19999999995</v>
      </c>
      <c r="D767">
        <v>698805.13</v>
      </c>
      <c r="E767">
        <v>342853.75</v>
      </c>
      <c r="H767">
        <v>1984681.2</v>
      </c>
      <c r="I767">
        <v>5541585</v>
      </c>
      <c r="J767">
        <v>3113266.2</v>
      </c>
      <c r="M767">
        <v>434215.56</v>
      </c>
      <c r="N767">
        <v>601228.1</v>
      </c>
      <c r="S767" s="5">
        <v>65259</v>
      </c>
      <c r="T767">
        <v>783064.1</v>
      </c>
      <c r="U767">
        <v>575504.19999999995</v>
      </c>
      <c r="V767">
        <v>339602.55499999999</v>
      </c>
      <c r="Y767">
        <v>1859218.6</v>
      </c>
      <c r="Z767">
        <v>216160.8</v>
      </c>
      <c r="AD767">
        <v>363463.44</v>
      </c>
      <c r="AE767">
        <v>1175509.8</v>
      </c>
      <c r="AJ767" s="5">
        <v>65259</v>
      </c>
      <c r="AK767">
        <v>203359.52</v>
      </c>
      <c r="AL767">
        <v>81659.914000000004</v>
      </c>
      <c r="AM767">
        <v>231041.88</v>
      </c>
      <c r="AN767">
        <v>0</v>
      </c>
      <c r="AO767">
        <v>1746772</v>
      </c>
      <c r="AP767">
        <v>237909.14</v>
      </c>
      <c r="AS767" s="5">
        <v>65259</v>
      </c>
      <c r="AT767">
        <v>150470.29999999999</v>
      </c>
      <c r="AU767">
        <v>51014.31</v>
      </c>
      <c r="AV767">
        <v>319599.44</v>
      </c>
      <c r="AW767">
        <v>0</v>
      </c>
      <c r="AX767">
        <v>1659521.5</v>
      </c>
      <c r="AY767">
        <v>199697.06</v>
      </c>
      <c r="AZ767" s="5"/>
    </row>
    <row r="768" spans="2:52" x14ac:dyDescent="0.2">
      <c r="B768" s="5">
        <v>65289</v>
      </c>
      <c r="C768">
        <v>557975.06000000006</v>
      </c>
      <c r="D768">
        <v>703794.17</v>
      </c>
      <c r="E768">
        <v>339993.75</v>
      </c>
      <c r="H768">
        <v>1980744.4</v>
      </c>
      <c r="I768">
        <v>5606933</v>
      </c>
      <c r="J768">
        <v>3133017</v>
      </c>
      <c r="M768">
        <v>459468.06</v>
      </c>
      <c r="N768">
        <v>613906.1</v>
      </c>
      <c r="S768" s="5">
        <v>65289</v>
      </c>
      <c r="T768">
        <v>871163.56</v>
      </c>
      <c r="U768">
        <v>584722.06000000006</v>
      </c>
      <c r="V768">
        <v>326467.31</v>
      </c>
      <c r="Y768">
        <v>1849984.5</v>
      </c>
      <c r="Z768">
        <v>217091.75</v>
      </c>
      <c r="AD768">
        <v>396697.3</v>
      </c>
      <c r="AE768">
        <v>1284508.8999999999</v>
      </c>
      <c r="AJ768" s="5">
        <v>65289</v>
      </c>
      <c r="AK768">
        <v>207031.77</v>
      </c>
      <c r="AL768">
        <v>91398.516000000003</v>
      </c>
      <c r="AM768">
        <v>231957.06</v>
      </c>
      <c r="AN768">
        <v>0</v>
      </c>
      <c r="AO768">
        <v>1743263.1</v>
      </c>
      <c r="AP768">
        <v>237481.28</v>
      </c>
      <c r="AS768" s="5">
        <v>65289</v>
      </c>
      <c r="AT768">
        <v>155460</v>
      </c>
      <c r="AU768">
        <v>61791.362999999998</v>
      </c>
      <c r="AV768">
        <v>326798.2</v>
      </c>
      <c r="AW768">
        <v>0</v>
      </c>
      <c r="AX768">
        <v>1650569</v>
      </c>
      <c r="AY768">
        <v>199415.31</v>
      </c>
      <c r="AZ768" s="5"/>
    </row>
    <row r="769" spans="2:52" x14ac:dyDescent="0.2">
      <c r="B769" s="5">
        <v>65320</v>
      </c>
      <c r="C769">
        <v>522321.78</v>
      </c>
      <c r="D769">
        <v>702450.76</v>
      </c>
      <c r="E769">
        <v>333724.59999999998</v>
      </c>
      <c r="H769">
        <v>1977027.6</v>
      </c>
      <c r="I769">
        <v>5571118.5</v>
      </c>
      <c r="J769">
        <v>3156692.2</v>
      </c>
      <c r="M769">
        <v>460326.40000000002</v>
      </c>
      <c r="N769">
        <v>588360.93999999994</v>
      </c>
      <c r="S769" s="5">
        <v>65320</v>
      </c>
      <c r="T769">
        <v>882478.3</v>
      </c>
      <c r="U769">
        <v>588720.93999999994</v>
      </c>
      <c r="V769">
        <v>300218.48600000003</v>
      </c>
      <c r="Y769">
        <v>1839840.9</v>
      </c>
      <c r="Z769">
        <v>219834.14</v>
      </c>
      <c r="AD769">
        <v>414211.6</v>
      </c>
      <c r="AE769">
        <v>1240172.8999999999</v>
      </c>
      <c r="AJ769" s="5">
        <v>65320</v>
      </c>
      <c r="AK769">
        <v>209689.25</v>
      </c>
      <c r="AL769">
        <v>94117.17</v>
      </c>
      <c r="AM769">
        <v>231976.28</v>
      </c>
      <c r="AN769">
        <v>0</v>
      </c>
      <c r="AO769">
        <v>1739987.4</v>
      </c>
      <c r="AP769">
        <v>237040.47</v>
      </c>
      <c r="AS769" s="5">
        <v>65320</v>
      </c>
      <c r="AT769">
        <v>160683.56</v>
      </c>
      <c r="AU769">
        <v>71210.98</v>
      </c>
      <c r="AV769">
        <v>334232.59999999998</v>
      </c>
      <c r="AW769">
        <v>0</v>
      </c>
      <c r="AX769">
        <v>1640734.6</v>
      </c>
      <c r="AY769">
        <v>199106.34</v>
      </c>
      <c r="AZ769" s="5"/>
    </row>
    <row r="770" spans="2:52" x14ac:dyDescent="0.2">
      <c r="B770" s="5">
        <v>65350</v>
      </c>
      <c r="C770">
        <v>484494.12</v>
      </c>
      <c r="D770">
        <v>699054.17999999993</v>
      </c>
      <c r="E770">
        <v>324259.53000000003</v>
      </c>
      <c r="H770">
        <v>1973514.1</v>
      </c>
      <c r="I770">
        <v>5442238.5</v>
      </c>
      <c r="J770">
        <v>3179527</v>
      </c>
      <c r="M770">
        <v>440174</v>
      </c>
      <c r="N770">
        <v>547018</v>
      </c>
      <c r="S770" s="5">
        <v>65350</v>
      </c>
      <c r="T770">
        <v>761862.56</v>
      </c>
      <c r="U770">
        <v>588003.19999999995</v>
      </c>
      <c r="V770">
        <v>273513.83900000004</v>
      </c>
      <c r="Y770">
        <v>1828909.5</v>
      </c>
      <c r="Z770">
        <v>223899.06</v>
      </c>
      <c r="AD770">
        <v>409707.75</v>
      </c>
      <c r="AE770">
        <v>1133851</v>
      </c>
      <c r="AJ770" s="5">
        <v>65350</v>
      </c>
      <c r="AK770">
        <v>209823.16</v>
      </c>
      <c r="AL770">
        <v>86638.6</v>
      </c>
      <c r="AM770">
        <v>230569.05</v>
      </c>
      <c r="AN770">
        <v>0</v>
      </c>
      <c r="AO770">
        <v>1736927.4</v>
      </c>
      <c r="AP770">
        <v>236586.8</v>
      </c>
      <c r="AS770" s="5">
        <v>65350</v>
      </c>
      <c r="AT770">
        <v>164341.75</v>
      </c>
      <c r="AU770">
        <v>72833.875</v>
      </c>
      <c r="AV770">
        <v>339532.7</v>
      </c>
      <c r="AW770">
        <v>0</v>
      </c>
      <c r="AX770">
        <v>1630141.9</v>
      </c>
      <c r="AY770">
        <v>198767.66</v>
      </c>
      <c r="AZ770" s="5"/>
    </row>
    <row r="771" spans="2:52" x14ac:dyDescent="0.2">
      <c r="B771" s="5">
        <v>65381</v>
      </c>
      <c r="C771">
        <v>497274.53</v>
      </c>
      <c r="D771">
        <v>690187.43</v>
      </c>
      <c r="E771">
        <v>313392.38</v>
      </c>
      <c r="H771">
        <v>1970189.5</v>
      </c>
      <c r="I771">
        <v>5276913</v>
      </c>
      <c r="J771">
        <v>3188421.8</v>
      </c>
      <c r="M771">
        <v>412135.75</v>
      </c>
      <c r="N771">
        <v>500366.12</v>
      </c>
      <c r="S771" s="5">
        <v>65381</v>
      </c>
      <c r="T771">
        <v>667849.80000000005</v>
      </c>
      <c r="U771">
        <v>581018.69999999995</v>
      </c>
      <c r="V771">
        <v>250203.302</v>
      </c>
      <c r="Y771">
        <v>1817297.5</v>
      </c>
      <c r="Z771">
        <v>228315.77</v>
      </c>
      <c r="AD771">
        <v>384238.9</v>
      </c>
      <c r="AE771">
        <v>1007793.4</v>
      </c>
      <c r="AJ771" s="5">
        <v>65381</v>
      </c>
      <c r="AK771">
        <v>206766.27</v>
      </c>
      <c r="AL771">
        <v>75967.740000000005</v>
      </c>
      <c r="AM771">
        <v>227832.45</v>
      </c>
      <c r="AN771">
        <v>0</v>
      </c>
      <c r="AO771">
        <v>1734069.1</v>
      </c>
      <c r="AP771">
        <v>236120.27</v>
      </c>
      <c r="AS771" s="5">
        <v>65381</v>
      </c>
      <c r="AT771">
        <v>164846.89000000001</v>
      </c>
      <c r="AU771">
        <v>65717.899999999994</v>
      </c>
      <c r="AV771">
        <v>344238.72</v>
      </c>
      <c r="AW771">
        <v>0</v>
      </c>
      <c r="AX771">
        <v>1618900.5</v>
      </c>
      <c r="AY771">
        <v>198397.02</v>
      </c>
      <c r="AZ771" s="5"/>
    </row>
    <row r="772" spans="2:52" x14ac:dyDescent="0.2">
      <c r="B772" s="5">
        <v>65412</v>
      </c>
      <c r="C772">
        <v>480915.78</v>
      </c>
      <c r="D772">
        <v>689027.92</v>
      </c>
      <c r="E772">
        <v>303643.5</v>
      </c>
      <c r="H772">
        <v>1967216.5</v>
      </c>
      <c r="I772">
        <v>5174430.5</v>
      </c>
      <c r="J772">
        <v>3191390.8</v>
      </c>
      <c r="M772">
        <v>396350.94</v>
      </c>
      <c r="N772">
        <v>460157.9</v>
      </c>
      <c r="S772" s="5">
        <v>65412</v>
      </c>
      <c r="T772">
        <v>604211.25</v>
      </c>
      <c r="U772">
        <v>573519.9</v>
      </c>
      <c r="V772">
        <v>235998.21899999998</v>
      </c>
      <c r="Y772">
        <v>1805435.2</v>
      </c>
      <c r="Z772">
        <v>232063.48</v>
      </c>
      <c r="AD772">
        <v>353044.06</v>
      </c>
      <c r="AE772">
        <v>889055.9</v>
      </c>
      <c r="AJ772" s="5">
        <v>65412</v>
      </c>
      <c r="AK772">
        <v>201607.8</v>
      </c>
      <c r="AL772">
        <v>71024.62</v>
      </c>
      <c r="AM772">
        <v>224255.58</v>
      </c>
      <c r="AN772">
        <v>0</v>
      </c>
      <c r="AO772">
        <v>1731575.6</v>
      </c>
      <c r="AP772">
        <v>235640.9</v>
      </c>
      <c r="AS772" s="5">
        <v>65412</v>
      </c>
      <c r="AT772">
        <v>161516.42000000001</v>
      </c>
      <c r="AU772">
        <v>56566.8</v>
      </c>
      <c r="AV772">
        <v>347099.7</v>
      </c>
      <c r="AW772">
        <v>0</v>
      </c>
      <c r="AX772">
        <v>1607443.2</v>
      </c>
      <c r="AY772">
        <v>197991.84</v>
      </c>
      <c r="AZ772" s="5"/>
    </row>
    <row r="773" spans="2:52" x14ac:dyDescent="0.2">
      <c r="B773" s="5">
        <v>65440</v>
      </c>
      <c r="C773">
        <v>475229.62</v>
      </c>
      <c r="D773">
        <v>668645.93000000005</v>
      </c>
      <c r="E773">
        <v>298276.28000000003</v>
      </c>
      <c r="H773">
        <v>1965550.8</v>
      </c>
      <c r="I773">
        <v>5045772</v>
      </c>
      <c r="J773">
        <v>3177301</v>
      </c>
      <c r="M773">
        <v>377917.22</v>
      </c>
      <c r="N773">
        <v>427090.4</v>
      </c>
      <c r="S773" s="5">
        <v>65440</v>
      </c>
      <c r="T773">
        <v>548850.25</v>
      </c>
      <c r="U773">
        <v>558070.69999999995</v>
      </c>
      <c r="V773">
        <v>226478.56400000001</v>
      </c>
      <c r="Y773">
        <v>1795165.4</v>
      </c>
      <c r="Z773">
        <v>234477.48</v>
      </c>
      <c r="AD773">
        <v>323618.03000000003</v>
      </c>
      <c r="AE773">
        <v>771758.6</v>
      </c>
      <c r="AJ773" s="5">
        <v>65440</v>
      </c>
      <c r="AK773">
        <v>195177.28</v>
      </c>
      <c r="AL773">
        <v>65691.55</v>
      </c>
      <c r="AM773">
        <v>219649.4</v>
      </c>
      <c r="AN773">
        <v>0</v>
      </c>
      <c r="AO773">
        <v>1730399.4</v>
      </c>
      <c r="AP773">
        <v>235151.31</v>
      </c>
      <c r="AS773" s="5">
        <v>65440</v>
      </c>
      <c r="AT773">
        <v>156010.03</v>
      </c>
      <c r="AU773">
        <v>47105.279999999999</v>
      </c>
      <c r="AV773">
        <v>345639.06</v>
      </c>
      <c r="AW773">
        <v>0</v>
      </c>
      <c r="AX773">
        <v>1597611.5</v>
      </c>
      <c r="AY773">
        <v>197554.03</v>
      </c>
      <c r="AZ773" s="5"/>
    </row>
    <row r="774" spans="2:52" x14ac:dyDescent="0.2">
      <c r="B774" s="5">
        <v>65471</v>
      </c>
      <c r="C774">
        <v>487633.9</v>
      </c>
      <c r="D774">
        <v>660033.36</v>
      </c>
      <c r="E774">
        <v>294570.15999999997</v>
      </c>
      <c r="H774">
        <v>1965440.9</v>
      </c>
      <c r="I774">
        <v>4943793.5</v>
      </c>
      <c r="J774">
        <v>3161026.2</v>
      </c>
      <c r="M774">
        <v>354143.38</v>
      </c>
      <c r="N774">
        <v>401268.8</v>
      </c>
      <c r="S774" s="5">
        <v>65471</v>
      </c>
      <c r="T774">
        <v>514643.38</v>
      </c>
      <c r="U774">
        <v>545878.4</v>
      </c>
      <c r="V774">
        <v>219143.592</v>
      </c>
      <c r="Y774">
        <v>1786969</v>
      </c>
      <c r="Z774">
        <v>235303.9</v>
      </c>
      <c r="AD774">
        <v>296339.40000000002</v>
      </c>
      <c r="AE774">
        <v>665839.30000000005</v>
      </c>
      <c r="AJ774" s="5">
        <v>65471</v>
      </c>
      <c r="AK774">
        <v>188820.81</v>
      </c>
      <c r="AL774">
        <v>56438.29</v>
      </c>
      <c r="AM774">
        <v>214518.52</v>
      </c>
      <c r="AN774">
        <v>0</v>
      </c>
      <c r="AO774">
        <v>1730783.5</v>
      </c>
      <c r="AP774">
        <v>234657.55</v>
      </c>
      <c r="AS774" s="5">
        <v>65471</v>
      </c>
      <c r="AT774">
        <v>149926.72</v>
      </c>
      <c r="AU774">
        <v>37223.332000000002</v>
      </c>
      <c r="AV774">
        <v>336754.44</v>
      </c>
      <c r="AW774">
        <v>0</v>
      </c>
      <c r="AX774">
        <v>1589876</v>
      </c>
      <c r="AY774">
        <v>197093.17</v>
      </c>
      <c r="AZ774" s="5"/>
    </row>
    <row r="775" spans="2:52" x14ac:dyDescent="0.2">
      <c r="B775" s="5">
        <v>65501</v>
      </c>
      <c r="C775">
        <v>485790.03</v>
      </c>
      <c r="D775">
        <v>655809.76</v>
      </c>
      <c r="E775">
        <v>294763.09999999998</v>
      </c>
      <c r="H775">
        <v>1966760.2</v>
      </c>
      <c r="I775">
        <v>4915125</v>
      </c>
      <c r="J775">
        <v>3118880</v>
      </c>
      <c r="M775">
        <v>340864.62</v>
      </c>
      <c r="N775">
        <v>386530.16</v>
      </c>
      <c r="S775" s="5">
        <v>65501</v>
      </c>
      <c r="T775">
        <v>492464.34</v>
      </c>
      <c r="U775">
        <v>538947.56000000006</v>
      </c>
      <c r="V775">
        <v>214392.296</v>
      </c>
      <c r="Y775">
        <v>1780661</v>
      </c>
      <c r="Z775">
        <v>234678.22</v>
      </c>
      <c r="AD775">
        <v>279826.94</v>
      </c>
      <c r="AE775">
        <v>583970</v>
      </c>
      <c r="AJ775" s="5">
        <v>65501</v>
      </c>
      <c r="AK775">
        <v>184700.78</v>
      </c>
      <c r="AL775">
        <v>49089.644999999997</v>
      </c>
      <c r="AM775">
        <v>210628.27</v>
      </c>
      <c r="AN775">
        <v>0</v>
      </c>
      <c r="AO775">
        <v>1732594.8</v>
      </c>
      <c r="AP775">
        <v>234165.56</v>
      </c>
      <c r="AS775" s="5">
        <v>65501</v>
      </c>
      <c r="AT775">
        <v>144902.72</v>
      </c>
      <c r="AU775">
        <v>31416.717000000001</v>
      </c>
      <c r="AV775">
        <v>320495.94</v>
      </c>
      <c r="AW775">
        <v>0</v>
      </c>
      <c r="AX775">
        <v>1584042.6</v>
      </c>
      <c r="AY775">
        <v>196618.42</v>
      </c>
      <c r="AZ775" s="5"/>
    </row>
    <row r="776" spans="2:52" x14ac:dyDescent="0.2">
      <c r="B776" s="5">
        <v>65532</v>
      </c>
      <c r="C776">
        <v>520285.8</v>
      </c>
      <c r="D776">
        <v>657552.81000000006</v>
      </c>
      <c r="E776">
        <v>298427.15999999997</v>
      </c>
      <c r="H776">
        <v>1969343.8</v>
      </c>
      <c r="I776">
        <v>4945974.5</v>
      </c>
      <c r="J776">
        <v>3062045.5</v>
      </c>
      <c r="M776">
        <v>341832.6</v>
      </c>
      <c r="N776">
        <v>387918.72</v>
      </c>
      <c r="S776" s="5">
        <v>65532</v>
      </c>
      <c r="T776">
        <v>486530.75</v>
      </c>
      <c r="U776">
        <v>536113.25</v>
      </c>
      <c r="V776">
        <v>212235.27299999999</v>
      </c>
      <c r="Y776">
        <v>1775993.8</v>
      </c>
      <c r="Z776">
        <v>232995.75</v>
      </c>
      <c r="AD776">
        <v>275587.46999999997</v>
      </c>
      <c r="AE776">
        <v>532111.80000000005</v>
      </c>
      <c r="AJ776" s="5">
        <v>65532</v>
      </c>
      <c r="AK776">
        <v>182916.02</v>
      </c>
      <c r="AL776">
        <v>48277.593999999997</v>
      </c>
      <c r="AM776">
        <v>208542.69</v>
      </c>
      <c r="AN776">
        <v>0</v>
      </c>
      <c r="AO776">
        <v>1735663.1</v>
      </c>
      <c r="AP776">
        <v>233680.31</v>
      </c>
      <c r="AS776" s="5">
        <v>65532</v>
      </c>
      <c r="AT776">
        <v>141929.42000000001</v>
      </c>
      <c r="AU776">
        <v>30346.120999999999</v>
      </c>
      <c r="AV776">
        <v>301859.53000000003</v>
      </c>
      <c r="AW776">
        <v>0</v>
      </c>
      <c r="AX776">
        <v>1579857.1</v>
      </c>
      <c r="AY776">
        <v>196136.8</v>
      </c>
      <c r="AZ776" s="5"/>
    </row>
    <row r="777" spans="2:52" x14ac:dyDescent="0.2">
      <c r="B777" s="5">
        <v>65562</v>
      </c>
      <c r="C777">
        <v>571374.25</v>
      </c>
      <c r="D777">
        <v>662124.11</v>
      </c>
      <c r="E777">
        <v>310389.96999999997</v>
      </c>
      <c r="H777">
        <v>1973036.2</v>
      </c>
      <c r="I777">
        <v>5033101.5</v>
      </c>
      <c r="J777">
        <v>3043110.8</v>
      </c>
      <c r="M777">
        <v>354867.47</v>
      </c>
      <c r="N777">
        <v>425737.78</v>
      </c>
      <c r="S777" s="5">
        <v>65562</v>
      </c>
      <c r="T777">
        <v>521706.72</v>
      </c>
      <c r="U777">
        <v>536508.6</v>
      </c>
      <c r="V777">
        <v>223313.38</v>
      </c>
      <c r="Y777">
        <v>1772740.9</v>
      </c>
      <c r="Z777">
        <v>230649.81</v>
      </c>
      <c r="AD777">
        <v>281972</v>
      </c>
      <c r="AE777">
        <v>532422.06000000006</v>
      </c>
      <c r="AJ777" s="5">
        <v>65562</v>
      </c>
      <c r="AK777">
        <v>183002.64</v>
      </c>
      <c r="AL777">
        <v>51802.637000000002</v>
      </c>
      <c r="AM777">
        <v>207605.61</v>
      </c>
      <c r="AN777">
        <v>0</v>
      </c>
      <c r="AO777">
        <v>1739830.4</v>
      </c>
      <c r="AP777">
        <v>233205.88</v>
      </c>
      <c r="AS777" s="5">
        <v>65562</v>
      </c>
      <c r="AT777">
        <v>140600.29999999999</v>
      </c>
      <c r="AU777">
        <v>32316.83</v>
      </c>
      <c r="AV777">
        <v>290537.46999999997</v>
      </c>
      <c r="AW777">
        <v>0</v>
      </c>
      <c r="AX777">
        <v>1577087.2</v>
      </c>
      <c r="AY777">
        <v>195653.73</v>
      </c>
      <c r="AZ777" s="5"/>
    </row>
    <row r="778" spans="2:52" x14ac:dyDescent="0.2">
      <c r="B778" s="5">
        <v>65593</v>
      </c>
      <c r="C778">
        <v>618862.43999999994</v>
      </c>
      <c r="D778">
        <v>674194.3</v>
      </c>
      <c r="E778">
        <v>326648.65999999997</v>
      </c>
      <c r="H778">
        <v>1977700.4</v>
      </c>
      <c r="I778">
        <v>5190158</v>
      </c>
      <c r="J778">
        <v>3064815.8</v>
      </c>
      <c r="M778">
        <v>382257.53</v>
      </c>
      <c r="N778">
        <v>508493.12</v>
      </c>
      <c r="S778" s="5">
        <v>65593</v>
      </c>
      <c r="T778">
        <v>591484</v>
      </c>
      <c r="U778">
        <v>543327.5</v>
      </c>
      <c r="V778">
        <v>250825.86</v>
      </c>
      <c r="Y778">
        <v>1770706.8</v>
      </c>
      <c r="Z778">
        <v>228041.12</v>
      </c>
      <c r="AD778">
        <v>299873.78000000003</v>
      </c>
      <c r="AE778">
        <v>631261.25</v>
      </c>
      <c r="AJ778" s="5">
        <v>65593</v>
      </c>
      <c r="AK778">
        <v>185030.1</v>
      </c>
      <c r="AL778">
        <v>58568.652000000002</v>
      </c>
      <c r="AM778">
        <v>207314.39</v>
      </c>
      <c r="AN778">
        <v>0</v>
      </c>
      <c r="AO778">
        <v>1744954.9</v>
      </c>
      <c r="AP778">
        <v>232745.47</v>
      </c>
      <c r="AS778" s="5">
        <v>65593</v>
      </c>
      <c r="AT778">
        <v>140860.17000000001</v>
      </c>
      <c r="AU778">
        <v>36216.82</v>
      </c>
      <c r="AV778">
        <v>287028.56</v>
      </c>
      <c r="AW778">
        <v>0</v>
      </c>
      <c r="AX778">
        <v>1575533.5</v>
      </c>
      <c r="AY778">
        <v>195173.17</v>
      </c>
      <c r="AZ778" s="5"/>
    </row>
    <row r="779" spans="2:52" x14ac:dyDescent="0.2">
      <c r="B779" s="5">
        <v>65624</v>
      </c>
      <c r="C779">
        <v>632042.4</v>
      </c>
      <c r="D779">
        <v>687837.95000000007</v>
      </c>
      <c r="E779">
        <v>341436.94</v>
      </c>
      <c r="H779">
        <v>1983215</v>
      </c>
      <c r="I779">
        <v>5379314.5</v>
      </c>
      <c r="J779">
        <v>3124487.8</v>
      </c>
      <c r="M779">
        <v>420548.44</v>
      </c>
      <c r="N779">
        <v>597636.19999999995</v>
      </c>
      <c r="S779" s="5">
        <v>65624</v>
      </c>
      <c r="T779">
        <v>652899.93999999994</v>
      </c>
      <c r="U779">
        <v>548545.25</v>
      </c>
      <c r="V779">
        <v>274601.83</v>
      </c>
      <c r="Y779">
        <v>1769725</v>
      </c>
      <c r="Z779">
        <v>225612.17</v>
      </c>
      <c r="AD779">
        <v>324112.09999999998</v>
      </c>
      <c r="AE779">
        <v>775065.8</v>
      </c>
      <c r="AJ779" s="5">
        <v>65624</v>
      </c>
      <c r="AK779">
        <v>189420.78</v>
      </c>
      <c r="AL779">
        <v>68442.375</v>
      </c>
      <c r="AM779">
        <v>207725.67</v>
      </c>
      <c r="AN779">
        <v>0</v>
      </c>
      <c r="AO779">
        <v>1750913.5</v>
      </c>
      <c r="AP779">
        <v>232301.7</v>
      </c>
      <c r="AS779" s="5">
        <v>65624</v>
      </c>
      <c r="AT779">
        <v>142838.64000000001</v>
      </c>
      <c r="AU779">
        <v>41642.667999999998</v>
      </c>
      <c r="AV779">
        <v>285785.78000000003</v>
      </c>
      <c r="AW779">
        <v>0</v>
      </c>
      <c r="AX779">
        <v>1575027.1</v>
      </c>
      <c r="AY779">
        <v>194697.97</v>
      </c>
      <c r="AZ779" s="5"/>
    </row>
    <row r="780" spans="2:52" x14ac:dyDescent="0.2">
      <c r="B780" s="5">
        <v>65654</v>
      </c>
      <c r="C780">
        <v>610459.30000000005</v>
      </c>
      <c r="D780">
        <v>696020.95</v>
      </c>
      <c r="E780">
        <v>342468.6</v>
      </c>
      <c r="H780">
        <v>1989474.6</v>
      </c>
      <c r="I780">
        <v>5520573</v>
      </c>
      <c r="J780">
        <v>3155975.8</v>
      </c>
      <c r="M780">
        <v>455230.71999999997</v>
      </c>
      <c r="N780">
        <v>637773.56000000006</v>
      </c>
      <c r="S780" s="5">
        <v>65654</v>
      </c>
      <c r="T780">
        <v>688013.4</v>
      </c>
      <c r="U780">
        <v>554061.43999999994</v>
      </c>
      <c r="V780">
        <v>276279.886</v>
      </c>
      <c r="Y780">
        <v>1769654.9</v>
      </c>
      <c r="Z780">
        <v>224061.33</v>
      </c>
      <c r="AD780">
        <v>343757.8</v>
      </c>
      <c r="AE780">
        <v>845549.1</v>
      </c>
      <c r="AJ780" s="5">
        <v>65654</v>
      </c>
      <c r="AK780">
        <v>195714.6</v>
      </c>
      <c r="AL780">
        <v>79627.733999999997</v>
      </c>
      <c r="AM780">
        <v>208775.02</v>
      </c>
      <c r="AN780">
        <v>0</v>
      </c>
      <c r="AO780">
        <v>1757598.1</v>
      </c>
      <c r="AP780">
        <v>231876.69</v>
      </c>
      <c r="AS780" s="5">
        <v>65654</v>
      </c>
      <c r="AT780">
        <v>145836.69</v>
      </c>
      <c r="AU780">
        <v>46764.63</v>
      </c>
      <c r="AV780">
        <v>285202.5</v>
      </c>
      <c r="AW780">
        <v>0</v>
      </c>
      <c r="AX780">
        <v>1575424.9</v>
      </c>
      <c r="AY780">
        <v>194230.12</v>
      </c>
      <c r="AZ780" s="5"/>
    </row>
    <row r="781" spans="2:52" x14ac:dyDescent="0.2">
      <c r="B781" s="5">
        <v>65685</v>
      </c>
      <c r="C781">
        <v>512349.8</v>
      </c>
      <c r="D781">
        <v>699377.57000000007</v>
      </c>
      <c r="E781">
        <v>333195.71999999997</v>
      </c>
      <c r="H781">
        <v>1996386.8</v>
      </c>
      <c r="I781">
        <v>5546202</v>
      </c>
      <c r="J781">
        <v>3170082.2</v>
      </c>
      <c r="M781">
        <v>473186.5</v>
      </c>
      <c r="N781">
        <v>622544.69999999995</v>
      </c>
      <c r="S781" s="5">
        <v>65685</v>
      </c>
      <c r="T781">
        <v>660973.9</v>
      </c>
      <c r="U781">
        <v>554720.9</v>
      </c>
      <c r="V781">
        <v>261784.23499999999</v>
      </c>
      <c r="Y781">
        <v>1770377.9</v>
      </c>
      <c r="Z781">
        <v>223798.27</v>
      </c>
      <c r="AD781">
        <v>349110.03</v>
      </c>
      <c r="AE781">
        <v>827559.06</v>
      </c>
      <c r="AJ781" s="5">
        <v>65685</v>
      </c>
      <c r="AK781">
        <v>201366.12</v>
      </c>
      <c r="AL781">
        <v>87386.33</v>
      </c>
      <c r="AM781">
        <v>209791.03</v>
      </c>
      <c r="AN781">
        <v>0</v>
      </c>
      <c r="AO781">
        <v>1764914.6</v>
      </c>
      <c r="AP781">
        <v>231472.23</v>
      </c>
      <c r="AS781" s="5">
        <v>65685</v>
      </c>
      <c r="AT781">
        <v>148528.66</v>
      </c>
      <c r="AU781">
        <v>48376.19</v>
      </c>
      <c r="AV781">
        <v>284533.62</v>
      </c>
      <c r="AW781">
        <v>0</v>
      </c>
      <c r="AX781">
        <v>1576606.9</v>
      </c>
      <c r="AY781">
        <v>193770.95</v>
      </c>
      <c r="AZ781" s="5"/>
    </row>
    <row r="782" spans="2:52" x14ac:dyDescent="0.2">
      <c r="B782" s="5">
        <v>65715</v>
      </c>
      <c r="C782">
        <v>430981</v>
      </c>
      <c r="D782">
        <v>695959.05</v>
      </c>
      <c r="E782">
        <v>321982.5</v>
      </c>
      <c r="H782">
        <v>2003869.9</v>
      </c>
      <c r="I782">
        <v>5484638.5</v>
      </c>
      <c r="J782">
        <v>3142720.5</v>
      </c>
      <c r="M782">
        <v>471352.94</v>
      </c>
      <c r="N782">
        <v>588293.4</v>
      </c>
      <c r="S782" s="5">
        <v>65715</v>
      </c>
      <c r="T782">
        <v>580176.25</v>
      </c>
      <c r="U782">
        <v>550917.75</v>
      </c>
      <c r="V782">
        <v>248480.234</v>
      </c>
      <c r="Y782">
        <v>1771793.4</v>
      </c>
      <c r="Z782">
        <v>224788.67</v>
      </c>
      <c r="AD782">
        <v>341331.3</v>
      </c>
      <c r="AE782">
        <v>770575.3</v>
      </c>
      <c r="AJ782" s="5">
        <v>65715</v>
      </c>
      <c r="AK782">
        <v>204712.11</v>
      </c>
      <c r="AL782">
        <v>88772.58</v>
      </c>
      <c r="AM782">
        <v>210152.03</v>
      </c>
      <c r="AN782">
        <v>0</v>
      </c>
      <c r="AO782">
        <v>1772780.2</v>
      </c>
      <c r="AP782">
        <v>231089.7</v>
      </c>
      <c r="AS782" s="5">
        <v>65715</v>
      </c>
      <c r="AT782">
        <v>149803.14000000001</v>
      </c>
      <c r="AU782">
        <v>48393.55</v>
      </c>
      <c r="AV782">
        <v>282828.96999999997</v>
      </c>
      <c r="AW782">
        <v>0</v>
      </c>
      <c r="AX782">
        <v>1578472.2</v>
      </c>
      <c r="AY782">
        <v>193321.39</v>
      </c>
      <c r="AZ782" s="5"/>
    </row>
    <row r="783" spans="2:52" x14ac:dyDescent="0.2">
      <c r="B783" s="5">
        <v>65746</v>
      </c>
      <c r="C783">
        <v>442518.4</v>
      </c>
      <c r="D783">
        <v>684500.96</v>
      </c>
      <c r="E783">
        <v>313426.38</v>
      </c>
      <c r="H783">
        <v>2011853.5</v>
      </c>
      <c r="I783">
        <v>5322647.5</v>
      </c>
      <c r="J783">
        <v>3120509.8</v>
      </c>
      <c r="M783">
        <v>449292.66</v>
      </c>
      <c r="N783">
        <v>549238.1</v>
      </c>
      <c r="S783" s="5">
        <v>65746</v>
      </c>
      <c r="T783">
        <v>553739.75</v>
      </c>
      <c r="U783">
        <v>548824.56000000006</v>
      </c>
      <c r="V783">
        <v>234314.94300000003</v>
      </c>
      <c r="Y783">
        <v>1773817.8</v>
      </c>
      <c r="Z783">
        <v>226740.67</v>
      </c>
      <c r="AD783">
        <v>328708.15999999997</v>
      </c>
      <c r="AE783">
        <v>700260.94</v>
      </c>
      <c r="AJ783" s="5">
        <v>65746</v>
      </c>
      <c r="AK783">
        <v>204903.67</v>
      </c>
      <c r="AL783">
        <v>83703.539999999994</v>
      </c>
      <c r="AM783">
        <v>210232.11</v>
      </c>
      <c r="AN783">
        <v>0</v>
      </c>
      <c r="AO783">
        <v>1781123.2</v>
      </c>
      <c r="AP783">
        <v>230730.3</v>
      </c>
      <c r="AS783" s="5">
        <v>65746</v>
      </c>
      <c r="AT783">
        <v>149282.39000000001</v>
      </c>
      <c r="AU783">
        <v>47957.266000000003</v>
      </c>
      <c r="AV783">
        <v>279976.88</v>
      </c>
      <c r="AW783">
        <v>0</v>
      </c>
      <c r="AX783">
        <v>1580935.8</v>
      </c>
      <c r="AY783">
        <v>192881.92000000001</v>
      </c>
      <c r="AZ783" s="5"/>
    </row>
    <row r="784" spans="2:52" x14ac:dyDescent="0.2">
      <c r="B784" s="5">
        <v>65777</v>
      </c>
      <c r="C784">
        <v>501670.56</v>
      </c>
      <c r="D784">
        <v>669242.39999999991</v>
      </c>
      <c r="E784">
        <v>305569.34000000003</v>
      </c>
      <c r="H784">
        <v>2020227.4</v>
      </c>
      <c r="I784">
        <v>5095007</v>
      </c>
      <c r="J784">
        <v>3125889.8</v>
      </c>
      <c r="M784">
        <v>414593.8</v>
      </c>
      <c r="N784">
        <v>507175.9</v>
      </c>
      <c r="S784" s="5">
        <v>65777</v>
      </c>
      <c r="T784">
        <v>571599.6</v>
      </c>
      <c r="U784">
        <v>546424.19999999995</v>
      </c>
      <c r="V784">
        <v>221948.929</v>
      </c>
      <c r="Y784">
        <v>1776348.8</v>
      </c>
      <c r="Z784">
        <v>228461.9</v>
      </c>
      <c r="AD784">
        <v>318896.21999999997</v>
      </c>
      <c r="AE784">
        <v>635564.80000000005</v>
      </c>
      <c r="AJ784" s="5">
        <v>65777</v>
      </c>
      <c r="AK784">
        <v>201379.94</v>
      </c>
      <c r="AL784">
        <v>71856.91</v>
      </c>
      <c r="AM784">
        <v>209700.95</v>
      </c>
      <c r="AN784">
        <v>0</v>
      </c>
      <c r="AO784">
        <v>1789833.6</v>
      </c>
      <c r="AP784">
        <v>230393.72</v>
      </c>
      <c r="AS784" s="5">
        <v>65777</v>
      </c>
      <c r="AT784">
        <v>147628.06</v>
      </c>
      <c r="AU784">
        <v>46377.413999999997</v>
      </c>
      <c r="AV784">
        <v>273855.46999999997</v>
      </c>
      <c r="AW784">
        <v>0</v>
      </c>
      <c r="AX784">
        <v>1583894.2</v>
      </c>
      <c r="AY784">
        <v>192454.47</v>
      </c>
      <c r="AZ784" s="5"/>
    </row>
    <row r="785" spans="2:52" x14ac:dyDescent="0.2">
      <c r="B785" s="5">
        <v>65806</v>
      </c>
      <c r="C785">
        <v>545357.30000000005</v>
      </c>
      <c r="D785">
        <v>655041.14</v>
      </c>
      <c r="E785">
        <v>294842.38</v>
      </c>
      <c r="H785">
        <v>2028666.1</v>
      </c>
      <c r="I785">
        <v>4921667.5</v>
      </c>
      <c r="J785">
        <v>3123285</v>
      </c>
      <c r="M785">
        <v>377080.72</v>
      </c>
      <c r="N785">
        <v>465410.62</v>
      </c>
      <c r="S785" s="5">
        <v>65806</v>
      </c>
      <c r="T785">
        <v>553116.9</v>
      </c>
      <c r="U785">
        <v>540644.06000000006</v>
      </c>
      <c r="V785">
        <v>212713.33</v>
      </c>
      <c r="Y785">
        <v>1779146.2</v>
      </c>
      <c r="Z785">
        <v>229281.9</v>
      </c>
      <c r="AD785">
        <v>307665.56</v>
      </c>
      <c r="AE785">
        <v>579032.1</v>
      </c>
      <c r="AJ785" s="5">
        <v>65806</v>
      </c>
      <c r="AK785">
        <v>194831.61</v>
      </c>
      <c r="AL785">
        <v>57003.69</v>
      </c>
      <c r="AM785">
        <v>207696.42</v>
      </c>
      <c r="AN785">
        <v>0</v>
      </c>
      <c r="AO785">
        <v>1798588.2</v>
      </c>
      <c r="AP785">
        <v>230077.97</v>
      </c>
      <c r="AS785" s="5">
        <v>65806</v>
      </c>
      <c r="AT785">
        <v>144137.53</v>
      </c>
      <c r="AU785">
        <v>43358.542999999998</v>
      </c>
      <c r="AV785">
        <v>261987.14</v>
      </c>
      <c r="AW785">
        <v>0</v>
      </c>
      <c r="AX785">
        <v>1587104.9</v>
      </c>
      <c r="AY785">
        <v>192041.56</v>
      </c>
      <c r="AZ785" s="5"/>
    </row>
    <row r="786" spans="2:52" x14ac:dyDescent="0.2">
      <c r="B786" s="5">
        <v>65837</v>
      </c>
      <c r="C786">
        <v>494384.06</v>
      </c>
      <c r="D786">
        <v>639503.72000000009</v>
      </c>
      <c r="E786">
        <v>288213.90000000002</v>
      </c>
      <c r="H786">
        <v>2037051.5</v>
      </c>
      <c r="I786">
        <v>4843228.5</v>
      </c>
      <c r="J786">
        <v>3136621.2</v>
      </c>
      <c r="M786">
        <v>344623.66</v>
      </c>
      <c r="N786">
        <v>428096.56</v>
      </c>
      <c r="S786" s="5">
        <v>65837</v>
      </c>
      <c r="T786">
        <v>480122.34</v>
      </c>
      <c r="U786">
        <v>531966.80000000005</v>
      </c>
      <c r="V786">
        <v>207655.47500000001</v>
      </c>
      <c r="Y786">
        <v>1782125.2</v>
      </c>
      <c r="Z786">
        <v>228987.8</v>
      </c>
      <c r="AD786">
        <v>294306.15999999997</v>
      </c>
      <c r="AE786">
        <v>534723.43999999994</v>
      </c>
      <c r="AJ786" s="5">
        <v>65837</v>
      </c>
      <c r="AK786">
        <v>187039.27</v>
      </c>
      <c r="AL786">
        <v>45361.167999999998</v>
      </c>
      <c r="AM786">
        <v>203826.78</v>
      </c>
      <c r="AN786">
        <v>0</v>
      </c>
      <c r="AO786">
        <v>1807269.6</v>
      </c>
      <c r="AP786">
        <v>229782.1</v>
      </c>
      <c r="AS786" s="5">
        <v>65837</v>
      </c>
      <c r="AT786">
        <v>139195.51999999999</v>
      </c>
      <c r="AU786">
        <v>39066.31</v>
      </c>
      <c r="AV786">
        <v>249435.03</v>
      </c>
      <c r="AW786">
        <v>0</v>
      </c>
      <c r="AX786">
        <v>1590483.2</v>
      </c>
      <c r="AY786">
        <v>191642.25</v>
      </c>
      <c r="AZ786" s="5"/>
    </row>
    <row r="787" spans="2:52" x14ac:dyDescent="0.2">
      <c r="B787" s="5">
        <v>65867</v>
      </c>
      <c r="C787">
        <v>431615.75</v>
      </c>
      <c r="D787">
        <v>629176.69000000006</v>
      </c>
      <c r="E787">
        <v>285497.84000000003</v>
      </c>
      <c r="H787">
        <v>2045376.5</v>
      </c>
      <c r="I787">
        <v>4823395</v>
      </c>
      <c r="J787">
        <v>3118085.2</v>
      </c>
      <c r="M787">
        <v>324487.78000000003</v>
      </c>
      <c r="N787">
        <v>407544.7</v>
      </c>
      <c r="S787" s="5">
        <v>65867</v>
      </c>
      <c r="T787">
        <v>443069.88</v>
      </c>
      <c r="U787">
        <v>528820.80000000005</v>
      </c>
      <c r="V787">
        <v>209187.06700000001</v>
      </c>
      <c r="Y787">
        <v>1785277.1</v>
      </c>
      <c r="Z787">
        <v>227710.86</v>
      </c>
      <c r="AD787">
        <v>286778</v>
      </c>
      <c r="AE787">
        <v>509060.8</v>
      </c>
      <c r="AJ787" s="5">
        <v>65867</v>
      </c>
      <c r="AK787">
        <v>180714.12</v>
      </c>
      <c r="AL787">
        <v>39718.222999999998</v>
      </c>
      <c r="AM787">
        <v>199723.78</v>
      </c>
      <c r="AN787">
        <v>0</v>
      </c>
      <c r="AO787">
        <v>1815871.4</v>
      </c>
      <c r="AP787">
        <v>229505.14</v>
      </c>
      <c r="AS787" s="5">
        <v>65867</v>
      </c>
      <c r="AT787">
        <v>135474.10999999999</v>
      </c>
      <c r="AU787">
        <v>35860.285000000003</v>
      </c>
      <c r="AV787">
        <v>239716.73</v>
      </c>
      <c r="AW787">
        <v>0</v>
      </c>
      <c r="AX787">
        <v>1594021.4</v>
      </c>
      <c r="AY787">
        <v>191255.64</v>
      </c>
      <c r="AZ787" s="5"/>
    </row>
    <row r="788" spans="2:52" x14ac:dyDescent="0.2">
      <c r="B788" s="5">
        <v>65898</v>
      </c>
      <c r="C788">
        <v>437656.9</v>
      </c>
      <c r="D788">
        <v>626470.98</v>
      </c>
      <c r="E788">
        <v>292560.03000000003</v>
      </c>
      <c r="H788">
        <v>2053648.6</v>
      </c>
      <c r="I788">
        <v>4868492</v>
      </c>
      <c r="J788">
        <v>3094336.2</v>
      </c>
      <c r="M788">
        <v>318705.44</v>
      </c>
      <c r="N788">
        <v>419912.1</v>
      </c>
      <c r="S788" s="5">
        <v>65898</v>
      </c>
      <c r="T788">
        <v>455946.25</v>
      </c>
      <c r="U788">
        <v>532706.6</v>
      </c>
      <c r="V788">
        <v>220678.712</v>
      </c>
      <c r="Y788">
        <v>1788599.5</v>
      </c>
      <c r="Z788">
        <v>225672.12</v>
      </c>
      <c r="AD788">
        <v>291630.25</v>
      </c>
      <c r="AE788">
        <v>513618.78</v>
      </c>
      <c r="AJ788" s="5">
        <v>65898</v>
      </c>
      <c r="AK788">
        <v>177082.81</v>
      </c>
      <c r="AL788">
        <v>38268.06</v>
      </c>
      <c r="AM788">
        <v>197520.02</v>
      </c>
      <c r="AN788">
        <v>0</v>
      </c>
      <c r="AO788">
        <v>1824402</v>
      </c>
      <c r="AP788">
        <v>229246.44</v>
      </c>
      <c r="AS788" s="5">
        <v>65898</v>
      </c>
      <c r="AT788">
        <v>134602.16</v>
      </c>
      <c r="AU788">
        <v>36613.991999999998</v>
      </c>
      <c r="AV788">
        <v>233956.44</v>
      </c>
      <c r="AW788">
        <v>0</v>
      </c>
      <c r="AX788">
        <v>1597718.6</v>
      </c>
      <c r="AY788">
        <v>190880.89</v>
      </c>
      <c r="AZ788" s="5"/>
    </row>
    <row r="789" spans="2:52" x14ac:dyDescent="0.2">
      <c r="B789" s="5">
        <v>65928</v>
      </c>
      <c r="C789">
        <v>500728.16</v>
      </c>
      <c r="D789">
        <v>629693.95000000007</v>
      </c>
      <c r="E789">
        <v>311781.2</v>
      </c>
      <c r="H789">
        <v>2061875.6</v>
      </c>
      <c r="I789">
        <v>4994632</v>
      </c>
      <c r="J789">
        <v>3111760</v>
      </c>
      <c r="M789">
        <v>327115.56</v>
      </c>
      <c r="N789">
        <v>502103.16</v>
      </c>
      <c r="S789" s="5">
        <v>65928</v>
      </c>
      <c r="T789">
        <v>522065.38</v>
      </c>
      <c r="U789">
        <v>537405.5</v>
      </c>
      <c r="V789">
        <v>240557.21999999997</v>
      </c>
      <c r="Y789">
        <v>1792090</v>
      </c>
      <c r="Z789">
        <v>223184.94</v>
      </c>
      <c r="AD789">
        <v>306402.96999999997</v>
      </c>
      <c r="AE789">
        <v>574832.69999999995</v>
      </c>
      <c r="AJ789" s="5">
        <v>65928</v>
      </c>
      <c r="AK789">
        <v>175815.12</v>
      </c>
      <c r="AL789">
        <v>40406.277000000002</v>
      </c>
      <c r="AM789">
        <v>197165.05</v>
      </c>
      <c r="AN789">
        <v>0</v>
      </c>
      <c r="AO789">
        <v>1832870.2</v>
      </c>
      <c r="AP789">
        <v>229005.47</v>
      </c>
      <c r="AS789" s="5">
        <v>65928</v>
      </c>
      <c r="AT789">
        <v>135600.70000000001</v>
      </c>
      <c r="AU789">
        <v>40221.311999999998</v>
      </c>
      <c r="AV789">
        <v>232103.25</v>
      </c>
      <c r="AW789">
        <v>0</v>
      </c>
      <c r="AX789">
        <v>1601572.6</v>
      </c>
      <c r="AY789">
        <v>190517.39</v>
      </c>
      <c r="AZ789" s="5"/>
    </row>
    <row r="790" spans="2:52" x14ac:dyDescent="0.2">
      <c r="B790" s="5">
        <v>65959</v>
      </c>
      <c r="C790">
        <v>560155.4</v>
      </c>
      <c r="D790">
        <v>637907.32000000007</v>
      </c>
      <c r="E790">
        <v>338859.25</v>
      </c>
      <c r="H790">
        <v>2070064.5</v>
      </c>
      <c r="I790">
        <v>5144599.5</v>
      </c>
      <c r="J790">
        <v>3178808.8</v>
      </c>
      <c r="M790">
        <v>349479.53</v>
      </c>
      <c r="N790">
        <v>675084.9</v>
      </c>
      <c r="S790" s="5">
        <v>65959</v>
      </c>
      <c r="T790">
        <v>596772.4</v>
      </c>
      <c r="U790">
        <v>543481.06000000006</v>
      </c>
      <c r="V790">
        <v>269404.57999999996</v>
      </c>
      <c r="Y790">
        <v>1795744.9</v>
      </c>
      <c r="Z790">
        <v>220620.81</v>
      </c>
      <c r="AD790">
        <v>328545.59999999998</v>
      </c>
      <c r="AE790">
        <v>712434.75</v>
      </c>
      <c r="AJ790" s="5">
        <v>65959</v>
      </c>
      <c r="AK790">
        <v>176420.3</v>
      </c>
      <c r="AL790">
        <v>45812.866999999998</v>
      </c>
      <c r="AM790">
        <v>197853.08</v>
      </c>
      <c r="AN790">
        <v>0</v>
      </c>
      <c r="AO790">
        <v>1841282.4</v>
      </c>
      <c r="AP790">
        <v>228782.05</v>
      </c>
      <c r="AS790" s="5">
        <v>65959</v>
      </c>
      <c r="AT790">
        <v>138179.56</v>
      </c>
      <c r="AU790">
        <v>45549.133000000002</v>
      </c>
      <c r="AV790">
        <v>231795.38</v>
      </c>
      <c r="AW790">
        <v>0</v>
      </c>
      <c r="AX790">
        <v>1605580.4</v>
      </c>
      <c r="AY790">
        <v>190164.62</v>
      </c>
      <c r="AZ790" s="5"/>
    </row>
    <row r="791" spans="2:52" x14ac:dyDescent="0.2">
      <c r="B791" s="5">
        <v>65990</v>
      </c>
      <c r="C791">
        <v>601318</v>
      </c>
      <c r="D791">
        <v>647444.71</v>
      </c>
      <c r="E791">
        <v>353987.34</v>
      </c>
      <c r="H791">
        <v>2078220.1</v>
      </c>
      <c r="I791">
        <v>5333368</v>
      </c>
      <c r="J791">
        <v>3225975.2</v>
      </c>
      <c r="M791">
        <v>385573.3</v>
      </c>
      <c r="N791">
        <v>844479.94</v>
      </c>
      <c r="S791" s="5">
        <v>65990</v>
      </c>
      <c r="T791">
        <v>655304.80000000005</v>
      </c>
      <c r="U791">
        <v>551646</v>
      </c>
      <c r="V791">
        <v>285022.07</v>
      </c>
      <c r="Y791">
        <v>1799559.8</v>
      </c>
      <c r="Z791">
        <v>218354.8</v>
      </c>
      <c r="AD791">
        <v>353988.44</v>
      </c>
      <c r="AE791">
        <v>855234.4</v>
      </c>
      <c r="AJ791" s="5">
        <v>65990</v>
      </c>
      <c r="AK791">
        <v>179222.03</v>
      </c>
      <c r="AL791">
        <v>54794.144999999997</v>
      </c>
      <c r="AM791">
        <v>199532.56</v>
      </c>
      <c r="AN791">
        <v>0</v>
      </c>
      <c r="AO791">
        <v>1849644.1</v>
      </c>
      <c r="AP791">
        <v>228575.95</v>
      </c>
      <c r="AS791" s="5">
        <v>65990</v>
      </c>
      <c r="AT791">
        <v>142106.31</v>
      </c>
      <c r="AU791">
        <v>52182.847999999998</v>
      </c>
      <c r="AV791">
        <v>232312.97</v>
      </c>
      <c r="AW791">
        <v>0</v>
      </c>
      <c r="AX791">
        <v>1609737.4</v>
      </c>
      <c r="AY791">
        <v>189822.2</v>
      </c>
      <c r="AZ791" s="5"/>
    </row>
    <row r="792" spans="2:52" x14ac:dyDescent="0.2">
      <c r="B792" s="5">
        <v>66020</v>
      </c>
      <c r="C792">
        <v>632290.9</v>
      </c>
      <c r="D792">
        <v>656600.67999999993</v>
      </c>
      <c r="E792">
        <v>354863.28</v>
      </c>
      <c r="H792">
        <v>2086345.4</v>
      </c>
      <c r="I792">
        <v>5466989</v>
      </c>
      <c r="J792">
        <v>3218687.5</v>
      </c>
      <c r="M792">
        <v>418630.78</v>
      </c>
      <c r="N792">
        <v>934158.06</v>
      </c>
      <c r="S792" s="5">
        <v>66020</v>
      </c>
      <c r="T792">
        <v>686941.3</v>
      </c>
      <c r="U792">
        <v>557426.5</v>
      </c>
      <c r="V792">
        <v>278202.49300000002</v>
      </c>
      <c r="Y792">
        <v>1803529.2</v>
      </c>
      <c r="Z792">
        <v>216692.38</v>
      </c>
      <c r="AD792">
        <v>373668.84</v>
      </c>
      <c r="AE792">
        <v>915184.56</v>
      </c>
      <c r="AJ792" s="5">
        <v>66020</v>
      </c>
      <c r="AK792">
        <v>183715.02</v>
      </c>
      <c r="AL792">
        <v>64766.508000000002</v>
      </c>
      <c r="AM792">
        <v>202104.14</v>
      </c>
      <c r="AN792">
        <v>0</v>
      </c>
      <c r="AO792">
        <v>1857958</v>
      </c>
      <c r="AP792">
        <v>228387.31</v>
      </c>
      <c r="AS792" s="5">
        <v>66020</v>
      </c>
      <c r="AT792">
        <v>146752.60999999999</v>
      </c>
      <c r="AU792">
        <v>58611.1</v>
      </c>
      <c r="AV792">
        <v>233588.98</v>
      </c>
      <c r="AW792">
        <v>0</v>
      </c>
      <c r="AX792">
        <v>1614039.2</v>
      </c>
      <c r="AY792">
        <v>189489.94</v>
      </c>
      <c r="AZ792" s="5"/>
    </row>
    <row r="793" spans="2:52" x14ac:dyDescent="0.2">
      <c r="B793" s="5">
        <v>66051</v>
      </c>
      <c r="C793">
        <v>625138</v>
      </c>
      <c r="D793">
        <v>664269.80000000005</v>
      </c>
      <c r="E793">
        <v>347485.97</v>
      </c>
      <c r="H793">
        <v>2094442.2</v>
      </c>
      <c r="I793">
        <v>5547790.5</v>
      </c>
      <c r="J793">
        <v>3203147.2</v>
      </c>
      <c r="M793">
        <v>439383.56</v>
      </c>
      <c r="N793">
        <v>948359.94</v>
      </c>
      <c r="S793" s="5">
        <v>66051</v>
      </c>
      <c r="T793">
        <v>687141.8</v>
      </c>
      <c r="U793">
        <v>559419.6</v>
      </c>
      <c r="V793">
        <v>262878.21999999997</v>
      </c>
      <c r="Y793">
        <v>1807647.5</v>
      </c>
      <c r="Z793">
        <v>215746.39</v>
      </c>
      <c r="AD793">
        <v>379286.28</v>
      </c>
      <c r="AE793">
        <v>899234.94</v>
      </c>
      <c r="AJ793" s="5">
        <v>66051</v>
      </c>
      <c r="AK793">
        <v>188507.36</v>
      </c>
      <c r="AL793">
        <v>72463.520000000004</v>
      </c>
      <c r="AM793">
        <v>205264</v>
      </c>
      <c r="AN793">
        <v>0</v>
      </c>
      <c r="AO793">
        <v>1866226</v>
      </c>
      <c r="AP793">
        <v>228216.23</v>
      </c>
      <c r="AS793" s="5">
        <v>66051</v>
      </c>
      <c r="AT793">
        <v>150972.82999999999</v>
      </c>
      <c r="AU793">
        <v>62416.086000000003</v>
      </c>
      <c r="AV793">
        <v>234774.1</v>
      </c>
      <c r="AW793">
        <v>0</v>
      </c>
      <c r="AX793">
        <v>1618479.5</v>
      </c>
      <c r="AY793">
        <v>189167.77</v>
      </c>
      <c r="AZ793" s="5"/>
    </row>
    <row r="794" spans="2:52" x14ac:dyDescent="0.2">
      <c r="B794" s="5">
        <v>66081</v>
      </c>
      <c r="C794">
        <v>555701.56000000006</v>
      </c>
      <c r="D794">
        <v>661056.38</v>
      </c>
      <c r="E794">
        <v>336413.47</v>
      </c>
      <c r="H794">
        <v>2102511.5</v>
      </c>
      <c r="I794">
        <v>5523646.5</v>
      </c>
      <c r="J794">
        <v>3210378.2</v>
      </c>
      <c r="M794">
        <v>445710.06</v>
      </c>
      <c r="N794">
        <v>921170.5</v>
      </c>
      <c r="S794" s="5">
        <v>66081</v>
      </c>
      <c r="T794">
        <v>622272.75</v>
      </c>
      <c r="U794">
        <v>556344.56000000006</v>
      </c>
      <c r="V794">
        <v>244469.29800000001</v>
      </c>
      <c r="Y794">
        <v>1811908.1</v>
      </c>
      <c r="Z794">
        <v>215550.36</v>
      </c>
      <c r="AD794">
        <v>365338.53</v>
      </c>
      <c r="AE794">
        <v>849720.5</v>
      </c>
      <c r="AJ794" s="5">
        <v>66081</v>
      </c>
      <c r="AK794">
        <v>192551.77</v>
      </c>
      <c r="AL794">
        <v>77698.085999999996</v>
      </c>
      <c r="AM794">
        <v>208002.25</v>
      </c>
      <c r="AN794">
        <v>0</v>
      </c>
      <c r="AO794">
        <v>1874448.6</v>
      </c>
      <c r="AP794">
        <v>228063.02</v>
      </c>
      <c r="AS794" s="5">
        <v>66081</v>
      </c>
      <c r="AT794">
        <v>153174.03</v>
      </c>
      <c r="AU794">
        <v>60118.684000000001</v>
      </c>
      <c r="AV794">
        <v>235218.36</v>
      </c>
      <c r="AW794">
        <v>0</v>
      </c>
      <c r="AX794">
        <v>1623052.4</v>
      </c>
      <c r="AY794">
        <v>188855.83</v>
      </c>
      <c r="AZ794" s="5"/>
    </row>
    <row r="795" spans="2:52" x14ac:dyDescent="0.2">
      <c r="B795" s="5">
        <v>66112</v>
      </c>
      <c r="C795">
        <v>516293.12</v>
      </c>
      <c r="D795">
        <v>652540.48</v>
      </c>
      <c r="E795">
        <v>323649.40000000002</v>
      </c>
      <c r="H795">
        <v>2110553</v>
      </c>
      <c r="I795">
        <v>5374323.5</v>
      </c>
      <c r="J795">
        <v>3215819.2</v>
      </c>
      <c r="M795">
        <v>432144.2</v>
      </c>
      <c r="N795">
        <v>877801.25</v>
      </c>
      <c r="S795" s="5">
        <v>66112</v>
      </c>
      <c r="T795">
        <v>577741.80000000005</v>
      </c>
      <c r="U795">
        <v>547276.4</v>
      </c>
      <c r="V795">
        <v>231008.82800000001</v>
      </c>
      <c r="Y795">
        <v>1816304.4</v>
      </c>
      <c r="Z795">
        <v>216003.92</v>
      </c>
      <c r="AD795">
        <v>335435.03000000003</v>
      </c>
      <c r="AE795">
        <v>788598.3</v>
      </c>
      <c r="AJ795" s="5">
        <v>66112</v>
      </c>
      <c r="AK795">
        <v>194120.12</v>
      </c>
      <c r="AL795">
        <v>77471.899999999994</v>
      </c>
      <c r="AM795">
        <v>210173.02</v>
      </c>
      <c r="AN795">
        <v>0</v>
      </c>
      <c r="AO795">
        <v>1882625</v>
      </c>
      <c r="AP795">
        <v>227928.05</v>
      </c>
      <c r="AS795" s="5">
        <v>66112</v>
      </c>
      <c r="AT795">
        <v>151297.64000000001</v>
      </c>
      <c r="AU795">
        <v>52837.2</v>
      </c>
      <c r="AV795">
        <v>235561.05</v>
      </c>
      <c r="AW795">
        <v>0</v>
      </c>
      <c r="AX795">
        <v>1627750.1</v>
      </c>
      <c r="AY795">
        <v>188554.34</v>
      </c>
      <c r="AZ795" s="5"/>
    </row>
    <row r="796" spans="2:52" x14ac:dyDescent="0.2">
      <c r="B796" s="5">
        <v>66143</v>
      </c>
      <c r="C796">
        <v>520800.28</v>
      </c>
      <c r="D796">
        <v>642023.41999999993</v>
      </c>
      <c r="E796">
        <v>310985.62</v>
      </c>
      <c r="H796">
        <v>2118378.7999999998</v>
      </c>
      <c r="I796">
        <v>5172364</v>
      </c>
      <c r="J796">
        <v>3196195.8</v>
      </c>
      <c r="M796">
        <v>401473.38</v>
      </c>
      <c r="N796">
        <v>837861.4</v>
      </c>
      <c r="S796" s="5">
        <v>66143</v>
      </c>
      <c r="T796">
        <v>565626.80000000005</v>
      </c>
      <c r="U796">
        <v>541300.75</v>
      </c>
      <c r="V796">
        <v>220883.09999999998</v>
      </c>
      <c r="Y796">
        <v>1820767.6</v>
      </c>
      <c r="Z796">
        <v>216575.31</v>
      </c>
      <c r="AD796">
        <v>308755.28000000003</v>
      </c>
      <c r="AE796">
        <v>734067.4</v>
      </c>
      <c r="AJ796" s="5">
        <v>66143</v>
      </c>
      <c r="AK796">
        <v>191734.05</v>
      </c>
      <c r="AL796">
        <v>68184.054999999993</v>
      </c>
      <c r="AM796">
        <v>212279.9</v>
      </c>
      <c r="AN796">
        <v>0</v>
      </c>
      <c r="AO796">
        <v>1890568.4</v>
      </c>
      <c r="AP796">
        <v>227810.47</v>
      </c>
      <c r="AS796" s="5">
        <v>66143</v>
      </c>
      <c r="AT796">
        <v>146137.98000000001</v>
      </c>
      <c r="AU796">
        <v>43252.273000000001</v>
      </c>
      <c r="AV796">
        <v>235663.61</v>
      </c>
      <c r="AW796">
        <v>0</v>
      </c>
      <c r="AX796">
        <v>1632505.9</v>
      </c>
      <c r="AY796">
        <v>188261.94</v>
      </c>
      <c r="AZ796" s="5"/>
    </row>
    <row r="797" spans="2:52" x14ac:dyDescent="0.2">
      <c r="B797" s="5">
        <v>66171</v>
      </c>
      <c r="C797">
        <v>530267.93999999994</v>
      </c>
      <c r="D797">
        <v>632989.39</v>
      </c>
      <c r="E797">
        <v>305691.38</v>
      </c>
      <c r="H797">
        <v>2124856.2000000002</v>
      </c>
      <c r="I797">
        <v>5004474</v>
      </c>
      <c r="J797">
        <v>3167391</v>
      </c>
      <c r="M797">
        <v>372941.62</v>
      </c>
      <c r="N797">
        <v>798875.8</v>
      </c>
      <c r="S797" s="5">
        <v>66171</v>
      </c>
      <c r="T797">
        <v>543443.25</v>
      </c>
      <c r="U797">
        <v>538351.80000000005</v>
      </c>
      <c r="V797">
        <v>213577.14600000001</v>
      </c>
      <c r="Y797">
        <v>1824931.6</v>
      </c>
      <c r="Z797">
        <v>216821.47</v>
      </c>
      <c r="AD797">
        <v>296717.96999999997</v>
      </c>
      <c r="AE797">
        <v>681559.2</v>
      </c>
      <c r="AJ797" s="5">
        <v>66171</v>
      </c>
      <c r="AK797">
        <v>187124.14</v>
      </c>
      <c r="AL797">
        <v>58845.91</v>
      </c>
      <c r="AM797">
        <v>214202.88</v>
      </c>
      <c r="AN797">
        <v>0</v>
      </c>
      <c r="AO797">
        <v>1897150</v>
      </c>
      <c r="AP797">
        <v>227706.19</v>
      </c>
      <c r="AS797" s="5">
        <v>66171</v>
      </c>
      <c r="AT797">
        <v>141369.82999999999</v>
      </c>
      <c r="AU797">
        <v>38400.980000000003</v>
      </c>
      <c r="AV797">
        <v>235407.4</v>
      </c>
      <c r="AW797">
        <v>0</v>
      </c>
      <c r="AX797">
        <v>1636956.5</v>
      </c>
      <c r="AY797">
        <v>187975.08</v>
      </c>
      <c r="AZ797" s="5"/>
    </row>
    <row r="798" spans="2:52" x14ac:dyDescent="0.2">
      <c r="B798" s="5">
        <v>66202</v>
      </c>
      <c r="C798">
        <v>497892.22</v>
      </c>
      <c r="D798">
        <v>624733.73</v>
      </c>
      <c r="E798">
        <v>300350.65999999997</v>
      </c>
      <c r="H798">
        <v>2129681.5</v>
      </c>
      <c r="I798">
        <v>4891453.5</v>
      </c>
      <c r="J798">
        <v>3151744.5</v>
      </c>
      <c r="M798">
        <v>354254.72</v>
      </c>
      <c r="N798">
        <v>762809.44</v>
      </c>
      <c r="S798" s="5">
        <v>66202</v>
      </c>
      <c r="T798">
        <v>500249.22</v>
      </c>
      <c r="U798">
        <v>530157.5</v>
      </c>
      <c r="V798">
        <v>211640.78599999999</v>
      </c>
      <c r="Y798">
        <v>1828662.1</v>
      </c>
      <c r="Z798">
        <v>216441.98</v>
      </c>
      <c r="AD798">
        <v>289032.94</v>
      </c>
      <c r="AE798">
        <v>637732.69999999995</v>
      </c>
      <c r="AJ798" s="5">
        <v>66202</v>
      </c>
      <c r="AK798">
        <v>182520.27</v>
      </c>
      <c r="AL798">
        <v>53418.023000000001</v>
      </c>
      <c r="AM798">
        <v>215997.98</v>
      </c>
      <c r="AN798">
        <v>0</v>
      </c>
      <c r="AO798">
        <v>1902071.8</v>
      </c>
      <c r="AP798">
        <v>227609.67</v>
      </c>
      <c r="AS798" s="5">
        <v>66202</v>
      </c>
      <c r="AT798">
        <v>137866.03</v>
      </c>
      <c r="AU798">
        <v>37190.406000000003</v>
      </c>
      <c r="AV798">
        <v>234766.86</v>
      </c>
      <c r="AW798">
        <v>0</v>
      </c>
      <c r="AX798">
        <v>1640970.4</v>
      </c>
      <c r="AY798">
        <v>187691.98</v>
      </c>
      <c r="AZ798" s="5"/>
    </row>
    <row r="799" spans="2:52" x14ac:dyDescent="0.2">
      <c r="B799" s="5">
        <v>66232</v>
      </c>
      <c r="C799">
        <v>479942.97</v>
      </c>
      <c r="D799">
        <v>618515.72000000009</v>
      </c>
      <c r="E799">
        <v>302561.28000000003</v>
      </c>
      <c r="H799">
        <v>2132985.7999999998</v>
      </c>
      <c r="I799">
        <v>4855294</v>
      </c>
      <c r="J799">
        <v>3122002.5</v>
      </c>
      <c r="M799">
        <v>341886.9</v>
      </c>
      <c r="N799">
        <v>742787.7</v>
      </c>
      <c r="S799" s="5">
        <v>66232</v>
      </c>
      <c r="T799">
        <v>494597.84</v>
      </c>
      <c r="U799">
        <v>526902.56000000006</v>
      </c>
      <c r="V799">
        <v>226575.29800000001</v>
      </c>
      <c r="Y799">
        <v>1831975.2</v>
      </c>
      <c r="Z799">
        <v>215322.89</v>
      </c>
      <c r="AD799">
        <v>279764.56</v>
      </c>
      <c r="AE799">
        <v>633608.5</v>
      </c>
      <c r="AJ799" s="5">
        <v>66232</v>
      </c>
      <c r="AK799">
        <v>178651.95</v>
      </c>
      <c r="AL799">
        <v>49874.695</v>
      </c>
      <c r="AM799">
        <v>217724.5</v>
      </c>
      <c r="AN799">
        <v>0</v>
      </c>
      <c r="AO799">
        <v>1905469.8</v>
      </c>
      <c r="AP799">
        <v>227515.81</v>
      </c>
      <c r="AS799" s="5">
        <v>66232</v>
      </c>
      <c r="AT799">
        <v>134941.56</v>
      </c>
      <c r="AU799">
        <v>34942.226999999999</v>
      </c>
      <c r="AV799">
        <v>234059.9</v>
      </c>
      <c r="AW799">
        <v>0</v>
      </c>
      <c r="AX799">
        <v>1644564.2</v>
      </c>
      <c r="AY799">
        <v>187411.16</v>
      </c>
      <c r="AZ799" s="5"/>
    </row>
    <row r="800" spans="2:52" x14ac:dyDescent="0.2">
      <c r="B800" s="5">
        <v>66263</v>
      </c>
      <c r="C800">
        <v>521463.66</v>
      </c>
      <c r="D800">
        <v>614056.07999999996</v>
      </c>
      <c r="E800">
        <v>317356.79999999999</v>
      </c>
      <c r="H800">
        <v>2134937.2000000002</v>
      </c>
      <c r="I800">
        <v>4861752.5</v>
      </c>
      <c r="J800">
        <v>3106714.8</v>
      </c>
      <c r="M800">
        <v>335703.6</v>
      </c>
      <c r="N800">
        <v>775166.75</v>
      </c>
      <c r="S800" s="5">
        <v>66263</v>
      </c>
      <c r="T800">
        <v>551425.56000000006</v>
      </c>
      <c r="U800">
        <v>524216.38</v>
      </c>
      <c r="V800">
        <v>255839.82699999999</v>
      </c>
      <c r="Y800">
        <v>1834910.8</v>
      </c>
      <c r="Z800">
        <v>213650.48</v>
      </c>
      <c r="AD800">
        <v>276322.88</v>
      </c>
      <c r="AE800">
        <v>717411.75</v>
      </c>
      <c r="AJ800" s="5">
        <v>66263</v>
      </c>
      <c r="AK800">
        <v>176080.8</v>
      </c>
      <c r="AL800">
        <v>48039.51</v>
      </c>
      <c r="AM800">
        <v>220100.23</v>
      </c>
      <c r="AN800">
        <v>0</v>
      </c>
      <c r="AO800">
        <v>1907516.6</v>
      </c>
      <c r="AP800">
        <v>227420.48</v>
      </c>
      <c r="AS800" s="5">
        <v>66263</v>
      </c>
      <c r="AT800">
        <v>133031.89000000001</v>
      </c>
      <c r="AU800">
        <v>33472.68</v>
      </c>
      <c r="AV800">
        <v>234261.38</v>
      </c>
      <c r="AW800">
        <v>0</v>
      </c>
      <c r="AX800">
        <v>1647779.4</v>
      </c>
      <c r="AY800">
        <v>187131.58</v>
      </c>
      <c r="AZ800" s="5"/>
    </row>
    <row r="801" spans="2:52" x14ac:dyDescent="0.2">
      <c r="B801" s="5">
        <v>66293</v>
      </c>
      <c r="C801">
        <v>572031</v>
      </c>
      <c r="D801">
        <v>616576.67999999993</v>
      </c>
      <c r="E801">
        <v>351377.56</v>
      </c>
      <c r="H801">
        <v>2135691.2000000002</v>
      </c>
      <c r="I801">
        <v>4929836.5</v>
      </c>
      <c r="J801">
        <v>3169869.2</v>
      </c>
      <c r="M801">
        <v>340934.72</v>
      </c>
      <c r="N801">
        <v>926210.9</v>
      </c>
      <c r="S801" s="5">
        <v>66293</v>
      </c>
      <c r="T801">
        <v>615057.93999999994</v>
      </c>
      <c r="U801">
        <v>527291.75</v>
      </c>
      <c r="V801">
        <v>292833.45999999996</v>
      </c>
      <c r="Y801">
        <v>1837509.1</v>
      </c>
      <c r="Z801">
        <v>211687.23</v>
      </c>
      <c r="AD801">
        <v>282989.2</v>
      </c>
      <c r="AE801">
        <v>904166.94</v>
      </c>
      <c r="AJ801" s="5">
        <v>66293</v>
      </c>
      <c r="AK801">
        <v>175144.89</v>
      </c>
      <c r="AL801">
        <v>49711.89</v>
      </c>
      <c r="AM801">
        <v>223805.8</v>
      </c>
      <c r="AN801">
        <v>0</v>
      </c>
      <c r="AO801">
        <v>1908370.8</v>
      </c>
      <c r="AP801">
        <v>227320.55</v>
      </c>
      <c r="AS801" s="5">
        <v>66293</v>
      </c>
      <c r="AT801">
        <v>132462.94</v>
      </c>
      <c r="AU801">
        <v>35522.805</v>
      </c>
      <c r="AV801">
        <v>235591.8</v>
      </c>
      <c r="AW801">
        <v>0</v>
      </c>
      <c r="AX801">
        <v>1650656.2</v>
      </c>
      <c r="AY801">
        <v>186852.81</v>
      </c>
      <c r="AZ801" s="5"/>
    </row>
    <row r="802" spans="2:52" x14ac:dyDescent="0.2">
      <c r="B802" s="5">
        <v>66324</v>
      </c>
      <c r="C802">
        <v>654175.75</v>
      </c>
      <c r="D802">
        <v>622930.96</v>
      </c>
      <c r="E802">
        <v>383402.75</v>
      </c>
      <c r="H802">
        <v>2135385.7999999998</v>
      </c>
      <c r="I802">
        <v>5043538.5</v>
      </c>
      <c r="J802">
        <v>3263163.5</v>
      </c>
      <c r="M802">
        <v>361096.28</v>
      </c>
      <c r="N802">
        <v>1160202.8</v>
      </c>
      <c r="S802" s="5">
        <v>66324</v>
      </c>
      <c r="T802">
        <v>676922.06</v>
      </c>
      <c r="U802">
        <v>537511.25</v>
      </c>
      <c r="V802">
        <v>328527.48800000001</v>
      </c>
      <c r="Y802">
        <v>1839805.4</v>
      </c>
      <c r="Z802">
        <v>209709.69</v>
      </c>
      <c r="AD802">
        <v>302251.21999999997</v>
      </c>
      <c r="AE802">
        <v>1149343.2</v>
      </c>
      <c r="AJ802" s="5">
        <v>66324</v>
      </c>
      <c r="AK802">
        <v>176139.75</v>
      </c>
      <c r="AL802">
        <v>55243.862999999998</v>
      </c>
      <c r="AM802">
        <v>229331.61</v>
      </c>
      <c r="AN802">
        <v>0</v>
      </c>
      <c r="AO802">
        <v>1908172.2</v>
      </c>
      <c r="AP802">
        <v>227213.75</v>
      </c>
      <c r="AS802" s="5">
        <v>66324</v>
      </c>
      <c r="AT802">
        <v>133487.06</v>
      </c>
      <c r="AU802">
        <v>41081.203000000001</v>
      </c>
      <c r="AV802">
        <v>238225.94</v>
      </c>
      <c r="AW802">
        <v>0</v>
      </c>
      <c r="AX802">
        <v>1653230.4</v>
      </c>
      <c r="AY802">
        <v>186574.95</v>
      </c>
      <c r="AZ802" s="5"/>
    </row>
    <row r="803" spans="2:52" x14ac:dyDescent="0.2">
      <c r="B803" s="5">
        <v>66355</v>
      </c>
      <c r="C803">
        <v>723732.8</v>
      </c>
      <c r="D803">
        <v>632742.37000000011</v>
      </c>
      <c r="E803">
        <v>398835.4</v>
      </c>
      <c r="H803">
        <v>2134141.2000000002</v>
      </c>
      <c r="I803">
        <v>5190661.5</v>
      </c>
      <c r="J803">
        <v>3347549.5</v>
      </c>
      <c r="M803">
        <v>390989.22</v>
      </c>
      <c r="N803">
        <v>1354301.8</v>
      </c>
      <c r="S803" s="5">
        <v>66355</v>
      </c>
      <c r="T803">
        <v>749803.9</v>
      </c>
      <c r="U803">
        <v>549382.1</v>
      </c>
      <c r="V803">
        <v>335799.68200000003</v>
      </c>
      <c r="Y803">
        <v>1841828.8</v>
      </c>
      <c r="Z803">
        <v>208374.89</v>
      </c>
      <c r="AD803">
        <v>333632.62</v>
      </c>
      <c r="AE803">
        <v>1339949.3999999999</v>
      </c>
      <c r="AJ803" s="5">
        <v>66355</v>
      </c>
      <c r="AK803">
        <v>178758.45</v>
      </c>
      <c r="AL803">
        <v>63179.695</v>
      </c>
      <c r="AM803">
        <v>236700.86</v>
      </c>
      <c r="AN803">
        <v>0</v>
      </c>
      <c r="AO803">
        <v>1907042.8</v>
      </c>
      <c r="AP803">
        <v>227098.45</v>
      </c>
      <c r="AS803" s="5">
        <v>66355</v>
      </c>
      <c r="AT803">
        <v>136270.60999999999</v>
      </c>
      <c r="AU803">
        <v>49935.741999999998</v>
      </c>
      <c r="AV803">
        <v>242401.84</v>
      </c>
      <c r="AW803">
        <v>0</v>
      </c>
      <c r="AX803">
        <v>1655530</v>
      </c>
      <c r="AY803">
        <v>186298.47</v>
      </c>
      <c r="AZ803" s="5"/>
    </row>
    <row r="804" spans="2:52" x14ac:dyDescent="0.2">
      <c r="B804" s="5">
        <v>66385</v>
      </c>
      <c r="C804">
        <v>746463.75</v>
      </c>
      <c r="D804">
        <v>640685.49</v>
      </c>
      <c r="E804">
        <v>396542.3</v>
      </c>
      <c r="H804">
        <v>2132062.7999999998</v>
      </c>
      <c r="I804">
        <v>5306050.5</v>
      </c>
      <c r="J804">
        <v>3338000.5</v>
      </c>
      <c r="M804">
        <v>419508.12</v>
      </c>
      <c r="N804">
        <v>1442345</v>
      </c>
      <c r="S804" s="5">
        <v>66385</v>
      </c>
      <c r="T804">
        <v>787875.56</v>
      </c>
      <c r="U804">
        <v>556925.19999999995</v>
      </c>
      <c r="V804">
        <v>324311.603</v>
      </c>
      <c r="Y804">
        <v>1843603</v>
      </c>
      <c r="Z804">
        <v>208929.48</v>
      </c>
      <c r="AD804">
        <v>364548.12</v>
      </c>
      <c r="AE804">
        <v>1426332.6</v>
      </c>
      <c r="AJ804" s="5">
        <v>66385</v>
      </c>
      <c r="AK804">
        <v>182753.67</v>
      </c>
      <c r="AL804">
        <v>71873.483999999997</v>
      </c>
      <c r="AM804">
        <v>246001.03</v>
      </c>
      <c r="AN804">
        <v>0</v>
      </c>
      <c r="AO804">
        <v>1905089</v>
      </c>
      <c r="AP804">
        <v>226973.61</v>
      </c>
      <c r="AS804" s="5">
        <v>66385</v>
      </c>
      <c r="AT804">
        <v>140310.94</v>
      </c>
      <c r="AU804">
        <v>59769.684000000001</v>
      </c>
      <c r="AV804">
        <v>248261.45</v>
      </c>
      <c r="AW804">
        <v>0</v>
      </c>
      <c r="AX804">
        <v>1657579.1</v>
      </c>
      <c r="AY804">
        <v>186024.17</v>
      </c>
      <c r="AZ804" s="5"/>
    </row>
    <row r="805" spans="2:52" x14ac:dyDescent="0.2">
      <c r="B805" s="5">
        <v>66416</v>
      </c>
      <c r="C805">
        <v>705679.25</v>
      </c>
      <c r="D805">
        <v>645930.61</v>
      </c>
      <c r="E805">
        <v>378623.9</v>
      </c>
      <c r="H805">
        <v>2129241.2000000002</v>
      </c>
      <c r="I805">
        <v>5373425</v>
      </c>
      <c r="J805">
        <v>3303154.5</v>
      </c>
      <c r="M805">
        <v>440628</v>
      </c>
      <c r="N805">
        <v>1430897.6</v>
      </c>
      <c r="S805" s="5">
        <v>66416</v>
      </c>
      <c r="T805">
        <v>788637</v>
      </c>
      <c r="U805">
        <v>561542.06000000006</v>
      </c>
      <c r="V805">
        <v>303668.71600000001</v>
      </c>
      <c r="Y805">
        <v>1845146.8</v>
      </c>
      <c r="Z805">
        <v>210753.81</v>
      </c>
      <c r="AD805">
        <v>382177.3</v>
      </c>
      <c r="AE805">
        <v>1425058</v>
      </c>
      <c r="AJ805" s="5">
        <v>66416</v>
      </c>
      <c r="AK805">
        <v>187481.64</v>
      </c>
      <c r="AL805">
        <v>79978.53</v>
      </c>
      <c r="AM805">
        <v>255510.22</v>
      </c>
      <c r="AN805">
        <v>0</v>
      </c>
      <c r="AO805">
        <v>1902402.9</v>
      </c>
      <c r="AP805">
        <v>226838.5</v>
      </c>
      <c r="AS805" s="5">
        <v>66416</v>
      </c>
      <c r="AT805">
        <v>144538.03</v>
      </c>
      <c r="AU805">
        <v>66098.039999999994</v>
      </c>
      <c r="AV805">
        <v>254844.75</v>
      </c>
      <c r="AW805">
        <v>0</v>
      </c>
      <c r="AX805">
        <v>1659393.8</v>
      </c>
      <c r="AY805">
        <v>185753.14</v>
      </c>
      <c r="AZ805" s="5"/>
    </row>
    <row r="806" spans="2:52" x14ac:dyDescent="0.2">
      <c r="B806" s="5">
        <v>66446</v>
      </c>
      <c r="C806">
        <v>579071.4</v>
      </c>
      <c r="D806">
        <v>644717.63</v>
      </c>
      <c r="E806">
        <v>356457.2</v>
      </c>
      <c r="H806">
        <v>2125757.7999999998</v>
      </c>
      <c r="I806">
        <v>5351649.5</v>
      </c>
      <c r="J806">
        <v>3272606.5</v>
      </c>
      <c r="M806">
        <v>445563.28</v>
      </c>
      <c r="N806">
        <v>1366279.6</v>
      </c>
      <c r="S806" s="5">
        <v>66446</v>
      </c>
      <c r="T806">
        <v>698699.2</v>
      </c>
      <c r="U806">
        <v>560754.30000000005</v>
      </c>
      <c r="V806">
        <v>279922.09399999998</v>
      </c>
      <c r="Y806">
        <v>1846474</v>
      </c>
      <c r="Z806">
        <v>213310.69</v>
      </c>
      <c r="AD806">
        <v>379613.72</v>
      </c>
      <c r="AE806">
        <v>1368513</v>
      </c>
      <c r="AJ806" s="5">
        <v>66446</v>
      </c>
      <c r="AK806">
        <v>191112.64</v>
      </c>
      <c r="AL806">
        <v>84206</v>
      </c>
      <c r="AM806">
        <v>263077.12</v>
      </c>
      <c r="AN806">
        <v>0</v>
      </c>
      <c r="AO806">
        <v>1899064.9</v>
      </c>
      <c r="AP806">
        <v>226692.8</v>
      </c>
      <c r="AS806" s="5">
        <v>66446</v>
      </c>
      <c r="AT806">
        <v>147847.95000000001</v>
      </c>
      <c r="AU806">
        <v>64932.745999999999</v>
      </c>
      <c r="AV806">
        <v>260277.58</v>
      </c>
      <c r="AW806">
        <v>0</v>
      </c>
      <c r="AX806">
        <v>1660987.4</v>
      </c>
      <c r="AY806">
        <v>185486.72</v>
      </c>
      <c r="AZ806" s="5"/>
    </row>
    <row r="807" spans="2:52" x14ac:dyDescent="0.2">
      <c r="B807" s="5">
        <v>66477</v>
      </c>
      <c r="C807">
        <v>521807.84</v>
      </c>
      <c r="D807">
        <v>640671.60000000009</v>
      </c>
      <c r="E807">
        <v>333756.06</v>
      </c>
      <c r="H807">
        <v>2121681.2000000002</v>
      </c>
      <c r="I807">
        <v>5260846.5</v>
      </c>
      <c r="J807">
        <v>3230647.8</v>
      </c>
      <c r="M807">
        <v>432027.97</v>
      </c>
      <c r="N807">
        <v>1281051.5</v>
      </c>
      <c r="S807" s="5">
        <v>66477</v>
      </c>
      <c r="T807">
        <v>628265.25</v>
      </c>
      <c r="U807">
        <v>554138.43999999994</v>
      </c>
      <c r="V807">
        <v>258235.77000000002</v>
      </c>
      <c r="Y807">
        <v>1847595.1</v>
      </c>
      <c r="Z807">
        <v>216187.14</v>
      </c>
      <c r="AD807">
        <v>360560.97</v>
      </c>
      <c r="AE807">
        <v>1285251.2</v>
      </c>
      <c r="AJ807" s="5">
        <v>66477</v>
      </c>
      <c r="AK807">
        <v>191759.17</v>
      </c>
      <c r="AL807">
        <v>80646.23</v>
      </c>
      <c r="AM807">
        <v>270509.65999999997</v>
      </c>
      <c r="AN807">
        <v>0</v>
      </c>
      <c r="AO807">
        <v>1895144.9</v>
      </c>
      <c r="AP807">
        <v>226536.5</v>
      </c>
      <c r="AS807" s="5">
        <v>66477</v>
      </c>
      <c r="AT807">
        <v>149229.35999999999</v>
      </c>
      <c r="AU807">
        <v>58129.84</v>
      </c>
      <c r="AV807">
        <v>265303.12</v>
      </c>
      <c r="AW807">
        <v>0</v>
      </c>
      <c r="AX807">
        <v>1662368.8</v>
      </c>
      <c r="AY807">
        <v>185226.4</v>
      </c>
      <c r="AZ807" s="5"/>
    </row>
    <row r="808" spans="2:52" x14ac:dyDescent="0.2">
      <c r="B808" s="5">
        <v>66508</v>
      </c>
      <c r="C808">
        <v>528482.93999999994</v>
      </c>
      <c r="D808">
        <v>629910.48</v>
      </c>
      <c r="E808">
        <v>321066.25</v>
      </c>
      <c r="H808">
        <v>2117314.5</v>
      </c>
      <c r="I808">
        <v>5116703.5</v>
      </c>
      <c r="J808">
        <v>3207957</v>
      </c>
      <c r="M808">
        <v>406822.97</v>
      </c>
      <c r="N808">
        <v>1196484.8999999999</v>
      </c>
      <c r="S808" s="5">
        <v>66508</v>
      </c>
      <c r="T808">
        <v>616567.6</v>
      </c>
      <c r="U808">
        <v>547756.75</v>
      </c>
      <c r="V808">
        <v>240903.74000000002</v>
      </c>
      <c r="Y808">
        <v>1848575.8</v>
      </c>
      <c r="Z808">
        <v>218805</v>
      </c>
      <c r="AD808">
        <v>341301.12</v>
      </c>
      <c r="AE808">
        <v>1204945.3999999999</v>
      </c>
      <c r="AJ808" s="5">
        <v>66508</v>
      </c>
      <c r="AK808">
        <v>189069.44</v>
      </c>
      <c r="AL808">
        <v>69564.375</v>
      </c>
      <c r="AM808">
        <v>276904.94</v>
      </c>
      <c r="AN808">
        <v>0</v>
      </c>
      <c r="AO808">
        <v>1890948.2</v>
      </c>
      <c r="AP808">
        <v>226366.36</v>
      </c>
      <c r="AS808" s="5">
        <v>66508</v>
      </c>
      <c r="AT808">
        <v>148489.01999999999</v>
      </c>
      <c r="AU808">
        <v>49842.207000000002</v>
      </c>
      <c r="AV808">
        <v>269860.65999999997</v>
      </c>
      <c r="AW808">
        <v>0</v>
      </c>
      <c r="AX808">
        <v>1663605.4</v>
      </c>
      <c r="AY808">
        <v>184970.08</v>
      </c>
      <c r="AZ808" s="5"/>
    </row>
    <row r="809" spans="2:52" x14ac:dyDescent="0.2">
      <c r="B809" s="5">
        <v>66536</v>
      </c>
      <c r="C809">
        <v>518492</v>
      </c>
      <c r="D809">
        <v>628545.55000000005</v>
      </c>
      <c r="E809">
        <v>310792.88</v>
      </c>
      <c r="H809">
        <v>2113928.5</v>
      </c>
      <c r="I809">
        <v>4999913.5</v>
      </c>
      <c r="J809">
        <v>3209205.5</v>
      </c>
      <c r="M809">
        <v>388597.78</v>
      </c>
      <c r="N809">
        <v>1110330</v>
      </c>
      <c r="S809" s="5">
        <v>66536</v>
      </c>
      <c r="T809">
        <v>603252.1</v>
      </c>
      <c r="U809">
        <v>539101.19999999995</v>
      </c>
      <c r="V809">
        <v>231226.88999999998</v>
      </c>
      <c r="Y809">
        <v>1849740.8</v>
      </c>
      <c r="Z809">
        <v>220403.16</v>
      </c>
      <c r="AD809">
        <v>321273.88</v>
      </c>
      <c r="AE809">
        <v>1124227.8</v>
      </c>
      <c r="AJ809" s="5">
        <v>66536</v>
      </c>
      <c r="AK809">
        <v>185968.77</v>
      </c>
      <c r="AL809">
        <v>61595.266000000003</v>
      </c>
      <c r="AM809">
        <v>281820.38</v>
      </c>
      <c r="AN809">
        <v>0</v>
      </c>
      <c r="AO809">
        <v>1887748.8</v>
      </c>
      <c r="AP809">
        <v>226179.92</v>
      </c>
      <c r="AS809" s="5">
        <v>66536</v>
      </c>
      <c r="AT809">
        <v>146063.29999999999</v>
      </c>
      <c r="AU809">
        <v>42979.32</v>
      </c>
      <c r="AV809">
        <v>273644.3</v>
      </c>
      <c r="AW809">
        <v>0</v>
      </c>
      <c r="AX809">
        <v>1665027</v>
      </c>
      <c r="AY809">
        <v>184713.62</v>
      </c>
      <c r="AZ809" s="5"/>
    </row>
    <row r="810" spans="2:52" x14ac:dyDescent="0.2">
      <c r="B810" s="5">
        <v>66567</v>
      </c>
      <c r="C810">
        <v>490370.7</v>
      </c>
      <c r="D810">
        <v>621885.02</v>
      </c>
      <c r="E810">
        <v>302456</v>
      </c>
      <c r="H810">
        <v>2111802.7999999998</v>
      </c>
      <c r="I810">
        <v>4907423</v>
      </c>
      <c r="J810">
        <v>3214233</v>
      </c>
      <c r="M810">
        <v>378791.47</v>
      </c>
      <c r="N810">
        <v>1027747.8</v>
      </c>
      <c r="S810" s="5">
        <v>66567</v>
      </c>
      <c r="T810">
        <v>538687.69999999995</v>
      </c>
      <c r="U810">
        <v>527549.30000000005</v>
      </c>
      <c r="V810">
        <v>229245.44500000001</v>
      </c>
      <c r="Y810">
        <v>1851167</v>
      </c>
      <c r="Z810">
        <v>220706.62</v>
      </c>
      <c r="AD810">
        <v>297119.62</v>
      </c>
      <c r="AE810">
        <v>1047853.3</v>
      </c>
      <c r="AJ810" s="5">
        <v>66567</v>
      </c>
      <c r="AK810">
        <v>184213.58</v>
      </c>
      <c r="AL810">
        <v>59757.652000000002</v>
      </c>
      <c r="AM810">
        <v>284350.09999999998</v>
      </c>
      <c r="AN810">
        <v>0</v>
      </c>
      <c r="AO810">
        <v>1885818.5</v>
      </c>
      <c r="AP810">
        <v>225984.33</v>
      </c>
      <c r="AS810" s="5">
        <v>66567</v>
      </c>
      <c r="AT810">
        <v>141878.88</v>
      </c>
      <c r="AU810">
        <v>36805.285000000003</v>
      </c>
      <c r="AV810">
        <v>276135.34000000003</v>
      </c>
      <c r="AW810">
        <v>0</v>
      </c>
      <c r="AX810">
        <v>1666706.2</v>
      </c>
      <c r="AY810">
        <v>184460.58</v>
      </c>
      <c r="AZ810" s="5"/>
    </row>
    <row r="811" spans="2:52" x14ac:dyDescent="0.2">
      <c r="B811" s="5">
        <v>66597</v>
      </c>
      <c r="C811">
        <v>468121.7</v>
      </c>
      <c r="D811">
        <v>621645.48</v>
      </c>
      <c r="E811">
        <v>302686.7</v>
      </c>
      <c r="H811">
        <v>2110805.2000000002</v>
      </c>
      <c r="I811">
        <v>4896497</v>
      </c>
      <c r="J811">
        <v>3176657.8</v>
      </c>
      <c r="M811">
        <v>370513.47</v>
      </c>
      <c r="N811">
        <v>969204.6</v>
      </c>
      <c r="S811" s="5">
        <v>66597</v>
      </c>
      <c r="T811">
        <v>519926.75</v>
      </c>
      <c r="U811">
        <v>522127.25</v>
      </c>
      <c r="V811">
        <v>236085.70500000002</v>
      </c>
      <c r="Y811">
        <v>1852811.1</v>
      </c>
      <c r="Z811">
        <v>220146.84</v>
      </c>
      <c r="AD811">
        <v>281026.62</v>
      </c>
      <c r="AE811">
        <v>994816.4</v>
      </c>
      <c r="AJ811" s="5">
        <v>66597</v>
      </c>
      <c r="AK811">
        <v>182598.23</v>
      </c>
      <c r="AL811">
        <v>59603.79</v>
      </c>
      <c r="AM811">
        <v>283544.44</v>
      </c>
      <c r="AN811">
        <v>0</v>
      </c>
      <c r="AO811">
        <v>1885018.9</v>
      </c>
      <c r="AP811">
        <v>225786.28</v>
      </c>
      <c r="AS811" s="5">
        <v>66597</v>
      </c>
      <c r="AT811">
        <v>137785.5</v>
      </c>
      <c r="AU811">
        <v>32897.362999999998</v>
      </c>
      <c r="AV811">
        <v>277453.40000000002</v>
      </c>
      <c r="AW811">
        <v>0</v>
      </c>
      <c r="AX811">
        <v>1668596.6</v>
      </c>
      <c r="AY811">
        <v>184214.52</v>
      </c>
      <c r="AZ811" s="5"/>
    </row>
    <row r="812" spans="2:52" x14ac:dyDescent="0.2">
      <c r="B812" s="5">
        <v>66628</v>
      </c>
      <c r="C812">
        <v>498632</v>
      </c>
      <c r="D812">
        <v>623524.71000000008</v>
      </c>
      <c r="E812">
        <v>317944.84000000003</v>
      </c>
      <c r="H812">
        <v>2110780.5</v>
      </c>
      <c r="I812">
        <v>4917740.5</v>
      </c>
      <c r="J812">
        <v>3134675</v>
      </c>
      <c r="M812">
        <v>368903.2</v>
      </c>
      <c r="N812">
        <v>971798.75</v>
      </c>
      <c r="S812" s="5">
        <v>66628</v>
      </c>
      <c r="T812">
        <v>545586.30000000005</v>
      </c>
      <c r="U812">
        <v>522141.16</v>
      </c>
      <c r="V812">
        <v>256713.03399999999</v>
      </c>
      <c r="Y812">
        <v>1854620.8</v>
      </c>
      <c r="Z812">
        <v>218916.67</v>
      </c>
      <c r="AD812">
        <v>278995.59999999998</v>
      </c>
      <c r="AE812">
        <v>1000520</v>
      </c>
      <c r="AJ812" s="5">
        <v>66628</v>
      </c>
      <c r="AK812">
        <v>181781.61</v>
      </c>
      <c r="AL812">
        <v>60616.87</v>
      </c>
      <c r="AM812">
        <v>283110.06</v>
      </c>
      <c r="AN812">
        <v>0</v>
      </c>
      <c r="AO812">
        <v>1885189</v>
      </c>
      <c r="AP812">
        <v>225591.36</v>
      </c>
      <c r="AS812" s="5">
        <v>66628</v>
      </c>
      <c r="AT812">
        <v>135869.92000000001</v>
      </c>
      <c r="AU812">
        <v>32662.436000000002</v>
      </c>
      <c r="AV812">
        <v>279771.09999999998</v>
      </c>
      <c r="AW812">
        <v>0</v>
      </c>
      <c r="AX812">
        <v>1670641.9</v>
      </c>
      <c r="AY812">
        <v>183978.9</v>
      </c>
      <c r="AZ812" s="5"/>
    </row>
    <row r="813" spans="2:52" x14ac:dyDescent="0.2">
      <c r="B813" s="5">
        <v>66658</v>
      </c>
      <c r="C813">
        <v>576317.19999999995</v>
      </c>
      <c r="D813">
        <v>633749.08000000007</v>
      </c>
      <c r="E813">
        <v>347507.9</v>
      </c>
      <c r="H813">
        <v>2111588</v>
      </c>
      <c r="I813">
        <v>5052742.5</v>
      </c>
      <c r="J813">
        <v>3143767.2</v>
      </c>
      <c r="M813">
        <v>380388.1</v>
      </c>
      <c r="N813">
        <v>1083486.8</v>
      </c>
      <c r="S813" s="5">
        <v>66658</v>
      </c>
      <c r="T813">
        <v>633581.30000000005</v>
      </c>
      <c r="U813">
        <v>527531.06000000006</v>
      </c>
      <c r="V813">
        <v>289822.17</v>
      </c>
      <c r="Y813">
        <v>1856547.4</v>
      </c>
      <c r="Z813">
        <v>217247.97</v>
      </c>
      <c r="AD813">
        <v>287840.94</v>
      </c>
      <c r="AE813">
        <v>1117966.3999999999</v>
      </c>
      <c r="AJ813" s="5">
        <v>66658</v>
      </c>
      <c r="AK813">
        <v>182523</v>
      </c>
      <c r="AL813">
        <v>63909.144999999997</v>
      </c>
      <c r="AM813">
        <v>285804.15999999997</v>
      </c>
      <c r="AN813">
        <v>0</v>
      </c>
      <c r="AO813">
        <v>1886184</v>
      </c>
      <c r="AP813">
        <v>225404.16</v>
      </c>
      <c r="AS813" s="5">
        <v>66658</v>
      </c>
      <c r="AT813">
        <v>135904.06</v>
      </c>
      <c r="AU813">
        <v>35236.464999999997</v>
      </c>
      <c r="AV813">
        <v>283830.12</v>
      </c>
      <c r="AW813">
        <v>0</v>
      </c>
      <c r="AX813">
        <v>1672790.5</v>
      </c>
      <c r="AY813">
        <v>183756.77</v>
      </c>
      <c r="AZ813" s="5"/>
    </row>
    <row r="814" spans="2:52" x14ac:dyDescent="0.2">
      <c r="B814" s="5">
        <v>66689</v>
      </c>
      <c r="C814">
        <v>643122.4</v>
      </c>
      <c r="D814">
        <v>645019.87000000011</v>
      </c>
      <c r="E814">
        <v>374120.38</v>
      </c>
      <c r="H814">
        <v>2113106</v>
      </c>
      <c r="I814">
        <v>5295697</v>
      </c>
      <c r="J814">
        <v>3179461.5</v>
      </c>
      <c r="M814">
        <v>412316.88</v>
      </c>
      <c r="N814">
        <v>1266015.3999999999</v>
      </c>
      <c r="S814" s="5">
        <v>66689</v>
      </c>
      <c r="T814">
        <v>738950.6</v>
      </c>
      <c r="U814">
        <v>530852.6</v>
      </c>
      <c r="V814">
        <v>318798.52600000001</v>
      </c>
      <c r="Y814">
        <v>1858548.5</v>
      </c>
      <c r="Z814">
        <v>215491.42</v>
      </c>
      <c r="AD814">
        <v>304086.28000000003</v>
      </c>
      <c r="AE814">
        <v>1318119.2</v>
      </c>
      <c r="AJ814" s="5">
        <v>66689</v>
      </c>
      <c r="AK814">
        <v>186055.92</v>
      </c>
      <c r="AL814">
        <v>73317.3</v>
      </c>
      <c r="AM814">
        <v>291183.09999999998</v>
      </c>
      <c r="AN814">
        <v>0</v>
      </c>
      <c r="AO814">
        <v>1887877.5</v>
      </c>
      <c r="AP814">
        <v>225228.48</v>
      </c>
      <c r="AS814" s="5">
        <v>66689</v>
      </c>
      <c r="AT814">
        <v>137240.34</v>
      </c>
      <c r="AU814">
        <v>40280.163999999997</v>
      </c>
      <c r="AV814">
        <v>290095.88</v>
      </c>
      <c r="AW814">
        <v>0</v>
      </c>
      <c r="AX814">
        <v>1674997.9</v>
      </c>
      <c r="AY814">
        <v>183550.75</v>
      </c>
      <c r="AZ814" s="5"/>
    </row>
    <row r="815" spans="2:52" x14ac:dyDescent="0.2">
      <c r="B815" s="5">
        <v>66720</v>
      </c>
      <c r="C815">
        <v>674541.56</v>
      </c>
      <c r="D815">
        <v>659235.19999999995</v>
      </c>
      <c r="E815">
        <v>386401.66</v>
      </c>
      <c r="H815">
        <v>2115228.2000000002</v>
      </c>
      <c r="I815">
        <v>5536026.5</v>
      </c>
      <c r="J815">
        <v>3215659.5</v>
      </c>
      <c r="M815">
        <v>453780.22</v>
      </c>
      <c r="N815">
        <v>1394055.6</v>
      </c>
      <c r="S815" s="5">
        <v>66720</v>
      </c>
      <c r="T815">
        <v>857042.8</v>
      </c>
      <c r="U815">
        <v>534490</v>
      </c>
      <c r="V815">
        <v>338434.14099999995</v>
      </c>
      <c r="Y815">
        <v>1860587.5</v>
      </c>
      <c r="Z815">
        <v>214164.95</v>
      </c>
      <c r="AD815">
        <v>320925.21999999997</v>
      </c>
      <c r="AE815">
        <v>1491014.8</v>
      </c>
      <c r="AJ815" s="5">
        <v>66720</v>
      </c>
      <c r="AK815">
        <v>192486.12</v>
      </c>
      <c r="AL815">
        <v>87333.01</v>
      </c>
      <c r="AM815">
        <v>298802.65999999997</v>
      </c>
      <c r="AN815">
        <v>0</v>
      </c>
      <c r="AO815">
        <v>1890160.6</v>
      </c>
      <c r="AP815">
        <v>225067.48</v>
      </c>
      <c r="AS815" s="5">
        <v>66720</v>
      </c>
      <c r="AT815">
        <v>139331.84</v>
      </c>
      <c r="AU815">
        <v>45657.652000000002</v>
      </c>
      <c r="AV815">
        <v>298626.12</v>
      </c>
      <c r="AW815">
        <v>0</v>
      </c>
      <c r="AX815">
        <v>1677224.1</v>
      </c>
      <c r="AY815">
        <v>183363.22</v>
      </c>
      <c r="AZ815" s="5"/>
    </row>
    <row r="816" spans="2:52" x14ac:dyDescent="0.2">
      <c r="B816" s="5">
        <v>66750</v>
      </c>
      <c r="C816">
        <v>652290.75</v>
      </c>
      <c r="D816">
        <v>666934.47</v>
      </c>
      <c r="E816">
        <v>380257.78</v>
      </c>
      <c r="H816">
        <v>2117864</v>
      </c>
      <c r="I816">
        <v>5682420</v>
      </c>
      <c r="J816">
        <v>3207703.8</v>
      </c>
      <c r="M816">
        <v>485141.97</v>
      </c>
      <c r="N816">
        <v>1419809.4</v>
      </c>
      <c r="S816" s="5">
        <v>66750</v>
      </c>
      <c r="T816">
        <v>885877.56</v>
      </c>
      <c r="U816">
        <v>537756.56000000006</v>
      </c>
      <c r="V816">
        <v>322280.32299999997</v>
      </c>
      <c r="Y816">
        <v>1862632.4</v>
      </c>
      <c r="Z816">
        <v>213662.66</v>
      </c>
      <c r="AD816">
        <v>332479.90000000002</v>
      </c>
      <c r="AE816">
        <v>1538856</v>
      </c>
      <c r="AJ816" s="5">
        <v>66750</v>
      </c>
      <c r="AK816">
        <v>200623.73</v>
      </c>
      <c r="AL816">
        <v>103202.95</v>
      </c>
      <c r="AM816">
        <v>308147.20000000001</v>
      </c>
      <c r="AN816">
        <v>0</v>
      </c>
      <c r="AO816">
        <v>1892940.8</v>
      </c>
      <c r="AP816">
        <v>224923.58</v>
      </c>
      <c r="AS816" s="5">
        <v>66750</v>
      </c>
      <c r="AT816">
        <v>141592.82999999999</v>
      </c>
      <c r="AU816">
        <v>49834.425999999999</v>
      </c>
      <c r="AV816">
        <v>309334.09999999998</v>
      </c>
      <c r="AW816">
        <v>0</v>
      </c>
      <c r="AX816">
        <v>1679436.4</v>
      </c>
      <c r="AY816">
        <v>183196.06</v>
      </c>
      <c r="AZ816" s="5"/>
    </row>
    <row r="817" spans="2:52" x14ac:dyDescent="0.2">
      <c r="B817" s="5">
        <v>66781</v>
      </c>
      <c r="C817">
        <v>591454</v>
      </c>
      <c r="D817">
        <v>673080.48</v>
      </c>
      <c r="E817">
        <v>368007.4</v>
      </c>
      <c r="H817">
        <v>2120935.5</v>
      </c>
      <c r="I817">
        <v>5678409</v>
      </c>
      <c r="J817">
        <v>3190576.2</v>
      </c>
      <c r="M817">
        <v>496233.8</v>
      </c>
      <c r="N817">
        <v>1367932.5</v>
      </c>
      <c r="S817" s="5">
        <v>66781</v>
      </c>
      <c r="T817">
        <v>803247.5</v>
      </c>
      <c r="U817">
        <v>540829.43999999994</v>
      </c>
      <c r="V817">
        <v>294236.54000000004</v>
      </c>
      <c r="Y817">
        <v>1864656.6</v>
      </c>
      <c r="Z817">
        <v>213995.48</v>
      </c>
      <c r="AD817">
        <v>337139.97</v>
      </c>
      <c r="AE817">
        <v>1477586.8</v>
      </c>
      <c r="AJ817" s="5">
        <v>66781</v>
      </c>
      <c r="AK817">
        <v>207169.92000000001</v>
      </c>
      <c r="AL817">
        <v>116155.05</v>
      </c>
      <c r="AM817">
        <v>317088</v>
      </c>
      <c r="AN817">
        <v>0</v>
      </c>
      <c r="AO817">
        <v>1896136.6</v>
      </c>
      <c r="AP817">
        <v>224798.94</v>
      </c>
      <c r="AS817" s="5">
        <v>66781</v>
      </c>
      <c r="AT817">
        <v>143481.19</v>
      </c>
      <c r="AU817">
        <v>51435.285000000003</v>
      </c>
      <c r="AV817">
        <v>319153.84000000003</v>
      </c>
      <c r="AW817">
        <v>0</v>
      </c>
      <c r="AX817">
        <v>1681605.6</v>
      </c>
      <c r="AY817">
        <v>183050.86</v>
      </c>
      <c r="AZ817" s="5"/>
    </row>
    <row r="818" spans="2:52" x14ac:dyDescent="0.2">
      <c r="B818" s="5">
        <v>66811</v>
      </c>
      <c r="C818">
        <v>493894.47</v>
      </c>
      <c r="D818">
        <v>670105.73</v>
      </c>
      <c r="E818">
        <v>350961.3</v>
      </c>
      <c r="H818">
        <v>2124374.7999999998</v>
      </c>
      <c r="I818">
        <v>5529634</v>
      </c>
      <c r="J818">
        <v>3190782.8</v>
      </c>
      <c r="M818">
        <v>481641.8</v>
      </c>
      <c r="N818">
        <v>1273837</v>
      </c>
      <c r="S818" s="5">
        <v>66811</v>
      </c>
      <c r="T818">
        <v>699872.2</v>
      </c>
      <c r="U818">
        <v>542383.25</v>
      </c>
      <c r="V818">
        <v>268865.11</v>
      </c>
      <c r="Y818">
        <v>1866637.8</v>
      </c>
      <c r="Z818">
        <v>215262.34</v>
      </c>
      <c r="AD818">
        <v>332297.44</v>
      </c>
      <c r="AE818">
        <v>1369270.9</v>
      </c>
      <c r="AJ818" s="5">
        <v>66811</v>
      </c>
      <c r="AK818">
        <v>209003.86</v>
      </c>
      <c r="AL818">
        <v>115346.12</v>
      </c>
      <c r="AM818">
        <v>324293.75</v>
      </c>
      <c r="AN818">
        <v>0</v>
      </c>
      <c r="AO818">
        <v>1899679.8</v>
      </c>
      <c r="AP818">
        <v>224695.19</v>
      </c>
      <c r="AS818" s="5">
        <v>66811</v>
      </c>
      <c r="AT818">
        <v>144160.97</v>
      </c>
      <c r="AU818">
        <v>50891.355000000003</v>
      </c>
      <c r="AV818">
        <v>327063.2</v>
      </c>
      <c r="AW818">
        <v>0</v>
      </c>
      <c r="AX818">
        <v>1683709</v>
      </c>
      <c r="AY818">
        <v>182928.77</v>
      </c>
      <c r="AZ818" s="5"/>
    </row>
    <row r="819" spans="2:52" x14ac:dyDescent="0.2">
      <c r="B819" s="5">
        <v>66842</v>
      </c>
      <c r="C819">
        <v>442343.75</v>
      </c>
      <c r="D819">
        <v>666275.24</v>
      </c>
      <c r="E819">
        <v>334428.71999999997</v>
      </c>
      <c r="H819">
        <v>2128124.7999999998</v>
      </c>
      <c r="I819">
        <v>5340232</v>
      </c>
      <c r="J819">
        <v>3178406.8</v>
      </c>
      <c r="M819">
        <v>446140.38</v>
      </c>
      <c r="N819">
        <v>1159802.2</v>
      </c>
      <c r="S819" s="5">
        <v>66842</v>
      </c>
      <c r="T819">
        <v>641236.56000000006</v>
      </c>
      <c r="U819">
        <v>536580.9</v>
      </c>
      <c r="V819">
        <v>246623.50699999998</v>
      </c>
      <c r="Y819">
        <v>1868557.9</v>
      </c>
      <c r="Z819">
        <v>217489.39</v>
      </c>
      <c r="AD819">
        <v>321593.44</v>
      </c>
      <c r="AE819">
        <v>1240143.2</v>
      </c>
      <c r="AJ819" s="5">
        <v>66842</v>
      </c>
      <c r="AK819">
        <v>204550</v>
      </c>
      <c r="AL819">
        <v>100760.86</v>
      </c>
      <c r="AM819">
        <v>330719.09999999998</v>
      </c>
      <c r="AN819">
        <v>0</v>
      </c>
      <c r="AO819">
        <v>1903511.2</v>
      </c>
      <c r="AP819">
        <v>224613.58</v>
      </c>
      <c r="AS819" s="5">
        <v>66842</v>
      </c>
      <c r="AT819">
        <v>142276.88</v>
      </c>
      <c r="AU819">
        <v>51496.394999999997</v>
      </c>
      <c r="AV819">
        <v>332631.8</v>
      </c>
      <c r="AW819">
        <v>0</v>
      </c>
      <c r="AX819">
        <v>1685727.2</v>
      </c>
      <c r="AY819">
        <v>182830.64</v>
      </c>
      <c r="AZ819" s="5"/>
    </row>
    <row r="820" spans="2:52" x14ac:dyDescent="0.2">
      <c r="B820" s="5">
        <v>66873</v>
      </c>
      <c r="C820">
        <v>428074.4</v>
      </c>
      <c r="D820">
        <v>652970.13</v>
      </c>
      <c r="E820">
        <v>319793.44</v>
      </c>
      <c r="H820">
        <v>2131953</v>
      </c>
      <c r="I820">
        <v>5113433.5</v>
      </c>
      <c r="J820">
        <v>3170037.5</v>
      </c>
      <c r="M820">
        <v>412996.56</v>
      </c>
      <c r="N820">
        <v>1045506.9</v>
      </c>
      <c r="S820" s="5">
        <v>66873</v>
      </c>
      <c r="T820">
        <v>639457.06000000006</v>
      </c>
      <c r="U820">
        <v>533094</v>
      </c>
      <c r="V820">
        <v>234407.81199999998</v>
      </c>
      <c r="Y820">
        <v>1870258</v>
      </c>
      <c r="Z820">
        <v>219826.52</v>
      </c>
      <c r="AD820">
        <v>306391.5</v>
      </c>
      <c r="AE820">
        <v>1125516.8</v>
      </c>
      <c r="AJ820" s="5">
        <v>66873</v>
      </c>
      <c r="AK820">
        <v>196981.98</v>
      </c>
      <c r="AL820">
        <v>88131.29</v>
      </c>
      <c r="AM820">
        <v>334755.5</v>
      </c>
      <c r="AN820">
        <v>0</v>
      </c>
      <c r="AO820">
        <v>1907397.9</v>
      </c>
      <c r="AP820">
        <v>224554.9</v>
      </c>
      <c r="AS820" s="5">
        <v>66873</v>
      </c>
      <c r="AT820">
        <v>138022.35999999999</v>
      </c>
      <c r="AU820">
        <v>48822.32</v>
      </c>
      <c r="AV820">
        <v>330952.84000000003</v>
      </c>
      <c r="AW820">
        <v>0</v>
      </c>
      <c r="AX820">
        <v>1687498.8</v>
      </c>
      <c r="AY820">
        <v>182759.12</v>
      </c>
      <c r="AZ820" s="5"/>
    </row>
    <row r="821" spans="2:52" x14ac:dyDescent="0.2">
      <c r="B821" s="5">
        <v>66901</v>
      </c>
      <c r="C821">
        <v>422989.3</v>
      </c>
      <c r="D821">
        <v>644412.85</v>
      </c>
      <c r="E821">
        <v>306045.71999999997</v>
      </c>
      <c r="H821">
        <v>2134761.5</v>
      </c>
      <c r="I821">
        <v>4962681</v>
      </c>
      <c r="J821">
        <v>3155567.5</v>
      </c>
      <c r="M821">
        <v>386259.75</v>
      </c>
      <c r="N821">
        <v>936017.5</v>
      </c>
      <c r="S821" s="5">
        <v>66901</v>
      </c>
      <c r="T821">
        <v>623294.19999999995</v>
      </c>
      <c r="U821">
        <v>526046.06000000006</v>
      </c>
      <c r="V821">
        <v>224021.18000000002</v>
      </c>
      <c r="Y821">
        <v>1870889.2</v>
      </c>
      <c r="Z821">
        <v>221231.38</v>
      </c>
      <c r="AD821">
        <v>291462.25</v>
      </c>
      <c r="AE821">
        <v>1019123.6</v>
      </c>
      <c r="AJ821" s="5">
        <v>66901</v>
      </c>
      <c r="AK821">
        <v>189029.05</v>
      </c>
      <c r="AL821">
        <v>77659.62</v>
      </c>
      <c r="AM821">
        <v>334145.78000000003</v>
      </c>
      <c r="AN821">
        <v>0</v>
      </c>
      <c r="AO821">
        <v>1910244.1</v>
      </c>
      <c r="AP821">
        <v>224517.44</v>
      </c>
      <c r="AS821" s="5">
        <v>66901</v>
      </c>
      <c r="AT821">
        <v>132495.44</v>
      </c>
      <c r="AU821">
        <v>42630.239999999998</v>
      </c>
      <c r="AV821">
        <v>326113.75</v>
      </c>
      <c r="AW821">
        <v>0</v>
      </c>
      <c r="AX821">
        <v>1688172.9</v>
      </c>
      <c r="AY821">
        <v>182716.5</v>
      </c>
      <c r="AZ821" s="5"/>
    </row>
    <row r="822" spans="2:52" x14ac:dyDescent="0.2">
      <c r="B822" s="5">
        <v>66932</v>
      </c>
      <c r="C822">
        <v>409419.9</v>
      </c>
      <c r="D822">
        <v>634246.78</v>
      </c>
      <c r="E822">
        <v>302416.2</v>
      </c>
      <c r="H822">
        <v>2136247.2000000002</v>
      </c>
      <c r="I822">
        <v>4879819</v>
      </c>
      <c r="J822">
        <v>3129151.5</v>
      </c>
      <c r="M822">
        <v>364907.7</v>
      </c>
      <c r="N822">
        <v>848929.4</v>
      </c>
      <c r="S822" s="5">
        <v>66932</v>
      </c>
      <c r="T822">
        <v>604232.1</v>
      </c>
      <c r="U822">
        <v>522279.1</v>
      </c>
      <c r="V822">
        <v>220626.95699999999</v>
      </c>
      <c r="Y822">
        <v>1870251.6</v>
      </c>
      <c r="Z822">
        <v>221513.17</v>
      </c>
      <c r="AD822">
        <v>287615.06</v>
      </c>
      <c r="AE822">
        <v>923396.56</v>
      </c>
      <c r="AJ822" s="5">
        <v>66932</v>
      </c>
      <c r="AK822">
        <v>181886.84</v>
      </c>
      <c r="AL822">
        <v>68403.94</v>
      </c>
      <c r="AM822">
        <v>329154.38</v>
      </c>
      <c r="AN822">
        <v>0</v>
      </c>
      <c r="AO822">
        <v>1911750.8</v>
      </c>
      <c r="AP822">
        <v>224496.64000000001</v>
      </c>
      <c r="AS822" s="5">
        <v>66932</v>
      </c>
      <c r="AT822">
        <v>128351.64</v>
      </c>
      <c r="AU822">
        <v>38817.629999999997</v>
      </c>
      <c r="AV822">
        <v>320639.15999999997</v>
      </c>
      <c r="AW822">
        <v>0</v>
      </c>
      <c r="AX822">
        <v>1687553</v>
      </c>
      <c r="AY822">
        <v>182698.7</v>
      </c>
      <c r="AZ822" s="5"/>
    </row>
    <row r="823" spans="2:52" x14ac:dyDescent="0.2">
      <c r="B823" s="5">
        <v>66962</v>
      </c>
      <c r="C823">
        <v>425370.94</v>
      </c>
      <c r="D823">
        <v>630508.31000000006</v>
      </c>
      <c r="E823">
        <v>306604.15999999997</v>
      </c>
      <c r="H823">
        <v>2136507</v>
      </c>
      <c r="I823">
        <v>4898877.5</v>
      </c>
      <c r="J823">
        <v>3092670</v>
      </c>
      <c r="M823">
        <v>352962.8</v>
      </c>
      <c r="N823">
        <v>799113.56</v>
      </c>
      <c r="S823" s="5">
        <v>66962</v>
      </c>
      <c r="T823">
        <v>574641.1</v>
      </c>
      <c r="U823">
        <v>522842.5</v>
      </c>
      <c r="V823">
        <v>230575.864</v>
      </c>
      <c r="Y823">
        <v>1868463.5</v>
      </c>
      <c r="Z823">
        <v>220830.39</v>
      </c>
      <c r="AD823">
        <v>294447.09999999998</v>
      </c>
      <c r="AE823">
        <v>874671.8</v>
      </c>
      <c r="AJ823" s="5">
        <v>66962</v>
      </c>
      <c r="AK823">
        <v>176562.47</v>
      </c>
      <c r="AL823">
        <v>63893.86</v>
      </c>
      <c r="AM823">
        <v>324092.62</v>
      </c>
      <c r="AN823">
        <v>0</v>
      </c>
      <c r="AO823">
        <v>1912019.2</v>
      </c>
      <c r="AP823">
        <v>224487.73</v>
      </c>
      <c r="AS823" s="5">
        <v>66962</v>
      </c>
      <c r="AT823">
        <v>127550.53</v>
      </c>
      <c r="AU823">
        <v>37864.36</v>
      </c>
      <c r="AV823">
        <v>316183.8</v>
      </c>
      <c r="AW823">
        <v>0</v>
      </c>
      <c r="AX823">
        <v>1685762</v>
      </c>
      <c r="AY823">
        <v>182701.39</v>
      </c>
      <c r="AZ823" s="5"/>
    </row>
    <row r="824" spans="2:52" x14ac:dyDescent="0.2">
      <c r="B824" s="5">
        <v>66993</v>
      </c>
      <c r="C824">
        <v>465915.8</v>
      </c>
      <c r="D824">
        <v>636993.30000000005</v>
      </c>
      <c r="E824">
        <v>321740.71999999997</v>
      </c>
      <c r="H824">
        <v>2135674.2000000002</v>
      </c>
      <c r="I824">
        <v>5012535</v>
      </c>
      <c r="J824">
        <v>3079226</v>
      </c>
      <c r="M824">
        <v>356474.4</v>
      </c>
      <c r="N824">
        <v>808202</v>
      </c>
      <c r="S824" s="5">
        <v>66993</v>
      </c>
      <c r="T824">
        <v>653309.25</v>
      </c>
      <c r="U824">
        <v>524625.75</v>
      </c>
      <c r="V824">
        <v>259387.54700000002</v>
      </c>
      <c r="Y824">
        <v>1865665</v>
      </c>
      <c r="Z824">
        <v>219341.03</v>
      </c>
      <c r="AD824">
        <v>303931.65999999997</v>
      </c>
      <c r="AE824">
        <v>942373.3</v>
      </c>
      <c r="AJ824" s="5">
        <v>66993</v>
      </c>
      <c r="AK824">
        <v>173760.12</v>
      </c>
      <c r="AL824">
        <v>65303.555</v>
      </c>
      <c r="AM824">
        <v>323689.96999999997</v>
      </c>
      <c r="AN824">
        <v>0</v>
      </c>
      <c r="AO824">
        <v>1911188</v>
      </c>
      <c r="AP824">
        <v>224486.5</v>
      </c>
      <c r="AS824" s="5">
        <v>66993</v>
      </c>
      <c r="AT824">
        <v>128895.86</v>
      </c>
      <c r="AU824">
        <v>38193.629999999997</v>
      </c>
      <c r="AV824">
        <v>316946.65999999997</v>
      </c>
      <c r="AW824">
        <v>0</v>
      </c>
      <c r="AX824">
        <v>1682944.1</v>
      </c>
      <c r="AY824">
        <v>182720.55</v>
      </c>
      <c r="AZ824" s="5"/>
    </row>
    <row r="825" spans="2:52" x14ac:dyDescent="0.2">
      <c r="B825" s="5">
        <v>67023</v>
      </c>
      <c r="C825">
        <v>515743.88</v>
      </c>
      <c r="D825">
        <v>649945.08000000007</v>
      </c>
      <c r="E825">
        <v>352329.84</v>
      </c>
      <c r="H825">
        <v>2133876</v>
      </c>
      <c r="I825">
        <v>5278148.5</v>
      </c>
      <c r="J825">
        <v>3115548.8</v>
      </c>
      <c r="M825">
        <v>382103.5</v>
      </c>
      <c r="N825">
        <v>923910</v>
      </c>
      <c r="S825" s="5">
        <v>67023</v>
      </c>
      <c r="T825">
        <v>778441.56</v>
      </c>
      <c r="U825">
        <v>528114.25</v>
      </c>
      <c r="V825">
        <v>291018.07999999996</v>
      </c>
      <c r="Y825">
        <v>1861984.6</v>
      </c>
      <c r="Z825">
        <v>217372.62</v>
      </c>
      <c r="AD825">
        <v>317237.25</v>
      </c>
      <c r="AE825">
        <v>1117902.8</v>
      </c>
      <c r="AJ825" s="5">
        <v>67023</v>
      </c>
      <c r="AK825">
        <v>174077.28</v>
      </c>
      <c r="AL825">
        <v>73124.91</v>
      </c>
      <c r="AM825">
        <v>326563.78000000003</v>
      </c>
      <c r="AN825">
        <v>0</v>
      </c>
      <c r="AO825">
        <v>1909386.8</v>
      </c>
      <c r="AP825">
        <v>224489.2</v>
      </c>
      <c r="AS825" s="5">
        <v>67023</v>
      </c>
      <c r="AT825">
        <v>131237.06</v>
      </c>
      <c r="AU825">
        <v>41182.542999999998</v>
      </c>
      <c r="AV825">
        <v>320780.3</v>
      </c>
      <c r="AW825">
        <v>0</v>
      </c>
      <c r="AX825">
        <v>1679232</v>
      </c>
      <c r="AY825">
        <v>182752.38</v>
      </c>
      <c r="AZ825" s="5"/>
    </row>
    <row r="826" spans="2:52" x14ac:dyDescent="0.2">
      <c r="B826" s="5">
        <v>67054</v>
      </c>
      <c r="C826">
        <v>602597.19999999995</v>
      </c>
      <c r="D826">
        <v>664987.1</v>
      </c>
      <c r="E826">
        <v>383760.7</v>
      </c>
      <c r="H826">
        <v>2131226.2000000002</v>
      </c>
      <c r="I826">
        <v>5613591</v>
      </c>
      <c r="J826">
        <v>3201820.8</v>
      </c>
      <c r="M826">
        <v>434539.53</v>
      </c>
      <c r="N826">
        <v>1123853.8999999999</v>
      </c>
      <c r="S826" s="5">
        <v>67054</v>
      </c>
      <c r="T826">
        <v>881828.5</v>
      </c>
      <c r="U826">
        <v>534554.19999999995</v>
      </c>
      <c r="V826">
        <v>317078.55599999998</v>
      </c>
      <c r="Y826">
        <v>1857536.4</v>
      </c>
      <c r="Z826">
        <v>215344.86</v>
      </c>
      <c r="AD826">
        <v>336874.56</v>
      </c>
      <c r="AE826">
        <v>1323707.1000000001</v>
      </c>
      <c r="AJ826" s="5">
        <v>67054</v>
      </c>
      <c r="AK826">
        <v>178324.7</v>
      </c>
      <c r="AL826">
        <v>88054.27</v>
      </c>
      <c r="AM826">
        <v>331719.12</v>
      </c>
      <c r="AN826">
        <v>0</v>
      </c>
      <c r="AO826">
        <v>1906733.6</v>
      </c>
      <c r="AP826">
        <v>224492.56</v>
      </c>
      <c r="AS826" s="5">
        <v>67054</v>
      </c>
      <c r="AT826">
        <v>134627.42000000001</v>
      </c>
      <c r="AU826">
        <v>46466.684000000001</v>
      </c>
      <c r="AV826">
        <v>326970.06</v>
      </c>
      <c r="AW826">
        <v>0</v>
      </c>
      <c r="AX826">
        <v>1674743</v>
      </c>
      <c r="AY826">
        <v>182793.38</v>
      </c>
      <c r="AZ826" s="5"/>
    </row>
    <row r="827" spans="2:52" x14ac:dyDescent="0.2">
      <c r="B827" s="5">
        <v>67085</v>
      </c>
      <c r="C827">
        <v>664947.5</v>
      </c>
      <c r="D827">
        <v>673255.80999999994</v>
      </c>
      <c r="E827">
        <v>393647.16</v>
      </c>
      <c r="H827">
        <v>2127827</v>
      </c>
      <c r="I827">
        <v>5728690.5</v>
      </c>
      <c r="J827">
        <v>3248154.8</v>
      </c>
      <c r="M827">
        <v>486308.03</v>
      </c>
      <c r="N827">
        <v>1268445.5</v>
      </c>
      <c r="S827" s="5">
        <v>67085</v>
      </c>
      <c r="T827">
        <v>956072.1</v>
      </c>
      <c r="U827">
        <v>543127.19999999995</v>
      </c>
      <c r="V827">
        <v>332757.7</v>
      </c>
      <c r="Y827">
        <v>1852422</v>
      </c>
      <c r="Z827">
        <v>213673.72</v>
      </c>
      <c r="AD827">
        <v>359474.75</v>
      </c>
      <c r="AE827">
        <v>1480033.8</v>
      </c>
      <c r="AJ827" s="5">
        <v>67085</v>
      </c>
      <c r="AK827">
        <v>185522.02</v>
      </c>
      <c r="AL827">
        <v>105062.69</v>
      </c>
      <c r="AM827">
        <v>339132.15999999997</v>
      </c>
      <c r="AN827">
        <v>0</v>
      </c>
      <c r="AO827">
        <v>1903333.1</v>
      </c>
      <c r="AP827">
        <v>224493.69</v>
      </c>
      <c r="AS827" s="5">
        <v>67085</v>
      </c>
      <c r="AT827">
        <v>138942.17000000001</v>
      </c>
      <c r="AU827">
        <v>53504.2</v>
      </c>
      <c r="AV827">
        <v>335317.56</v>
      </c>
      <c r="AW827">
        <v>0</v>
      </c>
      <c r="AX827">
        <v>1669582</v>
      </c>
      <c r="AY827">
        <v>182840.1</v>
      </c>
      <c r="AZ827" s="5"/>
    </row>
    <row r="828" spans="2:52" x14ac:dyDescent="0.2">
      <c r="B828" s="5">
        <v>67115</v>
      </c>
      <c r="C828">
        <v>667555.9</v>
      </c>
      <c r="D828">
        <v>678672.54</v>
      </c>
      <c r="E828">
        <v>384643.53</v>
      </c>
      <c r="H828">
        <v>2123769.2000000002</v>
      </c>
      <c r="I828">
        <v>5675272</v>
      </c>
      <c r="J828">
        <v>3236330.2</v>
      </c>
      <c r="M828">
        <v>510407.28</v>
      </c>
      <c r="N828">
        <v>1284973.2</v>
      </c>
      <c r="S828" s="5">
        <v>67115</v>
      </c>
      <c r="T828">
        <v>967930</v>
      </c>
      <c r="U828">
        <v>549931.19999999995</v>
      </c>
      <c r="V828">
        <v>322783.446</v>
      </c>
      <c r="Y828">
        <v>1846731.8</v>
      </c>
      <c r="Z828">
        <v>212815.66</v>
      </c>
      <c r="AD828">
        <v>380544.97</v>
      </c>
      <c r="AE828">
        <v>1529684.4</v>
      </c>
      <c r="AJ828" s="5">
        <v>67115</v>
      </c>
      <c r="AK828">
        <v>193659.53</v>
      </c>
      <c r="AL828">
        <v>112681.93</v>
      </c>
      <c r="AM828">
        <v>348154.88</v>
      </c>
      <c r="AN828">
        <v>0</v>
      </c>
      <c r="AO828">
        <v>1899279.6</v>
      </c>
      <c r="AP828">
        <v>224489.83</v>
      </c>
      <c r="AS828" s="5">
        <v>67115</v>
      </c>
      <c r="AT828">
        <v>143966.62</v>
      </c>
      <c r="AU828">
        <v>61682.945</v>
      </c>
      <c r="AV828">
        <v>345814.5</v>
      </c>
      <c r="AW828">
        <v>0</v>
      </c>
      <c r="AX828">
        <v>1663842.4</v>
      </c>
      <c r="AY828">
        <v>182889.33</v>
      </c>
      <c r="AZ828" s="5"/>
    </row>
    <row r="829" spans="2:52" x14ac:dyDescent="0.2">
      <c r="B829" s="5">
        <v>67146</v>
      </c>
      <c r="C829">
        <v>614369.30000000005</v>
      </c>
      <c r="D829">
        <v>677874.62</v>
      </c>
      <c r="E829">
        <v>369064.78</v>
      </c>
      <c r="H829">
        <v>2119136</v>
      </c>
      <c r="I829">
        <v>5555452.5</v>
      </c>
      <c r="J829">
        <v>3234523.5</v>
      </c>
      <c r="M829">
        <v>503900.6</v>
      </c>
      <c r="N829">
        <v>1211265.1000000001</v>
      </c>
      <c r="S829" s="5">
        <v>67146</v>
      </c>
      <c r="T829">
        <v>897692.9</v>
      </c>
      <c r="U829">
        <v>556002.19999999995</v>
      </c>
      <c r="V829">
        <v>300093.74800000002</v>
      </c>
      <c r="Y829">
        <v>1840547.2</v>
      </c>
      <c r="Z829">
        <v>212954.72</v>
      </c>
      <c r="AD829">
        <v>389999.1</v>
      </c>
      <c r="AE829">
        <v>1476837.1</v>
      </c>
      <c r="AJ829" s="5">
        <v>67146</v>
      </c>
      <c r="AK829">
        <v>200642.23</v>
      </c>
      <c r="AL829">
        <v>108322.94500000001</v>
      </c>
      <c r="AM829">
        <v>355729.44</v>
      </c>
      <c r="AN829">
        <v>0</v>
      </c>
      <c r="AO829">
        <v>1894657.2</v>
      </c>
      <c r="AP829">
        <v>224478.58</v>
      </c>
      <c r="AS829" s="5">
        <v>67146</v>
      </c>
      <c r="AT829">
        <v>148830.25</v>
      </c>
      <c r="AU829">
        <v>65913.679999999993</v>
      </c>
      <c r="AV829">
        <v>356010.2</v>
      </c>
      <c r="AW829">
        <v>0</v>
      </c>
      <c r="AX829">
        <v>1657609</v>
      </c>
      <c r="AY829">
        <v>182938.02</v>
      </c>
      <c r="AZ829" s="5"/>
    </row>
    <row r="830" spans="2:52" x14ac:dyDescent="0.2">
      <c r="B830" s="5">
        <v>67176</v>
      </c>
      <c r="C830">
        <v>536627.06000000006</v>
      </c>
      <c r="D830">
        <v>671624.55</v>
      </c>
      <c r="E830">
        <v>351258.8</v>
      </c>
      <c r="H830">
        <v>2114000</v>
      </c>
      <c r="I830">
        <v>5380082.5</v>
      </c>
      <c r="J830">
        <v>3233890.5</v>
      </c>
      <c r="M830">
        <v>477964.2</v>
      </c>
      <c r="N830">
        <v>1105781.5</v>
      </c>
      <c r="S830" s="5">
        <v>67176</v>
      </c>
      <c r="T830">
        <v>745677.6</v>
      </c>
      <c r="U830">
        <v>550910.80000000005</v>
      </c>
      <c r="V830">
        <v>271553.11</v>
      </c>
      <c r="Y830">
        <v>1833940.8</v>
      </c>
      <c r="Z830">
        <v>213862.58</v>
      </c>
      <c r="AD830">
        <v>377504.84</v>
      </c>
      <c r="AE830">
        <v>1359066.4</v>
      </c>
      <c r="AJ830" s="5">
        <v>67176</v>
      </c>
      <c r="AK830">
        <v>204638.07999999999</v>
      </c>
      <c r="AL830">
        <v>100052.13</v>
      </c>
      <c r="AM830">
        <v>361583.06</v>
      </c>
      <c r="AN830">
        <v>0</v>
      </c>
      <c r="AO830">
        <v>1889542.4</v>
      </c>
      <c r="AP830">
        <v>224457.66</v>
      </c>
      <c r="AS830" s="5">
        <v>67176</v>
      </c>
      <c r="AT830">
        <v>152230.17000000001</v>
      </c>
      <c r="AU830">
        <v>63333.241999999998</v>
      </c>
      <c r="AV830">
        <v>363789.66</v>
      </c>
      <c r="AW830">
        <v>0</v>
      </c>
      <c r="AX830">
        <v>1650957.5</v>
      </c>
      <c r="AY830">
        <v>182983.2</v>
      </c>
      <c r="AZ830" s="5"/>
    </row>
    <row r="831" spans="2:52" x14ac:dyDescent="0.2">
      <c r="B831" s="5">
        <v>67207</v>
      </c>
      <c r="C831">
        <v>496429.75</v>
      </c>
      <c r="D831">
        <v>665086.47</v>
      </c>
      <c r="E831">
        <v>334805.88</v>
      </c>
      <c r="H831">
        <v>2108428.7999999998</v>
      </c>
      <c r="I831">
        <v>5152312</v>
      </c>
      <c r="J831">
        <v>3205616</v>
      </c>
      <c r="M831">
        <v>442702.62</v>
      </c>
      <c r="N831">
        <v>992813.25</v>
      </c>
      <c r="S831" s="5">
        <v>67207</v>
      </c>
      <c r="T831">
        <v>658451.1</v>
      </c>
      <c r="U831">
        <v>544055.4</v>
      </c>
      <c r="V831">
        <v>252327.459</v>
      </c>
      <c r="Y831">
        <v>1826978.9</v>
      </c>
      <c r="Z831">
        <v>215350.75</v>
      </c>
      <c r="AD831">
        <v>345830.53</v>
      </c>
      <c r="AE831">
        <v>1213678</v>
      </c>
      <c r="AJ831" s="5">
        <v>67207</v>
      </c>
      <c r="AK831">
        <v>204278.7</v>
      </c>
      <c r="AL831">
        <v>88600.48</v>
      </c>
      <c r="AM831">
        <v>366045.72</v>
      </c>
      <c r="AN831">
        <v>0</v>
      </c>
      <c r="AO831">
        <v>1884003.6</v>
      </c>
      <c r="AP831">
        <v>224425.03</v>
      </c>
      <c r="AS831" s="5">
        <v>67207</v>
      </c>
      <c r="AT831">
        <v>152177.32999999999</v>
      </c>
      <c r="AU831">
        <v>55112.37</v>
      </c>
      <c r="AV831">
        <v>368765.7</v>
      </c>
      <c r="AW831">
        <v>0</v>
      </c>
      <c r="AX831">
        <v>1643956.9</v>
      </c>
      <c r="AY831">
        <v>183022.05</v>
      </c>
      <c r="AZ831" s="5"/>
    </row>
    <row r="832" spans="2:52" x14ac:dyDescent="0.2">
      <c r="B832" s="5">
        <v>67238</v>
      </c>
      <c r="C832">
        <v>525355.43999999994</v>
      </c>
      <c r="D832">
        <v>656184.51</v>
      </c>
      <c r="E832">
        <v>325499.65999999997</v>
      </c>
      <c r="H832">
        <v>2102676.7999999998</v>
      </c>
      <c r="I832">
        <v>5003611</v>
      </c>
      <c r="J832">
        <v>3149735.5</v>
      </c>
      <c r="M832">
        <v>410009.7</v>
      </c>
      <c r="N832">
        <v>887198</v>
      </c>
      <c r="S832" s="5">
        <v>67238</v>
      </c>
      <c r="T832">
        <v>681053.44</v>
      </c>
      <c r="U832">
        <v>538740.1</v>
      </c>
      <c r="V832">
        <v>238947.614</v>
      </c>
      <c r="Y832">
        <v>1819818.9</v>
      </c>
      <c r="Z832">
        <v>216512.58</v>
      </c>
      <c r="AD832">
        <v>318714.7</v>
      </c>
      <c r="AE832">
        <v>1087321</v>
      </c>
      <c r="AJ832" s="5">
        <v>67238</v>
      </c>
      <c r="AK832">
        <v>199873.88</v>
      </c>
      <c r="AL832">
        <v>75749.5</v>
      </c>
      <c r="AM832">
        <v>367323.44</v>
      </c>
      <c r="AN832">
        <v>0</v>
      </c>
      <c r="AO832">
        <v>1878297.5</v>
      </c>
      <c r="AP832">
        <v>224379.45</v>
      </c>
      <c r="AS832" s="5">
        <v>67238</v>
      </c>
      <c r="AT832">
        <v>148296.48000000001</v>
      </c>
      <c r="AU832">
        <v>47462.438000000002</v>
      </c>
      <c r="AV832">
        <v>366883.66</v>
      </c>
      <c r="AW832">
        <v>0</v>
      </c>
      <c r="AX832">
        <v>1636762.1</v>
      </c>
      <c r="AY832">
        <v>183056.78</v>
      </c>
      <c r="AZ832" s="5"/>
    </row>
    <row r="833" spans="2:52" x14ac:dyDescent="0.2">
      <c r="B833" s="5">
        <v>67267</v>
      </c>
      <c r="C833">
        <v>550096.19999999995</v>
      </c>
      <c r="D833">
        <v>641291.28</v>
      </c>
      <c r="E833">
        <v>315973.96999999997</v>
      </c>
      <c r="H833">
        <v>2097856.7999999998</v>
      </c>
      <c r="I833">
        <v>4924012.5</v>
      </c>
      <c r="J833">
        <v>3120744.5</v>
      </c>
      <c r="M833">
        <v>378132.03</v>
      </c>
      <c r="N833">
        <v>781596.2</v>
      </c>
      <c r="S833" s="5">
        <v>67267</v>
      </c>
      <c r="T833">
        <v>635777.30000000005</v>
      </c>
      <c r="U833">
        <v>539601.30000000005</v>
      </c>
      <c r="V833">
        <v>228128.09400000001</v>
      </c>
      <c r="Y833">
        <v>1813158.6</v>
      </c>
      <c r="Z833">
        <v>216943.78</v>
      </c>
      <c r="AD833">
        <v>302792.5</v>
      </c>
      <c r="AE833">
        <v>970174.9</v>
      </c>
      <c r="AJ833" s="5">
        <v>67267</v>
      </c>
      <c r="AK833">
        <v>192498.17</v>
      </c>
      <c r="AL833">
        <v>63918.065999999999</v>
      </c>
      <c r="AM833">
        <v>362460.25</v>
      </c>
      <c r="AN833">
        <v>0</v>
      </c>
      <c r="AO833">
        <v>1873534.2</v>
      </c>
      <c r="AP833">
        <v>224322.73</v>
      </c>
      <c r="AS833" s="5">
        <v>67267</v>
      </c>
      <c r="AT833">
        <v>142606.94</v>
      </c>
      <c r="AU833">
        <v>42888.815999999999</v>
      </c>
      <c r="AV833">
        <v>360452.03</v>
      </c>
      <c r="AW833">
        <v>0</v>
      </c>
      <c r="AX833">
        <v>1630064.2</v>
      </c>
      <c r="AY833">
        <v>183094.52</v>
      </c>
      <c r="AZ833" s="5"/>
    </row>
    <row r="834" spans="2:52" x14ac:dyDescent="0.2">
      <c r="B834" s="5">
        <v>67298</v>
      </c>
      <c r="C834">
        <v>503069.66</v>
      </c>
      <c r="D834">
        <v>630589.15</v>
      </c>
      <c r="E834">
        <v>304712.56</v>
      </c>
      <c r="H834">
        <v>2094304</v>
      </c>
      <c r="I834">
        <v>4880601</v>
      </c>
      <c r="J834">
        <v>3092815.5</v>
      </c>
      <c r="M834">
        <v>352515.6</v>
      </c>
      <c r="N834">
        <v>684286.25</v>
      </c>
      <c r="S834" s="5">
        <v>67298</v>
      </c>
      <c r="T834">
        <v>494931.12</v>
      </c>
      <c r="U834">
        <v>529046.69999999995</v>
      </c>
      <c r="V834">
        <v>221193.17700000003</v>
      </c>
      <c r="Y834">
        <v>1807242.5</v>
      </c>
      <c r="Z834">
        <v>216736.3</v>
      </c>
      <c r="AD834">
        <v>291960.94</v>
      </c>
      <c r="AE834">
        <v>864873.8</v>
      </c>
      <c r="AJ834" s="5">
        <v>67298</v>
      </c>
      <c r="AK834">
        <v>184782.77</v>
      </c>
      <c r="AL834">
        <v>55943.875</v>
      </c>
      <c r="AM834">
        <v>348555.75</v>
      </c>
      <c r="AN834">
        <v>0</v>
      </c>
      <c r="AO834">
        <v>1870044.6</v>
      </c>
      <c r="AP834">
        <v>224259.31</v>
      </c>
      <c r="AS834" s="5">
        <v>67298</v>
      </c>
      <c r="AT834">
        <v>137541.38</v>
      </c>
      <c r="AU834">
        <v>39883.81</v>
      </c>
      <c r="AV834">
        <v>351710.8</v>
      </c>
      <c r="AW834">
        <v>0</v>
      </c>
      <c r="AX834">
        <v>1624105.8</v>
      </c>
      <c r="AY834">
        <v>183136.62</v>
      </c>
      <c r="AZ834" s="5"/>
    </row>
    <row r="835" spans="2:52" x14ac:dyDescent="0.2">
      <c r="B835" s="5">
        <v>67328</v>
      </c>
      <c r="C835">
        <v>440306.12</v>
      </c>
      <c r="D835">
        <v>621090.93999999994</v>
      </c>
      <c r="E835">
        <v>298874.5</v>
      </c>
      <c r="H835">
        <v>2091952.4</v>
      </c>
      <c r="I835">
        <v>4884388</v>
      </c>
      <c r="J835">
        <v>3047952.8</v>
      </c>
      <c r="M835">
        <v>337466.84</v>
      </c>
      <c r="N835">
        <v>616899.75</v>
      </c>
      <c r="S835" s="5">
        <v>67328</v>
      </c>
      <c r="T835">
        <v>470373.28</v>
      </c>
      <c r="U835">
        <v>521174.38</v>
      </c>
      <c r="V835">
        <v>223148.717</v>
      </c>
      <c r="Y835">
        <v>1802043</v>
      </c>
      <c r="Z835">
        <v>215827.44</v>
      </c>
      <c r="AD835">
        <v>281290.90000000002</v>
      </c>
      <c r="AE835">
        <v>790759.4</v>
      </c>
      <c r="AJ835" s="5">
        <v>67328</v>
      </c>
      <c r="AK835">
        <v>179328.89</v>
      </c>
      <c r="AL835">
        <v>51658.612999999998</v>
      </c>
      <c r="AM835">
        <v>329222.09999999998</v>
      </c>
      <c r="AN835">
        <v>0</v>
      </c>
      <c r="AO835">
        <v>1867758.6</v>
      </c>
      <c r="AP835">
        <v>224193.77</v>
      </c>
      <c r="AS835" s="5">
        <v>67328</v>
      </c>
      <c r="AT835">
        <v>133971.56</v>
      </c>
      <c r="AU835">
        <v>36214.894999999997</v>
      </c>
      <c r="AV835">
        <v>341450.06</v>
      </c>
      <c r="AW835">
        <v>0</v>
      </c>
      <c r="AX835">
        <v>1618858.4</v>
      </c>
      <c r="AY835">
        <v>183184.72</v>
      </c>
      <c r="AZ835" s="5"/>
    </row>
    <row r="836" spans="2:52" x14ac:dyDescent="0.2">
      <c r="B836" s="5">
        <v>67359</v>
      </c>
      <c r="C836">
        <v>414362.03</v>
      </c>
      <c r="D836">
        <v>621706.35</v>
      </c>
      <c r="E836">
        <v>299569.78000000003</v>
      </c>
      <c r="H836">
        <v>2090687.8</v>
      </c>
      <c r="I836">
        <v>4945431</v>
      </c>
      <c r="J836">
        <v>3019031.5</v>
      </c>
      <c r="M836">
        <v>334368.78000000003</v>
      </c>
      <c r="N836">
        <v>585024.25</v>
      </c>
      <c r="S836" s="5">
        <v>67359</v>
      </c>
      <c r="T836">
        <v>518759.34</v>
      </c>
      <c r="U836">
        <v>517231.7</v>
      </c>
      <c r="V836">
        <v>234989.52600000001</v>
      </c>
      <c r="Y836">
        <v>1797496.6</v>
      </c>
      <c r="Z836">
        <v>214258.16</v>
      </c>
      <c r="AD836">
        <v>275653.90000000002</v>
      </c>
      <c r="AE836">
        <v>759562.4</v>
      </c>
      <c r="AJ836" s="5">
        <v>67359</v>
      </c>
      <c r="AK836">
        <v>176463.77</v>
      </c>
      <c r="AL836">
        <v>50314.58</v>
      </c>
      <c r="AM836">
        <v>314166.84000000003</v>
      </c>
      <c r="AN836">
        <v>0</v>
      </c>
      <c r="AO836">
        <v>1866557.8</v>
      </c>
      <c r="AP836">
        <v>224130.2</v>
      </c>
      <c r="AS836" s="5">
        <v>67359</v>
      </c>
      <c r="AT836">
        <v>132076.1</v>
      </c>
      <c r="AU836">
        <v>33335.769999999997</v>
      </c>
      <c r="AV836">
        <v>333051.44</v>
      </c>
      <c r="AW836">
        <v>0</v>
      </c>
      <c r="AX836">
        <v>1614256.5</v>
      </c>
      <c r="AY836">
        <v>183240</v>
      </c>
      <c r="AZ836" s="5"/>
    </row>
    <row r="837" spans="2:52" x14ac:dyDescent="0.2">
      <c r="B837" s="5">
        <v>67389</v>
      </c>
      <c r="C837">
        <v>439859.6</v>
      </c>
      <c r="D837">
        <v>627887.79</v>
      </c>
      <c r="E837">
        <v>308358.03000000003</v>
      </c>
      <c r="H837">
        <v>2090398</v>
      </c>
      <c r="I837">
        <v>5073639</v>
      </c>
      <c r="J837">
        <v>3005532</v>
      </c>
      <c r="M837">
        <v>348727.25</v>
      </c>
      <c r="N837">
        <v>593494.30000000005</v>
      </c>
      <c r="S837" s="5">
        <v>67389</v>
      </c>
      <c r="T837">
        <v>555407.19999999995</v>
      </c>
      <c r="U837">
        <v>519734.28</v>
      </c>
      <c r="V837">
        <v>259140.924</v>
      </c>
      <c r="Y837">
        <v>1793538.4</v>
      </c>
      <c r="Z837">
        <v>212163.75</v>
      </c>
      <c r="AD837">
        <v>280692.84000000003</v>
      </c>
      <c r="AE837">
        <v>802990.06</v>
      </c>
      <c r="AJ837" s="5">
        <v>67389</v>
      </c>
      <c r="AK837">
        <v>176217.4</v>
      </c>
      <c r="AL837">
        <v>53586.023000000001</v>
      </c>
      <c r="AM837">
        <v>307866.53000000003</v>
      </c>
      <c r="AN837">
        <v>0</v>
      </c>
      <c r="AO837">
        <v>1866326.2</v>
      </c>
      <c r="AP837">
        <v>224071.81</v>
      </c>
      <c r="AS837" s="5">
        <v>67389</v>
      </c>
      <c r="AT837">
        <v>131555.38</v>
      </c>
      <c r="AU837">
        <v>33693.03</v>
      </c>
      <c r="AV837">
        <v>329041.84000000003</v>
      </c>
      <c r="AW837">
        <v>0</v>
      </c>
      <c r="AX837">
        <v>1610234.9</v>
      </c>
      <c r="AY837">
        <v>183303.4</v>
      </c>
      <c r="AZ837" s="5"/>
    </row>
    <row r="838" spans="2:52" x14ac:dyDescent="0.2">
      <c r="B838" s="5">
        <v>67420</v>
      </c>
      <c r="C838">
        <v>486571.06</v>
      </c>
      <c r="D838">
        <v>632729.22000000009</v>
      </c>
      <c r="E838">
        <v>325187.15999999997</v>
      </c>
      <c r="H838">
        <v>2090979.9</v>
      </c>
      <c r="I838">
        <v>5173509</v>
      </c>
      <c r="J838">
        <v>3028215.2</v>
      </c>
      <c r="M838">
        <v>374203.34</v>
      </c>
      <c r="N838">
        <v>661630.69999999995</v>
      </c>
      <c r="S838" s="5">
        <v>67420</v>
      </c>
      <c r="T838">
        <v>588363.9</v>
      </c>
      <c r="U838">
        <v>528396.19999999995</v>
      </c>
      <c r="V838">
        <v>291860.01500000001</v>
      </c>
      <c r="Y838">
        <v>1790109.5</v>
      </c>
      <c r="Z838">
        <v>209928.81</v>
      </c>
      <c r="AD838">
        <v>300258.44</v>
      </c>
      <c r="AE838">
        <v>937564.7</v>
      </c>
      <c r="AJ838" s="5">
        <v>67420</v>
      </c>
      <c r="AK838">
        <v>178226.34</v>
      </c>
      <c r="AL838">
        <v>60486.080000000002</v>
      </c>
      <c r="AM838">
        <v>307140.03000000003</v>
      </c>
      <c r="AN838">
        <v>0</v>
      </c>
      <c r="AO838">
        <v>1866958.5</v>
      </c>
      <c r="AP838">
        <v>224021.4</v>
      </c>
      <c r="AS838" s="5">
        <v>67420</v>
      </c>
      <c r="AT838">
        <v>132395.57999999999</v>
      </c>
      <c r="AU838">
        <v>38278.25</v>
      </c>
      <c r="AV838">
        <v>329247.28000000003</v>
      </c>
      <c r="AW838">
        <v>0</v>
      </c>
      <c r="AX838">
        <v>1606733.8</v>
      </c>
      <c r="AY838">
        <v>183375.58</v>
      </c>
      <c r="AZ838" s="5"/>
    </row>
    <row r="839" spans="2:52" x14ac:dyDescent="0.2">
      <c r="B839" s="5">
        <v>67451</v>
      </c>
      <c r="C839">
        <v>531451.56000000006</v>
      </c>
      <c r="D839">
        <v>640455.80000000005</v>
      </c>
      <c r="E839">
        <v>340417.38</v>
      </c>
      <c r="H839">
        <v>2092342</v>
      </c>
      <c r="I839">
        <v>5259955.5</v>
      </c>
      <c r="J839">
        <v>3073385.2</v>
      </c>
      <c r="M839">
        <v>400935.06</v>
      </c>
      <c r="N839">
        <v>747803</v>
      </c>
      <c r="S839" s="5">
        <v>67451</v>
      </c>
      <c r="T839">
        <v>620508.9</v>
      </c>
      <c r="U839">
        <v>533485.4</v>
      </c>
      <c r="V839">
        <v>317161.95</v>
      </c>
      <c r="Y839">
        <v>1787157.1</v>
      </c>
      <c r="Z839">
        <v>208250.16</v>
      </c>
      <c r="AD839">
        <v>329822.59999999998</v>
      </c>
      <c r="AE839">
        <v>1086521.8</v>
      </c>
      <c r="AJ839" s="5">
        <v>67451</v>
      </c>
      <c r="AK839">
        <v>181825.4</v>
      </c>
      <c r="AL839">
        <v>68816.88</v>
      </c>
      <c r="AM839">
        <v>307571.12</v>
      </c>
      <c r="AN839">
        <v>0</v>
      </c>
      <c r="AO839">
        <v>1868361</v>
      </c>
      <c r="AP839">
        <v>223981.08</v>
      </c>
      <c r="AS839" s="5">
        <v>67451</v>
      </c>
      <c r="AT839">
        <v>134890.34</v>
      </c>
      <c r="AU839">
        <v>46803.25</v>
      </c>
      <c r="AV839">
        <v>331734.90000000002</v>
      </c>
      <c r="AW839">
        <v>0</v>
      </c>
      <c r="AX839">
        <v>1603700.2</v>
      </c>
      <c r="AY839">
        <v>183457.05</v>
      </c>
      <c r="AZ839" s="5"/>
    </row>
    <row r="840" spans="2:52" x14ac:dyDescent="0.2">
      <c r="B840" s="5">
        <v>67481</v>
      </c>
      <c r="C840">
        <v>565241.1</v>
      </c>
      <c r="D840">
        <v>650380.44999999995</v>
      </c>
      <c r="E840">
        <v>341856.25</v>
      </c>
      <c r="H840">
        <v>2094403.1</v>
      </c>
      <c r="I840">
        <v>5319142.5</v>
      </c>
      <c r="J840">
        <v>3105292</v>
      </c>
      <c r="M840">
        <v>429972.47</v>
      </c>
      <c r="N840">
        <v>774875.2</v>
      </c>
      <c r="S840" s="5">
        <v>67481</v>
      </c>
      <c r="T840">
        <v>661122.69999999995</v>
      </c>
      <c r="U840">
        <v>538380.30000000005</v>
      </c>
      <c r="V840">
        <v>319668.223</v>
      </c>
      <c r="Y840">
        <v>1784635.5</v>
      </c>
      <c r="Z840">
        <v>207776.97</v>
      </c>
      <c r="AD840">
        <v>356061.7</v>
      </c>
      <c r="AE840">
        <v>1168534.1000000001</v>
      </c>
      <c r="AJ840" s="5">
        <v>67481</v>
      </c>
      <c r="AK840">
        <v>186791.11</v>
      </c>
      <c r="AL840">
        <v>76687.22</v>
      </c>
      <c r="AM840">
        <v>308219.34000000003</v>
      </c>
      <c r="AN840">
        <v>0</v>
      </c>
      <c r="AO840">
        <v>1870450.5</v>
      </c>
      <c r="AP840">
        <v>223952.64000000001</v>
      </c>
      <c r="AS840" s="5">
        <v>67481</v>
      </c>
      <c r="AT840">
        <v>138398</v>
      </c>
      <c r="AU840">
        <v>56053.917999999998</v>
      </c>
      <c r="AV840">
        <v>335932.72</v>
      </c>
      <c r="AW840">
        <v>0</v>
      </c>
      <c r="AX840">
        <v>1601087.1</v>
      </c>
      <c r="AY840">
        <v>183548.34</v>
      </c>
      <c r="AZ840" s="5"/>
    </row>
    <row r="841" spans="2:52" x14ac:dyDescent="0.2">
      <c r="B841" s="5">
        <v>67512</v>
      </c>
      <c r="C841">
        <v>529320.43999999994</v>
      </c>
      <c r="D841">
        <v>662940.61</v>
      </c>
      <c r="E841">
        <v>336285.75</v>
      </c>
      <c r="H841">
        <v>2097090.9</v>
      </c>
      <c r="I841">
        <v>5377437</v>
      </c>
      <c r="J841">
        <v>3134317.8</v>
      </c>
      <c r="M841">
        <v>454673.1</v>
      </c>
      <c r="N841">
        <v>742903.5</v>
      </c>
      <c r="S841" s="5">
        <v>67512</v>
      </c>
      <c r="T841">
        <v>667092.30000000005</v>
      </c>
      <c r="U841">
        <v>540966.19999999995</v>
      </c>
      <c r="V841">
        <v>305481.43</v>
      </c>
      <c r="Y841">
        <v>1782503.8</v>
      </c>
      <c r="Z841">
        <v>208354.34</v>
      </c>
      <c r="AD841">
        <v>366955.7</v>
      </c>
      <c r="AE841">
        <v>1159155.1000000001</v>
      </c>
      <c r="AJ841" s="5">
        <v>67512</v>
      </c>
      <c r="AK841">
        <v>192887.31</v>
      </c>
      <c r="AL841">
        <v>82270.11</v>
      </c>
      <c r="AM841">
        <v>308392.75</v>
      </c>
      <c r="AN841">
        <v>0</v>
      </c>
      <c r="AO841">
        <v>1873153.2</v>
      </c>
      <c r="AP841">
        <v>223937.56</v>
      </c>
      <c r="AS841" s="5">
        <v>67512</v>
      </c>
      <c r="AT841">
        <v>141821.03</v>
      </c>
      <c r="AU841">
        <v>60811.561999999998</v>
      </c>
      <c r="AV841">
        <v>340229.28</v>
      </c>
      <c r="AW841">
        <v>0</v>
      </c>
      <c r="AX841">
        <v>1598853.8</v>
      </c>
      <c r="AY841">
        <v>183649.92000000001</v>
      </c>
      <c r="AZ841" s="5"/>
    </row>
    <row r="842" spans="2:52" x14ac:dyDescent="0.2">
      <c r="B842" s="5">
        <v>67542</v>
      </c>
      <c r="C842">
        <v>467986.75</v>
      </c>
      <c r="D842">
        <v>667371.30999999994</v>
      </c>
      <c r="E842">
        <v>324880.56</v>
      </c>
      <c r="H842">
        <v>2100341.2000000002</v>
      </c>
      <c r="I842">
        <v>5371802</v>
      </c>
      <c r="J842">
        <v>3152759.2</v>
      </c>
      <c r="M842">
        <v>475896.2</v>
      </c>
      <c r="N842">
        <v>685309.3</v>
      </c>
      <c r="S842" s="5">
        <v>67542</v>
      </c>
      <c r="T842">
        <v>669578.43999999994</v>
      </c>
      <c r="U842">
        <v>537631.56000000006</v>
      </c>
      <c r="V842">
        <v>290669.60700000002</v>
      </c>
      <c r="Y842">
        <v>1780725.4</v>
      </c>
      <c r="Z842">
        <v>209745.6</v>
      </c>
      <c r="AD842">
        <v>359030.3</v>
      </c>
      <c r="AE842">
        <v>1094303</v>
      </c>
      <c r="AJ842" s="5">
        <v>67542</v>
      </c>
      <c r="AK842">
        <v>199718.47</v>
      </c>
      <c r="AL842">
        <v>89142.664000000004</v>
      </c>
      <c r="AM842">
        <v>305598.78000000003</v>
      </c>
      <c r="AN842">
        <v>0</v>
      </c>
      <c r="AO842">
        <v>1876404.5</v>
      </c>
      <c r="AP842">
        <v>223936.89</v>
      </c>
      <c r="AS842" s="5">
        <v>67542</v>
      </c>
      <c r="AT842">
        <v>144132.47</v>
      </c>
      <c r="AU842">
        <v>57828.703000000001</v>
      </c>
      <c r="AV842">
        <v>343020.72</v>
      </c>
      <c r="AW842">
        <v>0</v>
      </c>
      <c r="AX842">
        <v>1596962.9</v>
      </c>
      <c r="AY842">
        <v>183762.34</v>
      </c>
      <c r="AZ842" s="5"/>
    </row>
    <row r="843" spans="2:52" x14ac:dyDescent="0.2">
      <c r="B843" s="5">
        <v>67573</v>
      </c>
      <c r="C843">
        <v>444032.28</v>
      </c>
      <c r="D843">
        <v>670393.39</v>
      </c>
      <c r="E843">
        <v>318859.5</v>
      </c>
      <c r="H843">
        <v>2104097.7999999998</v>
      </c>
      <c r="I843">
        <v>5312854.5</v>
      </c>
      <c r="J843">
        <v>3136382.2</v>
      </c>
      <c r="M843">
        <v>487761.4</v>
      </c>
      <c r="N843">
        <v>628929.75</v>
      </c>
      <c r="S843" s="5">
        <v>67573</v>
      </c>
      <c r="T843">
        <v>732827.6</v>
      </c>
      <c r="U843">
        <v>536068.75</v>
      </c>
      <c r="V843">
        <v>278791.12</v>
      </c>
      <c r="Y843">
        <v>1779268</v>
      </c>
      <c r="Z843">
        <v>211401.45</v>
      </c>
      <c r="AD843">
        <v>342308.78</v>
      </c>
      <c r="AE843">
        <v>1015946.06</v>
      </c>
      <c r="AJ843" s="5">
        <v>67573</v>
      </c>
      <c r="AK843">
        <v>206196.1</v>
      </c>
      <c r="AL843">
        <v>94744.37</v>
      </c>
      <c r="AM843">
        <v>299581.84000000003</v>
      </c>
      <c r="AN843">
        <v>0</v>
      </c>
      <c r="AO843">
        <v>1880146</v>
      </c>
      <c r="AP843">
        <v>223951.64</v>
      </c>
      <c r="AS843" s="5">
        <v>67573</v>
      </c>
      <c r="AT843">
        <v>144567.38</v>
      </c>
      <c r="AU843">
        <v>50852.593999999997</v>
      </c>
      <c r="AV843">
        <v>344740.7</v>
      </c>
      <c r="AW843">
        <v>0</v>
      </c>
      <c r="AX843">
        <v>1595381.9</v>
      </c>
      <c r="AY843">
        <v>183886.22</v>
      </c>
      <c r="AZ843" s="5"/>
    </row>
    <row r="844" spans="2:52" x14ac:dyDescent="0.2">
      <c r="B844" s="5">
        <v>67604</v>
      </c>
      <c r="C844">
        <v>431791.7</v>
      </c>
      <c r="D844">
        <v>666641.54999999993</v>
      </c>
      <c r="E844">
        <v>314916.34000000003</v>
      </c>
      <c r="H844">
        <v>2108219</v>
      </c>
      <c r="I844">
        <v>5182018.5</v>
      </c>
      <c r="J844">
        <v>3123522.8</v>
      </c>
      <c r="M844">
        <v>473468.38</v>
      </c>
      <c r="N844">
        <v>581685.75</v>
      </c>
      <c r="S844" s="5">
        <v>67604</v>
      </c>
      <c r="T844">
        <v>775217.75</v>
      </c>
      <c r="U844">
        <v>530430.30000000005</v>
      </c>
      <c r="V844">
        <v>275969.63300000003</v>
      </c>
      <c r="Y844">
        <v>1778160.5</v>
      </c>
      <c r="Z844">
        <v>212618.22</v>
      </c>
      <c r="AD844">
        <v>326280.53000000003</v>
      </c>
      <c r="AE844">
        <v>955424</v>
      </c>
      <c r="AJ844" s="5">
        <v>67604</v>
      </c>
      <c r="AK844">
        <v>209482.83</v>
      </c>
      <c r="AL844">
        <v>92661.835999999996</v>
      </c>
      <c r="AM844">
        <v>293657.5</v>
      </c>
      <c r="AN844">
        <v>0</v>
      </c>
      <c r="AO844">
        <v>1884232.5</v>
      </c>
      <c r="AP844">
        <v>223986.55</v>
      </c>
      <c r="AS844" s="5">
        <v>67604</v>
      </c>
      <c r="AT844">
        <v>143543.56</v>
      </c>
      <c r="AU844">
        <v>45708.315999999999</v>
      </c>
      <c r="AV844">
        <v>345354.34</v>
      </c>
      <c r="AW844">
        <v>0</v>
      </c>
      <c r="AX844">
        <v>1594157.4</v>
      </c>
      <c r="AY844">
        <v>184003.06</v>
      </c>
      <c r="AZ844" s="5"/>
    </row>
    <row r="845" spans="2:52" x14ac:dyDescent="0.2">
      <c r="B845" s="5">
        <v>67632</v>
      </c>
      <c r="C845">
        <v>420171.16</v>
      </c>
      <c r="D845">
        <v>666392</v>
      </c>
      <c r="E845">
        <v>311735.34000000003</v>
      </c>
      <c r="H845">
        <v>2112241.7999999998</v>
      </c>
      <c r="I845">
        <v>5107361</v>
      </c>
      <c r="J845">
        <v>3125648</v>
      </c>
      <c r="M845">
        <v>459775.6</v>
      </c>
      <c r="N845">
        <v>533604.19999999995</v>
      </c>
      <c r="S845" s="5">
        <v>67632</v>
      </c>
      <c r="T845">
        <v>735867.8</v>
      </c>
      <c r="U845">
        <v>531195.1</v>
      </c>
      <c r="V845">
        <v>264785.81799999997</v>
      </c>
      <c r="Y845">
        <v>1777602.4</v>
      </c>
      <c r="Z845">
        <v>212968.83</v>
      </c>
      <c r="AD845">
        <v>313724.44</v>
      </c>
      <c r="AE845">
        <v>896462.9</v>
      </c>
      <c r="AJ845" s="5">
        <v>67632</v>
      </c>
      <c r="AK845">
        <v>210035.3</v>
      </c>
      <c r="AL845">
        <v>90446.375</v>
      </c>
      <c r="AM845">
        <v>286677.71999999997</v>
      </c>
      <c r="AN845">
        <v>0</v>
      </c>
      <c r="AO845">
        <v>1888194.1</v>
      </c>
      <c r="AP845">
        <v>224047.77</v>
      </c>
      <c r="AS845" s="5">
        <v>67632</v>
      </c>
      <c r="AT845">
        <v>141484.57999999999</v>
      </c>
      <c r="AU845">
        <v>43850.733999999997</v>
      </c>
      <c r="AV845">
        <v>344330.62</v>
      </c>
      <c r="AW845">
        <v>0</v>
      </c>
      <c r="AX845">
        <v>1593520</v>
      </c>
      <c r="AY845">
        <v>184082.12</v>
      </c>
      <c r="AZ845" s="5"/>
    </row>
    <row r="846" spans="2:52" x14ac:dyDescent="0.2">
      <c r="B846" s="5">
        <v>67663</v>
      </c>
      <c r="C846">
        <v>419453.2</v>
      </c>
      <c r="D846">
        <v>666215.85</v>
      </c>
      <c r="E846">
        <v>309779.28000000003</v>
      </c>
      <c r="H846">
        <v>2116011.2000000002</v>
      </c>
      <c r="I846">
        <v>5033006</v>
      </c>
      <c r="J846">
        <v>3117414.2</v>
      </c>
      <c r="M846">
        <v>456048.9</v>
      </c>
      <c r="N846">
        <v>492070.72</v>
      </c>
      <c r="S846" s="5">
        <v>67663</v>
      </c>
      <c r="T846">
        <v>642737.25</v>
      </c>
      <c r="U846">
        <v>523537.53</v>
      </c>
      <c r="V846">
        <v>260450.57800000004</v>
      </c>
      <c r="Y846">
        <v>1777589.6</v>
      </c>
      <c r="Z846">
        <v>212648.3</v>
      </c>
      <c r="AD846">
        <v>303536.88</v>
      </c>
      <c r="AE846">
        <v>833463.06</v>
      </c>
      <c r="AJ846" s="5">
        <v>67663</v>
      </c>
      <c r="AK846">
        <v>210060.55</v>
      </c>
      <c r="AL846">
        <v>89706.79</v>
      </c>
      <c r="AM846">
        <v>278998.78000000003</v>
      </c>
      <c r="AN846">
        <v>0</v>
      </c>
      <c r="AO846">
        <v>1891878.2</v>
      </c>
      <c r="AP846">
        <v>224133.02</v>
      </c>
      <c r="AS846" s="5">
        <v>67663</v>
      </c>
      <c r="AT846">
        <v>138892.64000000001</v>
      </c>
      <c r="AU846">
        <v>41842.144999999997</v>
      </c>
      <c r="AV846">
        <v>340961</v>
      </c>
      <c r="AW846">
        <v>0</v>
      </c>
      <c r="AX846">
        <v>1593463.2</v>
      </c>
      <c r="AY846">
        <v>184126.56</v>
      </c>
      <c r="AZ846" s="5"/>
    </row>
    <row r="847" spans="2:52" x14ac:dyDescent="0.2">
      <c r="B847" s="5">
        <v>67693</v>
      </c>
      <c r="C847">
        <v>431197.7</v>
      </c>
      <c r="D847">
        <v>667093.23</v>
      </c>
      <c r="E847">
        <v>307879.44</v>
      </c>
      <c r="H847">
        <v>2119525.5</v>
      </c>
      <c r="I847">
        <v>5007075.5</v>
      </c>
      <c r="J847">
        <v>3098330.8</v>
      </c>
      <c r="M847">
        <v>455997.56</v>
      </c>
      <c r="N847">
        <v>461739.3</v>
      </c>
      <c r="S847" s="5">
        <v>67693</v>
      </c>
      <c r="T847">
        <v>621888.6</v>
      </c>
      <c r="U847">
        <v>516037.84</v>
      </c>
      <c r="V847">
        <v>281755.52000000002</v>
      </c>
      <c r="Y847">
        <v>1778058.2</v>
      </c>
      <c r="Z847">
        <v>211643.58</v>
      </c>
      <c r="AD847">
        <v>291349.5</v>
      </c>
      <c r="AE847">
        <v>818269.06</v>
      </c>
      <c r="AJ847" s="5">
        <v>67693</v>
      </c>
      <c r="AK847">
        <v>210681.94</v>
      </c>
      <c r="AL847">
        <v>91569.97</v>
      </c>
      <c r="AM847">
        <v>271950.56</v>
      </c>
      <c r="AN847">
        <v>0</v>
      </c>
      <c r="AO847">
        <v>1895285.8</v>
      </c>
      <c r="AP847">
        <v>224239.81</v>
      </c>
      <c r="AS847" s="5">
        <v>67693</v>
      </c>
      <c r="AT847">
        <v>136584.69</v>
      </c>
      <c r="AU847">
        <v>36465.964999999997</v>
      </c>
      <c r="AV847">
        <v>337690.38</v>
      </c>
      <c r="AW847">
        <v>0</v>
      </c>
      <c r="AX847">
        <v>1593917.4</v>
      </c>
      <c r="AY847">
        <v>184140.86</v>
      </c>
      <c r="AZ847" s="5"/>
    </row>
    <row r="848" spans="2:52" x14ac:dyDescent="0.2">
      <c r="B848" s="5">
        <v>67724</v>
      </c>
      <c r="C848">
        <v>440631.6</v>
      </c>
      <c r="D848">
        <v>673878.68</v>
      </c>
      <c r="E848">
        <v>310006.94</v>
      </c>
      <c r="H848">
        <v>2122806.5</v>
      </c>
      <c r="I848">
        <v>5067796</v>
      </c>
      <c r="J848">
        <v>3056320</v>
      </c>
      <c r="M848">
        <v>461819.56</v>
      </c>
      <c r="N848">
        <v>452066.8</v>
      </c>
      <c r="S848" s="5">
        <v>67724</v>
      </c>
      <c r="T848">
        <v>695109.1</v>
      </c>
      <c r="U848">
        <v>514550.28</v>
      </c>
      <c r="V848">
        <v>310471.29800000001</v>
      </c>
      <c r="Y848">
        <v>1778948.8</v>
      </c>
      <c r="Z848">
        <v>209986.86</v>
      </c>
      <c r="AD848">
        <v>285198.44</v>
      </c>
      <c r="AE848">
        <v>895247.94</v>
      </c>
      <c r="AJ848" s="5">
        <v>67724</v>
      </c>
      <c r="AK848">
        <v>212045.98</v>
      </c>
      <c r="AL848">
        <v>95856.3</v>
      </c>
      <c r="AM848">
        <v>266748.59999999998</v>
      </c>
      <c r="AN848">
        <v>0</v>
      </c>
      <c r="AO848">
        <v>1898440.5</v>
      </c>
      <c r="AP848">
        <v>224365.84</v>
      </c>
      <c r="AS848" s="5">
        <v>67724</v>
      </c>
      <c r="AT848">
        <v>135242</v>
      </c>
      <c r="AU848">
        <v>33875.94</v>
      </c>
      <c r="AV848">
        <v>338698.7</v>
      </c>
      <c r="AW848">
        <v>0</v>
      </c>
      <c r="AX848">
        <v>1594818.9</v>
      </c>
      <c r="AY848">
        <v>184129.78</v>
      </c>
      <c r="AZ848" s="5"/>
    </row>
    <row r="849" spans="2:52" x14ac:dyDescent="0.2">
      <c r="B849" s="5">
        <v>67754</v>
      </c>
      <c r="C849">
        <v>482222.88</v>
      </c>
      <c r="D849">
        <v>686584.15000000014</v>
      </c>
      <c r="E849">
        <v>319995.38</v>
      </c>
      <c r="H849">
        <v>2125878.7999999998</v>
      </c>
      <c r="I849">
        <v>5213750</v>
      </c>
      <c r="J849">
        <v>3027293.8</v>
      </c>
      <c r="M849">
        <v>477616.28</v>
      </c>
      <c r="N849">
        <v>482535.12</v>
      </c>
      <c r="S849" s="5">
        <v>67754</v>
      </c>
      <c r="T849">
        <v>742500.8</v>
      </c>
      <c r="U849">
        <v>513761.47</v>
      </c>
      <c r="V849">
        <v>352256.07700000005</v>
      </c>
      <c r="Y849">
        <v>1780210.4</v>
      </c>
      <c r="Z849">
        <v>207833.9</v>
      </c>
      <c r="AD849">
        <v>287233.15999999997</v>
      </c>
      <c r="AE849">
        <v>1079644.2</v>
      </c>
      <c r="AJ849" s="5">
        <v>67754</v>
      </c>
      <c r="AK849">
        <v>215068.02</v>
      </c>
      <c r="AL849">
        <v>102668.12</v>
      </c>
      <c r="AM849">
        <v>264761.03000000003</v>
      </c>
      <c r="AN849">
        <v>0</v>
      </c>
      <c r="AO849">
        <v>1901369.9</v>
      </c>
      <c r="AP849">
        <v>224508.9</v>
      </c>
      <c r="AS849" s="5">
        <v>67754</v>
      </c>
      <c r="AT849">
        <v>134854.98000000001</v>
      </c>
      <c r="AU849">
        <v>34741.913999999997</v>
      </c>
      <c r="AV849">
        <v>343150.44</v>
      </c>
      <c r="AW849">
        <v>0</v>
      </c>
      <c r="AX849">
        <v>1596112.2</v>
      </c>
      <c r="AY849">
        <v>184098.1</v>
      </c>
      <c r="AZ849" s="5"/>
    </row>
    <row r="850" spans="2:52" x14ac:dyDescent="0.2">
      <c r="B850" s="5">
        <v>67785</v>
      </c>
      <c r="C850">
        <v>550661.6</v>
      </c>
      <c r="D850">
        <v>701395.67999999993</v>
      </c>
      <c r="E850">
        <v>337964.62</v>
      </c>
      <c r="H850">
        <v>2128766.2000000002</v>
      </c>
      <c r="I850">
        <v>5470478.5</v>
      </c>
      <c r="J850">
        <v>3044014</v>
      </c>
      <c r="M850">
        <v>513463.88</v>
      </c>
      <c r="N850">
        <v>560265</v>
      </c>
      <c r="S850" s="5">
        <v>67785</v>
      </c>
      <c r="T850">
        <v>825259.7</v>
      </c>
      <c r="U850">
        <v>518449.72</v>
      </c>
      <c r="V850">
        <v>377541.848</v>
      </c>
      <c r="Y850">
        <v>1781798.6</v>
      </c>
      <c r="Z850">
        <v>205413.97</v>
      </c>
      <c r="AD850">
        <v>297523.5</v>
      </c>
      <c r="AE850">
        <v>1307559.2</v>
      </c>
      <c r="AJ850" s="5">
        <v>67785</v>
      </c>
      <c r="AK850">
        <v>220841.78</v>
      </c>
      <c r="AL850">
        <v>115587.78</v>
      </c>
      <c r="AM850">
        <v>264265.38</v>
      </c>
      <c r="AN850">
        <v>0</v>
      </c>
      <c r="AO850">
        <v>1904099.2</v>
      </c>
      <c r="AP850">
        <v>224667.14</v>
      </c>
      <c r="AS850" s="5">
        <v>67785</v>
      </c>
      <c r="AT850">
        <v>135285.5</v>
      </c>
      <c r="AU850">
        <v>37260.976999999999</v>
      </c>
      <c r="AV850">
        <v>350473.12</v>
      </c>
      <c r="AW850">
        <v>0</v>
      </c>
      <c r="AX850">
        <v>1597748.2</v>
      </c>
      <c r="AY850">
        <v>184050.45</v>
      </c>
      <c r="AZ850" s="5"/>
    </row>
    <row r="851" spans="2:52" x14ac:dyDescent="0.2">
      <c r="B851" s="5">
        <v>67816</v>
      </c>
      <c r="C851">
        <v>655486.43999999994</v>
      </c>
      <c r="D851">
        <v>716855.24</v>
      </c>
      <c r="E851">
        <v>349791.53</v>
      </c>
      <c r="H851">
        <v>2131491.2000000002</v>
      </c>
      <c r="I851">
        <v>5635358.5</v>
      </c>
      <c r="J851">
        <v>3068820.8</v>
      </c>
      <c r="M851">
        <v>553659.06000000006</v>
      </c>
      <c r="N851">
        <v>651293</v>
      </c>
      <c r="S851" s="5">
        <v>67816</v>
      </c>
      <c r="T851">
        <v>909738.7</v>
      </c>
      <c r="U851">
        <v>524592.1</v>
      </c>
      <c r="V851">
        <v>367356.71600000001</v>
      </c>
      <c r="Y851">
        <v>1783675.2</v>
      </c>
      <c r="Z851">
        <v>203057.44</v>
      </c>
      <c r="AD851">
        <v>314452.75</v>
      </c>
      <c r="AE851">
        <v>1431265.8</v>
      </c>
      <c r="AJ851" s="5">
        <v>67816</v>
      </c>
      <c r="AK851">
        <v>229108.31</v>
      </c>
      <c r="AL851">
        <v>133270.25</v>
      </c>
      <c r="AM851">
        <v>264536.88</v>
      </c>
      <c r="AN851">
        <v>0</v>
      </c>
      <c r="AO851">
        <v>1906652.5</v>
      </c>
      <c r="AP851">
        <v>224838.75</v>
      </c>
      <c r="AS851" s="5">
        <v>67816</v>
      </c>
      <c r="AT851">
        <v>136779.29999999999</v>
      </c>
      <c r="AU851">
        <v>41051.745999999999</v>
      </c>
      <c r="AV851">
        <v>360794.44</v>
      </c>
      <c r="AW851">
        <v>0</v>
      </c>
      <c r="AX851">
        <v>1599684.2</v>
      </c>
      <c r="AY851">
        <v>183991.02</v>
      </c>
      <c r="AZ851" s="5"/>
    </row>
    <row r="852" spans="2:52" x14ac:dyDescent="0.2">
      <c r="B852" s="5">
        <v>67846</v>
      </c>
      <c r="C852">
        <v>738190.2</v>
      </c>
      <c r="D852">
        <v>730213.59000000008</v>
      </c>
      <c r="E852">
        <v>350796.56</v>
      </c>
      <c r="H852">
        <v>2134073.2000000002</v>
      </c>
      <c r="I852">
        <v>5652425.5</v>
      </c>
      <c r="J852">
        <v>3077699.5</v>
      </c>
      <c r="M852">
        <v>574903.5</v>
      </c>
      <c r="N852">
        <v>696120.8</v>
      </c>
      <c r="S852" s="5">
        <v>67846</v>
      </c>
      <c r="T852">
        <v>960558.7</v>
      </c>
      <c r="U852">
        <v>529578.43999999994</v>
      </c>
      <c r="V852">
        <v>344302.94400000002</v>
      </c>
      <c r="Y852">
        <v>1785804.5</v>
      </c>
      <c r="Z852">
        <v>201328.1</v>
      </c>
      <c r="AD852">
        <v>328956.88</v>
      </c>
      <c r="AE852">
        <v>1433593.1</v>
      </c>
      <c r="AJ852" s="5">
        <v>67846</v>
      </c>
      <c r="AK852">
        <v>237000.39</v>
      </c>
      <c r="AL852">
        <v>148835.6</v>
      </c>
      <c r="AM852">
        <v>265374.06</v>
      </c>
      <c r="AN852">
        <v>0</v>
      </c>
      <c r="AO852">
        <v>1909050.8</v>
      </c>
      <c r="AP852">
        <v>225022.2</v>
      </c>
      <c r="AS852" s="5">
        <v>67846</v>
      </c>
      <c r="AT852">
        <v>138892.70000000001</v>
      </c>
      <c r="AU852">
        <v>45292.03</v>
      </c>
      <c r="AV852">
        <v>373257.3</v>
      </c>
      <c r="AW852">
        <v>0</v>
      </c>
      <c r="AX852">
        <v>1601880.8</v>
      </c>
      <c r="AY852">
        <v>183923.77</v>
      </c>
      <c r="AZ852" s="5"/>
    </row>
    <row r="853" spans="2:52" x14ac:dyDescent="0.2">
      <c r="B853" s="5">
        <v>67877</v>
      </c>
      <c r="C853">
        <v>726001.4</v>
      </c>
      <c r="D853">
        <v>736723.52</v>
      </c>
      <c r="E853">
        <v>341823.06</v>
      </c>
      <c r="H853">
        <v>2136530</v>
      </c>
      <c r="I853">
        <v>5578239</v>
      </c>
      <c r="J853">
        <v>3091310.8</v>
      </c>
      <c r="M853">
        <v>572804.19999999995</v>
      </c>
      <c r="N853">
        <v>676186.7</v>
      </c>
      <c r="S853" s="5">
        <v>67877</v>
      </c>
      <c r="T853">
        <v>896966.06</v>
      </c>
      <c r="U853">
        <v>529305.30000000005</v>
      </c>
      <c r="V853">
        <v>321984.18200000003</v>
      </c>
      <c r="Y853">
        <v>1788155.1</v>
      </c>
      <c r="Z853">
        <v>200447.75</v>
      </c>
      <c r="AD853">
        <v>333041.7</v>
      </c>
      <c r="AE853">
        <v>1369231.6</v>
      </c>
      <c r="AJ853" s="5">
        <v>67877</v>
      </c>
      <c r="AK853">
        <v>241441.75</v>
      </c>
      <c r="AL853">
        <v>153837.01999999999</v>
      </c>
      <c r="AM853">
        <v>265959.46999999997</v>
      </c>
      <c r="AN853">
        <v>0</v>
      </c>
      <c r="AO853">
        <v>1911314.1</v>
      </c>
      <c r="AP853">
        <v>225216</v>
      </c>
      <c r="AS853" s="5">
        <v>67877</v>
      </c>
      <c r="AT853">
        <v>140533.48000000001</v>
      </c>
      <c r="AU853">
        <v>47325.008000000002</v>
      </c>
      <c r="AV853">
        <v>384971.22</v>
      </c>
      <c r="AW853">
        <v>0</v>
      </c>
      <c r="AX853">
        <v>1604302.8</v>
      </c>
      <c r="AY853">
        <v>183852.33</v>
      </c>
      <c r="AZ853" s="5"/>
    </row>
    <row r="854" spans="2:52" x14ac:dyDescent="0.2">
      <c r="B854" s="5">
        <v>67907</v>
      </c>
      <c r="C854">
        <v>624031.19999999995</v>
      </c>
      <c r="D854">
        <v>737336.17999999993</v>
      </c>
      <c r="E854">
        <v>328180.56</v>
      </c>
      <c r="H854">
        <v>2138878.5</v>
      </c>
      <c r="I854">
        <v>5465672.5</v>
      </c>
      <c r="J854">
        <v>3102409</v>
      </c>
      <c r="M854">
        <v>548832.06000000006</v>
      </c>
      <c r="N854">
        <v>623864.30000000005</v>
      </c>
      <c r="S854" s="5">
        <v>67907</v>
      </c>
      <c r="T854">
        <v>778533.3</v>
      </c>
      <c r="U854">
        <v>525096.56000000006</v>
      </c>
      <c r="V854">
        <v>298004.59399999998</v>
      </c>
      <c r="Y854">
        <v>1790698.2</v>
      </c>
      <c r="Z854">
        <v>200436</v>
      </c>
      <c r="AD854">
        <v>324995.40000000002</v>
      </c>
      <c r="AE854">
        <v>1258759.8999999999</v>
      </c>
      <c r="AJ854" s="5">
        <v>67907</v>
      </c>
      <c r="AK854">
        <v>240722.16</v>
      </c>
      <c r="AL854">
        <v>144360.12</v>
      </c>
      <c r="AM854">
        <v>265151.78000000003</v>
      </c>
      <c r="AN854">
        <v>0</v>
      </c>
      <c r="AO854">
        <v>1913459.6</v>
      </c>
      <c r="AP854">
        <v>225418.88</v>
      </c>
      <c r="AS854" s="5">
        <v>67907</v>
      </c>
      <c r="AT854">
        <v>140630.73000000001</v>
      </c>
      <c r="AU854">
        <v>44801.77</v>
      </c>
      <c r="AV854">
        <v>394041.03</v>
      </c>
      <c r="AW854">
        <v>0</v>
      </c>
      <c r="AX854">
        <v>1606918.4</v>
      </c>
      <c r="AY854">
        <v>183780</v>
      </c>
      <c r="AZ854" s="5"/>
    </row>
    <row r="855" spans="2:52" x14ac:dyDescent="0.2">
      <c r="B855" s="5">
        <v>67938</v>
      </c>
      <c r="C855">
        <v>553454.93999999994</v>
      </c>
      <c r="D855">
        <v>724899.3</v>
      </c>
      <c r="E855">
        <v>317576.65999999997</v>
      </c>
      <c r="H855">
        <v>2141133</v>
      </c>
      <c r="I855">
        <v>5305124.5</v>
      </c>
      <c r="J855">
        <v>3107509</v>
      </c>
      <c r="M855">
        <v>506196.56</v>
      </c>
      <c r="N855">
        <v>563863.80000000005</v>
      </c>
      <c r="S855" s="5">
        <v>67938</v>
      </c>
      <c r="T855">
        <v>668476.25</v>
      </c>
      <c r="U855">
        <v>519284.84</v>
      </c>
      <c r="V855">
        <v>276348.13</v>
      </c>
      <c r="Y855">
        <v>1793407.4</v>
      </c>
      <c r="Z855">
        <v>200937.34</v>
      </c>
      <c r="AD855">
        <v>308622.3</v>
      </c>
      <c r="AE855">
        <v>1115299.5</v>
      </c>
      <c r="AJ855" s="5">
        <v>67938</v>
      </c>
      <c r="AK855">
        <v>234135.98</v>
      </c>
      <c r="AL855">
        <v>124727.4</v>
      </c>
      <c r="AM855">
        <v>263647.21999999997</v>
      </c>
      <c r="AN855">
        <v>0</v>
      </c>
      <c r="AO855">
        <v>1915503.5</v>
      </c>
      <c r="AP855">
        <v>225629.7</v>
      </c>
      <c r="AS855" s="5">
        <v>67938</v>
      </c>
      <c r="AT855">
        <v>138525.69</v>
      </c>
      <c r="AU855">
        <v>39214.311999999998</v>
      </c>
      <c r="AV855">
        <v>399292.88</v>
      </c>
      <c r="AW855">
        <v>0</v>
      </c>
      <c r="AX855">
        <v>1609697.8</v>
      </c>
      <c r="AY855">
        <v>183709.77</v>
      </c>
      <c r="AZ855" s="5"/>
    </row>
    <row r="856" spans="2:52" x14ac:dyDescent="0.2">
      <c r="B856" s="5">
        <v>67969</v>
      </c>
      <c r="C856">
        <v>561957.93999999994</v>
      </c>
      <c r="D856">
        <v>718851.59</v>
      </c>
      <c r="E856">
        <v>305284.90000000002</v>
      </c>
      <c r="H856">
        <v>2143292.2000000002</v>
      </c>
      <c r="I856">
        <v>5198699</v>
      </c>
      <c r="J856">
        <v>3099056.5</v>
      </c>
      <c r="M856">
        <v>467559.34</v>
      </c>
      <c r="N856">
        <v>508798.97</v>
      </c>
      <c r="S856" s="5">
        <v>67969</v>
      </c>
      <c r="T856">
        <v>622605.19999999995</v>
      </c>
      <c r="U856">
        <v>514203.6</v>
      </c>
      <c r="V856">
        <v>256304.99300000002</v>
      </c>
      <c r="Y856">
        <v>1796303.5</v>
      </c>
      <c r="Z856">
        <v>201511.81</v>
      </c>
      <c r="AD856">
        <v>292502.94</v>
      </c>
      <c r="AE856">
        <v>981030.75</v>
      </c>
      <c r="AJ856" s="5">
        <v>67969</v>
      </c>
      <c r="AK856">
        <v>225261.58</v>
      </c>
      <c r="AL856">
        <v>109507.92</v>
      </c>
      <c r="AM856">
        <v>261577.86</v>
      </c>
      <c r="AN856">
        <v>0</v>
      </c>
      <c r="AO856">
        <v>1917446.8</v>
      </c>
      <c r="AP856">
        <v>225845.52</v>
      </c>
      <c r="AS856" s="5">
        <v>67969</v>
      </c>
      <c r="AT856">
        <v>134725.34</v>
      </c>
      <c r="AU856">
        <v>34548.097999999998</v>
      </c>
      <c r="AV856">
        <v>394525</v>
      </c>
      <c r="AW856">
        <v>0</v>
      </c>
      <c r="AX856">
        <v>1612649.5</v>
      </c>
      <c r="AY856">
        <v>183654.12</v>
      </c>
      <c r="AZ856" s="5"/>
    </row>
    <row r="857" spans="2:52" x14ac:dyDescent="0.2">
      <c r="B857" s="5">
        <v>67997</v>
      </c>
      <c r="C857">
        <v>534469.06000000006</v>
      </c>
      <c r="D857">
        <v>709123.42</v>
      </c>
      <c r="E857">
        <v>296848.46999999997</v>
      </c>
      <c r="H857">
        <v>2145283.5</v>
      </c>
      <c r="I857">
        <v>5080346</v>
      </c>
      <c r="J857">
        <v>3070812.8</v>
      </c>
      <c r="M857">
        <v>439373.16</v>
      </c>
      <c r="N857">
        <v>464866.2</v>
      </c>
      <c r="S857" s="5">
        <v>67997</v>
      </c>
      <c r="T857">
        <v>587940.6</v>
      </c>
      <c r="U857">
        <v>505287.53</v>
      </c>
      <c r="V857">
        <v>242849.43199999997</v>
      </c>
      <c r="Y857">
        <v>1799544.4</v>
      </c>
      <c r="Z857">
        <v>201929.92</v>
      </c>
      <c r="AD857">
        <v>277302.62</v>
      </c>
      <c r="AE857">
        <v>858428.56</v>
      </c>
      <c r="AJ857" s="5">
        <v>67997</v>
      </c>
      <c r="AK857">
        <v>216638.05</v>
      </c>
      <c r="AL857">
        <v>97510.11</v>
      </c>
      <c r="AM857">
        <v>258852.81</v>
      </c>
      <c r="AN857">
        <v>0</v>
      </c>
      <c r="AO857">
        <v>1919221.6</v>
      </c>
      <c r="AP857">
        <v>226062.05</v>
      </c>
      <c r="AS857" s="5">
        <v>67997</v>
      </c>
      <c r="AT857">
        <v>129961.06</v>
      </c>
      <c r="AU857">
        <v>29550.708999999999</v>
      </c>
      <c r="AV857">
        <v>383687.47</v>
      </c>
      <c r="AW857">
        <v>0</v>
      </c>
      <c r="AX857">
        <v>1615912.5</v>
      </c>
      <c r="AY857">
        <v>183631.84</v>
      </c>
      <c r="AZ857" s="5"/>
    </row>
    <row r="858" spans="2:52" x14ac:dyDescent="0.2">
      <c r="B858" s="5">
        <v>68028</v>
      </c>
      <c r="C858">
        <v>454312.3</v>
      </c>
      <c r="D858">
        <v>700740.86</v>
      </c>
      <c r="E858">
        <v>296641.3</v>
      </c>
      <c r="H858">
        <v>2147088.2000000002</v>
      </c>
      <c r="I858">
        <v>5010560.5</v>
      </c>
      <c r="J858">
        <v>3036728.2</v>
      </c>
      <c r="M858">
        <v>423246.06</v>
      </c>
      <c r="N858">
        <v>439888.6</v>
      </c>
      <c r="S858" s="5">
        <v>68028</v>
      </c>
      <c r="T858">
        <v>527524.1</v>
      </c>
      <c r="U858">
        <v>498388.62</v>
      </c>
      <c r="V858">
        <v>231947.20799999998</v>
      </c>
      <c r="Y858">
        <v>1803142.5</v>
      </c>
      <c r="Z858">
        <v>201945.12</v>
      </c>
      <c r="AD858">
        <v>270852.59999999998</v>
      </c>
      <c r="AE858">
        <v>748133.3</v>
      </c>
      <c r="AJ858" s="5">
        <v>68028</v>
      </c>
      <c r="AK858">
        <v>209857.94</v>
      </c>
      <c r="AL858">
        <v>90764.79</v>
      </c>
      <c r="AM858">
        <v>255586.36</v>
      </c>
      <c r="AN858">
        <v>0</v>
      </c>
      <c r="AO858">
        <v>1920810.6</v>
      </c>
      <c r="AP858">
        <v>226277.78</v>
      </c>
      <c r="AS858" s="5">
        <v>68028</v>
      </c>
      <c r="AT858">
        <v>126084.42</v>
      </c>
      <c r="AU858">
        <v>27133.127</v>
      </c>
      <c r="AV858">
        <v>369340.66</v>
      </c>
      <c r="AW858">
        <v>0</v>
      </c>
      <c r="AX858">
        <v>1619497.9</v>
      </c>
      <c r="AY858">
        <v>183644.73</v>
      </c>
      <c r="AZ858" s="5"/>
    </row>
    <row r="859" spans="2:52" x14ac:dyDescent="0.2">
      <c r="B859" s="5">
        <v>68058</v>
      </c>
      <c r="C859">
        <v>465600.2</v>
      </c>
      <c r="D859">
        <v>699968.74</v>
      </c>
      <c r="E859">
        <v>304315.34000000003</v>
      </c>
      <c r="H859">
        <v>2148723</v>
      </c>
      <c r="I859">
        <v>5004860</v>
      </c>
      <c r="J859">
        <v>3018755.5</v>
      </c>
      <c r="M859">
        <v>415702.44</v>
      </c>
      <c r="N859">
        <v>443951.88</v>
      </c>
      <c r="S859" s="5">
        <v>68058</v>
      </c>
      <c r="T859">
        <v>504002.53</v>
      </c>
      <c r="U859">
        <v>498825.16</v>
      </c>
      <c r="V859">
        <v>232393.64799999999</v>
      </c>
      <c r="Y859">
        <v>1807050.4</v>
      </c>
      <c r="Z859">
        <v>201490.64</v>
      </c>
      <c r="AD859">
        <v>274976.21999999997</v>
      </c>
      <c r="AE859">
        <v>678623.2</v>
      </c>
      <c r="AJ859" s="5">
        <v>68058</v>
      </c>
      <c r="AK859">
        <v>205555.20000000001</v>
      </c>
      <c r="AL859">
        <v>86155.48</v>
      </c>
      <c r="AM859">
        <v>253190.94</v>
      </c>
      <c r="AN859">
        <v>0</v>
      </c>
      <c r="AO859">
        <v>1922231.4</v>
      </c>
      <c r="AP859">
        <v>226491.45</v>
      </c>
      <c r="AS859" s="5">
        <v>68058</v>
      </c>
      <c r="AT859">
        <v>124473.81</v>
      </c>
      <c r="AU859">
        <v>27997.006000000001</v>
      </c>
      <c r="AV859">
        <v>352742.47</v>
      </c>
      <c r="AW859">
        <v>0</v>
      </c>
      <c r="AX859">
        <v>1623356.1</v>
      </c>
      <c r="AY859">
        <v>183694.3</v>
      </c>
      <c r="AZ859" s="5"/>
    </row>
    <row r="860" spans="2:52" x14ac:dyDescent="0.2">
      <c r="B860" s="5">
        <v>68089</v>
      </c>
      <c r="C860">
        <v>523110.7</v>
      </c>
      <c r="D860">
        <v>702131.58000000007</v>
      </c>
      <c r="E860">
        <v>316944.38</v>
      </c>
      <c r="H860">
        <v>2150207.7999999998</v>
      </c>
      <c r="I860">
        <v>5055730.5</v>
      </c>
      <c r="J860">
        <v>3014734.2</v>
      </c>
      <c r="M860">
        <v>414660.47</v>
      </c>
      <c r="N860">
        <v>490860.2</v>
      </c>
      <c r="S860" s="5">
        <v>68089</v>
      </c>
      <c r="T860">
        <v>550871.5</v>
      </c>
      <c r="U860">
        <v>498375.75</v>
      </c>
      <c r="V860">
        <v>250944.97000000003</v>
      </c>
      <c r="Y860">
        <v>1811216.4</v>
      </c>
      <c r="Z860">
        <v>200589.61</v>
      </c>
      <c r="AD860">
        <v>282255.84000000003</v>
      </c>
      <c r="AE860">
        <v>686760.6</v>
      </c>
      <c r="AJ860" s="5">
        <v>68089</v>
      </c>
      <c r="AK860">
        <v>203481.33</v>
      </c>
      <c r="AL860">
        <v>82552.766000000003</v>
      </c>
      <c r="AM860">
        <v>252146.73</v>
      </c>
      <c r="AN860">
        <v>0</v>
      </c>
      <c r="AO860">
        <v>1923505.9</v>
      </c>
      <c r="AP860">
        <v>226701.89</v>
      </c>
      <c r="AS860" s="5">
        <v>68089</v>
      </c>
      <c r="AT860">
        <v>124606.125</v>
      </c>
      <c r="AU860">
        <v>29876.986000000001</v>
      </c>
      <c r="AV860">
        <v>341724.75</v>
      </c>
      <c r="AW860">
        <v>0</v>
      </c>
      <c r="AX860">
        <v>1627434.6</v>
      </c>
      <c r="AY860">
        <v>183781.52</v>
      </c>
      <c r="AZ860" s="5"/>
    </row>
    <row r="861" spans="2:52" x14ac:dyDescent="0.2">
      <c r="B861" s="5">
        <v>68119</v>
      </c>
      <c r="C861">
        <v>595054.1</v>
      </c>
      <c r="D861">
        <v>716624.29999999993</v>
      </c>
      <c r="E861">
        <v>336796.2</v>
      </c>
      <c r="H861">
        <v>2151562.7999999998</v>
      </c>
      <c r="I861">
        <v>5199249.5</v>
      </c>
      <c r="J861">
        <v>3066676</v>
      </c>
      <c r="M861">
        <v>430399.28</v>
      </c>
      <c r="N861">
        <v>590390.25</v>
      </c>
      <c r="S861" s="5">
        <v>68119</v>
      </c>
      <c r="T861">
        <v>625323.1</v>
      </c>
      <c r="U861">
        <v>499377.75</v>
      </c>
      <c r="V861">
        <v>292715.924</v>
      </c>
      <c r="Y861">
        <v>1815591.2</v>
      </c>
      <c r="Z861">
        <v>199292.67</v>
      </c>
      <c r="AD861">
        <v>291899.59999999998</v>
      </c>
      <c r="AE861">
        <v>843242.8</v>
      </c>
      <c r="AJ861" s="5">
        <v>68119</v>
      </c>
      <c r="AK861">
        <v>204262.9</v>
      </c>
      <c r="AL861">
        <v>83765.289999999994</v>
      </c>
      <c r="AM861">
        <v>252240.69</v>
      </c>
      <c r="AN861">
        <v>0</v>
      </c>
      <c r="AO861">
        <v>1924654.2</v>
      </c>
      <c r="AP861">
        <v>226908.19</v>
      </c>
      <c r="AS861" s="5">
        <v>68119</v>
      </c>
      <c r="AT861">
        <v>125724.24</v>
      </c>
      <c r="AU861">
        <v>32547.791000000001</v>
      </c>
      <c r="AV861">
        <v>339856.72</v>
      </c>
      <c r="AW861">
        <v>0</v>
      </c>
      <c r="AX861">
        <v>1631684.4</v>
      </c>
      <c r="AY861">
        <v>183907.03</v>
      </c>
      <c r="AZ861" s="5"/>
    </row>
    <row r="862" spans="2:52" x14ac:dyDescent="0.2">
      <c r="B862" s="5">
        <v>68150</v>
      </c>
      <c r="C862">
        <v>677849.94</v>
      </c>
      <c r="D862">
        <v>736360.67</v>
      </c>
      <c r="E862">
        <v>354232.56</v>
      </c>
      <c r="H862">
        <v>2152805</v>
      </c>
      <c r="I862">
        <v>5460275.5</v>
      </c>
      <c r="J862">
        <v>3146925</v>
      </c>
      <c r="M862">
        <v>475241.53</v>
      </c>
      <c r="N862">
        <v>719444.8</v>
      </c>
      <c r="S862" s="5">
        <v>68150</v>
      </c>
      <c r="T862">
        <v>727861.06</v>
      </c>
      <c r="U862">
        <v>506709.12</v>
      </c>
      <c r="V862">
        <v>336770.86499999999</v>
      </c>
      <c r="Y862">
        <v>1820132.2</v>
      </c>
      <c r="Z862">
        <v>197782.92</v>
      </c>
      <c r="AD862">
        <v>310185.40000000002</v>
      </c>
      <c r="AE862">
        <v>1132183.3999999999</v>
      </c>
      <c r="AJ862" s="5">
        <v>68150</v>
      </c>
      <c r="AK862">
        <v>209218.78</v>
      </c>
      <c r="AL862">
        <v>93382.554999999993</v>
      </c>
      <c r="AM862">
        <v>253394.55</v>
      </c>
      <c r="AN862">
        <v>0</v>
      </c>
      <c r="AO862">
        <v>1925695.4</v>
      </c>
      <c r="AP862">
        <v>227109.64</v>
      </c>
      <c r="AS862" s="5">
        <v>68150</v>
      </c>
      <c r="AT862">
        <v>127677.77</v>
      </c>
      <c r="AU862">
        <v>36937.766000000003</v>
      </c>
      <c r="AV862">
        <v>341413</v>
      </c>
      <c r="AW862">
        <v>0</v>
      </c>
      <c r="AX862">
        <v>1636060.6</v>
      </c>
      <c r="AY862">
        <v>184071.34</v>
      </c>
      <c r="AZ862" s="5"/>
    </row>
    <row r="863" spans="2:52" x14ac:dyDescent="0.2">
      <c r="B863" s="5">
        <v>68181</v>
      </c>
      <c r="C863">
        <v>749810.25</v>
      </c>
      <c r="D863">
        <v>750959.69</v>
      </c>
      <c r="E863">
        <v>360536.22</v>
      </c>
      <c r="H863">
        <v>2153951.2000000002</v>
      </c>
      <c r="I863">
        <v>5658878</v>
      </c>
      <c r="J863">
        <v>3187409.8</v>
      </c>
      <c r="M863">
        <v>525933.75</v>
      </c>
      <c r="N863">
        <v>813878.06</v>
      </c>
      <c r="S863" s="5">
        <v>68181</v>
      </c>
      <c r="T863">
        <v>884055.5</v>
      </c>
      <c r="U863">
        <v>516341.72</v>
      </c>
      <c r="V863">
        <v>362904.36800000002</v>
      </c>
      <c r="Y863">
        <v>1824800.4</v>
      </c>
      <c r="Z863">
        <v>196483.22</v>
      </c>
      <c r="AD863">
        <v>339187.62</v>
      </c>
      <c r="AE863">
        <v>1401098.4</v>
      </c>
      <c r="AJ863" s="5">
        <v>68181</v>
      </c>
      <c r="AK863">
        <v>218001.17</v>
      </c>
      <c r="AL863">
        <v>108768.05499999999</v>
      </c>
      <c r="AM863">
        <v>255667.4</v>
      </c>
      <c r="AN863">
        <v>0</v>
      </c>
      <c r="AO863">
        <v>1926645.5</v>
      </c>
      <c r="AP863">
        <v>227305.7</v>
      </c>
      <c r="AS863" s="5">
        <v>68181</v>
      </c>
      <c r="AT863">
        <v>130804.23</v>
      </c>
      <c r="AU863">
        <v>43120.81</v>
      </c>
      <c r="AV863">
        <v>345373.25</v>
      </c>
      <c r="AW863">
        <v>0</v>
      </c>
      <c r="AX863">
        <v>1640525.6</v>
      </c>
      <c r="AY863">
        <v>184274.75</v>
      </c>
      <c r="AZ863" s="5"/>
    </row>
    <row r="864" spans="2:52" x14ac:dyDescent="0.2">
      <c r="B864" s="5">
        <v>68211</v>
      </c>
      <c r="C864">
        <v>741510.44</v>
      </c>
      <c r="D864">
        <v>761516.65999999992</v>
      </c>
      <c r="E864">
        <v>355166.22</v>
      </c>
      <c r="H864">
        <v>2155014.2000000002</v>
      </c>
      <c r="I864">
        <v>5754436</v>
      </c>
      <c r="J864">
        <v>3170288.2</v>
      </c>
      <c r="M864">
        <v>556814.75</v>
      </c>
      <c r="N864">
        <v>840775</v>
      </c>
      <c r="S864" s="5">
        <v>68211</v>
      </c>
      <c r="T864">
        <v>1013120.06</v>
      </c>
      <c r="U864">
        <v>521643.72</v>
      </c>
      <c r="V864">
        <v>342440.23</v>
      </c>
      <c r="Y864">
        <v>1829562</v>
      </c>
      <c r="Z864">
        <v>195987.61</v>
      </c>
      <c r="AD864">
        <v>363782.5</v>
      </c>
      <c r="AE864">
        <v>1512123.6</v>
      </c>
      <c r="AJ864" s="5">
        <v>68211</v>
      </c>
      <c r="AK864">
        <v>228225.69</v>
      </c>
      <c r="AL864">
        <v>124906.414</v>
      </c>
      <c r="AM864">
        <v>258859.16</v>
      </c>
      <c r="AN864">
        <v>0</v>
      </c>
      <c r="AO864">
        <v>1927518.2</v>
      </c>
      <c r="AP864">
        <v>227496</v>
      </c>
      <c r="AS864" s="5">
        <v>68211</v>
      </c>
      <c r="AT864">
        <v>135061.84</v>
      </c>
      <c r="AU864">
        <v>49799.167999999998</v>
      </c>
      <c r="AV864">
        <v>351478.88</v>
      </c>
      <c r="AW864">
        <v>0</v>
      </c>
      <c r="AX864">
        <v>1645044.5</v>
      </c>
      <c r="AY864">
        <v>184517.44</v>
      </c>
      <c r="AZ864" s="5"/>
    </row>
    <row r="865" spans="2:52" x14ac:dyDescent="0.2">
      <c r="B865" s="5">
        <v>68242</v>
      </c>
      <c r="C865">
        <v>642856.5</v>
      </c>
      <c r="D865">
        <v>759102.4</v>
      </c>
      <c r="E865">
        <v>345410.78</v>
      </c>
      <c r="H865">
        <v>2156006.2000000002</v>
      </c>
      <c r="I865">
        <v>5703363</v>
      </c>
      <c r="J865">
        <v>3155215.5</v>
      </c>
      <c r="M865">
        <v>562463.19999999995</v>
      </c>
      <c r="N865">
        <v>811121.5</v>
      </c>
      <c r="S865" s="5">
        <v>68242</v>
      </c>
      <c r="T865">
        <v>1026726.2</v>
      </c>
      <c r="U865">
        <v>522580.16</v>
      </c>
      <c r="V865">
        <v>314905.26399999997</v>
      </c>
      <c r="Y865">
        <v>1834387.8</v>
      </c>
      <c r="Z865">
        <v>196721.6</v>
      </c>
      <c r="AD865">
        <v>370990.2</v>
      </c>
      <c r="AE865">
        <v>1486949.5</v>
      </c>
      <c r="AJ865" s="5">
        <v>68242</v>
      </c>
      <c r="AK865">
        <v>235872.77</v>
      </c>
      <c r="AL865">
        <v>135305.60999999999</v>
      </c>
      <c r="AM865">
        <v>261726.97</v>
      </c>
      <c r="AN865">
        <v>0</v>
      </c>
      <c r="AO865">
        <v>1928326</v>
      </c>
      <c r="AP865">
        <v>227680.33</v>
      </c>
      <c r="AS865" s="5">
        <v>68242</v>
      </c>
      <c r="AT865">
        <v>139459.01999999999</v>
      </c>
      <c r="AU865">
        <v>53540.523000000001</v>
      </c>
      <c r="AV865">
        <v>357939.12</v>
      </c>
      <c r="AW865">
        <v>0</v>
      </c>
      <c r="AX865">
        <v>1649588.2</v>
      </c>
      <c r="AY865">
        <v>184799.45</v>
      </c>
      <c r="AZ865" s="5"/>
    </row>
    <row r="866" spans="2:52" x14ac:dyDescent="0.2">
      <c r="B866" s="5">
        <v>68272</v>
      </c>
      <c r="C866">
        <v>535655.9</v>
      </c>
      <c r="D866">
        <v>751332.83000000007</v>
      </c>
      <c r="E866">
        <v>332817.65999999997</v>
      </c>
      <c r="H866">
        <v>2156936.7999999998</v>
      </c>
      <c r="I866">
        <v>5542081.5</v>
      </c>
      <c r="J866">
        <v>3157402.8</v>
      </c>
      <c r="M866">
        <v>543062.30000000005</v>
      </c>
      <c r="N866">
        <v>750823.4</v>
      </c>
      <c r="S866" s="5">
        <v>68272</v>
      </c>
      <c r="T866">
        <v>823703.25</v>
      </c>
      <c r="U866">
        <v>522245.78</v>
      </c>
      <c r="V866">
        <v>286776.40000000002</v>
      </c>
      <c r="Y866">
        <v>1839252</v>
      </c>
      <c r="Z866">
        <v>198387.97</v>
      </c>
      <c r="AD866">
        <v>363167.16</v>
      </c>
      <c r="AE866">
        <v>1398073.9</v>
      </c>
      <c r="AJ866" s="5">
        <v>68272</v>
      </c>
      <c r="AK866">
        <v>238358.55</v>
      </c>
      <c r="AL866">
        <v>134982.38</v>
      </c>
      <c r="AM866">
        <v>263637.38</v>
      </c>
      <c r="AN866">
        <v>0</v>
      </c>
      <c r="AO866">
        <v>1929078.2</v>
      </c>
      <c r="AP866">
        <v>227858.55</v>
      </c>
      <c r="AS866" s="5">
        <v>68272</v>
      </c>
      <c r="AT866">
        <v>142844.14000000001</v>
      </c>
      <c r="AU866">
        <v>50894.879999999997</v>
      </c>
      <c r="AV866">
        <v>362365.44</v>
      </c>
      <c r="AW866">
        <v>0</v>
      </c>
      <c r="AX866">
        <v>1654131.4</v>
      </c>
      <c r="AY866">
        <v>185120.77</v>
      </c>
      <c r="AZ866" s="5"/>
    </row>
    <row r="867" spans="2:52" x14ac:dyDescent="0.2">
      <c r="B867" s="5">
        <v>68303</v>
      </c>
      <c r="C867">
        <v>496143.75</v>
      </c>
      <c r="D867">
        <v>735165.92</v>
      </c>
      <c r="E867">
        <v>319450.09999999998</v>
      </c>
      <c r="H867">
        <v>2157814.2000000002</v>
      </c>
      <c r="I867">
        <v>5305588</v>
      </c>
      <c r="J867">
        <v>3159058.8</v>
      </c>
      <c r="M867">
        <v>500078.4</v>
      </c>
      <c r="N867">
        <v>678763.44</v>
      </c>
      <c r="S867" s="5">
        <v>68303</v>
      </c>
      <c r="T867">
        <v>681540.1</v>
      </c>
      <c r="U867">
        <v>518037.28</v>
      </c>
      <c r="V867">
        <v>262376.67499999999</v>
      </c>
      <c r="Y867">
        <v>1844133.2</v>
      </c>
      <c r="Z867">
        <v>200548.52</v>
      </c>
      <c r="AD867">
        <v>346577.6</v>
      </c>
      <c r="AE867">
        <v>1282745.1000000001</v>
      </c>
      <c r="AJ867" s="5">
        <v>68303</v>
      </c>
      <c r="AK867">
        <v>234446.69</v>
      </c>
      <c r="AL867">
        <v>120352.336</v>
      </c>
      <c r="AM867">
        <v>265230.84000000003</v>
      </c>
      <c r="AN867">
        <v>0</v>
      </c>
      <c r="AO867">
        <v>1929783.6</v>
      </c>
      <c r="AP867">
        <v>228030.73</v>
      </c>
      <c r="AS867" s="5">
        <v>68303</v>
      </c>
      <c r="AT867">
        <v>144576.19</v>
      </c>
      <c r="AU867">
        <v>45851.26</v>
      </c>
      <c r="AV867">
        <v>366237.03</v>
      </c>
      <c r="AW867">
        <v>0</v>
      </c>
      <c r="AX867">
        <v>1658652.2</v>
      </c>
      <c r="AY867">
        <v>185481.2</v>
      </c>
      <c r="AZ867" s="5"/>
    </row>
    <row r="868" spans="2:52" x14ac:dyDescent="0.2">
      <c r="B868" s="5">
        <v>68334</v>
      </c>
      <c r="C868">
        <v>524277.16</v>
      </c>
      <c r="D868">
        <v>718027.65</v>
      </c>
      <c r="E868">
        <v>311429.8</v>
      </c>
      <c r="H868">
        <v>2158560</v>
      </c>
      <c r="I868">
        <v>5108941.5</v>
      </c>
      <c r="J868">
        <v>3141772.8</v>
      </c>
      <c r="M868">
        <v>450737.88</v>
      </c>
      <c r="N868">
        <v>615216.4</v>
      </c>
      <c r="S868" s="5">
        <v>68334</v>
      </c>
      <c r="T868">
        <v>646489.75</v>
      </c>
      <c r="U868">
        <v>503838.62</v>
      </c>
      <c r="V868">
        <v>250956.34999999998</v>
      </c>
      <c r="Y868">
        <v>1848791.1</v>
      </c>
      <c r="Z868">
        <v>202828.05</v>
      </c>
      <c r="AD868">
        <v>319989.38</v>
      </c>
      <c r="AE868">
        <v>1182257.8</v>
      </c>
      <c r="AJ868" s="5">
        <v>68334</v>
      </c>
      <c r="AK868">
        <v>226103.7</v>
      </c>
      <c r="AL868">
        <v>98711.69</v>
      </c>
      <c r="AM868">
        <v>266202.7</v>
      </c>
      <c r="AN868">
        <v>0</v>
      </c>
      <c r="AO868">
        <v>1930361</v>
      </c>
      <c r="AP868">
        <v>228198.9</v>
      </c>
      <c r="AS868" s="5">
        <v>68334</v>
      </c>
      <c r="AT868">
        <v>143558.32999999999</v>
      </c>
      <c r="AU868">
        <v>39985.85</v>
      </c>
      <c r="AV868">
        <v>369063.75</v>
      </c>
      <c r="AW868">
        <v>0</v>
      </c>
      <c r="AX868">
        <v>1662915.9</v>
      </c>
      <c r="AY868">
        <v>185875.53</v>
      </c>
      <c r="AZ868" s="5"/>
    </row>
    <row r="869" spans="2:52" x14ac:dyDescent="0.2">
      <c r="B869" s="5">
        <v>68362</v>
      </c>
      <c r="C869">
        <v>516326.22</v>
      </c>
      <c r="D869">
        <v>699594.64</v>
      </c>
      <c r="E869">
        <v>305243.62</v>
      </c>
      <c r="H869">
        <v>2158705</v>
      </c>
      <c r="I869">
        <v>4921575.5</v>
      </c>
      <c r="J869">
        <v>3123630.8</v>
      </c>
      <c r="M869">
        <v>407069.5</v>
      </c>
      <c r="N869">
        <v>557715.43999999994</v>
      </c>
      <c r="S869" s="5">
        <v>68362</v>
      </c>
      <c r="T869">
        <v>604811.43999999994</v>
      </c>
      <c r="U869">
        <v>497950.53</v>
      </c>
      <c r="V869">
        <v>242978.74800000002</v>
      </c>
      <c r="Y869">
        <v>1852039.6</v>
      </c>
      <c r="Z869">
        <v>204566.28</v>
      </c>
      <c r="AD869">
        <v>290284.25</v>
      </c>
      <c r="AE869">
        <v>1084264.8</v>
      </c>
      <c r="AJ869" s="5">
        <v>68362</v>
      </c>
      <c r="AK869">
        <v>216518.27</v>
      </c>
      <c r="AL869">
        <v>77162.233999999997</v>
      </c>
      <c r="AM869">
        <v>266156.65999999997</v>
      </c>
      <c r="AN869">
        <v>0</v>
      </c>
      <c r="AO869">
        <v>1930339.6</v>
      </c>
      <c r="AP869">
        <v>228365.36</v>
      </c>
      <c r="AS869" s="5">
        <v>68362</v>
      </c>
      <c r="AT869">
        <v>139336.81</v>
      </c>
      <c r="AU869">
        <v>31460.633000000002</v>
      </c>
      <c r="AV869">
        <v>368605.12</v>
      </c>
      <c r="AW869">
        <v>0</v>
      </c>
      <c r="AX869">
        <v>1665747.8</v>
      </c>
      <c r="AY869">
        <v>186291.89</v>
      </c>
      <c r="AZ869" s="5"/>
    </row>
    <row r="870" spans="2:52" x14ac:dyDescent="0.2">
      <c r="B870" s="5">
        <v>68393</v>
      </c>
      <c r="C870">
        <v>494684.2</v>
      </c>
      <c r="D870">
        <v>691192.28999999992</v>
      </c>
      <c r="E870">
        <v>305895.09999999998</v>
      </c>
      <c r="H870">
        <v>2158172</v>
      </c>
      <c r="I870">
        <v>4855099</v>
      </c>
      <c r="J870">
        <v>3099357</v>
      </c>
      <c r="M870">
        <v>381662.88</v>
      </c>
      <c r="N870">
        <v>514395.12</v>
      </c>
      <c r="S870" s="5">
        <v>68393</v>
      </c>
      <c r="T870">
        <v>542551.19999999995</v>
      </c>
      <c r="U870">
        <v>494981</v>
      </c>
      <c r="V870">
        <v>239901.68199999997</v>
      </c>
      <c r="Y870">
        <v>1853556.8</v>
      </c>
      <c r="Z870">
        <v>205326.3</v>
      </c>
      <c r="AD870">
        <v>275314.90000000002</v>
      </c>
      <c r="AE870">
        <v>993758.44</v>
      </c>
      <c r="AJ870" s="5">
        <v>68393</v>
      </c>
      <c r="AK870">
        <v>208604.97</v>
      </c>
      <c r="AL870">
        <v>63412.55</v>
      </c>
      <c r="AM870">
        <v>264745.46999999997</v>
      </c>
      <c r="AN870">
        <v>0</v>
      </c>
      <c r="AO870">
        <v>1929644.1</v>
      </c>
      <c r="AP870">
        <v>228527.86</v>
      </c>
      <c r="AS870" s="5">
        <v>68393</v>
      </c>
      <c r="AT870">
        <v>134351.64000000001</v>
      </c>
      <c r="AU870">
        <v>28356.456999999999</v>
      </c>
      <c r="AV870">
        <v>364414</v>
      </c>
      <c r="AW870">
        <v>0</v>
      </c>
      <c r="AX870">
        <v>1666835</v>
      </c>
      <c r="AY870">
        <v>186721.75</v>
      </c>
      <c r="AZ870" s="5"/>
    </row>
    <row r="871" spans="2:52" x14ac:dyDescent="0.2">
      <c r="B871" s="5">
        <v>68423</v>
      </c>
      <c r="C871">
        <v>499436.56</v>
      </c>
      <c r="D871">
        <v>682379.14</v>
      </c>
      <c r="E871">
        <v>309978.59999999998</v>
      </c>
      <c r="H871">
        <v>2157042.5</v>
      </c>
      <c r="I871">
        <v>4876120</v>
      </c>
      <c r="J871">
        <v>3072457.2</v>
      </c>
      <c r="M871">
        <v>374198.97</v>
      </c>
      <c r="N871">
        <v>499557.6</v>
      </c>
      <c r="S871" s="5">
        <v>68423</v>
      </c>
      <c r="T871">
        <v>541644.93999999994</v>
      </c>
      <c r="U871">
        <v>490897.94</v>
      </c>
      <c r="V871">
        <v>249598.38399999999</v>
      </c>
      <c r="Y871">
        <v>1853473.8</v>
      </c>
      <c r="Z871">
        <v>205405.38</v>
      </c>
      <c r="AD871">
        <v>272820.09999999998</v>
      </c>
      <c r="AE871">
        <v>939617.75</v>
      </c>
      <c r="AJ871" s="5">
        <v>68423</v>
      </c>
      <c r="AK871">
        <v>203779.14</v>
      </c>
      <c r="AL871">
        <v>59482.239999999998</v>
      </c>
      <c r="AM871">
        <v>262588.7</v>
      </c>
      <c r="AN871">
        <v>0</v>
      </c>
      <c r="AO871">
        <v>1928357.8</v>
      </c>
      <c r="AP871">
        <v>228684.56</v>
      </c>
      <c r="AS871" s="5">
        <v>68423</v>
      </c>
      <c r="AT871">
        <v>131089.67000000001</v>
      </c>
      <c r="AU871">
        <v>30548.978999999999</v>
      </c>
      <c r="AV871">
        <v>361716.1</v>
      </c>
      <c r="AW871">
        <v>0</v>
      </c>
      <c r="AX871">
        <v>1666317</v>
      </c>
      <c r="AY871">
        <v>187156.62</v>
      </c>
      <c r="AZ871" s="5"/>
    </row>
    <row r="872" spans="2:52" x14ac:dyDescent="0.2">
      <c r="B872" s="5">
        <v>68454</v>
      </c>
      <c r="C872">
        <v>532052.5</v>
      </c>
      <c r="D872">
        <v>682154.85</v>
      </c>
      <c r="E872">
        <v>327200.88</v>
      </c>
      <c r="H872">
        <v>2155397.7999999998</v>
      </c>
      <c r="I872">
        <v>4971360</v>
      </c>
      <c r="J872">
        <v>3071442.2</v>
      </c>
      <c r="M872">
        <v>373575.12</v>
      </c>
      <c r="N872">
        <v>544514.1</v>
      </c>
      <c r="S872" s="5">
        <v>68454</v>
      </c>
      <c r="T872">
        <v>610727.6</v>
      </c>
      <c r="U872">
        <v>490610.16</v>
      </c>
      <c r="V872">
        <v>284353.81</v>
      </c>
      <c r="Y872">
        <v>1851975.1</v>
      </c>
      <c r="Z872">
        <v>205092.19</v>
      </c>
      <c r="AD872">
        <v>275705.46999999997</v>
      </c>
      <c r="AE872">
        <v>999372.56</v>
      </c>
      <c r="AJ872" s="5">
        <v>68454</v>
      </c>
      <c r="AK872">
        <v>201166.92</v>
      </c>
      <c r="AL872">
        <v>59041.472999999998</v>
      </c>
      <c r="AM872">
        <v>262102.64</v>
      </c>
      <c r="AN872">
        <v>0</v>
      </c>
      <c r="AO872">
        <v>1926563.9</v>
      </c>
      <c r="AP872">
        <v>228833.92000000001</v>
      </c>
      <c r="AS872" s="5">
        <v>68454</v>
      </c>
      <c r="AT872">
        <v>129793.125</v>
      </c>
      <c r="AU872">
        <v>33379.065999999999</v>
      </c>
      <c r="AV872">
        <v>362475.25</v>
      </c>
      <c r="AW872">
        <v>0</v>
      </c>
      <c r="AX872">
        <v>1664386.1</v>
      </c>
      <c r="AY872">
        <v>187589.23</v>
      </c>
      <c r="AZ872" s="5"/>
    </row>
    <row r="873" spans="2:52" x14ac:dyDescent="0.2">
      <c r="B873" s="5">
        <v>68484</v>
      </c>
      <c r="C873">
        <v>588648</v>
      </c>
      <c r="D873">
        <v>688786.82000000007</v>
      </c>
      <c r="E873">
        <v>351889.6</v>
      </c>
      <c r="H873">
        <v>2153309</v>
      </c>
      <c r="I873">
        <v>5098144.5</v>
      </c>
      <c r="J873">
        <v>3116945.8</v>
      </c>
      <c r="M873">
        <v>382728.94</v>
      </c>
      <c r="N873">
        <v>683408.25</v>
      </c>
      <c r="S873" s="5">
        <v>68484</v>
      </c>
      <c r="T873">
        <v>721485.56</v>
      </c>
      <c r="U873">
        <v>495546.6</v>
      </c>
      <c r="V873">
        <v>327679.391</v>
      </c>
      <c r="Y873">
        <v>1849239.4</v>
      </c>
      <c r="Z873">
        <v>204402.81</v>
      </c>
      <c r="AD873">
        <v>285474.28000000003</v>
      </c>
      <c r="AE873">
        <v>1210984.8999999999</v>
      </c>
      <c r="AJ873" s="5">
        <v>68484</v>
      </c>
      <c r="AK873">
        <v>200691.28</v>
      </c>
      <c r="AL873">
        <v>60512.11</v>
      </c>
      <c r="AM873">
        <v>263972.28000000003</v>
      </c>
      <c r="AN873">
        <v>0</v>
      </c>
      <c r="AO873">
        <v>1924334</v>
      </c>
      <c r="AP873">
        <v>228974.98</v>
      </c>
      <c r="AS873" s="5">
        <v>68484</v>
      </c>
      <c r="AT873">
        <v>130218.04</v>
      </c>
      <c r="AU873">
        <v>35412.938000000002</v>
      </c>
      <c r="AV873">
        <v>366813.06</v>
      </c>
      <c r="AW873">
        <v>0</v>
      </c>
      <c r="AX873">
        <v>1661226.5</v>
      </c>
      <c r="AY873">
        <v>188012.98</v>
      </c>
      <c r="AZ873" s="5"/>
    </row>
    <row r="874" spans="2:52" x14ac:dyDescent="0.2">
      <c r="B874" s="5">
        <v>68515</v>
      </c>
      <c r="C874">
        <v>677030.06</v>
      </c>
      <c r="D874">
        <v>700947.02</v>
      </c>
      <c r="E874">
        <v>384987.8</v>
      </c>
      <c r="H874">
        <v>2150835.7999999998</v>
      </c>
      <c r="I874">
        <v>5251647</v>
      </c>
      <c r="J874">
        <v>3237615.8</v>
      </c>
      <c r="M874">
        <v>412183.06</v>
      </c>
      <c r="N874">
        <v>894102</v>
      </c>
      <c r="S874" s="5">
        <v>68515</v>
      </c>
      <c r="T874">
        <v>822755</v>
      </c>
      <c r="U874">
        <v>503120.9</v>
      </c>
      <c r="V874">
        <v>362780.05000000005</v>
      </c>
      <c r="Y874">
        <v>1845427</v>
      </c>
      <c r="Z874">
        <v>203561.78</v>
      </c>
      <c r="AD874">
        <v>306503.5</v>
      </c>
      <c r="AE874">
        <v>1465694.5</v>
      </c>
      <c r="AJ874" s="5">
        <v>68515</v>
      </c>
      <c r="AK874">
        <v>202894.69</v>
      </c>
      <c r="AL874">
        <v>66369.84</v>
      </c>
      <c r="AM874">
        <v>268110.2</v>
      </c>
      <c r="AN874">
        <v>0</v>
      </c>
      <c r="AO874">
        <v>1921729</v>
      </c>
      <c r="AP874">
        <v>229106.92</v>
      </c>
      <c r="AS874" s="5">
        <v>68515</v>
      </c>
      <c r="AT874">
        <v>132030.92000000001</v>
      </c>
      <c r="AU874">
        <v>40376.85</v>
      </c>
      <c r="AV874">
        <v>374624.75</v>
      </c>
      <c r="AW874">
        <v>0</v>
      </c>
      <c r="AX874">
        <v>1657004.9</v>
      </c>
      <c r="AY874">
        <v>188422.19</v>
      </c>
      <c r="AZ874" s="5"/>
    </row>
    <row r="875" spans="2:52" x14ac:dyDescent="0.2">
      <c r="B875" s="5">
        <v>68546</v>
      </c>
      <c r="C875">
        <v>787737.75</v>
      </c>
      <c r="D875">
        <v>716214.68</v>
      </c>
      <c r="E875">
        <v>388798.5</v>
      </c>
      <c r="H875">
        <v>2148030.7999999998</v>
      </c>
      <c r="I875">
        <v>5435826.5</v>
      </c>
      <c r="J875">
        <v>3266503.5</v>
      </c>
      <c r="M875">
        <v>462627.84000000003</v>
      </c>
      <c r="N875">
        <v>1037312.06</v>
      </c>
      <c r="S875" s="5">
        <v>68546</v>
      </c>
      <c r="T875">
        <v>888583.44</v>
      </c>
      <c r="U875">
        <v>512262.22</v>
      </c>
      <c r="V875">
        <v>387489.18</v>
      </c>
      <c r="Y875">
        <v>1840681.9</v>
      </c>
      <c r="Z875">
        <v>203028.44</v>
      </c>
      <c r="AD875">
        <v>334060.79999999999</v>
      </c>
      <c r="AE875">
        <v>1673112.4</v>
      </c>
      <c r="AJ875" s="5">
        <v>68546</v>
      </c>
      <c r="AK875">
        <v>208215.22</v>
      </c>
      <c r="AL875">
        <v>76897.240000000005</v>
      </c>
      <c r="AM875">
        <v>274333.62</v>
      </c>
      <c r="AN875">
        <v>0</v>
      </c>
      <c r="AO875">
        <v>1918801.4</v>
      </c>
      <c r="AP875">
        <v>229229.4</v>
      </c>
      <c r="AS875" s="5">
        <v>68546</v>
      </c>
      <c r="AT875">
        <v>135131.81</v>
      </c>
      <c r="AU875">
        <v>46529.061999999998</v>
      </c>
      <c r="AV875">
        <v>385403.12</v>
      </c>
      <c r="AW875">
        <v>0</v>
      </c>
      <c r="AX875">
        <v>1651870.1</v>
      </c>
      <c r="AY875">
        <v>188811.72</v>
      </c>
      <c r="AZ875" s="5"/>
    </row>
    <row r="876" spans="2:52" x14ac:dyDescent="0.2">
      <c r="B876" s="5">
        <v>68576</v>
      </c>
      <c r="C876">
        <v>838552.6</v>
      </c>
      <c r="D876">
        <v>726867.05999999994</v>
      </c>
      <c r="E876">
        <v>374830.94</v>
      </c>
      <c r="H876">
        <v>2144937.7999999998</v>
      </c>
      <c r="I876">
        <v>5546154.5</v>
      </c>
      <c r="J876">
        <v>3220211.8</v>
      </c>
      <c r="M876">
        <v>510236.2</v>
      </c>
      <c r="N876">
        <v>1051273.5</v>
      </c>
      <c r="S876" s="5">
        <v>68576</v>
      </c>
      <c r="T876">
        <v>920075.1</v>
      </c>
      <c r="U876">
        <v>518207.06</v>
      </c>
      <c r="V876">
        <v>367701.27899999998</v>
      </c>
      <c r="Y876">
        <v>1835132.4</v>
      </c>
      <c r="Z876">
        <v>203343.4</v>
      </c>
      <c r="AD876">
        <v>358273.34</v>
      </c>
      <c r="AE876">
        <v>1753373</v>
      </c>
      <c r="AJ876" s="5">
        <v>68576</v>
      </c>
      <c r="AK876">
        <v>216248.36</v>
      </c>
      <c r="AL876">
        <v>89836.67</v>
      </c>
      <c r="AM876">
        <v>281610.06</v>
      </c>
      <c r="AN876">
        <v>0</v>
      </c>
      <c r="AO876">
        <v>1915595.5</v>
      </c>
      <c r="AP876">
        <v>229342.2</v>
      </c>
      <c r="AS876" s="5">
        <v>68576</v>
      </c>
      <c r="AT876">
        <v>139202.60999999999</v>
      </c>
      <c r="AU876">
        <v>52561.83</v>
      </c>
      <c r="AV876">
        <v>399188.72</v>
      </c>
      <c r="AW876">
        <v>0</v>
      </c>
      <c r="AX876">
        <v>1645955.4</v>
      </c>
      <c r="AY876">
        <v>189176.92</v>
      </c>
      <c r="AZ876" s="5"/>
    </row>
    <row r="877" spans="2:52" x14ac:dyDescent="0.2">
      <c r="B877" s="5">
        <v>68607</v>
      </c>
      <c r="C877">
        <v>723001.44</v>
      </c>
      <c r="D877">
        <v>726948.01</v>
      </c>
      <c r="E877">
        <v>355812.25</v>
      </c>
      <c r="H877">
        <v>2141594.2000000002</v>
      </c>
      <c r="I877">
        <v>5545623</v>
      </c>
      <c r="J877">
        <v>3183455.2</v>
      </c>
      <c r="M877">
        <v>529769.06000000006</v>
      </c>
      <c r="N877">
        <v>992847.44</v>
      </c>
      <c r="S877" s="5">
        <v>68607</v>
      </c>
      <c r="T877">
        <v>936067.6</v>
      </c>
      <c r="U877">
        <v>520751.5</v>
      </c>
      <c r="V877">
        <v>336652.85</v>
      </c>
      <c r="Y877">
        <v>1828892.5</v>
      </c>
      <c r="Z877">
        <v>204659.39</v>
      </c>
      <c r="AD877">
        <v>368703.25</v>
      </c>
      <c r="AE877">
        <v>1698108.4</v>
      </c>
      <c r="AJ877" s="5">
        <v>68607</v>
      </c>
      <c r="AK877">
        <v>224241.03</v>
      </c>
      <c r="AL877">
        <v>100337.3</v>
      </c>
      <c r="AM877">
        <v>287044.53000000003</v>
      </c>
      <c r="AN877">
        <v>0</v>
      </c>
      <c r="AO877">
        <v>1912149.1</v>
      </c>
      <c r="AP877">
        <v>229445.38</v>
      </c>
      <c r="AS877" s="5">
        <v>68607</v>
      </c>
      <c r="AT877">
        <v>143373.45000000001</v>
      </c>
      <c r="AU877">
        <v>54883.722999999998</v>
      </c>
      <c r="AV877">
        <v>412726.88</v>
      </c>
      <c r="AW877">
        <v>0</v>
      </c>
      <c r="AX877">
        <v>1639379</v>
      </c>
      <c r="AY877">
        <v>189513.58</v>
      </c>
      <c r="AZ877" s="5"/>
    </row>
    <row r="878" spans="2:52" x14ac:dyDescent="0.2">
      <c r="B878" s="5">
        <v>68637</v>
      </c>
      <c r="C878">
        <v>573886.80000000005</v>
      </c>
      <c r="D878">
        <v>721659.23</v>
      </c>
      <c r="E878">
        <v>338336.7</v>
      </c>
      <c r="H878">
        <v>2138032.5</v>
      </c>
      <c r="I878">
        <v>5466980</v>
      </c>
      <c r="J878">
        <v>3167186</v>
      </c>
      <c r="M878">
        <v>514955.88</v>
      </c>
      <c r="N878">
        <v>909935.4</v>
      </c>
      <c r="S878" s="5">
        <v>68637</v>
      </c>
      <c r="T878">
        <v>823663.8</v>
      </c>
      <c r="U878">
        <v>521853.44</v>
      </c>
      <c r="V878">
        <v>304027.78399999999</v>
      </c>
      <c r="Y878">
        <v>1822065</v>
      </c>
      <c r="Z878">
        <v>206558.72</v>
      </c>
      <c r="AD878">
        <v>364723.1</v>
      </c>
      <c r="AE878">
        <v>1575626.2</v>
      </c>
      <c r="AJ878" s="5">
        <v>68637</v>
      </c>
      <c r="AK878">
        <v>228644.67</v>
      </c>
      <c r="AL878">
        <v>103059.016</v>
      </c>
      <c r="AM878">
        <v>291500.94</v>
      </c>
      <c r="AN878">
        <v>0</v>
      </c>
      <c r="AO878">
        <v>1908493.5</v>
      </c>
      <c r="AP878">
        <v>229539.14</v>
      </c>
      <c r="AS878" s="5">
        <v>68637</v>
      </c>
      <c r="AT878">
        <v>146951.48000000001</v>
      </c>
      <c r="AU878">
        <v>52802.16</v>
      </c>
      <c r="AV878">
        <v>423158.47</v>
      </c>
      <c r="AW878">
        <v>0</v>
      </c>
      <c r="AX878">
        <v>1632247</v>
      </c>
      <c r="AY878">
        <v>189817.9</v>
      </c>
      <c r="AZ878" s="5"/>
    </row>
    <row r="879" spans="2:52" x14ac:dyDescent="0.2">
      <c r="B879" s="5">
        <v>68668</v>
      </c>
      <c r="C879">
        <v>496567.84</v>
      </c>
      <c r="D879">
        <v>709540.1399999999</v>
      </c>
      <c r="E879">
        <v>323191.53000000003</v>
      </c>
      <c r="H879">
        <v>2134279.2000000002</v>
      </c>
      <c r="I879">
        <v>5299864.5</v>
      </c>
      <c r="J879">
        <v>3175897.5</v>
      </c>
      <c r="M879">
        <v>475872.66</v>
      </c>
      <c r="N879">
        <v>815420.75</v>
      </c>
      <c r="S879" s="5">
        <v>68668</v>
      </c>
      <c r="T879">
        <v>679265.44</v>
      </c>
      <c r="U879">
        <v>512638.12</v>
      </c>
      <c r="V879">
        <v>278499.33899999998</v>
      </c>
      <c r="Y879">
        <v>1814740.9</v>
      </c>
      <c r="Z879">
        <v>208724.83</v>
      </c>
      <c r="AD879">
        <v>344112.16</v>
      </c>
      <c r="AE879">
        <v>1424512.9</v>
      </c>
      <c r="AJ879" s="5">
        <v>68668</v>
      </c>
      <c r="AK879">
        <v>227048.69</v>
      </c>
      <c r="AL879">
        <v>96141.55</v>
      </c>
      <c r="AM879">
        <v>295184.25</v>
      </c>
      <c r="AN879">
        <v>0</v>
      </c>
      <c r="AO879">
        <v>1904655.2</v>
      </c>
      <c r="AP879">
        <v>229623.9</v>
      </c>
      <c r="AS879" s="5">
        <v>68668</v>
      </c>
      <c r="AT879">
        <v>148651.04999999999</v>
      </c>
      <c r="AU879">
        <v>45645.51</v>
      </c>
      <c r="AV879">
        <v>432764.88</v>
      </c>
      <c r="AW879">
        <v>0</v>
      </c>
      <c r="AX879">
        <v>1624654.5</v>
      </c>
      <c r="AY879">
        <v>190086.47</v>
      </c>
      <c r="AZ879" s="5"/>
    </row>
    <row r="880" spans="2:52" x14ac:dyDescent="0.2">
      <c r="B880" s="5">
        <v>68699</v>
      </c>
      <c r="C880">
        <v>478139.8</v>
      </c>
      <c r="D880">
        <v>692065.8</v>
      </c>
      <c r="E880">
        <v>309645.21999999997</v>
      </c>
      <c r="H880">
        <v>2130545.7999999998</v>
      </c>
      <c r="I880">
        <v>5107235</v>
      </c>
      <c r="J880">
        <v>3184401.8</v>
      </c>
      <c r="M880">
        <v>432201.8</v>
      </c>
      <c r="N880">
        <v>725904.3</v>
      </c>
      <c r="S880" s="5">
        <v>68699</v>
      </c>
      <c r="T880">
        <v>637305.4</v>
      </c>
      <c r="U880">
        <v>511358.38</v>
      </c>
      <c r="V880">
        <v>260752.63399999999</v>
      </c>
      <c r="Y880">
        <v>1806980.9</v>
      </c>
      <c r="Z880">
        <v>210563.5</v>
      </c>
      <c r="AD880">
        <v>320826.40000000002</v>
      </c>
      <c r="AE880">
        <v>1282305.1000000001</v>
      </c>
      <c r="AJ880" s="5">
        <v>68699</v>
      </c>
      <c r="AK880">
        <v>219849.48</v>
      </c>
      <c r="AL880">
        <v>84089.42</v>
      </c>
      <c r="AM880">
        <v>296789.75</v>
      </c>
      <c r="AN880">
        <v>0</v>
      </c>
      <c r="AO880">
        <v>1900850.9</v>
      </c>
      <c r="AP880">
        <v>229694.97</v>
      </c>
      <c r="AS880" s="5">
        <v>68699</v>
      </c>
      <c r="AT880">
        <v>147444.67000000001</v>
      </c>
      <c r="AU880">
        <v>39303.39</v>
      </c>
      <c r="AV880">
        <v>439967.94</v>
      </c>
      <c r="AW880">
        <v>0</v>
      </c>
      <c r="AX880">
        <v>1616661.5</v>
      </c>
      <c r="AY880">
        <v>190319.44</v>
      </c>
      <c r="AZ880" s="5"/>
    </row>
    <row r="881" spans="2:52" x14ac:dyDescent="0.2">
      <c r="B881" s="5">
        <v>68728</v>
      </c>
      <c r="C881">
        <v>465190.34</v>
      </c>
      <c r="D881">
        <v>675573.03</v>
      </c>
      <c r="E881">
        <v>301506.65999999997</v>
      </c>
      <c r="H881">
        <v>2127690.7999999998</v>
      </c>
      <c r="I881">
        <v>4950903.5</v>
      </c>
      <c r="J881">
        <v>3187342.8</v>
      </c>
      <c r="M881">
        <v>389383.4</v>
      </c>
      <c r="N881">
        <v>644077.9</v>
      </c>
      <c r="S881" s="5">
        <v>68728</v>
      </c>
      <c r="T881">
        <v>620444.93999999994</v>
      </c>
      <c r="U881">
        <v>499659.9</v>
      </c>
      <c r="V881">
        <v>247802.05599999998</v>
      </c>
      <c r="Y881">
        <v>1798782.8</v>
      </c>
      <c r="Z881">
        <v>211845.36</v>
      </c>
      <c r="AD881">
        <v>298367.96999999997</v>
      </c>
      <c r="AE881">
        <v>1140333.8999999999</v>
      </c>
      <c r="AJ881" s="5">
        <v>68728</v>
      </c>
      <c r="AK881">
        <v>209458.66</v>
      </c>
      <c r="AL881">
        <v>68896.05</v>
      </c>
      <c r="AM881">
        <v>294855.56</v>
      </c>
      <c r="AN881">
        <v>0</v>
      </c>
      <c r="AO881">
        <v>1897943.8</v>
      </c>
      <c r="AP881">
        <v>229746.92</v>
      </c>
      <c r="AS881" s="5">
        <v>68728</v>
      </c>
      <c r="AT881">
        <v>143705.4</v>
      </c>
      <c r="AU881">
        <v>35213.245999999999</v>
      </c>
      <c r="AV881">
        <v>443683.97</v>
      </c>
      <c r="AW881">
        <v>0</v>
      </c>
      <c r="AX881">
        <v>1608263</v>
      </c>
      <c r="AY881">
        <v>190519.48</v>
      </c>
      <c r="AZ881" s="5"/>
    </row>
    <row r="882" spans="2:52" x14ac:dyDescent="0.2">
      <c r="B882" s="5">
        <v>68759</v>
      </c>
      <c r="C882">
        <v>414963.16</v>
      </c>
      <c r="D882">
        <v>659398.32000000007</v>
      </c>
      <c r="E882">
        <v>295435.65999999997</v>
      </c>
      <c r="H882">
        <v>2125833.2000000002</v>
      </c>
      <c r="I882">
        <v>4868417</v>
      </c>
      <c r="J882">
        <v>3184481.2</v>
      </c>
      <c r="M882">
        <v>355899.78</v>
      </c>
      <c r="N882">
        <v>577695.1</v>
      </c>
      <c r="S882" s="5">
        <v>68759</v>
      </c>
      <c r="T882">
        <v>575253.80000000005</v>
      </c>
      <c r="U882">
        <v>493088.84</v>
      </c>
      <c r="V882">
        <v>238882.36600000001</v>
      </c>
      <c r="Y882">
        <v>1790233</v>
      </c>
      <c r="Z882">
        <v>212554.97</v>
      </c>
      <c r="AD882">
        <v>276122.40000000002</v>
      </c>
      <c r="AE882">
        <v>1002532.9</v>
      </c>
      <c r="AJ882" s="5">
        <v>68759</v>
      </c>
      <c r="AK882">
        <v>199067.69</v>
      </c>
      <c r="AL882">
        <v>55926.305</v>
      </c>
      <c r="AM882">
        <v>288013.53000000003</v>
      </c>
      <c r="AN882">
        <v>0</v>
      </c>
      <c r="AO882">
        <v>1896047.2</v>
      </c>
      <c r="AP882">
        <v>229785.58</v>
      </c>
      <c r="AS882" s="5">
        <v>68759</v>
      </c>
      <c r="AT882">
        <v>138152.6</v>
      </c>
      <c r="AU882">
        <v>30167.598000000002</v>
      </c>
      <c r="AV882">
        <v>441613.38</v>
      </c>
      <c r="AW882">
        <v>0</v>
      </c>
      <c r="AX882">
        <v>1599549</v>
      </c>
      <c r="AY882">
        <v>190684.08</v>
      </c>
      <c r="AZ882" s="5"/>
    </row>
    <row r="883" spans="2:52" x14ac:dyDescent="0.2">
      <c r="B883" s="5">
        <v>68789</v>
      </c>
      <c r="C883">
        <v>385409.03</v>
      </c>
      <c r="D883">
        <v>654844.80000000005</v>
      </c>
      <c r="E883">
        <v>299900.40000000002</v>
      </c>
      <c r="H883">
        <v>2124840</v>
      </c>
      <c r="I883">
        <v>4878982</v>
      </c>
      <c r="J883">
        <v>3156592.2</v>
      </c>
      <c r="M883">
        <v>342037.2</v>
      </c>
      <c r="N883">
        <v>546912.69999999995</v>
      </c>
      <c r="S883" s="5">
        <v>68789</v>
      </c>
      <c r="T883">
        <v>561386.4</v>
      </c>
      <c r="U883">
        <v>490163.22</v>
      </c>
      <c r="V883">
        <v>237416.05</v>
      </c>
      <c r="Y883">
        <v>1781424.8</v>
      </c>
      <c r="Z883">
        <v>212468.5</v>
      </c>
      <c r="AD883">
        <v>267386.94</v>
      </c>
      <c r="AE883">
        <v>893130.9</v>
      </c>
      <c r="AJ883" s="5">
        <v>68789</v>
      </c>
      <c r="AK883">
        <v>191396.94</v>
      </c>
      <c r="AL883">
        <v>50767.527000000002</v>
      </c>
      <c r="AM883">
        <v>281538.2</v>
      </c>
      <c r="AN883">
        <v>0</v>
      </c>
      <c r="AO883">
        <v>1895023.4</v>
      </c>
      <c r="AP883">
        <v>229816.5</v>
      </c>
      <c r="AS883" s="5">
        <v>68789</v>
      </c>
      <c r="AT883">
        <v>133631.95000000001</v>
      </c>
      <c r="AU883">
        <v>28299.059000000001</v>
      </c>
      <c r="AV883">
        <v>431884.78</v>
      </c>
      <c r="AW883">
        <v>0</v>
      </c>
      <c r="AX883">
        <v>1590613.6</v>
      </c>
      <c r="AY883">
        <v>190811.2</v>
      </c>
      <c r="AZ883" s="5"/>
    </row>
    <row r="884" spans="2:52" x14ac:dyDescent="0.2">
      <c r="B884" s="5">
        <v>68820</v>
      </c>
      <c r="C884">
        <v>412151.16</v>
      </c>
      <c r="D884">
        <v>653902.35</v>
      </c>
      <c r="E884">
        <v>314998.88</v>
      </c>
      <c r="H884">
        <v>2124578.7999999998</v>
      </c>
      <c r="I884">
        <v>4947579.5</v>
      </c>
      <c r="J884">
        <v>3121633.8</v>
      </c>
      <c r="M884">
        <v>345384.62</v>
      </c>
      <c r="N884">
        <v>572466.75</v>
      </c>
      <c r="S884" s="5">
        <v>68820</v>
      </c>
      <c r="T884">
        <v>598285.80000000005</v>
      </c>
      <c r="U884">
        <v>492510.34</v>
      </c>
      <c r="V884">
        <v>254248.03100000002</v>
      </c>
      <c r="Y884">
        <v>1772432.1</v>
      </c>
      <c r="Z884">
        <v>211614.17</v>
      </c>
      <c r="AD884">
        <v>271163.21999999997</v>
      </c>
      <c r="AE884">
        <v>863218.4</v>
      </c>
      <c r="AJ884" s="5">
        <v>68820</v>
      </c>
      <c r="AK884">
        <v>187612.88</v>
      </c>
      <c r="AL884">
        <v>52024.74</v>
      </c>
      <c r="AM884">
        <v>279224.78000000003</v>
      </c>
      <c r="AN884">
        <v>0</v>
      </c>
      <c r="AO884">
        <v>1894734.4</v>
      </c>
      <c r="AP884">
        <v>229844.38</v>
      </c>
      <c r="AS884" s="5">
        <v>68820</v>
      </c>
      <c r="AT884">
        <v>131609.03</v>
      </c>
      <c r="AU884">
        <v>30232.75</v>
      </c>
      <c r="AV884">
        <v>420907.12</v>
      </c>
      <c r="AW884">
        <v>0</v>
      </c>
      <c r="AX884">
        <v>1581533.4</v>
      </c>
      <c r="AY884">
        <v>190899.08</v>
      </c>
      <c r="AZ884" s="5"/>
    </row>
    <row r="885" spans="2:52" x14ac:dyDescent="0.2">
      <c r="B885" s="5">
        <v>68850</v>
      </c>
      <c r="C885">
        <v>461388.28</v>
      </c>
      <c r="D885">
        <v>659728.91</v>
      </c>
      <c r="E885">
        <v>348593.6</v>
      </c>
      <c r="H885">
        <v>2124934.5</v>
      </c>
      <c r="I885">
        <v>5086570.5</v>
      </c>
      <c r="J885">
        <v>3168291.5</v>
      </c>
      <c r="M885">
        <v>359608.2</v>
      </c>
      <c r="N885">
        <v>713180.6</v>
      </c>
      <c r="S885" s="5">
        <v>68850</v>
      </c>
      <c r="T885">
        <v>669730.80000000005</v>
      </c>
      <c r="U885">
        <v>499149.94</v>
      </c>
      <c r="V885">
        <v>290858.49</v>
      </c>
      <c r="Y885">
        <v>1763317.4</v>
      </c>
      <c r="Z885">
        <v>210290.34</v>
      </c>
      <c r="AD885">
        <v>284027.21999999997</v>
      </c>
      <c r="AE885">
        <v>963902.44</v>
      </c>
      <c r="AJ885" s="5">
        <v>68850</v>
      </c>
      <c r="AK885">
        <v>186717.7</v>
      </c>
      <c r="AL885">
        <v>56227.894999999997</v>
      </c>
      <c r="AM885">
        <v>280155.21999999997</v>
      </c>
      <c r="AN885">
        <v>0</v>
      </c>
      <c r="AO885">
        <v>1895061.2</v>
      </c>
      <c r="AP885">
        <v>229873.06</v>
      </c>
      <c r="AS885" s="5">
        <v>68850</v>
      </c>
      <c r="AT885">
        <v>131525.75</v>
      </c>
      <c r="AU885">
        <v>34345.074000000001</v>
      </c>
      <c r="AV885">
        <v>418836.34</v>
      </c>
      <c r="AW885">
        <v>0</v>
      </c>
      <c r="AX885">
        <v>1572371.1</v>
      </c>
      <c r="AY885">
        <v>190946.3</v>
      </c>
      <c r="AZ885" s="5"/>
    </row>
    <row r="886" spans="2:52" x14ac:dyDescent="0.2">
      <c r="B886" s="5">
        <v>68881</v>
      </c>
      <c r="C886">
        <v>527345.56000000006</v>
      </c>
      <c r="D886">
        <v>670903.56000000006</v>
      </c>
      <c r="E886">
        <v>376173.66</v>
      </c>
      <c r="H886">
        <v>2125808.2000000002</v>
      </c>
      <c r="I886">
        <v>5232148</v>
      </c>
      <c r="J886">
        <v>3225055.8</v>
      </c>
      <c r="M886">
        <v>388026.66</v>
      </c>
      <c r="N886">
        <v>925090.75</v>
      </c>
      <c r="S886" s="5">
        <v>68881</v>
      </c>
      <c r="T886">
        <v>735295.5</v>
      </c>
      <c r="U886">
        <v>507817.84</v>
      </c>
      <c r="V886">
        <v>321058.29399999999</v>
      </c>
      <c r="Y886">
        <v>1754132.1</v>
      </c>
      <c r="Z886">
        <v>209012.62</v>
      </c>
      <c r="AD886">
        <v>307555.28000000003</v>
      </c>
      <c r="AE886">
        <v>1136859.2</v>
      </c>
      <c r="AJ886" s="5">
        <v>68881</v>
      </c>
      <c r="AK886">
        <v>188140.23</v>
      </c>
      <c r="AL886">
        <v>63507.805</v>
      </c>
      <c r="AM886">
        <v>283377.75</v>
      </c>
      <c r="AN886">
        <v>0</v>
      </c>
      <c r="AO886">
        <v>1895902.2</v>
      </c>
      <c r="AP886">
        <v>229906.05</v>
      </c>
      <c r="AS886" s="5">
        <v>68881</v>
      </c>
      <c r="AT886">
        <v>133177.92000000001</v>
      </c>
      <c r="AU886">
        <v>40740.400000000001</v>
      </c>
      <c r="AV886">
        <v>421158</v>
      </c>
      <c r="AW886">
        <v>0</v>
      </c>
      <c r="AX886">
        <v>1563180.5</v>
      </c>
      <c r="AY886">
        <v>190951.67</v>
      </c>
      <c r="AZ886" s="5"/>
    </row>
    <row r="887" spans="2:52" x14ac:dyDescent="0.2">
      <c r="B887" s="5">
        <v>68912</v>
      </c>
      <c r="C887">
        <v>592569.19999999995</v>
      </c>
      <c r="D887">
        <v>681039.02999999991</v>
      </c>
      <c r="E887">
        <v>384797.06</v>
      </c>
      <c r="H887">
        <v>2127114.5</v>
      </c>
      <c r="I887">
        <v>5375499.5</v>
      </c>
      <c r="J887">
        <v>3248259.5</v>
      </c>
      <c r="M887">
        <v>423844.78</v>
      </c>
      <c r="N887">
        <v>1071732.6000000001</v>
      </c>
      <c r="S887" s="5">
        <v>68912</v>
      </c>
      <c r="T887">
        <v>737480.94</v>
      </c>
      <c r="U887">
        <v>517135.12</v>
      </c>
      <c r="V887">
        <v>326786.82</v>
      </c>
      <c r="Y887">
        <v>1744920.8</v>
      </c>
      <c r="Z887">
        <v>208254.05</v>
      </c>
      <c r="AD887">
        <v>334946.62</v>
      </c>
      <c r="AE887">
        <v>1248535.1000000001</v>
      </c>
      <c r="AJ887" s="5">
        <v>68912</v>
      </c>
      <c r="AK887">
        <v>191632.83</v>
      </c>
      <c r="AL887">
        <v>73011.62</v>
      </c>
      <c r="AM887">
        <v>288482.84000000003</v>
      </c>
      <c r="AN887">
        <v>0</v>
      </c>
      <c r="AO887">
        <v>1897168.1</v>
      </c>
      <c r="AP887">
        <v>229946.16</v>
      </c>
      <c r="AS887" s="5">
        <v>68912</v>
      </c>
      <c r="AT887">
        <v>136299.75</v>
      </c>
      <c r="AU887">
        <v>47932.3</v>
      </c>
      <c r="AV887">
        <v>425559.25</v>
      </c>
      <c r="AW887">
        <v>0</v>
      </c>
      <c r="AX887">
        <v>1554006.2</v>
      </c>
      <c r="AY887">
        <v>190914.33</v>
      </c>
      <c r="AZ887" s="5"/>
    </row>
    <row r="888" spans="2:52" x14ac:dyDescent="0.2">
      <c r="B888" s="5">
        <v>68942</v>
      </c>
      <c r="C888">
        <v>624175.4</v>
      </c>
      <c r="D888">
        <v>688733.16999999993</v>
      </c>
      <c r="E888">
        <v>374908.4</v>
      </c>
      <c r="H888">
        <v>2128779.2000000002</v>
      </c>
      <c r="I888">
        <v>5494654.5</v>
      </c>
      <c r="J888">
        <v>3220115.8</v>
      </c>
      <c r="M888">
        <v>454801.1</v>
      </c>
      <c r="N888">
        <v>1102957.8999999999</v>
      </c>
      <c r="S888" s="5">
        <v>68942</v>
      </c>
      <c r="T888">
        <v>711786.7</v>
      </c>
      <c r="U888">
        <v>522385.3</v>
      </c>
      <c r="V888">
        <v>323032.63</v>
      </c>
      <c r="Y888">
        <v>1735720.4</v>
      </c>
      <c r="Z888">
        <v>208210.64</v>
      </c>
      <c r="AD888">
        <v>353626.78</v>
      </c>
      <c r="AE888">
        <v>1269977.8999999999</v>
      </c>
      <c r="AJ888" s="5">
        <v>68942</v>
      </c>
      <c r="AK888">
        <v>196477.12</v>
      </c>
      <c r="AL888">
        <v>83155.429999999993</v>
      </c>
      <c r="AM888">
        <v>294709</v>
      </c>
      <c r="AN888">
        <v>0</v>
      </c>
      <c r="AO888">
        <v>1898783.4</v>
      </c>
      <c r="AP888">
        <v>229995.89</v>
      </c>
      <c r="AS888" s="5">
        <v>68942</v>
      </c>
      <c r="AT888">
        <v>140221.6</v>
      </c>
      <c r="AU888">
        <v>54902.87</v>
      </c>
      <c r="AV888">
        <v>431764.7</v>
      </c>
      <c r="AW888">
        <v>0</v>
      </c>
      <c r="AX888">
        <v>1544886.8</v>
      </c>
      <c r="AY888">
        <v>190833.7</v>
      </c>
      <c r="AZ888" s="5"/>
    </row>
    <row r="889" spans="2:52" x14ac:dyDescent="0.2">
      <c r="B889" s="5">
        <v>68973</v>
      </c>
      <c r="C889">
        <v>595950.80000000005</v>
      </c>
      <c r="D889">
        <v>692812.11</v>
      </c>
      <c r="E889">
        <v>357844.47</v>
      </c>
      <c r="H889">
        <v>2130739</v>
      </c>
      <c r="I889">
        <v>5496681</v>
      </c>
      <c r="J889">
        <v>3211796.8</v>
      </c>
      <c r="M889">
        <v>474649.22</v>
      </c>
      <c r="N889">
        <v>1052956.5</v>
      </c>
      <c r="S889" s="5">
        <v>68973</v>
      </c>
      <c r="T889">
        <v>675377.2</v>
      </c>
      <c r="U889">
        <v>526928</v>
      </c>
      <c r="V889">
        <v>314258.01</v>
      </c>
      <c r="Y889">
        <v>1726563.4</v>
      </c>
      <c r="Z889">
        <v>208920.11</v>
      </c>
      <c r="AD889">
        <v>360389.12</v>
      </c>
      <c r="AE889">
        <v>1221963</v>
      </c>
      <c r="AJ889" s="5">
        <v>68973</v>
      </c>
      <c r="AK889">
        <v>201274.17</v>
      </c>
      <c r="AL889">
        <v>90520.27</v>
      </c>
      <c r="AM889">
        <v>300177.46999999997</v>
      </c>
      <c r="AN889">
        <v>0</v>
      </c>
      <c r="AO889">
        <v>1900681.8</v>
      </c>
      <c r="AP889">
        <v>230057.38</v>
      </c>
      <c r="AS889" s="5">
        <v>68973</v>
      </c>
      <c r="AT889">
        <v>143855.76999999999</v>
      </c>
      <c r="AU889">
        <v>59154.991999999998</v>
      </c>
      <c r="AV889">
        <v>438740.4</v>
      </c>
      <c r="AW889">
        <v>0</v>
      </c>
      <c r="AX889">
        <v>1535854.2</v>
      </c>
      <c r="AY889">
        <v>190709.34</v>
      </c>
      <c r="AZ889" s="5"/>
    </row>
    <row r="890" spans="2:52" x14ac:dyDescent="0.2">
      <c r="B890" s="5">
        <v>69003</v>
      </c>
      <c r="C890">
        <v>537127.43999999994</v>
      </c>
      <c r="D890">
        <v>693233.94</v>
      </c>
      <c r="E890">
        <v>341997.97</v>
      </c>
      <c r="H890">
        <v>2132938.5</v>
      </c>
      <c r="I890">
        <v>5431701.5</v>
      </c>
      <c r="J890">
        <v>3190429.8</v>
      </c>
      <c r="M890">
        <v>485772.62</v>
      </c>
      <c r="N890">
        <v>977499.7</v>
      </c>
      <c r="S890" s="5">
        <v>69003</v>
      </c>
      <c r="T890">
        <v>613026.9</v>
      </c>
      <c r="U890">
        <v>523850.28</v>
      </c>
      <c r="V890">
        <v>292260.37</v>
      </c>
      <c r="Y890">
        <v>1717476.2</v>
      </c>
      <c r="Z890">
        <v>210209.25</v>
      </c>
      <c r="AD890">
        <v>351961</v>
      </c>
      <c r="AE890">
        <v>1103316.3999999999</v>
      </c>
      <c r="AJ890" s="5">
        <v>69003</v>
      </c>
      <c r="AK890">
        <v>205876.36</v>
      </c>
      <c r="AL890">
        <v>91854.92</v>
      </c>
      <c r="AM890">
        <v>304466.88</v>
      </c>
      <c r="AN890">
        <v>0</v>
      </c>
      <c r="AO890">
        <v>1902806</v>
      </c>
      <c r="AP890">
        <v>230132.45</v>
      </c>
      <c r="AS890" s="5">
        <v>69003</v>
      </c>
      <c r="AT890">
        <v>145931.07999999999</v>
      </c>
      <c r="AU890">
        <v>57519.815999999999</v>
      </c>
      <c r="AV890">
        <v>443049.78</v>
      </c>
      <c r="AW890">
        <v>0</v>
      </c>
      <c r="AX890">
        <v>1526935.2</v>
      </c>
      <c r="AY890">
        <v>190541.16</v>
      </c>
      <c r="AZ890" s="5"/>
    </row>
    <row r="891" spans="2:52" x14ac:dyDescent="0.2">
      <c r="B891" s="5">
        <v>69034</v>
      </c>
      <c r="C891">
        <v>529485.4</v>
      </c>
      <c r="D891">
        <v>681358.47</v>
      </c>
      <c r="E891">
        <v>325005.15999999997</v>
      </c>
      <c r="H891">
        <v>2135330.5</v>
      </c>
      <c r="I891">
        <v>5271867.5</v>
      </c>
      <c r="J891">
        <v>3176737.2</v>
      </c>
      <c r="M891">
        <v>473838.44</v>
      </c>
      <c r="N891">
        <v>889833.06</v>
      </c>
      <c r="S891" s="5">
        <v>69034</v>
      </c>
      <c r="T891">
        <v>573305.56000000006</v>
      </c>
      <c r="U891">
        <v>518928.16</v>
      </c>
      <c r="V891">
        <v>268269.505</v>
      </c>
      <c r="Y891">
        <v>1708481.8</v>
      </c>
      <c r="Z891">
        <v>211872.22</v>
      </c>
      <c r="AD891">
        <v>328905.46999999997</v>
      </c>
      <c r="AE891">
        <v>941480.2</v>
      </c>
      <c r="AJ891" s="5">
        <v>69034</v>
      </c>
      <c r="AK891">
        <v>208843.17</v>
      </c>
      <c r="AL891">
        <v>86805.73</v>
      </c>
      <c r="AM891">
        <v>308219.53000000003</v>
      </c>
      <c r="AN891">
        <v>0</v>
      </c>
      <c r="AO891">
        <v>1905107.8</v>
      </c>
      <c r="AP891">
        <v>230222.69</v>
      </c>
      <c r="AS891" s="5">
        <v>69034</v>
      </c>
      <c r="AT891">
        <v>144671.35999999999</v>
      </c>
      <c r="AU891">
        <v>50821.184000000001</v>
      </c>
      <c r="AV891">
        <v>444138.72</v>
      </c>
      <c r="AW891">
        <v>0</v>
      </c>
      <c r="AX891">
        <v>1518152.6</v>
      </c>
      <c r="AY891">
        <v>190329.16</v>
      </c>
      <c r="AZ891" s="5"/>
    </row>
    <row r="892" spans="2:52" x14ac:dyDescent="0.2">
      <c r="B892" s="5">
        <v>69065</v>
      </c>
      <c r="C892">
        <v>509061.75</v>
      </c>
      <c r="D892">
        <v>671250.14000000013</v>
      </c>
      <c r="E892">
        <v>312060.44</v>
      </c>
      <c r="H892">
        <v>2137597.7999999998</v>
      </c>
      <c r="I892">
        <v>5088775</v>
      </c>
      <c r="J892">
        <v>3148802</v>
      </c>
      <c r="M892">
        <v>438597.7</v>
      </c>
      <c r="N892">
        <v>803764.1</v>
      </c>
      <c r="S892" s="5">
        <v>69065</v>
      </c>
      <c r="T892">
        <v>594181.69999999995</v>
      </c>
      <c r="U892">
        <v>519357.5</v>
      </c>
      <c r="V892">
        <v>248257.09999999998</v>
      </c>
      <c r="Y892">
        <v>1699861.9</v>
      </c>
      <c r="Z892">
        <v>213570.58</v>
      </c>
      <c r="AD892">
        <v>320213.65999999997</v>
      </c>
      <c r="AE892">
        <v>796597.06</v>
      </c>
      <c r="AJ892" s="5">
        <v>69065</v>
      </c>
      <c r="AK892">
        <v>207368.67</v>
      </c>
      <c r="AL892">
        <v>77351.91</v>
      </c>
      <c r="AM892">
        <v>310678.5</v>
      </c>
      <c r="AN892">
        <v>0</v>
      </c>
      <c r="AO892">
        <v>1907271.8</v>
      </c>
      <c r="AP892">
        <v>230325.88</v>
      </c>
      <c r="AS892" s="5">
        <v>69065</v>
      </c>
      <c r="AT892">
        <v>141613.67000000001</v>
      </c>
      <c r="AU892">
        <v>46274.11</v>
      </c>
      <c r="AV892">
        <v>437290.47</v>
      </c>
      <c r="AW892">
        <v>0</v>
      </c>
      <c r="AX892">
        <v>1509793.9</v>
      </c>
      <c r="AY892">
        <v>190067.94</v>
      </c>
      <c r="AZ892" s="5"/>
    </row>
    <row r="893" spans="2:52" x14ac:dyDescent="0.2">
      <c r="B893" s="5">
        <v>69093</v>
      </c>
      <c r="C893">
        <v>468413.88</v>
      </c>
      <c r="D893">
        <v>652378.22</v>
      </c>
      <c r="E893">
        <v>306551.62</v>
      </c>
      <c r="H893">
        <v>2138228.5</v>
      </c>
      <c r="I893">
        <v>4914024.5</v>
      </c>
      <c r="J893">
        <v>3139645.2</v>
      </c>
      <c r="M893">
        <v>396826.78</v>
      </c>
      <c r="N893">
        <v>722388.4</v>
      </c>
      <c r="S893" s="5">
        <v>69093</v>
      </c>
      <c r="T893">
        <v>580772.19999999995</v>
      </c>
      <c r="U893">
        <v>532921.43999999994</v>
      </c>
      <c r="V893">
        <v>235599.18299999999</v>
      </c>
      <c r="Y893">
        <v>1692879</v>
      </c>
      <c r="Z893">
        <v>215263.73</v>
      </c>
      <c r="AD893">
        <v>337322.1</v>
      </c>
      <c r="AE893">
        <v>680443.25</v>
      </c>
      <c r="AJ893" s="5">
        <v>69093</v>
      </c>
      <c r="AK893">
        <v>201614.34</v>
      </c>
      <c r="AL893">
        <v>64470.023000000001</v>
      </c>
      <c r="AM893">
        <v>311407.2</v>
      </c>
      <c r="AN893">
        <v>0</v>
      </c>
      <c r="AO893">
        <v>1907794.1</v>
      </c>
      <c r="AP893">
        <v>230434.28</v>
      </c>
      <c r="AS893" s="5">
        <v>69093</v>
      </c>
      <c r="AT893">
        <v>140322.51999999999</v>
      </c>
      <c r="AU893">
        <v>46758.559999999998</v>
      </c>
      <c r="AV893">
        <v>412588.28</v>
      </c>
      <c r="AW893">
        <v>0</v>
      </c>
      <c r="AX893">
        <v>1503126.1</v>
      </c>
      <c r="AY893">
        <v>189752.89</v>
      </c>
      <c r="AZ893" s="5"/>
    </row>
    <row r="894" spans="2:52" x14ac:dyDescent="0.2">
      <c r="B894" s="5">
        <v>69124</v>
      </c>
      <c r="C894">
        <v>489106.3</v>
      </c>
      <c r="D894">
        <v>638967.11</v>
      </c>
      <c r="E894">
        <v>305616.90000000002</v>
      </c>
      <c r="H894">
        <v>2136868</v>
      </c>
      <c r="I894">
        <v>4813937</v>
      </c>
      <c r="J894">
        <v>3117789.8</v>
      </c>
      <c r="M894">
        <v>359943.4</v>
      </c>
      <c r="N894">
        <v>649541.30000000005</v>
      </c>
      <c r="S894" s="5">
        <v>69124</v>
      </c>
      <c r="T894">
        <v>559717.30000000005</v>
      </c>
      <c r="U894">
        <v>525811</v>
      </c>
      <c r="V894">
        <v>229522.34</v>
      </c>
      <c r="Y894">
        <v>1687803.4</v>
      </c>
      <c r="Z894">
        <v>217041.48</v>
      </c>
      <c r="AD894">
        <v>360317.7</v>
      </c>
      <c r="AE894">
        <v>601702.80000000005</v>
      </c>
      <c r="AJ894" s="5">
        <v>69124</v>
      </c>
      <c r="AK894">
        <v>193888.12</v>
      </c>
      <c r="AL894">
        <v>51769.675999999999</v>
      </c>
      <c r="AM894">
        <v>309797.78000000003</v>
      </c>
      <c r="AN894">
        <v>0</v>
      </c>
      <c r="AO894">
        <v>1906326.2</v>
      </c>
      <c r="AP894">
        <v>230541.73</v>
      </c>
      <c r="AS894" s="5">
        <v>69124</v>
      </c>
      <c r="AT894">
        <v>142165.66</v>
      </c>
      <c r="AU894">
        <v>52658.17</v>
      </c>
      <c r="AV894">
        <v>373118.25</v>
      </c>
      <c r="AW894">
        <v>0</v>
      </c>
      <c r="AX894">
        <v>1498408.5</v>
      </c>
      <c r="AY894">
        <v>189394.72</v>
      </c>
      <c r="AZ894" s="5"/>
    </row>
    <row r="895" spans="2:52" x14ac:dyDescent="0.2">
      <c r="B895" s="5">
        <v>69154</v>
      </c>
      <c r="C895">
        <v>451005.5</v>
      </c>
      <c r="D895">
        <v>636660.67999999993</v>
      </c>
      <c r="E895">
        <v>307650.21999999997</v>
      </c>
      <c r="H895">
        <v>2133691.7999999998</v>
      </c>
      <c r="I895">
        <v>4833227</v>
      </c>
      <c r="J895">
        <v>3095411.5</v>
      </c>
      <c r="M895">
        <v>343877.4</v>
      </c>
      <c r="N895">
        <v>601780</v>
      </c>
      <c r="S895" s="5">
        <v>69154</v>
      </c>
      <c r="T895">
        <v>559700.4</v>
      </c>
      <c r="U895">
        <v>523104.34</v>
      </c>
      <c r="V895">
        <v>228665.33100000001</v>
      </c>
      <c r="Y895">
        <v>1684449.2</v>
      </c>
      <c r="Z895">
        <v>217807.53</v>
      </c>
      <c r="AD895">
        <v>359214.28</v>
      </c>
      <c r="AE895">
        <v>556174.9</v>
      </c>
      <c r="AJ895" s="5">
        <v>69154</v>
      </c>
      <c r="AK895">
        <v>188161.75</v>
      </c>
      <c r="AL895">
        <v>47086.720000000001</v>
      </c>
      <c r="AM895">
        <v>306095.53000000003</v>
      </c>
      <c r="AN895">
        <v>0</v>
      </c>
      <c r="AO895">
        <v>1903049.9</v>
      </c>
      <c r="AP895">
        <v>230642.16</v>
      </c>
      <c r="AS895" s="5">
        <v>69154</v>
      </c>
      <c r="AT895">
        <v>144334.51999999999</v>
      </c>
      <c r="AU895">
        <v>52821.17</v>
      </c>
      <c r="AV895">
        <v>338422.97</v>
      </c>
      <c r="AW895">
        <v>0</v>
      </c>
      <c r="AX895">
        <v>1495445.5</v>
      </c>
      <c r="AY895">
        <v>189003.72</v>
      </c>
      <c r="AZ895" s="5"/>
    </row>
    <row r="896" spans="2:52" x14ac:dyDescent="0.2">
      <c r="B896" s="5">
        <v>69185</v>
      </c>
      <c r="C896">
        <v>448742.72</v>
      </c>
      <c r="D896">
        <v>641416.12</v>
      </c>
      <c r="E896">
        <v>321656.25</v>
      </c>
      <c r="H896">
        <v>2128912</v>
      </c>
      <c r="I896">
        <v>4972936</v>
      </c>
      <c r="J896">
        <v>3087826.5</v>
      </c>
      <c r="M896">
        <v>349468.4</v>
      </c>
      <c r="N896">
        <v>605180.75</v>
      </c>
      <c r="S896" s="5">
        <v>69185</v>
      </c>
      <c r="T896">
        <v>574485.80000000005</v>
      </c>
      <c r="U896">
        <v>525095.06000000006</v>
      </c>
      <c r="V896">
        <v>234735.72999999998</v>
      </c>
      <c r="Y896">
        <v>1682592.5</v>
      </c>
      <c r="Z896">
        <v>216985.77</v>
      </c>
      <c r="AD896">
        <v>349603</v>
      </c>
      <c r="AE896">
        <v>542123.30000000005</v>
      </c>
      <c r="AJ896" s="5">
        <v>69185</v>
      </c>
      <c r="AK896">
        <v>185687.39</v>
      </c>
      <c r="AL896">
        <v>50070.175999999999</v>
      </c>
      <c r="AM896">
        <v>303435.62</v>
      </c>
      <c r="AN896">
        <v>0</v>
      </c>
      <c r="AO896">
        <v>1898181.5</v>
      </c>
      <c r="AP896">
        <v>230730.52</v>
      </c>
      <c r="AS896" s="5">
        <v>69185</v>
      </c>
      <c r="AT896">
        <v>145563.73000000001</v>
      </c>
      <c r="AU896">
        <v>48486.366999999998</v>
      </c>
      <c r="AV896">
        <v>317664.62</v>
      </c>
      <c r="AW896">
        <v>0</v>
      </c>
      <c r="AX896">
        <v>1494003.9</v>
      </c>
      <c r="AY896">
        <v>188588.61</v>
      </c>
      <c r="AZ896" s="5"/>
    </row>
    <row r="897" spans="2:52" x14ac:dyDescent="0.2">
      <c r="B897" s="5">
        <v>69215</v>
      </c>
      <c r="C897">
        <v>524137.53</v>
      </c>
      <c r="D897">
        <v>651408.48</v>
      </c>
      <c r="E897">
        <v>351515.44</v>
      </c>
      <c r="H897">
        <v>2122722.7999999998</v>
      </c>
      <c r="I897">
        <v>5162410</v>
      </c>
      <c r="J897">
        <v>3150731.8</v>
      </c>
      <c r="M897">
        <v>371870.62</v>
      </c>
      <c r="N897">
        <v>714331.3</v>
      </c>
      <c r="S897" s="5">
        <v>69215</v>
      </c>
      <c r="T897">
        <v>601596.6</v>
      </c>
      <c r="U897">
        <v>530628.5</v>
      </c>
      <c r="V897">
        <v>257089.18700000001</v>
      </c>
      <c r="Y897">
        <v>1682028</v>
      </c>
      <c r="Z897">
        <v>214896.69</v>
      </c>
      <c r="AD897">
        <v>352443.3</v>
      </c>
      <c r="AE897">
        <v>594110.06000000006</v>
      </c>
      <c r="AJ897" s="5">
        <v>69215</v>
      </c>
      <c r="AK897">
        <v>186317.23</v>
      </c>
      <c r="AL897">
        <v>57543.733999999997</v>
      </c>
      <c r="AM897">
        <v>304096.44</v>
      </c>
      <c r="AN897">
        <v>0</v>
      </c>
      <c r="AO897">
        <v>1891920</v>
      </c>
      <c r="AP897">
        <v>230802.77</v>
      </c>
      <c r="AS897" s="5">
        <v>69215</v>
      </c>
      <c r="AT897">
        <v>147261.92000000001</v>
      </c>
      <c r="AU897">
        <v>48578.98</v>
      </c>
      <c r="AV897">
        <v>309160.62</v>
      </c>
      <c r="AW897">
        <v>0</v>
      </c>
      <c r="AX897">
        <v>1493871.5</v>
      </c>
      <c r="AY897">
        <v>188156.53</v>
      </c>
      <c r="AZ897" s="5"/>
    </row>
    <row r="898" spans="2:52" x14ac:dyDescent="0.2">
      <c r="B898" s="5">
        <v>69246</v>
      </c>
      <c r="C898">
        <v>597656.93999999994</v>
      </c>
      <c r="D898">
        <v>667529.39</v>
      </c>
      <c r="E898">
        <v>380167.66</v>
      </c>
      <c r="H898">
        <v>2115296</v>
      </c>
      <c r="I898">
        <v>5425703.5</v>
      </c>
      <c r="J898">
        <v>3237757.2</v>
      </c>
      <c r="M898">
        <v>414904.34</v>
      </c>
      <c r="N898">
        <v>903150.4</v>
      </c>
      <c r="S898" s="5">
        <v>69246</v>
      </c>
      <c r="T898">
        <v>608095.30000000005</v>
      </c>
      <c r="U898">
        <v>538138.06000000006</v>
      </c>
      <c r="V898">
        <v>286099.07999999996</v>
      </c>
      <c r="Y898">
        <v>1682577.4</v>
      </c>
      <c r="Z898">
        <v>212298.03</v>
      </c>
      <c r="AD898">
        <v>364381.03</v>
      </c>
      <c r="AE898">
        <v>719827.44</v>
      </c>
      <c r="AJ898" s="5">
        <v>69246</v>
      </c>
      <c r="AK898">
        <v>189753.42</v>
      </c>
      <c r="AL898">
        <v>68982.23</v>
      </c>
      <c r="AM898">
        <v>307382.56</v>
      </c>
      <c r="AN898">
        <v>0</v>
      </c>
      <c r="AO898">
        <v>1884440.8</v>
      </c>
      <c r="AP898">
        <v>230855.44</v>
      </c>
      <c r="AS898" s="5">
        <v>69246</v>
      </c>
      <c r="AT898">
        <v>150251.47</v>
      </c>
      <c r="AU898">
        <v>51542.82</v>
      </c>
      <c r="AV898">
        <v>306448.09999999998</v>
      </c>
      <c r="AW898">
        <v>0</v>
      </c>
      <c r="AX898">
        <v>1494864.2</v>
      </c>
      <c r="AY898">
        <v>187713.25</v>
      </c>
      <c r="AZ898" s="5"/>
    </row>
    <row r="899" spans="2:52" x14ac:dyDescent="0.2">
      <c r="B899" s="5">
        <v>69277</v>
      </c>
      <c r="C899">
        <v>655625.56000000006</v>
      </c>
      <c r="D899">
        <v>679831.66</v>
      </c>
      <c r="E899">
        <v>390968.4</v>
      </c>
      <c r="H899">
        <v>2106783.7999999998</v>
      </c>
      <c r="I899">
        <v>5610482.5</v>
      </c>
      <c r="J899">
        <v>3290470.5</v>
      </c>
      <c r="M899">
        <v>465559.62</v>
      </c>
      <c r="N899">
        <v>1042410.1</v>
      </c>
      <c r="S899" s="5">
        <v>69277</v>
      </c>
      <c r="T899">
        <v>591379.69999999995</v>
      </c>
      <c r="U899">
        <v>540585.75</v>
      </c>
      <c r="V899">
        <v>314345.74</v>
      </c>
      <c r="Y899">
        <v>1684088</v>
      </c>
      <c r="Z899">
        <v>209800.05</v>
      </c>
      <c r="AD899">
        <v>375466.25</v>
      </c>
      <c r="AE899">
        <v>869811.9</v>
      </c>
      <c r="AJ899" s="5">
        <v>69277</v>
      </c>
      <c r="AK899">
        <v>196167.25</v>
      </c>
      <c r="AL899">
        <v>83060.945000000007</v>
      </c>
      <c r="AM899">
        <v>312791.53000000003</v>
      </c>
      <c r="AN899">
        <v>0</v>
      </c>
      <c r="AO899">
        <v>1875898.4</v>
      </c>
      <c r="AP899">
        <v>230885.58</v>
      </c>
      <c r="AS899" s="5">
        <v>69277</v>
      </c>
      <c r="AT899">
        <v>154142.07999999999</v>
      </c>
      <c r="AU899">
        <v>55015.040000000001</v>
      </c>
      <c r="AV899">
        <v>305423.62</v>
      </c>
      <c r="AW899">
        <v>0</v>
      </c>
      <c r="AX899">
        <v>1496824.4</v>
      </c>
      <c r="AY899">
        <v>187263.55</v>
      </c>
      <c r="AZ899" s="5"/>
    </row>
    <row r="900" spans="2:52" x14ac:dyDescent="0.2">
      <c r="B900" s="5">
        <v>69307</v>
      </c>
      <c r="C900">
        <v>687644.3</v>
      </c>
      <c r="D900">
        <v>691498.98</v>
      </c>
      <c r="E900">
        <v>382081.3</v>
      </c>
      <c r="H900">
        <v>2097320.5</v>
      </c>
      <c r="I900">
        <v>5683644.5</v>
      </c>
      <c r="J900">
        <v>3265366.2</v>
      </c>
      <c r="M900">
        <v>503979.53</v>
      </c>
      <c r="N900">
        <v>1069696.5</v>
      </c>
      <c r="S900" s="5">
        <v>69307</v>
      </c>
      <c r="T900">
        <v>599649.25</v>
      </c>
      <c r="U900">
        <v>546267</v>
      </c>
      <c r="V900">
        <v>325168.15700000001</v>
      </c>
      <c r="Y900">
        <v>1686428.9</v>
      </c>
      <c r="Z900">
        <v>207686.12</v>
      </c>
      <c r="AD900">
        <v>381999.75</v>
      </c>
      <c r="AE900">
        <v>983305.25</v>
      </c>
      <c r="AJ900" s="5">
        <v>69307</v>
      </c>
      <c r="AK900">
        <v>204618.23</v>
      </c>
      <c r="AL900">
        <v>96828.2</v>
      </c>
      <c r="AM900">
        <v>319491.56</v>
      </c>
      <c r="AN900">
        <v>0</v>
      </c>
      <c r="AO900">
        <v>1866430.1</v>
      </c>
      <c r="AP900">
        <v>230890.61</v>
      </c>
      <c r="AS900" s="5">
        <v>69307</v>
      </c>
      <c r="AT900">
        <v>158299.81</v>
      </c>
      <c r="AU900">
        <v>58762.28</v>
      </c>
      <c r="AV900">
        <v>305301.03000000003</v>
      </c>
      <c r="AW900">
        <v>0</v>
      </c>
      <c r="AX900">
        <v>1499617.9</v>
      </c>
      <c r="AY900">
        <v>186811.2</v>
      </c>
      <c r="AZ900" s="5"/>
    </row>
    <row r="901" spans="2:52" x14ac:dyDescent="0.2">
      <c r="B901" s="5">
        <v>69338</v>
      </c>
      <c r="C901">
        <v>644513.93999999994</v>
      </c>
      <c r="D901">
        <v>700115.41999999993</v>
      </c>
      <c r="E901">
        <v>366496.28</v>
      </c>
      <c r="H901">
        <v>2087025.4</v>
      </c>
      <c r="I901">
        <v>5674780.5</v>
      </c>
      <c r="J901">
        <v>3230984</v>
      </c>
      <c r="M901">
        <v>526430.93999999994</v>
      </c>
      <c r="N901">
        <v>1017209.94</v>
      </c>
      <c r="S901" s="5">
        <v>69338</v>
      </c>
      <c r="T901">
        <v>618813.6</v>
      </c>
      <c r="U901">
        <v>545298</v>
      </c>
      <c r="V901">
        <v>320550.69500000001</v>
      </c>
      <c r="Y901">
        <v>1689488.4</v>
      </c>
      <c r="Z901">
        <v>206191.02</v>
      </c>
      <c r="AD901">
        <v>376644.28</v>
      </c>
      <c r="AE901">
        <v>1027291.94</v>
      </c>
      <c r="AJ901" s="5">
        <v>69338</v>
      </c>
      <c r="AK901">
        <v>213128.83</v>
      </c>
      <c r="AL901">
        <v>107013.266</v>
      </c>
      <c r="AM901">
        <v>325566.78000000003</v>
      </c>
      <c r="AN901">
        <v>0</v>
      </c>
      <c r="AO901">
        <v>1856157.2</v>
      </c>
      <c r="AP901">
        <v>230868.12</v>
      </c>
      <c r="AS901" s="5">
        <v>69338</v>
      </c>
      <c r="AT901">
        <v>161335.06</v>
      </c>
      <c r="AU901">
        <v>60347.88</v>
      </c>
      <c r="AV901">
        <v>306029.5</v>
      </c>
      <c r="AW901">
        <v>0</v>
      </c>
      <c r="AX901">
        <v>1503129</v>
      </c>
      <c r="AY901">
        <v>186359.44</v>
      </c>
      <c r="AZ901" s="5"/>
    </row>
    <row r="902" spans="2:52" x14ac:dyDescent="0.2">
      <c r="B902" s="5">
        <v>69368</v>
      </c>
      <c r="C902">
        <v>548581.6</v>
      </c>
      <c r="D902">
        <v>699040.39</v>
      </c>
      <c r="E902">
        <v>348305.72</v>
      </c>
      <c r="H902">
        <v>2076004</v>
      </c>
      <c r="I902">
        <v>5576904</v>
      </c>
      <c r="J902">
        <v>3197359.2</v>
      </c>
      <c r="M902">
        <v>529391.25</v>
      </c>
      <c r="N902">
        <v>932253.3</v>
      </c>
      <c r="S902" s="5">
        <v>69368</v>
      </c>
      <c r="T902">
        <v>618838.6</v>
      </c>
      <c r="U902">
        <v>541806.56000000006</v>
      </c>
      <c r="V902">
        <v>294463.31</v>
      </c>
      <c r="Y902">
        <v>1693170.8</v>
      </c>
      <c r="Z902">
        <v>205371.1</v>
      </c>
      <c r="AD902">
        <v>356894.16</v>
      </c>
      <c r="AE902">
        <v>1000584.9</v>
      </c>
      <c r="AJ902" s="5">
        <v>69368</v>
      </c>
      <c r="AK902">
        <v>219959.38</v>
      </c>
      <c r="AL902">
        <v>111334.23</v>
      </c>
      <c r="AM902">
        <v>330083.7</v>
      </c>
      <c r="AN902">
        <v>0</v>
      </c>
      <c r="AO902">
        <v>1845188.1</v>
      </c>
      <c r="AP902">
        <v>230816.02</v>
      </c>
      <c r="AS902" s="5">
        <v>69368</v>
      </c>
      <c r="AT902">
        <v>161741.89000000001</v>
      </c>
      <c r="AU902">
        <v>57597.035000000003</v>
      </c>
      <c r="AV902">
        <v>306462.88</v>
      </c>
      <c r="AW902">
        <v>0</v>
      </c>
      <c r="AX902">
        <v>1507260.1</v>
      </c>
      <c r="AY902">
        <v>185910.75</v>
      </c>
      <c r="AZ902" s="5"/>
    </row>
    <row r="903" spans="2:52" x14ac:dyDescent="0.2">
      <c r="B903" s="5">
        <v>69399</v>
      </c>
      <c r="C903">
        <v>524385</v>
      </c>
      <c r="D903">
        <v>689886.92</v>
      </c>
      <c r="E903">
        <v>333937.3</v>
      </c>
      <c r="H903">
        <v>2064351.5</v>
      </c>
      <c r="I903">
        <v>5382258</v>
      </c>
      <c r="J903">
        <v>3159466.8</v>
      </c>
      <c r="M903">
        <v>503469.62</v>
      </c>
      <c r="N903">
        <v>834973.06</v>
      </c>
      <c r="S903" s="5">
        <v>69399</v>
      </c>
      <c r="T903">
        <v>580439.93999999994</v>
      </c>
      <c r="U903">
        <v>531820.69999999995</v>
      </c>
      <c r="V903">
        <v>273575.93300000002</v>
      </c>
      <c r="Y903">
        <v>1697394</v>
      </c>
      <c r="Z903">
        <v>204848.61</v>
      </c>
      <c r="AD903">
        <v>326565.25</v>
      </c>
      <c r="AE903">
        <v>938759.7</v>
      </c>
      <c r="AJ903" s="5">
        <v>69399</v>
      </c>
      <c r="AK903">
        <v>222438.64</v>
      </c>
      <c r="AL903">
        <v>106219.02</v>
      </c>
      <c r="AM903">
        <v>333682.09999999998</v>
      </c>
      <c r="AN903">
        <v>0</v>
      </c>
      <c r="AO903">
        <v>1833619.1</v>
      </c>
      <c r="AP903">
        <v>230732.25</v>
      </c>
      <c r="AS903" s="5">
        <v>69399</v>
      </c>
      <c r="AT903">
        <v>157877.44</v>
      </c>
      <c r="AU903">
        <v>50452.766000000003</v>
      </c>
      <c r="AV903">
        <v>306019.06</v>
      </c>
      <c r="AW903">
        <v>0</v>
      </c>
      <c r="AX903">
        <v>1511926.8</v>
      </c>
      <c r="AY903">
        <v>185467.27</v>
      </c>
      <c r="AZ903" s="5"/>
    </row>
    <row r="904" spans="2:52" x14ac:dyDescent="0.2">
      <c r="B904" s="5">
        <v>69430</v>
      </c>
      <c r="C904">
        <v>607423.80000000005</v>
      </c>
      <c r="D904">
        <v>682621.82000000007</v>
      </c>
      <c r="E904">
        <v>325137.2</v>
      </c>
      <c r="H904">
        <v>2052441.5</v>
      </c>
      <c r="I904">
        <v>5219413</v>
      </c>
      <c r="J904">
        <v>3128201</v>
      </c>
      <c r="M904">
        <v>471443.94</v>
      </c>
      <c r="N904">
        <v>741677.5</v>
      </c>
      <c r="S904" s="5">
        <v>69430</v>
      </c>
      <c r="T904">
        <v>554202.6</v>
      </c>
      <c r="U904">
        <v>525878.43999999994</v>
      </c>
      <c r="V904">
        <v>254611.63999999998</v>
      </c>
      <c r="Y904">
        <v>1702122.9</v>
      </c>
      <c r="Z904">
        <v>204595.89</v>
      </c>
      <c r="AD904">
        <v>296928.46999999997</v>
      </c>
      <c r="AE904">
        <v>880046.1</v>
      </c>
      <c r="AJ904" s="5">
        <v>69430</v>
      </c>
      <c r="AK904">
        <v>218977.58</v>
      </c>
      <c r="AL904">
        <v>98314.51</v>
      </c>
      <c r="AM904">
        <v>335540.25</v>
      </c>
      <c r="AN904">
        <v>0</v>
      </c>
      <c r="AO904">
        <v>1821821.1</v>
      </c>
      <c r="AP904">
        <v>230620.36</v>
      </c>
      <c r="AS904" s="5">
        <v>69430</v>
      </c>
      <c r="AT904">
        <v>150651.06</v>
      </c>
      <c r="AU904">
        <v>42450.47</v>
      </c>
      <c r="AV904">
        <v>305407.53000000003</v>
      </c>
      <c r="AW904">
        <v>0</v>
      </c>
      <c r="AX904">
        <v>1517085.2</v>
      </c>
      <c r="AY904">
        <v>185037.7</v>
      </c>
      <c r="AZ904" s="5"/>
    </row>
    <row r="905" spans="2:52" x14ac:dyDescent="0.2">
      <c r="B905" s="5">
        <v>69458</v>
      </c>
      <c r="C905">
        <v>655053.69999999995</v>
      </c>
      <c r="D905">
        <v>669617.22</v>
      </c>
      <c r="E905">
        <v>317833.94</v>
      </c>
      <c r="H905">
        <v>2042039.6</v>
      </c>
      <c r="I905">
        <v>5061243.5</v>
      </c>
      <c r="J905">
        <v>3121560.8</v>
      </c>
      <c r="M905">
        <v>435781.94</v>
      </c>
      <c r="N905">
        <v>650569.4</v>
      </c>
      <c r="S905" s="5">
        <v>69458</v>
      </c>
      <c r="T905">
        <v>555725.6</v>
      </c>
      <c r="U905">
        <v>517439.3</v>
      </c>
      <c r="V905">
        <v>242153.28100000002</v>
      </c>
      <c r="Y905">
        <v>1707617.1</v>
      </c>
      <c r="Z905">
        <v>204559.27</v>
      </c>
      <c r="AD905">
        <v>272392.06</v>
      </c>
      <c r="AE905">
        <v>815079.5</v>
      </c>
      <c r="AJ905" s="5">
        <v>69458</v>
      </c>
      <c r="AK905">
        <v>211931.53</v>
      </c>
      <c r="AL905">
        <v>85543.33</v>
      </c>
      <c r="AM905">
        <v>333921.15999999997</v>
      </c>
      <c r="AN905">
        <v>0</v>
      </c>
      <c r="AO905">
        <v>1811548.9</v>
      </c>
      <c r="AP905">
        <v>230490.86</v>
      </c>
      <c r="AS905" s="5">
        <v>69458</v>
      </c>
      <c r="AT905">
        <v>142535.89000000001</v>
      </c>
      <c r="AU905">
        <v>35392.777000000002</v>
      </c>
      <c r="AV905">
        <v>303658.71999999997</v>
      </c>
      <c r="AW905">
        <v>0</v>
      </c>
      <c r="AX905">
        <v>1522981.8</v>
      </c>
      <c r="AY905">
        <v>184635.33</v>
      </c>
      <c r="AZ905" s="5"/>
    </row>
    <row r="906" spans="2:52" x14ac:dyDescent="0.2">
      <c r="B906" s="5">
        <v>69489</v>
      </c>
      <c r="C906">
        <v>580604.93999999994</v>
      </c>
      <c r="D906">
        <v>652803.39</v>
      </c>
      <c r="E906">
        <v>310694.90000000002</v>
      </c>
      <c r="H906">
        <v>2033652.1</v>
      </c>
      <c r="I906">
        <v>4959853.5</v>
      </c>
      <c r="J906">
        <v>3115106.2</v>
      </c>
      <c r="M906">
        <v>397301.28</v>
      </c>
      <c r="N906">
        <v>566808.75</v>
      </c>
      <c r="S906" s="5">
        <v>69489</v>
      </c>
      <c r="T906">
        <v>532450.30000000005</v>
      </c>
      <c r="U906">
        <v>507543.7</v>
      </c>
      <c r="V906">
        <v>233391.43</v>
      </c>
      <c r="Y906">
        <v>1713924.6</v>
      </c>
      <c r="Z906">
        <v>204228.28</v>
      </c>
      <c r="AD906">
        <v>253068.3</v>
      </c>
      <c r="AE906">
        <v>753871.3</v>
      </c>
      <c r="AJ906" s="5">
        <v>69489</v>
      </c>
      <c r="AK906">
        <v>204069.53</v>
      </c>
      <c r="AL906">
        <v>69751.11</v>
      </c>
      <c r="AM906">
        <v>326217.5</v>
      </c>
      <c r="AN906">
        <v>0</v>
      </c>
      <c r="AO906">
        <v>1803301</v>
      </c>
      <c r="AP906">
        <v>230351.05</v>
      </c>
      <c r="AS906" s="5">
        <v>69489</v>
      </c>
      <c r="AT906">
        <v>134254.92000000001</v>
      </c>
      <c r="AU906">
        <v>28873.759999999998</v>
      </c>
      <c r="AV906">
        <v>300838.38</v>
      </c>
      <c r="AW906">
        <v>0</v>
      </c>
      <c r="AX906">
        <v>1529662.2</v>
      </c>
      <c r="AY906">
        <v>184262.38</v>
      </c>
      <c r="AZ906" s="5"/>
    </row>
    <row r="907" spans="2:52" x14ac:dyDescent="0.2">
      <c r="B907" s="5">
        <v>69519</v>
      </c>
      <c r="C907">
        <v>519043.6</v>
      </c>
      <c r="D907">
        <v>647317.07999999996</v>
      </c>
      <c r="E907">
        <v>307556.46999999997</v>
      </c>
      <c r="H907">
        <v>2027136.4</v>
      </c>
      <c r="I907">
        <v>4921670</v>
      </c>
      <c r="J907">
        <v>3083201.2</v>
      </c>
      <c r="M907">
        <v>371338.25</v>
      </c>
      <c r="N907">
        <v>505977.62</v>
      </c>
      <c r="S907" s="5">
        <v>69519</v>
      </c>
      <c r="T907">
        <v>495819.56</v>
      </c>
      <c r="U907">
        <v>500318.28</v>
      </c>
      <c r="V907">
        <v>231495.50400000002</v>
      </c>
      <c r="Y907">
        <v>1720950.9</v>
      </c>
      <c r="Z907">
        <v>203392.73</v>
      </c>
      <c r="AD907">
        <v>244602.92</v>
      </c>
      <c r="AE907">
        <v>710111.5</v>
      </c>
      <c r="AJ907" s="5">
        <v>69519</v>
      </c>
      <c r="AK907">
        <v>198064.19</v>
      </c>
      <c r="AL907">
        <v>58263.934000000001</v>
      </c>
      <c r="AM907">
        <v>314951.44</v>
      </c>
      <c r="AN907">
        <v>0</v>
      </c>
      <c r="AO907">
        <v>1796928.1</v>
      </c>
      <c r="AP907">
        <v>230208.2</v>
      </c>
      <c r="AS907" s="5">
        <v>69519</v>
      </c>
      <c r="AT907">
        <v>127758.95</v>
      </c>
      <c r="AU907">
        <v>25498.956999999999</v>
      </c>
      <c r="AV907">
        <v>297990.88</v>
      </c>
      <c r="AW907">
        <v>0</v>
      </c>
      <c r="AX907">
        <v>1537030.2</v>
      </c>
      <c r="AY907">
        <v>183920.66</v>
      </c>
      <c r="AZ907" s="5"/>
    </row>
    <row r="908" spans="2:52" x14ac:dyDescent="0.2">
      <c r="B908" s="5">
        <v>69550</v>
      </c>
      <c r="C908">
        <v>550325.75</v>
      </c>
      <c r="D908">
        <v>648930.48</v>
      </c>
      <c r="E908">
        <v>310361.84000000003</v>
      </c>
      <c r="H908">
        <v>2022285.2</v>
      </c>
      <c r="I908">
        <v>4985368.5</v>
      </c>
      <c r="J908">
        <v>3048163.8</v>
      </c>
      <c r="M908">
        <v>367595.12</v>
      </c>
      <c r="N908">
        <v>472853.7</v>
      </c>
      <c r="S908" s="5">
        <v>69550</v>
      </c>
      <c r="T908">
        <v>496297.34</v>
      </c>
      <c r="U908">
        <v>499970.75</v>
      </c>
      <c r="V908">
        <v>239511.30499999999</v>
      </c>
      <c r="Y908">
        <v>1728592</v>
      </c>
      <c r="Z908">
        <v>202049.89</v>
      </c>
      <c r="AD908">
        <v>247436.17</v>
      </c>
      <c r="AE908">
        <v>698329.75</v>
      </c>
      <c r="AJ908" s="5">
        <v>69550</v>
      </c>
      <c r="AK908">
        <v>194759.78</v>
      </c>
      <c r="AL908">
        <v>56809.862999999998</v>
      </c>
      <c r="AM908">
        <v>305401.8</v>
      </c>
      <c r="AN908">
        <v>0</v>
      </c>
      <c r="AO908">
        <v>1792216.6</v>
      </c>
      <c r="AP908">
        <v>230068.58</v>
      </c>
      <c r="AS908" s="5">
        <v>69550</v>
      </c>
      <c r="AT908">
        <v>124282.04</v>
      </c>
      <c r="AU908">
        <v>25675.361000000001</v>
      </c>
      <c r="AV908">
        <v>296266.59999999998</v>
      </c>
      <c r="AW908">
        <v>0</v>
      </c>
      <c r="AX908">
        <v>1544980.4</v>
      </c>
      <c r="AY908">
        <v>183611.6</v>
      </c>
      <c r="AZ908" s="5"/>
    </row>
    <row r="909" spans="2:52" x14ac:dyDescent="0.2">
      <c r="B909" s="5">
        <v>69580</v>
      </c>
      <c r="C909">
        <v>588220.1</v>
      </c>
      <c r="D909">
        <v>653259.01</v>
      </c>
      <c r="E909">
        <v>319824.34000000003</v>
      </c>
      <c r="H909">
        <v>2018901.8</v>
      </c>
      <c r="I909">
        <v>5118515</v>
      </c>
      <c r="J909">
        <v>3041046.2</v>
      </c>
      <c r="M909">
        <v>381644.53</v>
      </c>
      <c r="N909">
        <v>478782.47</v>
      </c>
      <c r="S909" s="5">
        <v>69580</v>
      </c>
      <c r="T909">
        <v>537631.25</v>
      </c>
      <c r="U909">
        <v>504315.44</v>
      </c>
      <c r="V909">
        <v>261265.26500000001</v>
      </c>
      <c r="Y909">
        <v>1736754.4</v>
      </c>
      <c r="Z909">
        <v>200276.05</v>
      </c>
      <c r="AD909">
        <v>259381.17</v>
      </c>
      <c r="AE909">
        <v>750337</v>
      </c>
      <c r="AJ909" s="5">
        <v>69580</v>
      </c>
      <c r="AK909">
        <v>194100.61</v>
      </c>
      <c r="AL909">
        <v>62563.343999999997</v>
      </c>
      <c r="AM909">
        <v>299964.03000000003</v>
      </c>
      <c r="AN909">
        <v>0</v>
      </c>
      <c r="AO909">
        <v>1788964.6</v>
      </c>
      <c r="AP909">
        <v>229937.03</v>
      </c>
      <c r="AS909" s="5">
        <v>69580</v>
      </c>
      <c r="AT909">
        <v>122963.23</v>
      </c>
      <c r="AU909">
        <v>27926.023000000001</v>
      </c>
      <c r="AV909">
        <v>296079.34000000003</v>
      </c>
      <c r="AW909">
        <v>0</v>
      </c>
      <c r="AX909">
        <v>1553418.2</v>
      </c>
      <c r="AY909">
        <v>183336.11</v>
      </c>
      <c r="AZ909" s="5"/>
    </row>
    <row r="910" spans="2:52" x14ac:dyDescent="0.2">
      <c r="B910" s="5">
        <v>69611</v>
      </c>
      <c r="C910">
        <v>630346.80000000005</v>
      </c>
      <c r="D910">
        <v>665635.17999999993</v>
      </c>
      <c r="E910">
        <v>334874.56</v>
      </c>
      <c r="H910">
        <v>2016808.8</v>
      </c>
      <c r="I910">
        <v>5341779.5</v>
      </c>
      <c r="J910">
        <v>3063827.2</v>
      </c>
      <c r="M910">
        <v>409322.62</v>
      </c>
      <c r="N910">
        <v>540317.06000000006</v>
      </c>
      <c r="S910" s="5">
        <v>69611</v>
      </c>
      <c r="T910">
        <v>586527</v>
      </c>
      <c r="U910">
        <v>510323.12</v>
      </c>
      <c r="V910">
        <v>287879.592</v>
      </c>
      <c r="Y910">
        <v>1745357.1</v>
      </c>
      <c r="Z910">
        <v>198364.5</v>
      </c>
      <c r="AD910">
        <v>280767.12</v>
      </c>
      <c r="AE910">
        <v>876744.1</v>
      </c>
      <c r="AJ910" s="5">
        <v>69611</v>
      </c>
      <c r="AK910">
        <v>195783.92</v>
      </c>
      <c r="AL910">
        <v>73231.81</v>
      </c>
      <c r="AM910">
        <v>298419.62</v>
      </c>
      <c r="AN910">
        <v>0</v>
      </c>
      <c r="AO910">
        <v>1786991.2</v>
      </c>
      <c r="AP910">
        <v>229817.47</v>
      </c>
      <c r="AS910" s="5">
        <v>69611</v>
      </c>
      <c r="AT910">
        <v>123129.81</v>
      </c>
      <c r="AU910">
        <v>32066.513999999999</v>
      </c>
      <c r="AV910">
        <v>297092.71999999997</v>
      </c>
      <c r="AW910">
        <v>0</v>
      </c>
      <c r="AX910">
        <v>1562262.2</v>
      </c>
      <c r="AY910">
        <v>183094.94</v>
      </c>
      <c r="AZ910" s="5"/>
    </row>
    <row r="911" spans="2:52" x14ac:dyDescent="0.2">
      <c r="B911" s="5">
        <v>69642</v>
      </c>
      <c r="C911">
        <v>659687.5</v>
      </c>
      <c r="D911">
        <v>680362.03</v>
      </c>
      <c r="E911">
        <v>348313.06</v>
      </c>
      <c r="H911">
        <v>2015850.9</v>
      </c>
      <c r="I911">
        <v>5575087</v>
      </c>
      <c r="J911">
        <v>3106110.2</v>
      </c>
      <c r="M911">
        <v>447847.1</v>
      </c>
      <c r="N911">
        <v>614680.5</v>
      </c>
      <c r="S911" s="5">
        <v>69642</v>
      </c>
      <c r="T911">
        <v>644215.75</v>
      </c>
      <c r="U911">
        <v>516598.84</v>
      </c>
      <c r="V911">
        <v>301835.79800000001</v>
      </c>
      <c r="Y911">
        <v>1754330.2</v>
      </c>
      <c r="Z911">
        <v>196698.61</v>
      </c>
      <c r="AD911">
        <v>306895.94</v>
      </c>
      <c r="AE911">
        <v>993764.94</v>
      </c>
      <c r="AJ911" s="5">
        <v>69642</v>
      </c>
      <c r="AK911">
        <v>199627.92</v>
      </c>
      <c r="AL911">
        <v>87201.87</v>
      </c>
      <c r="AM911">
        <v>298866.3</v>
      </c>
      <c r="AN911">
        <v>0</v>
      </c>
      <c r="AO911">
        <v>1786138</v>
      </c>
      <c r="AP911">
        <v>229712.86</v>
      </c>
      <c r="AS911" s="5">
        <v>69642</v>
      </c>
      <c r="AT911">
        <v>124766.6</v>
      </c>
      <c r="AU911">
        <v>37808.754000000001</v>
      </c>
      <c r="AV911">
        <v>299343.7</v>
      </c>
      <c r="AW911">
        <v>0</v>
      </c>
      <c r="AX911">
        <v>1571441.6</v>
      </c>
      <c r="AY911">
        <v>182888.78</v>
      </c>
      <c r="AZ911" s="5"/>
    </row>
    <row r="912" spans="2:52" x14ac:dyDescent="0.2">
      <c r="B912" s="5">
        <v>69672</v>
      </c>
      <c r="C912">
        <v>664272.19999999995</v>
      </c>
      <c r="D912">
        <v>691061.94000000006</v>
      </c>
      <c r="E912">
        <v>346465.62</v>
      </c>
      <c r="H912">
        <v>2015891.4</v>
      </c>
      <c r="I912">
        <v>5702173</v>
      </c>
      <c r="J912">
        <v>3130637.8</v>
      </c>
      <c r="M912">
        <v>490071.47</v>
      </c>
      <c r="N912">
        <v>633528.75</v>
      </c>
      <c r="S912" s="5">
        <v>69672</v>
      </c>
      <c r="T912">
        <v>709243.7</v>
      </c>
      <c r="U912">
        <v>524295.06000000006</v>
      </c>
      <c r="V912">
        <v>296359.25699999998</v>
      </c>
      <c r="Y912">
        <v>1763614.1</v>
      </c>
      <c r="Z912">
        <v>195622.11</v>
      </c>
      <c r="AD912">
        <v>333165.75</v>
      </c>
      <c r="AE912">
        <v>1031494.5</v>
      </c>
      <c r="AJ912" s="5">
        <v>69672</v>
      </c>
      <c r="AK912">
        <v>205796.28</v>
      </c>
      <c r="AL912">
        <v>103401.43</v>
      </c>
      <c r="AM912">
        <v>300022.94</v>
      </c>
      <c r="AN912">
        <v>0</v>
      </c>
      <c r="AO912">
        <v>1786266.1</v>
      </c>
      <c r="AP912">
        <v>229625.58</v>
      </c>
      <c r="AS912" s="5">
        <v>69672</v>
      </c>
      <c r="AT912">
        <v>127493.375</v>
      </c>
      <c r="AU912">
        <v>44540.258000000002</v>
      </c>
      <c r="AV912">
        <v>302756.38</v>
      </c>
      <c r="AW912">
        <v>0</v>
      </c>
      <c r="AX912">
        <v>1580896</v>
      </c>
      <c r="AY912">
        <v>182718.14</v>
      </c>
      <c r="AZ912" s="5"/>
    </row>
    <row r="913" spans="2:52" x14ac:dyDescent="0.2">
      <c r="B913" s="5">
        <v>69703</v>
      </c>
      <c r="C913">
        <v>575025.06000000006</v>
      </c>
      <c r="D913">
        <v>694151.76</v>
      </c>
      <c r="E913">
        <v>339623.16</v>
      </c>
      <c r="H913">
        <v>2016810.6</v>
      </c>
      <c r="I913">
        <v>5661214</v>
      </c>
      <c r="J913">
        <v>3144737.8</v>
      </c>
      <c r="M913">
        <v>513099.72</v>
      </c>
      <c r="N913">
        <v>592337.06000000006</v>
      </c>
      <c r="S913" s="5">
        <v>69703</v>
      </c>
      <c r="T913">
        <v>678699.4</v>
      </c>
      <c r="U913">
        <v>525727.30000000005</v>
      </c>
      <c r="V913">
        <v>279440.42</v>
      </c>
      <c r="Y913">
        <v>1773156.8</v>
      </c>
      <c r="Z913">
        <v>195311.06</v>
      </c>
      <c r="AD913">
        <v>349079.62</v>
      </c>
      <c r="AE913">
        <v>998668.25</v>
      </c>
      <c r="AJ913" s="5">
        <v>69703</v>
      </c>
      <c r="AK913">
        <v>212465.27</v>
      </c>
      <c r="AL913">
        <v>114749.8</v>
      </c>
      <c r="AM913">
        <v>300188</v>
      </c>
      <c r="AN913">
        <v>0</v>
      </c>
      <c r="AO913">
        <v>1787253.1</v>
      </c>
      <c r="AP913">
        <v>229557.47</v>
      </c>
      <c r="AS913" s="5">
        <v>69703</v>
      </c>
      <c r="AT913">
        <v>130419.336</v>
      </c>
      <c r="AU913">
        <v>49073.175999999999</v>
      </c>
      <c r="AV913">
        <v>305655.15999999997</v>
      </c>
      <c r="AW913">
        <v>0</v>
      </c>
      <c r="AX913">
        <v>1590572.9</v>
      </c>
      <c r="AY913">
        <v>182583.67</v>
      </c>
      <c r="AZ913" s="5"/>
    </row>
    <row r="914" spans="2:52" x14ac:dyDescent="0.2">
      <c r="B914" s="5">
        <v>69733</v>
      </c>
      <c r="C914">
        <v>474846.22</v>
      </c>
      <c r="D914">
        <v>693821.83</v>
      </c>
      <c r="E914">
        <v>328461.21999999997</v>
      </c>
      <c r="H914">
        <v>2018503.5</v>
      </c>
      <c r="I914">
        <v>5546196.5</v>
      </c>
      <c r="J914">
        <v>3164739</v>
      </c>
      <c r="M914">
        <v>504124</v>
      </c>
      <c r="N914">
        <v>524619</v>
      </c>
      <c r="S914" s="5">
        <v>69733</v>
      </c>
      <c r="T914">
        <v>591376.4</v>
      </c>
      <c r="U914">
        <v>522433.66</v>
      </c>
      <c r="V914">
        <v>261302.65499999997</v>
      </c>
      <c r="Y914">
        <v>1782913.2</v>
      </c>
      <c r="Z914">
        <v>195821.53</v>
      </c>
      <c r="AD914">
        <v>347392.88</v>
      </c>
      <c r="AE914">
        <v>930221.25</v>
      </c>
      <c r="AJ914" s="5">
        <v>69733</v>
      </c>
      <c r="AK914">
        <v>216996.12</v>
      </c>
      <c r="AL914">
        <v>112748.266</v>
      </c>
      <c r="AM914">
        <v>297837.84000000003</v>
      </c>
      <c r="AN914">
        <v>0</v>
      </c>
      <c r="AO914">
        <v>1788993.8</v>
      </c>
      <c r="AP914">
        <v>229509.98</v>
      </c>
      <c r="AS914" s="5">
        <v>69733</v>
      </c>
      <c r="AT914">
        <v>132319.66</v>
      </c>
      <c r="AU914">
        <v>48109.016000000003</v>
      </c>
      <c r="AV914">
        <v>307552.96999999997</v>
      </c>
      <c r="AW914">
        <v>0</v>
      </c>
      <c r="AX914">
        <v>1600427.4</v>
      </c>
      <c r="AY914">
        <v>182486</v>
      </c>
      <c r="AZ914" s="5"/>
    </row>
    <row r="915" spans="2:52" x14ac:dyDescent="0.2">
      <c r="B915" s="5">
        <v>69764</v>
      </c>
      <c r="C915">
        <v>447443.12</v>
      </c>
      <c r="D915">
        <v>683137.57000000007</v>
      </c>
      <c r="E915">
        <v>317364.88</v>
      </c>
      <c r="H915">
        <v>2020879.4</v>
      </c>
      <c r="I915">
        <v>5360763</v>
      </c>
      <c r="J915">
        <v>3172524</v>
      </c>
      <c r="M915">
        <v>473506.72</v>
      </c>
      <c r="N915">
        <v>456477.44</v>
      </c>
      <c r="S915" s="5">
        <v>69764</v>
      </c>
      <c r="T915">
        <v>570549.19999999995</v>
      </c>
      <c r="U915">
        <v>512770.47</v>
      </c>
      <c r="V915">
        <v>244582.87099999998</v>
      </c>
      <c r="Y915">
        <v>1792845.9</v>
      </c>
      <c r="Z915">
        <v>197085.14</v>
      </c>
      <c r="AD915">
        <v>333126.46999999997</v>
      </c>
      <c r="AE915">
        <v>848763.4</v>
      </c>
      <c r="AJ915" s="5">
        <v>69764</v>
      </c>
      <c r="AK915">
        <v>217840.64000000001</v>
      </c>
      <c r="AL915">
        <v>103929.18</v>
      </c>
      <c r="AM915">
        <v>291626.7</v>
      </c>
      <c r="AN915">
        <v>0</v>
      </c>
      <c r="AO915">
        <v>1791395.1</v>
      </c>
      <c r="AP915">
        <v>229484.17</v>
      </c>
      <c r="AS915" s="5">
        <v>69764</v>
      </c>
      <c r="AT915">
        <v>132501.32999999999</v>
      </c>
      <c r="AU915">
        <v>44464.434000000001</v>
      </c>
      <c r="AV915">
        <v>309216.03000000003</v>
      </c>
      <c r="AW915">
        <v>0</v>
      </c>
      <c r="AX915">
        <v>1610419.8</v>
      </c>
      <c r="AY915">
        <v>182425.97</v>
      </c>
      <c r="AZ915" s="5"/>
    </row>
    <row r="916" spans="2:52" x14ac:dyDescent="0.2">
      <c r="B916" s="5">
        <v>69795</v>
      </c>
      <c r="C916">
        <v>464462.9</v>
      </c>
      <c r="D916">
        <v>682571.53999999992</v>
      </c>
      <c r="E916">
        <v>310732.12</v>
      </c>
      <c r="H916">
        <v>2023751.4</v>
      </c>
      <c r="I916">
        <v>5157164.5</v>
      </c>
      <c r="J916">
        <v>3148285.2</v>
      </c>
      <c r="M916">
        <v>438008.5</v>
      </c>
      <c r="N916">
        <v>407683.75</v>
      </c>
      <c r="S916" s="5">
        <v>69795</v>
      </c>
      <c r="T916">
        <v>620820.06000000006</v>
      </c>
      <c r="U916">
        <v>511219.9</v>
      </c>
      <c r="V916">
        <v>237579.37299999999</v>
      </c>
      <c r="Y916">
        <v>1802701.9</v>
      </c>
      <c r="Z916">
        <v>198402.12</v>
      </c>
      <c r="AD916">
        <v>316124.78000000003</v>
      </c>
      <c r="AE916">
        <v>779653.1</v>
      </c>
      <c r="AJ916" s="5">
        <v>69795</v>
      </c>
      <c r="AK916">
        <v>213893.98</v>
      </c>
      <c r="AL916">
        <v>87948.554999999993</v>
      </c>
      <c r="AM916">
        <v>281953.7</v>
      </c>
      <c r="AN916">
        <v>0</v>
      </c>
      <c r="AO916">
        <v>1794276.4</v>
      </c>
      <c r="AP916">
        <v>229474.94</v>
      </c>
      <c r="AS916" s="5">
        <v>69795</v>
      </c>
      <c r="AT916">
        <v>131014.5</v>
      </c>
      <c r="AU916">
        <v>36767.366999999998</v>
      </c>
      <c r="AV916">
        <v>310126.75</v>
      </c>
      <c r="AW916">
        <v>0</v>
      </c>
      <c r="AX916">
        <v>1620309.8</v>
      </c>
      <c r="AY916">
        <v>182392.36</v>
      </c>
      <c r="AZ916" s="5"/>
    </row>
    <row r="917" spans="2:52" x14ac:dyDescent="0.2">
      <c r="B917" s="5">
        <v>69823</v>
      </c>
      <c r="C917">
        <v>466922.94</v>
      </c>
      <c r="D917">
        <v>674242.46</v>
      </c>
      <c r="E917">
        <v>304972.34000000003</v>
      </c>
      <c r="H917">
        <v>2026346.4</v>
      </c>
      <c r="I917">
        <v>5021606.5</v>
      </c>
      <c r="J917">
        <v>3135871.5</v>
      </c>
      <c r="M917">
        <v>419996.06</v>
      </c>
      <c r="N917">
        <v>368831.6</v>
      </c>
      <c r="S917" s="5">
        <v>69823</v>
      </c>
      <c r="T917">
        <v>595633.93999999994</v>
      </c>
      <c r="U917">
        <v>505807.6</v>
      </c>
      <c r="V917">
        <v>231337.924</v>
      </c>
      <c r="Y917">
        <v>1811177.8</v>
      </c>
      <c r="Z917">
        <v>199079.88</v>
      </c>
      <c r="AD917">
        <v>304234.2</v>
      </c>
      <c r="AE917">
        <v>716042.6</v>
      </c>
      <c r="AJ917" s="5">
        <v>69823</v>
      </c>
      <c r="AK917">
        <v>209670.56</v>
      </c>
      <c r="AL917">
        <v>77730.125</v>
      </c>
      <c r="AM917">
        <v>269138.53000000003</v>
      </c>
      <c r="AN917">
        <v>0</v>
      </c>
      <c r="AO917">
        <v>1796875.2</v>
      </c>
      <c r="AP917">
        <v>229471.42</v>
      </c>
      <c r="AS917" s="5">
        <v>69823</v>
      </c>
      <c r="AT917">
        <v>128712.375</v>
      </c>
      <c r="AU917">
        <v>31235.197</v>
      </c>
      <c r="AV917">
        <v>310130.5</v>
      </c>
      <c r="AW917">
        <v>0</v>
      </c>
      <c r="AX917">
        <v>1628815.6</v>
      </c>
      <c r="AY917">
        <v>182362.16</v>
      </c>
      <c r="AZ917" s="5"/>
    </row>
    <row r="918" spans="2:52" x14ac:dyDescent="0.2">
      <c r="B918" s="5">
        <v>69854</v>
      </c>
      <c r="C918">
        <v>484421.22</v>
      </c>
      <c r="D918">
        <v>666068.32999999996</v>
      </c>
      <c r="E918">
        <v>303739.09999999998</v>
      </c>
      <c r="H918">
        <v>2028395.5</v>
      </c>
      <c r="I918">
        <v>4908914.5</v>
      </c>
      <c r="J918">
        <v>3125958.8</v>
      </c>
      <c r="M918">
        <v>409752.94</v>
      </c>
      <c r="N918">
        <v>340584.72</v>
      </c>
      <c r="S918" s="5">
        <v>69854</v>
      </c>
      <c r="T918">
        <v>539298.19999999995</v>
      </c>
      <c r="U918">
        <v>494098.94</v>
      </c>
      <c r="V918">
        <v>238892.28000000003</v>
      </c>
      <c r="Y918">
        <v>1817898.1</v>
      </c>
      <c r="Z918">
        <v>199094.06</v>
      </c>
      <c r="AD918">
        <v>293104.3</v>
      </c>
      <c r="AE918">
        <v>665934.06000000006</v>
      </c>
      <c r="AJ918" s="5">
        <v>69854</v>
      </c>
      <c r="AK918">
        <v>207518.67</v>
      </c>
      <c r="AL918">
        <v>74146.100000000006</v>
      </c>
      <c r="AM918">
        <v>254719.27</v>
      </c>
      <c r="AN918">
        <v>0</v>
      </c>
      <c r="AO918">
        <v>1798925.9</v>
      </c>
      <c r="AP918">
        <v>229469.62</v>
      </c>
      <c r="AS918" s="5">
        <v>69854</v>
      </c>
      <c r="AT918">
        <v>126277.81</v>
      </c>
      <c r="AU918">
        <v>27878.581999999999</v>
      </c>
      <c r="AV918">
        <v>309490.44</v>
      </c>
      <c r="AW918">
        <v>0</v>
      </c>
      <c r="AX918">
        <v>1635569.4</v>
      </c>
      <c r="AY918">
        <v>182328.53</v>
      </c>
      <c r="AZ918" s="5"/>
    </row>
    <row r="919" spans="2:52" x14ac:dyDescent="0.2">
      <c r="B919" s="5">
        <v>69884</v>
      </c>
      <c r="C919">
        <v>516603.5</v>
      </c>
      <c r="D919">
        <v>660732.14</v>
      </c>
      <c r="E919">
        <v>303952.65999999997</v>
      </c>
      <c r="H919">
        <v>2029927.8</v>
      </c>
      <c r="I919">
        <v>4872531</v>
      </c>
      <c r="J919">
        <v>3092162</v>
      </c>
      <c r="M919">
        <v>394194.97</v>
      </c>
      <c r="N919">
        <v>330270.90000000002</v>
      </c>
      <c r="S919" s="5">
        <v>69884</v>
      </c>
      <c r="T919">
        <v>588778.5</v>
      </c>
      <c r="U919">
        <v>485421.03</v>
      </c>
      <c r="V919">
        <v>262705.31999999995</v>
      </c>
      <c r="Y919">
        <v>1823002.8</v>
      </c>
      <c r="Z919">
        <v>198460.19</v>
      </c>
      <c r="AD919">
        <v>281288.34000000003</v>
      </c>
      <c r="AE919">
        <v>671156</v>
      </c>
      <c r="AJ919" s="5">
        <v>69884</v>
      </c>
      <c r="AK919">
        <v>205003.27</v>
      </c>
      <c r="AL919">
        <v>69477.664000000004</v>
      </c>
      <c r="AM919">
        <v>242771.61</v>
      </c>
      <c r="AN919">
        <v>0</v>
      </c>
      <c r="AO919">
        <v>1800462.1</v>
      </c>
      <c r="AP919">
        <v>229465.69</v>
      </c>
      <c r="AS919" s="5">
        <v>69884</v>
      </c>
      <c r="AT919">
        <v>124261.81</v>
      </c>
      <c r="AU919">
        <v>24115.004000000001</v>
      </c>
      <c r="AV919">
        <v>309095.84000000003</v>
      </c>
      <c r="AW919">
        <v>0</v>
      </c>
      <c r="AX919">
        <v>1640717</v>
      </c>
      <c r="AY919">
        <v>182285.72</v>
      </c>
      <c r="AZ919" s="5"/>
    </row>
    <row r="920" spans="2:52" x14ac:dyDescent="0.2">
      <c r="B920" s="5">
        <v>69915</v>
      </c>
      <c r="C920">
        <v>532764.1</v>
      </c>
      <c r="D920">
        <v>662989.55000000005</v>
      </c>
      <c r="E920">
        <v>313063.21999999997</v>
      </c>
      <c r="H920">
        <v>2031011.4</v>
      </c>
      <c r="I920">
        <v>4920348</v>
      </c>
      <c r="J920">
        <v>3065959.2</v>
      </c>
      <c r="M920">
        <v>385211.5</v>
      </c>
      <c r="N920">
        <v>348039.25</v>
      </c>
      <c r="S920" s="5">
        <v>69915</v>
      </c>
      <c r="T920">
        <v>659715.19999999995</v>
      </c>
      <c r="U920">
        <v>481788.15999999997</v>
      </c>
      <c r="V920">
        <v>295241.12</v>
      </c>
      <c r="Y920">
        <v>1826687</v>
      </c>
      <c r="Z920">
        <v>197215.64</v>
      </c>
      <c r="AD920">
        <v>274701</v>
      </c>
      <c r="AE920">
        <v>780343.1</v>
      </c>
      <c r="AJ920" s="5">
        <v>69915</v>
      </c>
      <c r="AK920">
        <v>202512.44</v>
      </c>
      <c r="AL920">
        <v>67647.8</v>
      </c>
      <c r="AM920">
        <v>236618.19</v>
      </c>
      <c r="AN920">
        <v>0</v>
      </c>
      <c r="AO920">
        <v>1801555.2</v>
      </c>
      <c r="AP920">
        <v>229456.2</v>
      </c>
      <c r="AS920" s="5">
        <v>69915</v>
      </c>
      <c r="AT920">
        <v>123085.7</v>
      </c>
      <c r="AU920">
        <v>21989.537</v>
      </c>
      <c r="AV920">
        <v>310114.25</v>
      </c>
      <c r="AW920">
        <v>0</v>
      </c>
      <c r="AX920">
        <v>1644457.4</v>
      </c>
      <c r="AY920">
        <v>182229.77</v>
      </c>
      <c r="AZ920" s="5"/>
    </row>
    <row r="921" spans="2:52" x14ac:dyDescent="0.2">
      <c r="B921" s="5">
        <v>69945</v>
      </c>
      <c r="C921">
        <v>565759.19999999995</v>
      </c>
      <c r="D921">
        <v>670414.56999999995</v>
      </c>
      <c r="E921">
        <v>335290.38</v>
      </c>
      <c r="H921">
        <v>2031713.9</v>
      </c>
      <c r="I921">
        <v>5053051</v>
      </c>
      <c r="J921">
        <v>3081362.8</v>
      </c>
      <c r="M921">
        <v>392459.47</v>
      </c>
      <c r="N921">
        <v>438697.3</v>
      </c>
      <c r="S921" s="5">
        <v>69945</v>
      </c>
      <c r="T921">
        <v>721331.56</v>
      </c>
      <c r="U921">
        <v>480724.12</v>
      </c>
      <c r="V921">
        <v>334814.34999999998</v>
      </c>
      <c r="Y921">
        <v>1829132.9</v>
      </c>
      <c r="Z921">
        <v>195528.39</v>
      </c>
      <c r="AD921">
        <v>277058.75</v>
      </c>
      <c r="AE921">
        <v>981722.75</v>
      </c>
      <c r="AJ921" s="5">
        <v>69945</v>
      </c>
      <c r="AK921">
        <v>201861.45</v>
      </c>
      <c r="AL921">
        <v>70746.304999999993</v>
      </c>
      <c r="AM921">
        <v>235195.53</v>
      </c>
      <c r="AN921">
        <v>0</v>
      </c>
      <c r="AO921">
        <v>1802275.4</v>
      </c>
      <c r="AP921">
        <v>229438.5</v>
      </c>
      <c r="AS921" s="5">
        <v>69945</v>
      </c>
      <c r="AT921">
        <v>122955.516</v>
      </c>
      <c r="AU921">
        <v>22387.52</v>
      </c>
      <c r="AV921">
        <v>313199.5</v>
      </c>
      <c r="AW921">
        <v>0</v>
      </c>
      <c r="AX921">
        <v>1646974.8</v>
      </c>
      <c r="AY921">
        <v>182158.07999999999</v>
      </c>
      <c r="AZ921" s="5"/>
    </row>
    <row r="922" spans="2:52" x14ac:dyDescent="0.2">
      <c r="B922" s="5">
        <v>69976</v>
      </c>
      <c r="C922">
        <v>641271.4</v>
      </c>
      <c r="D922">
        <v>682353.41</v>
      </c>
      <c r="E922">
        <v>360627.53</v>
      </c>
      <c r="H922">
        <v>2032096.5</v>
      </c>
      <c r="I922">
        <v>5281567</v>
      </c>
      <c r="J922">
        <v>3141517.5</v>
      </c>
      <c r="M922">
        <v>419538.2</v>
      </c>
      <c r="N922">
        <v>612186.9</v>
      </c>
      <c r="S922" s="5">
        <v>69976</v>
      </c>
      <c r="T922">
        <v>798779.1</v>
      </c>
      <c r="U922">
        <v>487190.88</v>
      </c>
      <c r="V922">
        <v>361765.9</v>
      </c>
      <c r="Y922">
        <v>1830498</v>
      </c>
      <c r="Z922">
        <v>193674.64</v>
      </c>
      <c r="AD922">
        <v>291890.56</v>
      </c>
      <c r="AE922">
        <v>1208670.8999999999</v>
      </c>
      <c r="AJ922" s="5">
        <v>69976</v>
      </c>
      <c r="AK922">
        <v>204199.6</v>
      </c>
      <c r="AL922">
        <v>79311.945000000007</v>
      </c>
      <c r="AM922">
        <v>235081.28</v>
      </c>
      <c r="AN922">
        <v>0</v>
      </c>
      <c r="AO922">
        <v>1802686.1</v>
      </c>
      <c r="AP922">
        <v>229410.38</v>
      </c>
      <c r="AS922" s="5">
        <v>69976</v>
      </c>
      <c r="AT922">
        <v>123899.64</v>
      </c>
      <c r="AU922">
        <v>26381.313999999998</v>
      </c>
      <c r="AV922">
        <v>318393.7</v>
      </c>
      <c r="AW922">
        <v>0</v>
      </c>
      <c r="AX922">
        <v>1648428.5</v>
      </c>
      <c r="AY922">
        <v>182069.28</v>
      </c>
      <c r="AZ922" s="5"/>
    </row>
    <row r="923" spans="2:52" x14ac:dyDescent="0.2">
      <c r="B923" s="5">
        <v>70007</v>
      </c>
      <c r="C923">
        <v>664288.80000000005</v>
      </c>
      <c r="D923">
        <v>695240.87000000011</v>
      </c>
      <c r="E923">
        <v>374380.44</v>
      </c>
      <c r="H923">
        <v>2032212.9</v>
      </c>
      <c r="I923">
        <v>5516778</v>
      </c>
      <c r="J923">
        <v>3192064.2</v>
      </c>
      <c r="M923">
        <v>457607.22</v>
      </c>
      <c r="N923">
        <v>772055.44</v>
      </c>
      <c r="S923" s="5">
        <v>70007</v>
      </c>
      <c r="T923">
        <v>845130.5</v>
      </c>
      <c r="U923">
        <v>495499.22</v>
      </c>
      <c r="V923">
        <v>355378.826</v>
      </c>
      <c r="Y923">
        <v>1830916.8</v>
      </c>
      <c r="Z923">
        <v>192146.31</v>
      </c>
      <c r="AD923">
        <v>314071.28000000003</v>
      </c>
      <c r="AE923">
        <v>1341031.3999999999</v>
      </c>
      <c r="AJ923" s="5">
        <v>70007</v>
      </c>
      <c r="AK923">
        <v>209262.27</v>
      </c>
      <c r="AL923">
        <v>91594.914000000004</v>
      </c>
      <c r="AM923">
        <v>235880.94</v>
      </c>
      <c r="AN923">
        <v>0</v>
      </c>
      <c r="AO923">
        <v>1802842.9</v>
      </c>
      <c r="AP923">
        <v>229370.05</v>
      </c>
      <c r="AS923" s="5">
        <v>70007</v>
      </c>
      <c r="AT923">
        <v>125994.69</v>
      </c>
      <c r="AU923">
        <v>32768.586000000003</v>
      </c>
      <c r="AV923">
        <v>325646.84000000003</v>
      </c>
      <c r="AW923">
        <v>0</v>
      </c>
      <c r="AX923">
        <v>1648954.1</v>
      </c>
      <c r="AY923">
        <v>181962.6</v>
      </c>
      <c r="AZ923" s="5"/>
    </row>
    <row r="924" spans="2:52" x14ac:dyDescent="0.2">
      <c r="B924" s="5">
        <v>70037</v>
      </c>
      <c r="C924">
        <v>640756.5</v>
      </c>
      <c r="D924">
        <v>704610.32000000007</v>
      </c>
      <c r="E924">
        <v>369510.40000000002</v>
      </c>
      <c r="H924">
        <v>2032110.1</v>
      </c>
      <c r="I924">
        <v>5624446</v>
      </c>
      <c r="J924">
        <v>3199408.8</v>
      </c>
      <c r="M924">
        <v>492949.6</v>
      </c>
      <c r="N924">
        <v>838532.1</v>
      </c>
      <c r="S924" s="5">
        <v>70037</v>
      </c>
      <c r="T924">
        <v>867383.56</v>
      </c>
      <c r="U924">
        <v>501391.03</v>
      </c>
      <c r="V924">
        <v>337739.18</v>
      </c>
      <c r="Y924">
        <v>1830504.4</v>
      </c>
      <c r="Z924">
        <v>191465.75</v>
      </c>
      <c r="AD924">
        <v>331432.25</v>
      </c>
      <c r="AE924">
        <v>1359875</v>
      </c>
      <c r="AJ924" s="5">
        <v>70037</v>
      </c>
      <c r="AK924">
        <v>215869.42</v>
      </c>
      <c r="AL924">
        <v>106291.016</v>
      </c>
      <c r="AM924">
        <v>237524.42</v>
      </c>
      <c r="AN924">
        <v>0</v>
      </c>
      <c r="AO924">
        <v>1802793.9</v>
      </c>
      <c r="AP924">
        <v>229316.12</v>
      </c>
      <c r="AS924" s="5">
        <v>70037</v>
      </c>
      <c r="AT924">
        <v>128802.9</v>
      </c>
      <c r="AU924">
        <v>37753.266000000003</v>
      </c>
      <c r="AV924">
        <v>334476.5</v>
      </c>
      <c r="AW924">
        <v>0</v>
      </c>
      <c r="AX924">
        <v>1648666.5</v>
      </c>
      <c r="AY924">
        <v>181837.88</v>
      </c>
      <c r="AZ924" s="5"/>
    </row>
    <row r="925" spans="2:52" x14ac:dyDescent="0.2">
      <c r="B925" s="5">
        <v>70068</v>
      </c>
      <c r="C925">
        <v>556280.30000000005</v>
      </c>
      <c r="D925">
        <v>709541.47</v>
      </c>
      <c r="E925">
        <v>354788.66</v>
      </c>
      <c r="H925">
        <v>2031828.5</v>
      </c>
      <c r="I925">
        <v>5589035</v>
      </c>
      <c r="J925">
        <v>3192596.5</v>
      </c>
      <c r="M925">
        <v>508081.16</v>
      </c>
      <c r="N925">
        <v>826096.5</v>
      </c>
      <c r="S925" s="5">
        <v>70068</v>
      </c>
      <c r="T925">
        <v>811402.94</v>
      </c>
      <c r="U925">
        <v>502940.6</v>
      </c>
      <c r="V925">
        <v>316092.76500000001</v>
      </c>
      <c r="Y925">
        <v>1829357.8</v>
      </c>
      <c r="Z925">
        <v>191791.89</v>
      </c>
      <c r="AD925">
        <v>336863.8</v>
      </c>
      <c r="AE925">
        <v>1311099.2</v>
      </c>
      <c r="AJ925" s="5">
        <v>70068</v>
      </c>
      <c r="AK925">
        <v>221465.77</v>
      </c>
      <c r="AL925">
        <v>118797.07</v>
      </c>
      <c r="AM925">
        <v>239139.7</v>
      </c>
      <c r="AN925">
        <v>0</v>
      </c>
      <c r="AO925">
        <v>1802580.9</v>
      </c>
      <c r="AP925">
        <v>229247.48</v>
      </c>
      <c r="AS925" s="5">
        <v>70068</v>
      </c>
      <c r="AT925">
        <v>131751.01999999999</v>
      </c>
      <c r="AU925">
        <v>39533.565999999999</v>
      </c>
      <c r="AV925">
        <v>342559.9</v>
      </c>
      <c r="AW925">
        <v>0</v>
      </c>
      <c r="AX925">
        <v>1647662.4</v>
      </c>
      <c r="AY925">
        <v>181695.4</v>
      </c>
      <c r="AZ925" s="5"/>
    </row>
    <row r="926" spans="2:52" x14ac:dyDescent="0.2">
      <c r="B926" s="5">
        <v>70098</v>
      </c>
      <c r="C926">
        <v>473725.2</v>
      </c>
      <c r="D926">
        <v>706790.60000000009</v>
      </c>
      <c r="E926">
        <v>341489.47</v>
      </c>
      <c r="H926">
        <v>2031403.2</v>
      </c>
      <c r="I926">
        <v>5467024.5</v>
      </c>
      <c r="J926">
        <v>3179541.2</v>
      </c>
      <c r="M926">
        <v>497107.78</v>
      </c>
      <c r="N926">
        <v>782089.75</v>
      </c>
      <c r="S926" s="5">
        <v>70098</v>
      </c>
      <c r="T926">
        <v>716375.9</v>
      </c>
      <c r="U926">
        <v>500492.2</v>
      </c>
      <c r="V926">
        <v>293410.80999999994</v>
      </c>
      <c r="Y926">
        <v>1827559.8</v>
      </c>
      <c r="Z926">
        <v>193157.45</v>
      </c>
      <c r="AD926">
        <v>329029.90000000002</v>
      </c>
      <c r="AE926">
        <v>1226302.6000000001</v>
      </c>
      <c r="AJ926" s="5">
        <v>70098</v>
      </c>
      <c r="AK926">
        <v>222611.28</v>
      </c>
      <c r="AL926">
        <v>120831.11</v>
      </c>
      <c r="AM926">
        <v>239726.48</v>
      </c>
      <c r="AN926">
        <v>0</v>
      </c>
      <c r="AO926">
        <v>1802240.1</v>
      </c>
      <c r="AP926">
        <v>229163.25</v>
      </c>
      <c r="AS926" s="5">
        <v>70098</v>
      </c>
      <c r="AT926">
        <v>133820.57999999999</v>
      </c>
      <c r="AU926">
        <v>38322.285000000003</v>
      </c>
      <c r="AV926">
        <v>349089.7</v>
      </c>
      <c r="AW926">
        <v>0</v>
      </c>
      <c r="AX926">
        <v>1646023.9</v>
      </c>
      <c r="AY926">
        <v>181535.8</v>
      </c>
      <c r="AZ926" s="5"/>
    </row>
    <row r="927" spans="2:52" x14ac:dyDescent="0.2">
      <c r="B927" s="5">
        <v>70129</v>
      </c>
      <c r="C927">
        <v>464283.66</v>
      </c>
      <c r="D927">
        <v>703256.39</v>
      </c>
      <c r="E927">
        <v>327429.96999999997</v>
      </c>
      <c r="H927">
        <v>2030865.1</v>
      </c>
      <c r="I927">
        <v>5287283</v>
      </c>
      <c r="J927">
        <v>3175527.2</v>
      </c>
      <c r="M927">
        <v>469959.88</v>
      </c>
      <c r="N927">
        <v>729138.25</v>
      </c>
      <c r="S927" s="5">
        <v>70129</v>
      </c>
      <c r="T927">
        <v>637751.93999999994</v>
      </c>
      <c r="U927">
        <v>494803.78</v>
      </c>
      <c r="V927">
        <v>273251.59299999999</v>
      </c>
      <c r="Y927">
        <v>1825180.1</v>
      </c>
      <c r="Z927">
        <v>194941.44</v>
      </c>
      <c r="AD927">
        <v>312362.65999999997</v>
      </c>
      <c r="AE927">
        <v>1117037.2</v>
      </c>
      <c r="AJ927" s="5">
        <v>70129</v>
      </c>
      <c r="AK927">
        <v>217200.88</v>
      </c>
      <c r="AL927">
        <v>108612.69500000001</v>
      </c>
      <c r="AM927">
        <v>240211.56</v>
      </c>
      <c r="AN927">
        <v>0</v>
      </c>
      <c r="AO927">
        <v>1801802.5</v>
      </c>
      <c r="AP927">
        <v>229062.73</v>
      </c>
      <c r="AS927" s="5">
        <v>70129</v>
      </c>
      <c r="AT927">
        <v>134034.54999999999</v>
      </c>
      <c r="AU927">
        <v>35373.5</v>
      </c>
      <c r="AV927">
        <v>354816.53</v>
      </c>
      <c r="AW927">
        <v>0</v>
      </c>
      <c r="AX927">
        <v>1643820.2</v>
      </c>
      <c r="AY927">
        <v>181359.83</v>
      </c>
      <c r="AZ927" s="5"/>
    </row>
    <row r="928" spans="2:52" x14ac:dyDescent="0.2">
      <c r="B928" s="5">
        <v>70160</v>
      </c>
      <c r="C928">
        <v>498926.38</v>
      </c>
      <c r="D928">
        <v>700015.39000000013</v>
      </c>
      <c r="E928">
        <v>314616.84000000003</v>
      </c>
      <c r="H928">
        <v>2030362.1</v>
      </c>
      <c r="I928">
        <v>5144632</v>
      </c>
      <c r="J928">
        <v>3151637.5</v>
      </c>
      <c r="M928">
        <v>453508.84</v>
      </c>
      <c r="N928">
        <v>682004.25</v>
      </c>
      <c r="S928" s="5">
        <v>70160</v>
      </c>
      <c r="T928">
        <v>626871.19999999995</v>
      </c>
      <c r="U928">
        <v>484813.38</v>
      </c>
      <c r="V928">
        <v>257841.24600000001</v>
      </c>
      <c r="Y928">
        <v>1822227.2</v>
      </c>
      <c r="Z928">
        <v>196583.62</v>
      </c>
      <c r="AD928">
        <v>291952.65999999997</v>
      </c>
      <c r="AE928">
        <v>1002806.94</v>
      </c>
      <c r="AJ928" s="5">
        <v>70160</v>
      </c>
      <c r="AK928">
        <v>210411.66</v>
      </c>
      <c r="AL928">
        <v>100066.26</v>
      </c>
      <c r="AM928">
        <v>240500.45</v>
      </c>
      <c r="AN928">
        <v>0</v>
      </c>
      <c r="AO928">
        <v>1801413.4</v>
      </c>
      <c r="AP928">
        <v>228948.8</v>
      </c>
      <c r="AS928" s="5">
        <v>70160</v>
      </c>
      <c r="AT928">
        <v>132138.66</v>
      </c>
      <c r="AU928">
        <v>31115.732</v>
      </c>
      <c r="AV928">
        <v>358327.53</v>
      </c>
      <c r="AW928">
        <v>0</v>
      </c>
      <c r="AX928">
        <v>1641053.4</v>
      </c>
      <c r="AY928">
        <v>181174.03</v>
      </c>
      <c r="AZ928" s="5"/>
    </row>
    <row r="929" spans="2:52" x14ac:dyDescent="0.2">
      <c r="B929" s="5">
        <v>70189</v>
      </c>
      <c r="C929">
        <v>530139.6</v>
      </c>
      <c r="D929">
        <v>693570.02</v>
      </c>
      <c r="E929">
        <v>309186.84000000003</v>
      </c>
      <c r="H929">
        <v>2030673.1</v>
      </c>
      <c r="I929">
        <v>4994985</v>
      </c>
      <c r="J929">
        <v>3135772.8</v>
      </c>
      <c r="M929">
        <v>443847.34</v>
      </c>
      <c r="N929">
        <v>637711.1</v>
      </c>
      <c r="S929" s="5">
        <v>70189</v>
      </c>
      <c r="T929">
        <v>574201.75</v>
      </c>
      <c r="U929">
        <v>475591.1</v>
      </c>
      <c r="V929">
        <v>241705.56400000001</v>
      </c>
      <c r="Y929">
        <v>1818503</v>
      </c>
      <c r="Z929">
        <v>197587.53</v>
      </c>
      <c r="AD929">
        <v>270245.40000000002</v>
      </c>
      <c r="AE929">
        <v>888757.25</v>
      </c>
      <c r="AJ929" s="5">
        <v>70189</v>
      </c>
      <c r="AK929">
        <v>205960.89</v>
      </c>
      <c r="AL929">
        <v>97155.13</v>
      </c>
      <c r="AM929">
        <v>240488.77</v>
      </c>
      <c r="AN929">
        <v>0</v>
      </c>
      <c r="AO929">
        <v>1801844.1</v>
      </c>
      <c r="AP929">
        <v>228828.53</v>
      </c>
      <c r="AS929" s="5">
        <v>70189</v>
      </c>
      <c r="AT929">
        <v>128059.35</v>
      </c>
      <c r="AU929">
        <v>25381.662</v>
      </c>
      <c r="AV929">
        <v>356719.6</v>
      </c>
      <c r="AW929">
        <v>0</v>
      </c>
      <c r="AX929">
        <v>1637515</v>
      </c>
      <c r="AY929">
        <v>180987.84</v>
      </c>
      <c r="AZ929" s="5"/>
    </row>
    <row r="930" spans="2:52" x14ac:dyDescent="0.2">
      <c r="B930" s="5">
        <v>70220</v>
      </c>
      <c r="C930">
        <v>509220.97</v>
      </c>
      <c r="D930">
        <v>685885.66</v>
      </c>
      <c r="E930">
        <v>303964.94</v>
      </c>
      <c r="H930">
        <v>2032057.1</v>
      </c>
      <c r="I930">
        <v>4903477</v>
      </c>
      <c r="J930">
        <v>3132506.5</v>
      </c>
      <c r="M930">
        <v>428795.06</v>
      </c>
      <c r="N930">
        <v>596771.75</v>
      </c>
      <c r="S930" s="5">
        <v>70220</v>
      </c>
      <c r="T930">
        <v>487130.1</v>
      </c>
      <c r="U930">
        <v>477895.4</v>
      </c>
      <c r="V930">
        <v>234849.06</v>
      </c>
      <c r="Y930">
        <v>1814028.6</v>
      </c>
      <c r="Z930">
        <v>197693.61</v>
      </c>
      <c r="AD930">
        <v>262023.4</v>
      </c>
      <c r="AE930">
        <v>791794.25</v>
      </c>
      <c r="AJ930" s="5">
        <v>70220</v>
      </c>
      <c r="AK930">
        <v>203115.36</v>
      </c>
      <c r="AL930">
        <v>91214.164000000004</v>
      </c>
      <c r="AM930">
        <v>240169.86</v>
      </c>
      <c r="AN930">
        <v>0</v>
      </c>
      <c r="AO930">
        <v>1803350.4</v>
      </c>
      <c r="AP930">
        <v>228706.52</v>
      </c>
      <c r="AS930" s="5">
        <v>70220</v>
      </c>
      <c r="AT930">
        <v>123938.734</v>
      </c>
      <c r="AU930">
        <v>23187.705000000002</v>
      </c>
      <c r="AV930">
        <v>347650.28</v>
      </c>
      <c r="AW930">
        <v>0</v>
      </c>
      <c r="AX930">
        <v>1633228.2</v>
      </c>
      <c r="AY930">
        <v>180800.2</v>
      </c>
      <c r="AZ930" s="5"/>
    </row>
    <row r="931" spans="2:52" x14ac:dyDescent="0.2">
      <c r="B931" s="5">
        <v>70250</v>
      </c>
      <c r="C931">
        <v>508563.22</v>
      </c>
      <c r="D931">
        <v>683747.66</v>
      </c>
      <c r="E931">
        <v>308236.03000000003</v>
      </c>
      <c r="H931">
        <v>2034463</v>
      </c>
      <c r="I931">
        <v>4902031.5</v>
      </c>
      <c r="J931">
        <v>3105811.5</v>
      </c>
      <c r="M931">
        <v>413762.53</v>
      </c>
      <c r="N931">
        <v>583134.06000000006</v>
      </c>
      <c r="S931" s="5">
        <v>70250</v>
      </c>
      <c r="T931">
        <v>462102.4</v>
      </c>
      <c r="U931">
        <v>470717.06</v>
      </c>
      <c r="V931">
        <v>238891.288</v>
      </c>
      <c r="Y931">
        <v>1808900.8</v>
      </c>
      <c r="Z931">
        <v>197222.84</v>
      </c>
      <c r="AD931">
        <v>262961.84000000003</v>
      </c>
      <c r="AE931">
        <v>732394.7</v>
      </c>
      <c r="AJ931" s="5">
        <v>70250</v>
      </c>
      <c r="AK931">
        <v>201501.6</v>
      </c>
      <c r="AL931">
        <v>83159.233999999997</v>
      </c>
      <c r="AM931">
        <v>239928.33</v>
      </c>
      <c r="AN931">
        <v>0</v>
      </c>
      <c r="AO931">
        <v>1805875.5</v>
      </c>
      <c r="AP931">
        <v>228587.51999999999</v>
      </c>
      <c r="AS931" s="5">
        <v>70250</v>
      </c>
      <c r="AT931">
        <v>121985.63</v>
      </c>
      <c r="AU931">
        <v>24364.455000000002</v>
      </c>
      <c r="AV931">
        <v>340377.1</v>
      </c>
      <c r="AW931">
        <v>0</v>
      </c>
      <c r="AX931">
        <v>1628290.6</v>
      </c>
      <c r="AY931">
        <v>180610.08</v>
      </c>
      <c r="AZ931" s="5"/>
    </row>
    <row r="932" spans="2:52" x14ac:dyDescent="0.2">
      <c r="B932" s="5">
        <v>70281</v>
      </c>
      <c r="C932">
        <v>574642.6</v>
      </c>
      <c r="D932">
        <v>678743.89</v>
      </c>
      <c r="E932">
        <v>322809.62</v>
      </c>
      <c r="H932">
        <v>2037794.2</v>
      </c>
      <c r="I932">
        <v>4944447.5</v>
      </c>
      <c r="J932">
        <v>3082859.5</v>
      </c>
      <c r="M932">
        <v>405046.34</v>
      </c>
      <c r="N932">
        <v>628303.30000000005</v>
      </c>
      <c r="S932" s="5">
        <v>70281</v>
      </c>
      <c r="T932">
        <v>500765.66</v>
      </c>
      <c r="U932">
        <v>468625.12</v>
      </c>
      <c r="V932">
        <v>261827.30800000002</v>
      </c>
      <c r="Y932">
        <v>1803206</v>
      </c>
      <c r="Z932">
        <v>196162.22</v>
      </c>
      <c r="AD932">
        <v>263592.09999999998</v>
      </c>
      <c r="AE932">
        <v>750267.25</v>
      </c>
      <c r="AJ932" s="5">
        <v>70281</v>
      </c>
      <c r="AK932">
        <v>200803.69</v>
      </c>
      <c r="AL932">
        <v>79606.710000000006</v>
      </c>
      <c r="AM932">
        <v>240392.11</v>
      </c>
      <c r="AN932">
        <v>0</v>
      </c>
      <c r="AO932">
        <v>1809318.4</v>
      </c>
      <c r="AP932">
        <v>228475.73</v>
      </c>
      <c r="AS932" s="5">
        <v>70281</v>
      </c>
      <c r="AT932">
        <v>121296.66</v>
      </c>
      <c r="AU932">
        <v>25324.254000000001</v>
      </c>
      <c r="AV932">
        <v>339070.7</v>
      </c>
      <c r="AW932">
        <v>0</v>
      </c>
      <c r="AX932">
        <v>1622789.5</v>
      </c>
      <c r="AY932">
        <v>180416.56</v>
      </c>
      <c r="AZ932" s="5"/>
    </row>
    <row r="933" spans="2:52" x14ac:dyDescent="0.2">
      <c r="B933" s="5">
        <v>70311</v>
      </c>
      <c r="C933">
        <v>669446.5</v>
      </c>
      <c r="D933">
        <v>682775.56</v>
      </c>
      <c r="E933">
        <v>349956.5</v>
      </c>
      <c r="H933">
        <v>2041953.2</v>
      </c>
      <c r="I933">
        <v>5028598</v>
      </c>
      <c r="J933">
        <v>3133542.5</v>
      </c>
      <c r="M933">
        <v>405027.53</v>
      </c>
      <c r="N933">
        <v>764425.7</v>
      </c>
      <c r="S933" s="5">
        <v>70311</v>
      </c>
      <c r="T933">
        <v>591761.75</v>
      </c>
      <c r="U933">
        <v>468364.79999999999</v>
      </c>
      <c r="V933">
        <v>297046.08999999997</v>
      </c>
      <c r="Y933">
        <v>1797016.2</v>
      </c>
      <c r="Z933">
        <v>194534.03</v>
      </c>
      <c r="AD933">
        <v>269734.84000000003</v>
      </c>
      <c r="AE933">
        <v>893104.5</v>
      </c>
      <c r="AJ933" s="5">
        <v>70311</v>
      </c>
      <c r="AK933">
        <v>200412.45</v>
      </c>
      <c r="AL933">
        <v>78802.62</v>
      </c>
      <c r="AM933">
        <v>242128.83</v>
      </c>
      <c r="AN933">
        <v>0</v>
      </c>
      <c r="AO933">
        <v>1813578.8</v>
      </c>
      <c r="AP933">
        <v>228374.56</v>
      </c>
      <c r="AS933" s="5">
        <v>70311</v>
      </c>
      <c r="AT933">
        <v>121353.41</v>
      </c>
      <c r="AU933">
        <v>26730.030999999999</v>
      </c>
      <c r="AV933">
        <v>341157.06</v>
      </c>
      <c r="AW933">
        <v>0</v>
      </c>
      <c r="AX933">
        <v>1616797.5</v>
      </c>
      <c r="AY933">
        <v>180218.84</v>
      </c>
      <c r="AZ933" s="5"/>
    </row>
    <row r="934" spans="2:52" x14ac:dyDescent="0.2">
      <c r="B934" s="5">
        <v>70342</v>
      </c>
      <c r="C934">
        <v>793503.9</v>
      </c>
      <c r="D934">
        <v>692012.6</v>
      </c>
      <c r="E934">
        <v>369438.06</v>
      </c>
      <c r="H934">
        <v>2046850.8</v>
      </c>
      <c r="I934">
        <v>5168913.5</v>
      </c>
      <c r="J934">
        <v>3175731</v>
      </c>
      <c r="M934">
        <v>425611.88</v>
      </c>
      <c r="N934">
        <v>942754.6</v>
      </c>
      <c r="S934" s="5">
        <v>70342</v>
      </c>
      <c r="T934">
        <v>708519.8</v>
      </c>
      <c r="U934">
        <v>472301.2</v>
      </c>
      <c r="V934">
        <v>324561.277</v>
      </c>
      <c r="Y934">
        <v>1790393</v>
      </c>
      <c r="Z934">
        <v>192554.28</v>
      </c>
      <c r="AD934">
        <v>284477.90000000002</v>
      </c>
      <c r="AE934">
        <v>1082298.1000000001</v>
      </c>
      <c r="AJ934" s="5">
        <v>70342</v>
      </c>
      <c r="AK934">
        <v>201880.56</v>
      </c>
      <c r="AL934">
        <v>84234.07</v>
      </c>
      <c r="AM934">
        <v>245423.58</v>
      </c>
      <c r="AN934">
        <v>0</v>
      </c>
      <c r="AO934">
        <v>1818563.9</v>
      </c>
      <c r="AP934">
        <v>228286.89</v>
      </c>
      <c r="AS934" s="5">
        <v>70342</v>
      </c>
      <c r="AT934">
        <v>122320.26</v>
      </c>
      <c r="AU934">
        <v>29451.923999999999</v>
      </c>
      <c r="AV934">
        <v>345847.22</v>
      </c>
      <c r="AW934">
        <v>0</v>
      </c>
      <c r="AX934">
        <v>1610376.9</v>
      </c>
      <c r="AY934">
        <v>180016.17</v>
      </c>
      <c r="AZ934" s="5"/>
    </row>
    <row r="935" spans="2:52" x14ac:dyDescent="0.2">
      <c r="B935" s="5">
        <v>70373</v>
      </c>
      <c r="C935">
        <v>812433.2</v>
      </c>
      <c r="D935">
        <v>705980.73</v>
      </c>
      <c r="E935">
        <v>366498.47</v>
      </c>
      <c r="H935">
        <v>2052406.2</v>
      </c>
      <c r="I935">
        <v>5373169</v>
      </c>
      <c r="J935">
        <v>3159311.5</v>
      </c>
      <c r="M935">
        <v>463454.88</v>
      </c>
      <c r="N935">
        <v>1032968.1</v>
      </c>
      <c r="S935" s="5">
        <v>70373</v>
      </c>
      <c r="T935">
        <v>802961.94</v>
      </c>
      <c r="U935">
        <v>479142.16</v>
      </c>
      <c r="V935">
        <v>335650.53600000002</v>
      </c>
      <c r="Y935">
        <v>1783389</v>
      </c>
      <c r="Z935">
        <v>190545.67</v>
      </c>
      <c r="AD935">
        <v>305117.90000000002</v>
      </c>
      <c r="AE935">
        <v>1216919.1000000001</v>
      </c>
      <c r="AJ935" s="5">
        <v>70373</v>
      </c>
      <c r="AK935">
        <v>206332.77</v>
      </c>
      <c r="AL935">
        <v>95839</v>
      </c>
      <c r="AM935">
        <v>250138.89</v>
      </c>
      <c r="AN935">
        <v>0</v>
      </c>
      <c r="AO935">
        <v>1824191.2</v>
      </c>
      <c r="AP935">
        <v>228215.1</v>
      </c>
      <c r="AS935" s="5">
        <v>70373</v>
      </c>
      <c r="AT935">
        <v>124343.27</v>
      </c>
      <c r="AU935">
        <v>33894.410000000003</v>
      </c>
      <c r="AV935">
        <v>352651.56</v>
      </c>
      <c r="AW935">
        <v>0</v>
      </c>
      <c r="AX935">
        <v>1603581</v>
      </c>
      <c r="AY935">
        <v>179807.8</v>
      </c>
      <c r="AZ935" s="5"/>
    </row>
    <row r="936" spans="2:52" x14ac:dyDescent="0.2">
      <c r="B936" s="5">
        <v>70403</v>
      </c>
      <c r="C936">
        <v>715434.06</v>
      </c>
      <c r="D936">
        <v>718781.53999999992</v>
      </c>
      <c r="E936">
        <v>354923.97</v>
      </c>
      <c r="H936">
        <v>2058548.5</v>
      </c>
      <c r="I936">
        <v>5546436.5</v>
      </c>
      <c r="J936">
        <v>3134486.8</v>
      </c>
      <c r="M936">
        <v>508320.62</v>
      </c>
      <c r="N936">
        <v>1026471.4</v>
      </c>
      <c r="S936" s="5">
        <v>70403</v>
      </c>
      <c r="T936">
        <v>851851.75</v>
      </c>
      <c r="U936">
        <v>484523.78</v>
      </c>
      <c r="V936">
        <v>323710.57299999997</v>
      </c>
      <c r="Y936">
        <v>1776049.2</v>
      </c>
      <c r="Z936">
        <v>189046.25</v>
      </c>
      <c r="AD936">
        <v>324849.44</v>
      </c>
      <c r="AE936">
        <v>1248213.5</v>
      </c>
      <c r="AJ936" s="5">
        <v>70403</v>
      </c>
      <c r="AK936">
        <v>213670.62</v>
      </c>
      <c r="AL936">
        <v>112400.21</v>
      </c>
      <c r="AM936">
        <v>255129.27</v>
      </c>
      <c r="AN936">
        <v>0</v>
      </c>
      <c r="AO936">
        <v>1830387.5</v>
      </c>
      <c r="AP936">
        <v>228161.19</v>
      </c>
      <c r="AS936" s="5">
        <v>70403</v>
      </c>
      <c r="AT936">
        <v>127369.44500000001</v>
      </c>
      <c r="AU936">
        <v>39551.383000000002</v>
      </c>
      <c r="AV936">
        <v>361126.12</v>
      </c>
      <c r="AW936">
        <v>0</v>
      </c>
      <c r="AX936">
        <v>1596456.1</v>
      </c>
      <c r="AY936">
        <v>179592.97</v>
      </c>
      <c r="AZ936" s="5"/>
    </row>
    <row r="937" spans="2:52" x14ac:dyDescent="0.2">
      <c r="B937" s="5">
        <v>70434</v>
      </c>
      <c r="C937">
        <v>556710.9</v>
      </c>
      <c r="D937">
        <v>723842.70000000007</v>
      </c>
      <c r="E937">
        <v>341886.71999999997</v>
      </c>
      <c r="H937">
        <v>2065214.1</v>
      </c>
      <c r="I937">
        <v>5596549.5</v>
      </c>
      <c r="J937">
        <v>3134224</v>
      </c>
      <c r="M937">
        <v>536051</v>
      </c>
      <c r="N937">
        <v>980016.3</v>
      </c>
      <c r="S937" s="5">
        <v>70434</v>
      </c>
      <c r="T937">
        <v>797777.6</v>
      </c>
      <c r="U937">
        <v>487270.25</v>
      </c>
      <c r="V937">
        <v>294728.98</v>
      </c>
      <c r="Y937">
        <v>1768414.4</v>
      </c>
      <c r="Z937">
        <v>188347.12</v>
      </c>
      <c r="AD937">
        <v>333561.34000000003</v>
      </c>
      <c r="AE937">
        <v>1178128.8</v>
      </c>
      <c r="AJ937" s="5">
        <v>70434</v>
      </c>
      <c r="AK937">
        <v>221128.34</v>
      </c>
      <c r="AL937">
        <v>127422.79</v>
      </c>
      <c r="AM937">
        <v>258562.05</v>
      </c>
      <c r="AN937">
        <v>0</v>
      </c>
      <c r="AO937">
        <v>1837087</v>
      </c>
      <c r="AP937">
        <v>228126.94</v>
      </c>
      <c r="AS937" s="5">
        <v>70434</v>
      </c>
      <c r="AT937">
        <v>130530.71</v>
      </c>
      <c r="AU937">
        <v>43038.245999999999</v>
      </c>
      <c r="AV937">
        <v>368600.1</v>
      </c>
      <c r="AW937">
        <v>0</v>
      </c>
      <c r="AX937">
        <v>1589043.6</v>
      </c>
      <c r="AY937">
        <v>179370.83</v>
      </c>
      <c r="AZ937" s="5"/>
    </row>
    <row r="938" spans="2:52" x14ac:dyDescent="0.2">
      <c r="B938" s="5">
        <v>70464</v>
      </c>
      <c r="C938">
        <v>452122.47</v>
      </c>
      <c r="D938">
        <v>722714.55</v>
      </c>
      <c r="E938">
        <v>325663.59999999998</v>
      </c>
      <c r="H938">
        <v>2072345.6000000001</v>
      </c>
      <c r="I938">
        <v>5533130</v>
      </c>
      <c r="J938">
        <v>3131699.2000000002</v>
      </c>
      <c r="M938">
        <v>536811.25</v>
      </c>
      <c r="N938">
        <v>916132.4</v>
      </c>
      <c r="S938" s="5">
        <v>70464</v>
      </c>
      <c r="T938">
        <v>676801.2</v>
      </c>
      <c r="U938">
        <v>486586.22</v>
      </c>
      <c r="V938">
        <v>269957.99699999997</v>
      </c>
      <c r="Y938">
        <v>1760520.6</v>
      </c>
      <c r="Z938">
        <v>188671.33</v>
      </c>
      <c r="AD938">
        <v>329091.59999999998</v>
      </c>
      <c r="AE938">
        <v>1060422.3999999999</v>
      </c>
      <c r="AJ938" s="5">
        <v>70464</v>
      </c>
      <c r="AK938">
        <v>225839.12</v>
      </c>
      <c r="AL938">
        <v>132777.22</v>
      </c>
      <c r="AM938">
        <v>261357.86</v>
      </c>
      <c r="AN938">
        <v>0</v>
      </c>
      <c r="AO938">
        <v>1844231.9</v>
      </c>
      <c r="AP938">
        <v>228113.78</v>
      </c>
      <c r="AS938" s="5">
        <v>70464</v>
      </c>
      <c r="AT938">
        <v>132836.62</v>
      </c>
      <c r="AU938">
        <v>40808.565999999999</v>
      </c>
      <c r="AV938">
        <v>373995</v>
      </c>
      <c r="AW938">
        <v>0</v>
      </c>
      <c r="AX938">
        <v>1581379.9</v>
      </c>
      <c r="AY938">
        <v>179140.4</v>
      </c>
      <c r="AZ938" s="5"/>
    </row>
    <row r="939" spans="2:52" x14ac:dyDescent="0.2">
      <c r="B939" s="5">
        <v>70495</v>
      </c>
      <c r="C939">
        <v>431169.06</v>
      </c>
      <c r="D939">
        <v>711763.60000000009</v>
      </c>
      <c r="E939">
        <v>316013.28000000003</v>
      </c>
      <c r="H939">
        <v>2079893.2</v>
      </c>
      <c r="I939">
        <v>5382955.5</v>
      </c>
      <c r="J939">
        <v>3116338.8</v>
      </c>
      <c r="M939">
        <v>507607.7</v>
      </c>
      <c r="N939">
        <v>843388.8</v>
      </c>
      <c r="S939" s="5">
        <v>70495</v>
      </c>
      <c r="T939">
        <v>623550</v>
      </c>
      <c r="U939">
        <v>485571.72</v>
      </c>
      <c r="V939">
        <v>251840.76</v>
      </c>
      <c r="Y939">
        <v>1752400.2</v>
      </c>
      <c r="Z939">
        <v>189892.62</v>
      </c>
      <c r="AD939">
        <v>316947.8</v>
      </c>
      <c r="AE939">
        <v>931914.56</v>
      </c>
      <c r="AJ939" s="5">
        <v>70495</v>
      </c>
      <c r="AK939">
        <v>226115.22</v>
      </c>
      <c r="AL939">
        <v>124641.836</v>
      </c>
      <c r="AM939">
        <v>263313.40000000002</v>
      </c>
      <c r="AN939">
        <v>0</v>
      </c>
      <c r="AO939">
        <v>1851770.1</v>
      </c>
      <c r="AP939">
        <v>228123.05</v>
      </c>
      <c r="AS939" s="5">
        <v>70495</v>
      </c>
      <c r="AT939">
        <v>133574.79999999999</v>
      </c>
      <c r="AU939">
        <v>35734.383000000002</v>
      </c>
      <c r="AV939">
        <v>376538.28</v>
      </c>
      <c r="AW939">
        <v>0</v>
      </c>
      <c r="AX939">
        <v>1573499.9</v>
      </c>
      <c r="AY939">
        <v>178900.58</v>
      </c>
      <c r="AZ939" s="5"/>
    </row>
    <row r="940" spans="2:52" x14ac:dyDescent="0.2">
      <c r="B940" s="5">
        <v>70526</v>
      </c>
      <c r="C940">
        <v>458437.28</v>
      </c>
      <c r="D940">
        <v>697631.35</v>
      </c>
      <c r="E940">
        <v>308289.5</v>
      </c>
      <c r="H940">
        <v>2087623.8</v>
      </c>
      <c r="I940">
        <v>5179392</v>
      </c>
      <c r="J940">
        <v>3115439</v>
      </c>
      <c r="M940">
        <v>459527.75</v>
      </c>
      <c r="N940">
        <v>777613.94</v>
      </c>
      <c r="S940" s="5">
        <v>70526</v>
      </c>
      <c r="T940">
        <v>610941.4</v>
      </c>
      <c r="U940">
        <v>478280.97</v>
      </c>
      <c r="V940">
        <v>238407.484</v>
      </c>
      <c r="Y940">
        <v>1744194.4</v>
      </c>
      <c r="Z940">
        <v>191596.84</v>
      </c>
      <c r="AD940">
        <v>302226.34000000003</v>
      </c>
      <c r="AE940">
        <v>818365.9</v>
      </c>
      <c r="AJ940" s="5">
        <v>70526</v>
      </c>
      <c r="AK940">
        <v>221074.16</v>
      </c>
      <c r="AL940">
        <v>107598.95</v>
      </c>
      <c r="AM940">
        <v>263587.65999999997</v>
      </c>
      <c r="AN940">
        <v>0</v>
      </c>
      <c r="AO940">
        <v>1859470.9</v>
      </c>
      <c r="AP940">
        <v>228152.77</v>
      </c>
      <c r="AS940" s="5">
        <v>70526</v>
      </c>
      <c r="AT940">
        <v>131984.97</v>
      </c>
      <c r="AU940">
        <v>32581.719000000001</v>
      </c>
      <c r="AV940">
        <v>370663</v>
      </c>
      <c r="AW940">
        <v>0</v>
      </c>
      <c r="AX940">
        <v>1565549.1</v>
      </c>
      <c r="AY940">
        <v>178645.45</v>
      </c>
      <c r="AZ940" s="5"/>
    </row>
    <row r="941" spans="2:52" x14ac:dyDescent="0.2">
      <c r="B941" s="5">
        <v>70554</v>
      </c>
      <c r="C941">
        <v>483882</v>
      </c>
      <c r="D941">
        <v>682168.20000000007</v>
      </c>
      <c r="E941">
        <v>302908.62</v>
      </c>
      <c r="H941">
        <v>2094359.9</v>
      </c>
      <c r="I941">
        <v>5003635</v>
      </c>
      <c r="J941">
        <v>3144897.8</v>
      </c>
      <c r="M941">
        <v>411205.94</v>
      </c>
      <c r="N941">
        <v>717037.6</v>
      </c>
      <c r="S941" s="5">
        <v>70554</v>
      </c>
      <c r="T941">
        <v>591709.25</v>
      </c>
      <c r="U941">
        <v>474792.1</v>
      </c>
      <c r="V941">
        <v>228099.60800000001</v>
      </c>
      <c r="Y941">
        <v>1736469.2</v>
      </c>
      <c r="Z941">
        <v>193299.83</v>
      </c>
      <c r="AD941">
        <v>287479.75</v>
      </c>
      <c r="AE941">
        <v>720271.25</v>
      </c>
      <c r="AJ941" s="5">
        <v>70554</v>
      </c>
      <c r="AK941">
        <v>211942.47</v>
      </c>
      <c r="AL941">
        <v>85538.085999999996</v>
      </c>
      <c r="AM941">
        <v>262555.62</v>
      </c>
      <c r="AN941">
        <v>0</v>
      </c>
      <c r="AO941">
        <v>1866164.1</v>
      </c>
      <c r="AP941">
        <v>228195.89</v>
      </c>
      <c r="AS941" s="5">
        <v>70554</v>
      </c>
      <c r="AT941">
        <v>129085.27</v>
      </c>
      <c r="AU941">
        <v>30135.655999999999</v>
      </c>
      <c r="AV941">
        <v>354359.75</v>
      </c>
      <c r="AW941">
        <v>0</v>
      </c>
      <c r="AX941">
        <v>1558102</v>
      </c>
      <c r="AY941">
        <v>178367.25</v>
      </c>
      <c r="AZ941" s="5"/>
    </row>
    <row r="942" spans="2:52" x14ac:dyDescent="0.2">
      <c r="B942" s="5">
        <v>70585</v>
      </c>
      <c r="C942">
        <v>468937.75</v>
      </c>
      <c r="D942">
        <v>667910.18999999994</v>
      </c>
      <c r="E942">
        <v>299481.15999999997</v>
      </c>
      <c r="H942">
        <v>2099732</v>
      </c>
      <c r="I942">
        <v>4893999</v>
      </c>
      <c r="J942">
        <v>3138269.5</v>
      </c>
      <c r="M942">
        <v>373941.4</v>
      </c>
      <c r="N942">
        <v>666927.06000000006</v>
      </c>
      <c r="S942" s="5">
        <v>70585</v>
      </c>
      <c r="T942">
        <v>557530.80000000005</v>
      </c>
      <c r="U942">
        <v>467738.56</v>
      </c>
      <c r="V942">
        <v>223063.766</v>
      </c>
      <c r="Y942">
        <v>1729350.8</v>
      </c>
      <c r="Z942">
        <v>194369.78</v>
      </c>
      <c r="AD942">
        <v>272725.28000000003</v>
      </c>
      <c r="AE942">
        <v>635780.19999999995</v>
      </c>
      <c r="AJ942" s="5">
        <v>70585</v>
      </c>
      <c r="AK942">
        <v>201788.11</v>
      </c>
      <c r="AL942">
        <v>67159.179999999993</v>
      </c>
      <c r="AM942">
        <v>261575.33</v>
      </c>
      <c r="AN942">
        <v>0</v>
      </c>
      <c r="AO942">
        <v>1871485.5</v>
      </c>
      <c r="AP942">
        <v>228246.58</v>
      </c>
      <c r="AS942" s="5">
        <v>70585</v>
      </c>
      <c r="AT942">
        <v>126006.15</v>
      </c>
      <c r="AU942">
        <v>25995.348000000002</v>
      </c>
      <c r="AV942">
        <v>336660.47</v>
      </c>
      <c r="AW942">
        <v>0</v>
      </c>
      <c r="AX942">
        <v>1551282.8</v>
      </c>
      <c r="AY942">
        <v>178068.14</v>
      </c>
      <c r="AZ942" s="5"/>
    </row>
    <row r="943" spans="2:52" x14ac:dyDescent="0.2">
      <c r="B943" s="5">
        <v>70615</v>
      </c>
      <c r="C943">
        <v>468748.94</v>
      </c>
      <c r="D943">
        <v>663979.32000000007</v>
      </c>
      <c r="E943">
        <v>302919.12</v>
      </c>
      <c r="H943">
        <v>2103823.7999999998</v>
      </c>
      <c r="I943">
        <v>4876226.5</v>
      </c>
      <c r="J943">
        <v>3120000.2</v>
      </c>
      <c r="M943">
        <v>356880.5</v>
      </c>
      <c r="N943">
        <v>638544.5</v>
      </c>
      <c r="S943" s="5">
        <v>70615</v>
      </c>
      <c r="T943">
        <v>523207.38</v>
      </c>
      <c r="U943">
        <v>462927.66</v>
      </c>
      <c r="V943">
        <v>221844.505</v>
      </c>
      <c r="Y943">
        <v>1722773.6</v>
      </c>
      <c r="Z943">
        <v>194488.11</v>
      </c>
      <c r="AD943">
        <v>261727.12</v>
      </c>
      <c r="AE943">
        <v>571949.1</v>
      </c>
      <c r="AJ943" s="5">
        <v>70615</v>
      </c>
      <c r="AK943">
        <v>194247</v>
      </c>
      <c r="AL943">
        <v>59001.15</v>
      </c>
      <c r="AM943">
        <v>260747.8</v>
      </c>
      <c r="AN943">
        <v>0</v>
      </c>
      <c r="AO943">
        <v>1875524.9</v>
      </c>
      <c r="AP943">
        <v>228298.92</v>
      </c>
      <c r="AS943" s="5">
        <v>70615</v>
      </c>
      <c r="AT943">
        <v>123562.80499999999</v>
      </c>
      <c r="AU943">
        <v>22502.817999999999</v>
      </c>
      <c r="AV943">
        <v>324188.3</v>
      </c>
      <c r="AW943">
        <v>0</v>
      </c>
      <c r="AX943">
        <v>1545023.5</v>
      </c>
      <c r="AY943">
        <v>177750.3</v>
      </c>
      <c r="AZ943" s="5"/>
    </row>
    <row r="944" spans="2:52" x14ac:dyDescent="0.2">
      <c r="B944" s="5">
        <v>70646</v>
      </c>
      <c r="C944">
        <v>503159.72</v>
      </c>
      <c r="D944">
        <v>663733.06999999995</v>
      </c>
      <c r="E944">
        <v>315227.03000000003</v>
      </c>
      <c r="H944">
        <v>2106773.7999999998</v>
      </c>
      <c r="I944">
        <v>4934517.5</v>
      </c>
      <c r="J944">
        <v>3101043.8</v>
      </c>
      <c r="M944">
        <v>358107.44</v>
      </c>
      <c r="N944">
        <v>648825</v>
      </c>
      <c r="S944" s="5">
        <v>70646</v>
      </c>
      <c r="T944">
        <v>543097.9</v>
      </c>
      <c r="U944">
        <v>465467.8</v>
      </c>
      <c r="V944">
        <v>237833.06100000002</v>
      </c>
      <c r="Y944">
        <v>1716662.8</v>
      </c>
      <c r="Z944">
        <v>193716.31</v>
      </c>
      <c r="AD944">
        <v>260163.03</v>
      </c>
      <c r="AE944">
        <v>564881.25</v>
      </c>
      <c r="AJ944" s="5">
        <v>70646</v>
      </c>
      <c r="AK944">
        <v>190620.3</v>
      </c>
      <c r="AL944">
        <v>58728.09</v>
      </c>
      <c r="AM944">
        <v>260467.28</v>
      </c>
      <c r="AN944">
        <v>0</v>
      </c>
      <c r="AO944">
        <v>1878425.8</v>
      </c>
      <c r="AP944">
        <v>228348.03</v>
      </c>
      <c r="AS944" s="5">
        <v>70646</v>
      </c>
      <c r="AT944">
        <v>122430.6</v>
      </c>
      <c r="AU944">
        <v>21714.745999999999</v>
      </c>
      <c r="AV944">
        <v>318003.38</v>
      </c>
      <c r="AW944">
        <v>0</v>
      </c>
      <c r="AX944">
        <v>1539247.2</v>
      </c>
      <c r="AY944">
        <v>177415.45</v>
      </c>
      <c r="AZ944" s="5"/>
    </row>
    <row r="945" spans="2:52" x14ac:dyDescent="0.2">
      <c r="B945" s="5">
        <v>70676</v>
      </c>
      <c r="C945">
        <v>546504.06000000006</v>
      </c>
      <c r="D945">
        <v>671534.04</v>
      </c>
      <c r="E945">
        <v>337373.78</v>
      </c>
      <c r="H945">
        <v>2108717.2000000002</v>
      </c>
      <c r="I945">
        <v>5087759</v>
      </c>
      <c r="J945">
        <v>3111835.5</v>
      </c>
      <c r="M945">
        <v>373542.5</v>
      </c>
      <c r="N945">
        <v>736978.2</v>
      </c>
      <c r="S945" s="5">
        <v>70676</v>
      </c>
      <c r="T945">
        <v>603850</v>
      </c>
      <c r="U945">
        <v>467263.4</v>
      </c>
      <c r="V945">
        <v>277868.364</v>
      </c>
      <c r="Y945">
        <v>1710953.5</v>
      </c>
      <c r="Z945">
        <v>192368.73</v>
      </c>
      <c r="AD945">
        <v>268720.84000000003</v>
      </c>
      <c r="AE945">
        <v>702762.1</v>
      </c>
      <c r="AJ945" s="5">
        <v>70676</v>
      </c>
      <c r="AK945">
        <v>190160.92</v>
      </c>
      <c r="AL945">
        <v>62812.91</v>
      </c>
      <c r="AM945">
        <v>261785.66</v>
      </c>
      <c r="AN945">
        <v>0</v>
      </c>
      <c r="AO945">
        <v>1880327.2</v>
      </c>
      <c r="AP945">
        <v>228390.05</v>
      </c>
      <c r="AS945" s="5">
        <v>70676</v>
      </c>
      <c r="AT945">
        <v>122652.05499999999</v>
      </c>
      <c r="AU945">
        <v>23962.120999999999</v>
      </c>
      <c r="AV945">
        <v>317112.25</v>
      </c>
      <c r="AW945">
        <v>0</v>
      </c>
      <c r="AX945">
        <v>1533888.8</v>
      </c>
      <c r="AY945">
        <v>177064.88</v>
      </c>
      <c r="AZ945" s="5"/>
    </row>
    <row r="946" spans="2:52" x14ac:dyDescent="0.2">
      <c r="B946" s="5">
        <v>70707</v>
      </c>
      <c r="C946">
        <v>600916.43999999994</v>
      </c>
      <c r="D946">
        <v>677698.36</v>
      </c>
      <c r="E946">
        <v>367098.4</v>
      </c>
      <c r="H946">
        <v>2109774.2000000002</v>
      </c>
      <c r="I946">
        <v>5259740.5</v>
      </c>
      <c r="J946">
        <v>3204578</v>
      </c>
      <c r="M946">
        <v>406545.7</v>
      </c>
      <c r="N946">
        <v>915898.25</v>
      </c>
      <c r="S946" s="5">
        <v>70707</v>
      </c>
      <c r="T946">
        <v>692793.4</v>
      </c>
      <c r="U946">
        <v>471307.75</v>
      </c>
      <c r="V946">
        <v>315875.36600000004</v>
      </c>
      <c r="Y946">
        <v>1705592.9</v>
      </c>
      <c r="Z946">
        <v>190839.34</v>
      </c>
      <c r="AD946">
        <v>281133.44</v>
      </c>
      <c r="AE946">
        <v>944010.56</v>
      </c>
      <c r="AJ946" s="5">
        <v>70707</v>
      </c>
      <c r="AK946">
        <v>192781.05</v>
      </c>
      <c r="AL946">
        <v>72094.483999999997</v>
      </c>
      <c r="AM946">
        <v>265268.5</v>
      </c>
      <c r="AN946">
        <v>0</v>
      </c>
      <c r="AO946">
        <v>1881352.4</v>
      </c>
      <c r="AP946">
        <v>228421.97</v>
      </c>
      <c r="AS946" s="5">
        <v>70707</v>
      </c>
      <c r="AT946">
        <v>123840.25</v>
      </c>
      <c r="AU946">
        <v>27256.921999999999</v>
      </c>
      <c r="AV946">
        <v>318701.5</v>
      </c>
      <c r="AW946">
        <v>0</v>
      </c>
      <c r="AX946">
        <v>1528893.5</v>
      </c>
      <c r="AY946">
        <v>176699.47</v>
      </c>
      <c r="AZ946" s="5"/>
    </row>
    <row r="947" spans="2:52" x14ac:dyDescent="0.2">
      <c r="B947" s="5">
        <v>70738</v>
      </c>
      <c r="C947">
        <v>665394.1</v>
      </c>
      <c r="D947">
        <v>691143.8</v>
      </c>
      <c r="E947">
        <v>390098</v>
      </c>
      <c r="H947">
        <v>2110050.7999999998</v>
      </c>
      <c r="I947">
        <v>5444384.5</v>
      </c>
      <c r="J947">
        <v>3335784</v>
      </c>
      <c r="M947">
        <v>450230.1</v>
      </c>
      <c r="N947">
        <v>1106345.8</v>
      </c>
      <c r="S947" s="5">
        <v>70738</v>
      </c>
      <c r="T947">
        <v>798698.5</v>
      </c>
      <c r="U947">
        <v>477912.03</v>
      </c>
      <c r="V947">
        <v>343685.39899999998</v>
      </c>
      <c r="Y947">
        <v>1700538.2</v>
      </c>
      <c r="Z947">
        <v>189470.55</v>
      </c>
      <c r="AD947">
        <v>293943.40000000002</v>
      </c>
      <c r="AE947">
        <v>1155259.1000000001</v>
      </c>
      <c r="AJ947" s="5">
        <v>70738</v>
      </c>
      <c r="AK947">
        <v>198331.64</v>
      </c>
      <c r="AL947">
        <v>84736.07</v>
      </c>
      <c r="AM947">
        <v>271004.09999999998</v>
      </c>
      <c r="AN947">
        <v>0</v>
      </c>
      <c r="AO947">
        <v>1881609.2</v>
      </c>
      <c r="AP947">
        <v>228441.62</v>
      </c>
      <c r="AS947" s="5">
        <v>70738</v>
      </c>
      <c r="AT947">
        <v>125517.34</v>
      </c>
      <c r="AU947">
        <v>30491.291000000001</v>
      </c>
      <c r="AV947">
        <v>322305.03000000003</v>
      </c>
      <c r="AW947">
        <v>0</v>
      </c>
      <c r="AX947">
        <v>1524218.5</v>
      </c>
      <c r="AY947">
        <v>176319.84</v>
      </c>
      <c r="AZ947" s="5"/>
    </row>
    <row r="948" spans="2:52" x14ac:dyDescent="0.2">
      <c r="B948" s="5">
        <v>70768</v>
      </c>
      <c r="C948">
        <v>700853.7</v>
      </c>
      <c r="D948">
        <v>700024.99</v>
      </c>
      <c r="E948">
        <v>390719.94</v>
      </c>
      <c r="H948">
        <v>2109639.2000000002</v>
      </c>
      <c r="I948">
        <v>5576746</v>
      </c>
      <c r="J948">
        <v>3349239.5</v>
      </c>
      <c r="M948">
        <v>487775.94</v>
      </c>
      <c r="N948">
        <v>1202661.1000000001</v>
      </c>
      <c r="S948" s="5">
        <v>70768</v>
      </c>
      <c r="T948">
        <v>891642.5</v>
      </c>
      <c r="U948">
        <v>481697.7</v>
      </c>
      <c r="V948">
        <v>342912.701</v>
      </c>
      <c r="Y948">
        <v>1695754.2</v>
      </c>
      <c r="Z948">
        <v>188674.8</v>
      </c>
      <c r="AD948">
        <v>305411.56</v>
      </c>
      <c r="AE948">
        <v>1283559</v>
      </c>
      <c r="AJ948" s="5">
        <v>70768</v>
      </c>
      <c r="AK948">
        <v>206094.16</v>
      </c>
      <c r="AL948">
        <v>98612.84</v>
      </c>
      <c r="AM948">
        <v>278978.12</v>
      </c>
      <c r="AN948">
        <v>0</v>
      </c>
      <c r="AO948">
        <v>1881192</v>
      </c>
      <c r="AP948">
        <v>228447.28</v>
      </c>
      <c r="AS948" s="5">
        <v>70768</v>
      </c>
      <c r="AT948">
        <v>127644.16</v>
      </c>
      <c r="AU948">
        <v>33566.343999999997</v>
      </c>
      <c r="AV948">
        <v>327895.12</v>
      </c>
      <c r="AW948">
        <v>0</v>
      </c>
      <c r="AX948">
        <v>1519828</v>
      </c>
      <c r="AY948">
        <v>175926.34</v>
      </c>
      <c r="AZ948" s="5"/>
    </row>
    <row r="949" spans="2:52" x14ac:dyDescent="0.2">
      <c r="B949" s="5">
        <v>70799</v>
      </c>
      <c r="C949">
        <v>716233.94</v>
      </c>
      <c r="D949">
        <v>705937.79</v>
      </c>
      <c r="E949">
        <v>374084.88</v>
      </c>
      <c r="H949">
        <v>2108619.5</v>
      </c>
      <c r="I949">
        <v>5612473.5</v>
      </c>
      <c r="J949">
        <v>3309591.2</v>
      </c>
      <c r="M949">
        <v>506881.06</v>
      </c>
      <c r="N949">
        <v>1185930.8999999999</v>
      </c>
      <c r="S949" s="5">
        <v>70799</v>
      </c>
      <c r="T949">
        <v>894763.75</v>
      </c>
      <c r="U949">
        <v>481007.22</v>
      </c>
      <c r="V949">
        <v>314887.78700000001</v>
      </c>
      <c r="Y949">
        <v>1691212.5</v>
      </c>
      <c r="Z949">
        <v>188827.84</v>
      </c>
      <c r="AD949">
        <v>306986.53000000003</v>
      </c>
      <c r="AE949">
        <v>1296623.1000000001</v>
      </c>
      <c r="AJ949" s="5">
        <v>70799</v>
      </c>
      <c r="AK949">
        <v>213921.31</v>
      </c>
      <c r="AL949">
        <v>110235.086</v>
      </c>
      <c r="AM949">
        <v>287326</v>
      </c>
      <c r="AN949">
        <v>0</v>
      </c>
      <c r="AO949">
        <v>1880181.9</v>
      </c>
      <c r="AP949">
        <v>228437.78</v>
      </c>
      <c r="AS949" s="5">
        <v>70799</v>
      </c>
      <c r="AT949">
        <v>129376.55</v>
      </c>
      <c r="AU949">
        <v>34659.980000000003</v>
      </c>
      <c r="AV949">
        <v>334283.53000000003</v>
      </c>
      <c r="AW949">
        <v>0</v>
      </c>
      <c r="AX949">
        <v>1515693.4</v>
      </c>
      <c r="AY949">
        <v>175519.16</v>
      </c>
      <c r="AZ949" s="5"/>
    </row>
    <row r="950" spans="2:52" x14ac:dyDescent="0.2">
      <c r="B950" s="5">
        <v>70829</v>
      </c>
      <c r="C950">
        <v>628094.6</v>
      </c>
      <c r="D950">
        <v>704503.22</v>
      </c>
      <c r="E950">
        <v>354853.28</v>
      </c>
      <c r="H950">
        <v>2107061.7999999998</v>
      </c>
      <c r="I950">
        <v>5538759.5</v>
      </c>
      <c r="J950">
        <v>3290311</v>
      </c>
      <c r="M950">
        <v>502587.84</v>
      </c>
      <c r="N950">
        <v>1111213.8999999999</v>
      </c>
      <c r="S950" s="5">
        <v>70829</v>
      </c>
      <c r="T950">
        <v>795829.1</v>
      </c>
      <c r="U950">
        <v>478692.12</v>
      </c>
      <c r="V950">
        <v>285374.39</v>
      </c>
      <c r="Y950">
        <v>1686889.9</v>
      </c>
      <c r="Z950">
        <v>189786.36</v>
      </c>
      <c r="AD950">
        <v>299439.71999999997</v>
      </c>
      <c r="AE950">
        <v>1222968.3999999999</v>
      </c>
      <c r="AJ950" s="5">
        <v>70829</v>
      </c>
      <c r="AK950">
        <v>219302.62</v>
      </c>
      <c r="AL950">
        <v>114874.95</v>
      </c>
      <c r="AM950">
        <v>293522.7</v>
      </c>
      <c r="AN950">
        <v>0</v>
      </c>
      <c r="AO950">
        <v>1878649.5</v>
      </c>
      <c r="AP950">
        <v>228412.39</v>
      </c>
      <c r="AS950" s="5">
        <v>70829</v>
      </c>
      <c r="AT950">
        <v>129406.125</v>
      </c>
      <c r="AU950">
        <v>34423.730000000003</v>
      </c>
      <c r="AV950">
        <v>339136.62</v>
      </c>
      <c r="AW950">
        <v>0</v>
      </c>
      <c r="AX950">
        <v>1511791.4</v>
      </c>
      <c r="AY950">
        <v>175098.47</v>
      </c>
      <c r="AZ950" s="5"/>
    </row>
    <row r="951" spans="2:52" x14ac:dyDescent="0.2">
      <c r="B951" s="5">
        <v>70860</v>
      </c>
      <c r="C951">
        <v>548187.19999999995</v>
      </c>
      <c r="D951">
        <v>697142.39999999991</v>
      </c>
      <c r="E951">
        <v>336422.62</v>
      </c>
      <c r="H951">
        <v>2105027</v>
      </c>
      <c r="I951">
        <v>5362378</v>
      </c>
      <c r="J951">
        <v>3276054.2</v>
      </c>
      <c r="M951">
        <v>475279.47</v>
      </c>
      <c r="N951">
        <v>1015657.2</v>
      </c>
      <c r="S951" s="5">
        <v>70860</v>
      </c>
      <c r="T951">
        <v>699263.8</v>
      </c>
      <c r="U951">
        <v>471416.9</v>
      </c>
      <c r="V951">
        <v>261746.31799999997</v>
      </c>
      <c r="Y951">
        <v>1682767.4</v>
      </c>
      <c r="Z951">
        <v>191130.56</v>
      </c>
      <c r="AD951">
        <v>283785.56</v>
      </c>
      <c r="AE951">
        <v>1111685.6000000001</v>
      </c>
      <c r="AJ951" s="5">
        <v>70860</v>
      </c>
      <c r="AK951">
        <v>219836.67</v>
      </c>
      <c r="AL951">
        <v>105930.67</v>
      </c>
      <c r="AM951">
        <v>299231.34000000003</v>
      </c>
      <c r="AN951">
        <v>0</v>
      </c>
      <c r="AO951">
        <v>1876656.4</v>
      </c>
      <c r="AP951">
        <v>228370.61</v>
      </c>
      <c r="AS951" s="5">
        <v>70860</v>
      </c>
      <c r="AT951">
        <v>126616.75</v>
      </c>
      <c r="AU951">
        <v>31827.45</v>
      </c>
      <c r="AV951">
        <v>342919.34</v>
      </c>
      <c r="AW951">
        <v>0</v>
      </c>
      <c r="AX951">
        <v>1508103.2</v>
      </c>
      <c r="AY951">
        <v>174664.22</v>
      </c>
      <c r="AZ951" s="5"/>
    </row>
    <row r="952" spans="2:52" x14ac:dyDescent="0.2">
      <c r="B952" s="5">
        <v>70891</v>
      </c>
      <c r="C952">
        <v>539457.1</v>
      </c>
      <c r="D952">
        <v>687353.07000000007</v>
      </c>
      <c r="E952">
        <v>321777.38</v>
      </c>
      <c r="H952">
        <v>2102595.5</v>
      </c>
      <c r="I952">
        <v>5174110</v>
      </c>
      <c r="J952">
        <v>3255298</v>
      </c>
      <c r="M952">
        <v>443416.9</v>
      </c>
      <c r="N952">
        <v>923110.5</v>
      </c>
      <c r="S952" s="5">
        <v>70891</v>
      </c>
      <c r="T952">
        <v>659564.75</v>
      </c>
      <c r="U952">
        <v>471056.94</v>
      </c>
      <c r="V952">
        <v>243629.05</v>
      </c>
      <c r="Y952">
        <v>1679033</v>
      </c>
      <c r="Z952">
        <v>192175.67</v>
      </c>
      <c r="AD952">
        <v>270314.5</v>
      </c>
      <c r="AE952">
        <v>1003378.6</v>
      </c>
      <c r="AJ952" s="5">
        <v>70891</v>
      </c>
      <c r="AK952">
        <v>215812.48000000001</v>
      </c>
      <c r="AL952">
        <v>95515.164000000004</v>
      </c>
      <c r="AM952">
        <v>303287.75</v>
      </c>
      <c r="AN952">
        <v>0</v>
      </c>
      <c r="AO952">
        <v>1874281.4</v>
      </c>
      <c r="AP952">
        <v>228313.98</v>
      </c>
      <c r="AS952" s="5">
        <v>70891</v>
      </c>
      <c r="AT952">
        <v>122340.32</v>
      </c>
      <c r="AU952">
        <v>27749.99</v>
      </c>
      <c r="AV952">
        <v>345162.3</v>
      </c>
      <c r="AW952">
        <v>0</v>
      </c>
      <c r="AX952">
        <v>1504812.8</v>
      </c>
      <c r="AY952">
        <v>174220.19</v>
      </c>
      <c r="AZ952" s="5"/>
    </row>
    <row r="953" spans="2:52" x14ac:dyDescent="0.2">
      <c r="B953" s="5">
        <v>70919</v>
      </c>
      <c r="C953">
        <v>530137.59999999998</v>
      </c>
      <c r="D953">
        <v>683360.02</v>
      </c>
      <c r="E953">
        <v>311413.5</v>
      </c>
      <c r="H953">
        <v>2100048</v>
      </c>
      <c r="I953">
        <v>5049262.5</v>
      </c>
      <c r="J953">
        <v>3230188.2</v>
      </c>
      <c r="M953">
        <v>410770.5</v>
      </c>
      <c r="N953">
        <v>835898.44</v>
      </c>
      <c r="S953" s="5">
        <v>70919</v>
      </c>
      <c r="T953">
        <v>653326.56000000006</v>
      </c>
      <c r="U953">
        <v>464798.22</v>
      </c>
      <c r="V953">
        <v>230280.65999999997</v>
      </c>
      <c r="Y953">
        <v>1676819.2</v>
      </c>
      <c r="Z953">
        <v>192781.72</v>
      </c>
      <c r="AD953">
        <v>262639.06</v>
      </c>
      <c r="AE953">
        <v>900244.7</v>
      </c>
      <c r="AJ953" s="5">
        <v>70919</v>
      </c>
      <c r="AK953">
        <v>208625.11</v>
      </c>
      <c r="AL953">
        <v>81886.289999999994</v>
      </c>
      <c r="AM953">
        <v>304258.46999999997</v>
      </c>
      <c r="AN953">
        <v>0</v>
      </c>
      <c r="AO953">
        <v>1871802</v>
      </c>
      <c r="AP953">
        <v>228245.83</v>
      </c>
      <c r="AS953" s="5">
        <v>70919</v>
      </c>
      <c r="AT953">
        <v>117997.5</v>
      </c>
      <c r="AU953">
        <v>26125.697</v>
      </c>
      <c r="AV953">
        <v>344784.78</v>
      </c>
      <c r="AW953">
        <v>0</v>
      </c>
      <c r="AX953">
        <v>1503044.2</v>
      </c>
      <c r="AY953">
        <v>173774.92</v>
      </c>
      <c r="AZ953" s="5"/>
    </row>
    <row r="954" spans="2:52" x14ac:dyDescent="0.2">
      <c r="B954" s="5">
        <v>70950</v>
      </c>
      <c r="C954">
        <v>502695.12</v>
      </c>
      <c r="D954">
        <v>677139.15999999992</v>
      </c>
      <c r="E954">
        <v>304914.46999999997</v>
      </c>
      <c r="H954">
        <v>2097504</v>
      </c>
      <c r="I954">
        <v>4967768</v>
      </c>
      <c r="J954">
        <v>3197357.8</v>
      </c>
      <c r="M954">
        <v>392050.38</v>
      </c>
      <c r="N954">
        <v>761652.94</v>
      </c>
      <c r="S954" s="5">
        <v>70950</v>
      </c>
      <c r="T954">
        <v>605582.43999999994</v>
      </c>
      <c r="U954">
        <v>463315.5</v>
      </c>
      <c r="V954">
        <v>223119.07</v>
      </c>
      <c r="Y954">
        <v>1676413.2</v>
      </c>
      <c r="Z954">
        <v>192888.7</v>
      </c>
      <c r="AD954">
        <v>257660.75</v>
      </c>
      <c r="AE954">
        <v>805791.5</v>
      </c>
      <c r="AJ954" s="5">
        <v>70950</v>
      </c>
      <c r="AK954">
        <v>202243.12</v>
      </c>
      <c r="AL954">
        <v>74506.09</v>
      </c>
      <c r="AM954">
        <v>299864.15999999997</v>
      </c>
      <c r="AN954">
        <v>0</v>
      </c>
      <c r="AO954">
        <v>1869336.4</v>
      </c>
      <c r="AP954">
        <v>228167.64</v>
      </c>
      <c r="AS954" s="5">
        <v>70950</v>
      </c>
      <c r="AT954">
        <v>114128.05499999999</v>
      </c>
      <c r="AU954">
        <v>25053.625</v>
      </c>
      <c r="AV954">
        <v>339628.9</v>
      </c>
      <c r="AW954">
        <v>0</v>
      </c>
      <c r="AX954">
        <v>1503078.8</v>
      </c>
      <c r="AY954">
        <v>173334.5</v>
      </c>
      <c r="AZ954" s="5"/>
    </row>
    <row r="955" spans="2:52" x14ac:dyDescent="0.2">
      <c r="B955" s="5">
        <v>70980</v>
      </c>
      <c r="C955">
        <v>466469.97</v>
      </c>
      <c r="D955">
        <v>676902.83000000007</v>
      </c>
      <c r="E955">
        <v>301483.71999999997</v>
      </c>
      <c r="H955">
        <v>2094975.6</v>
      </c>
      <c r="I955">
        <v>5017629.5</v>
      </c>
      <c r="J955">
        <v>3154383</v>
      </c>
      <c r="M955">
        <v>391767.8</v>
      </c>
      <c r="N955">
        <v>706308.6</v>
      </c>
      <c r="S955" s="5">
        <v>70980</v>
      </c>
      <c r="T955">
        <v>557531.06000000006</v>
      </c>
      <c r="U955">
        <v>457137.12</v>
      </c>
      <c r="V955">
        <v>218464.182</v>
      </c>
      <c r="Y955">
        <v>1677647.6</v>
      </c>
      <c r="Z955">
        <v>192435.67</v>
      </c>
      <c r="AD955">
        <v>256174.6</v>
      </c>
      <c r="AE955">
        <v>730037.5</v>
      </c>
      <c r="AJ955" s="5">
        <v>70980</v>
      </c>
      <c r="AK955">
        <v>198888.36</v>
      </c>
      <c r="AL955">
        <v>77873.875</v>
      </c>
      <c r="AM955">
        <v>292799.78000000003</v>
      </c>
      <c r="AN955">
        <v>0</v>
      </c>
      <c r="AO955">
        <v>1866894.4</v>
      </c>
      <c r="AP955">
        <v>228081.23</v>
      </c>
      <c r="AS955" s="5">
        <v>70980</v>
      </c>
      <c r="AT955">
        <v>111811.26</v>
      </c>
      <c r="AU955">
        <v>23887.18</v>
      </c>
      <c r="AV955">
        <v>328888.40000000002</v>
      </c>
      <c r="AW955">
        <v>0</v>
      </c>
      <c r="AX955">
        <v>1504743.2</v>
      </c>
      <c r="AY955">
        <v>172904.48</v>
      </c>
      <c r="AZ955" s="5"/>
    </row>
    <row r="956" spans="2:52" x14ac:dyDescent="0.2">
      <c r="B956" s="5">
        <v>71011</v>
      </c>
      <c r="C956">
        <v>445841.7</v>
      </c>
      <c r="D956">
        <v>676409.46</v>
      </c>
      <c r="E956">
        <v>307943.8</v>
      </c>
      <c r="H956">
        <v>2092456.2</v>
      </c>
      <c r="I956">
        <v>5077827</v>
      </c>
      <c r="J956">
        <v>3108817</v>
      </c>
      <c r="M956">
        <v>398699.66</v>
      </c>
      <c r="N956">
        <v>678259.8</v>
      </c>
      <c r="S956" s="5">
        <v>71011</v>
      </c>
      <c r="T956">
        <v>556366.80000000005</v>
      </c>
      <c r="U956">
        <v>455025.62</v>
      </c>
      <c r="V956">
        <v>221174.27300000002</v>
      </c>
      <c r="Y956">
        <v>1680313.5</v>
      </c>
      <c r="Z956">
        <v>191398.19</v>
      </c>
      <c r="AD956">
        <v>258935.94</v>
      </c>
      <c r="AE956">
        <v>686335</v>
      </c>
      <c r="AJ956" s="5">
        <v>71011</v>
      </c>
      <c r="AK956">
        <v>197407.86</v>
      </c>
      <c r="AL956">
        <v>84340.804999999993</v>
      </c>
      <c r="AM956">
        <v>288820</v>
      </c>
      <c r="AN956">
        <v>0</v>
      </c>
      <c r="AO956">
        <v>1864467.8</v>
      </c>
      <c r="AP956">
        <v>227988.31</v>
      </c>
      <c r="AS956" s="5">
        <v>71011</v>
      </c>
      <c r="AT956">
        <v>111346.81</v>
      </c>
      <c r="AU956">
        <v>23963.067999999999</v>
      </c>
      <c r="AV956">
        <v>316975.75</v>
      </c>
      <c r="AW956">
        <v>0</v>
      </c>
      <c r="AX956">
        <v>1507824.2</v>
      </c>
      <c r="AY956">
        <v>172489.36</v>
      </c>
      <c r="AZ956" s="5"/>
    </row>
    <row r="957" spans="2:52" x14ac:dyDescent="0.2">
      <c r="B957" s="5">
        <v>71041</v>
      </c>
      <c r="C957">
        <v>479773.94</v>
      </c>
      <c r="D957">
        <v>687400.9</v>
      </c>
      <c r="E957">
        <v>325380.38</v>
      </c>
      <c r="H957">
        <v>2089935.1</v>
      </c>
      <c r="I957">
        <v>5220681.5</v>
      </c>
      <c r="J957">
        <v>3101318.2</v>
      </c>
      <c r="M957">
        <v>417694.9</v>
      </c>
      <c r="N957">
        <v>702585.25</v>
      </c>
      <c r="S957" s="5">
        <v>71041</v>
      </c>
      <c r="T957">
        <v>590521.4</v>
      </c>
      <c r="U957">
        <v>461792.12</v>
      </c>
      <c r="V957">
        <v>239864.91500000001</v>
      </c>
      <c r="Y957">
        <v>1684219.4</v>
      </c>
      <c r="Z957">
        <v>189885.6</v>
      </c>
      <c r="AD957">
        <v>270555.2</v>
      </c>
      <c r="AE957">
        <v>708886.75</v>
      </c>
      <c r="AJ957" s="5">
        <v>71041</v>
      </c>
      <c r="AK957">
        <v>197466.36</v>
      </c>
      <c r="AL957">
        <v>91104.960000000006</v>
      </c>
      <c r="AM957">
        <v>289335.71999999997</v>
      </c>
      <c r="AN957">
        <v>0</v>
      </c>
      <c r="AO957">
        <v>1862044.9</v>
      </c>
      <c r="AP957">
        <v>227890.33</v>
      </c>
      <c r="AS957" s="5">
        <v>71041</v>
      </c>
      <c r="AT957">
        <v>112367.71</v>
      </c>
      <c r="AU957">
        <v>26640.98</v>
      </c>
      <c r="AV957">
        <v>312079.44</v>
      </c>
      <c r="AW957">
        <v>0</v>
      </c>
      <c r="AX957">
        <v>1512127.1</v>
      </c>
      <c r="AY957">
        <v>172092.52</v>
      </c>
      <c r="AZ957" s="5"/>
    </row>
    <row r="958" spans="2:52" x14ac:dyDescent="0.2">
      <c r="B958" s="5">
        <v>71072</v>
      </c>
      <c r="C958">
        <v>518934.7</v>
      </c>
      <c r="D958">
        <v>702585.98999999987</v>
      </c>
      <c r="E958">
        <v>345935.88</v>
      </c>
      <c r="H958">
        <v>2087403.1</v>
      </c>
      <c r="I958">
        <v>5451002.5</v>
      </c>
      <c r="J958">
        <v>3146991.8</v>
      </c>
      <c r="M958">
        <v>461107.62</v>
      </c>
      <c r="N958">
        <v>787311.56</v>
      </c>
      <c r="S958" s="5">
        <v>71072</v>
      </c>
      <c r="T958">
        <v>677326.6</v>
      </c>
      <c r="U958">
        <v>471806.56</v>
      </c>
      <c r="V958">
        <v>272417.05599999998</v>
      </c>
      <c r="Y958">
        <v>1689200.4</v>
      </c>
      <c r="Z958">
        <v>188236.78</v>
      </c>
      <c r="AD958">
        <v>295447.03000000003</v>
      </c>
      <c r="AE958">
        <v>840919.7</v>
      </c>
      <c r="AJ958" s="5">
        <v>71072</v>
      </c>
      <c r="AK958">
        <v>201184.19</v>
      </c>
      <c r="AL958">
        <v>104121.02</v>
      </c>
      <c r="AM958">
        <v>292030.12</v>
      </c>
      <c r="AN958">
        <v>0</v>
      </c>
      <c r="AO958">
        <v>1859614.5</v>
      </c>
      <c r="AP958">
        <v>227788.69</v>
      </c>
      <c r="AS958" s="5">
        <v>71072</v>
      </c>
      <c r="AT958">
        <v>114594.34</v>
      </c>
      <c r="AU958">
        <v>31735.919999999998</v>
      </c>
      <c r="AV958">
        <v>312223.78000000003</v>
      </c>
      <c r="AW958">
        <v>0</v>
      </c>
      <c r="AX958">
        <v>1517484</v>
      </c>
      <c r="AY958">
        <v>171716.52</v>
      </c>
      <c r="AZ958" s="5"/>
    </row>
    <row r="959" spans="2:52" x14ac:dyDescent="0.2">
      <c r="B959" s="5">
        <v>71103</v>
      </c>
      <c r="C959">
        <v>545472.75</v>
      </c>
      <c r="D959">
        <v>717632.62999999989</v>
      </c>
      <c r="E959">
        <v>355369.06</v>
      </c>
      <c r="H959">
        <v>2084850.2</v>
      </c>
      <c r="I959">
        <v>5621690.5</v>
      </c>
      <c r="J959">
        <v>3178154.2</v>
      </c>
      <c r="M959">
        <v>510604.28</v>
      </c>
      <c r="N959">
        <v>863588.7</v>
      </c>
      <c r="S959" s="5">
        <v>71103</v>
      </c>
      <c r="T959">
        <v>780704.44</v>
      </c>
      <c r="U959">
        <v>481600.88</v>
      </c>
      <c r="V959">
        <v>291903.84499999997</v>
      </c>
      <c r="Y959">
        <v>1695114.8</v>
      </c>
      <c r="Z959">
        <v>186981</v>
      </c>
      <c r="AD959">
        <v>326429.34000000003</v>
      </c>
      <c r="AE959">
        <v>995415.8</v>
      </c>
      <c r="AJ959" s="5">
        <v>71103</v>
      </c>
      <c r="AK959">
        <v>208048.47</v>
      </c>
      <c r="AL959">
        <v>119441.414</v>
      </c>
      <c r="AM959">
        <v>296054.94</v>
      </c>
      <c r="AN959">
        <v>0</v>
      </c>
      <c r="AO959">
        <v>1857165.8</v>
      </c>
      <c r="AP959">
        <v>227684.58</v>
      </c>
      <c r="AS959" s="5">
        <v>71103</v>
      </c>
      <c r="AT959">
        <v>118037.19500000001</v>
      </c>
      <c r="AU959">
        <v>37752.410000000003</v>
      </c>
      <c r="AV959">
        <v>313988.03000000003</v>
      </c>
      <c r="AW959">
        <v>0</v>
      </c>
      <c r="AX959">
        <v>1523751.6</v>
      </c>
      <c r="AY959">
        <v>171363.31</v>
      </c>
      <c r="AZ959" s="5"/>
    </row>
    <row r="960" spans="2:52" x14ac:dyDescent="0.2">
      <c r="B960" s="5">
        <v>71133</v>
      </c>
      <c r="C960">
        <v>584029.30000000005</v>
      </c>
      <c r="D960">
        <v>726888.89</v>
      </c>
      <c r="E960">
        <v>353083.1</v>
      </c>
      <c r="H960">
        <v>2082268</v>
      </c>
      <c r="I960">
        <v>5677954.5</v>
      </c>
      <c r="J960">
        <v>3187434</v>
      </c>
      <c r="M960">
        <v>548998.30000000005</v>
      </c>
      <c r="N960">
        <v>870529.75</v>
      </c>
      <c r="S960" s="5">
        <v>71133</v>
      </c>
      <c r="T960">
        <v>844009.5</v>
      </c>
      <c r="U960">
        <v>489359.22</v>
      </c>
      <c r="V960">
        <v>292919.41000000003</v>
      </c>
      <c r="Y960">
        <v>1701842.2</v>
      </c>
      <c r="Z960">
        <v>186632.64</v>
      </c>
      <c r="AD960">
        <v>353780.03</v>
      </c>
      <c r="AE960">
        <v>1064882.6000000001</v>
      </c>
      <c r="AJ960" s="5">
        <v>71133</v>
      </c>
      <c r="AK960">
        <v>216407.1</v>
      </c>
      <c r="AL960">
        <v>131681.29999999999</v>
      </c>
      <c r="AM960">
        <v>300513.90000000002</v>
      </c>
      <c r="AN960">
        <v>0</v>
      </c>
      <c r="AO960">
        <v>1854688.9</v>
      </c>
      <c r="AP960">
        <v>227579.1</v>
      </c>
      <c r="AS960" s="5">
        <v>71133</v>
      </c>
      <c r="AT960">
        <v>122552.85</v>
      </c>
      <c r="AU960">
        <v>43816.91</v>
      </c>
      <c r="AV960">
        <v>317204.21999999997</v>
      </c>
      <c r="AW960">
        <v>0</v>
      </c>
      <c r="AX960">
        <v>1530807.9</v>
      </c>
      <c r="AY960">
        <v>171034.45</v>
      </c>
      <c r="AZ960" s="5"/>
    </row>
    <row r="961" spans="2:52" x14ac:dyDescent="0.2">
      <c r="B961" s="5">
        <v>71164</v>
      </c>
      <c r="C961">
        <v>582440.5</v>
      </c>
      <c r="D961">
        <v>730940.44</v>
      </c>
      <c r="E961">
        <v>342148.38</v>
      </c>
      <c r="H961">
        <v>2079649</v>
      </c>
      <c r="I961">
        <v>5660919</v>
      </c>
      <c r="J961">
        <v>3196925</v>
      </c>
      <c r="M961">
        <v>569215.93999999994</v>
      </c>
      <c r="N961">
        <v>819868.25</v>
      </c>
      <c r="S961" s="5">
        <v>71164</v>
      </c>
      <c r="T961">
        <v>843543.75</v>
      </c>
      <c r="U961">
        <v>491553.75</v>
      </c>
      <c r="V961">
        <v>276123.58</v>
      </c>
      <c r="Y961">
        <v>1709280.6</v>
      </c>
      <c r="Z961">
        <v>187406.92</v>
      </c>
      <c r="AD961">
        <v>371359.38</v>
      </c>
      <c r="AE961">
        <v>1046076.44</v>
      </c>
      <c r="AJ961" s="5">
        <v>71164</v>
      </c>
      <c r="AK961">
        <v>223617.27</v>
      </c>
      <c r="AL961">
        <v>138950.73000000001</v>
      </c>
      <c r="AM961">
        <v>303437.28000000003</v>
      </c>
      <c r="AN961">
        <v>0</v>
      </c>
      <c r="AO961">
        <v>1852175.9</v>
      </c>
      <c r="AP961">
        <v>227473.12</v>
      </c>
      <c r="AS961" s="5">
        <v>71164</v>
      </c>
      <c r="AT961">
        <v>127666.336</v>
      </c>
      <c r="AU961">
        <v>48574.832000000002</v>
      </c>
      <c r="AV961">
        <v>320665.21999999997</v>
      </c>
      <c r="AW961">
        <v>0</v>
      </c>
      <c r="AX961">
        <v>1538549.4</v>
      </c>
      <c r="AY961">
        <v>170731.1</v>
      </c>
      <c r="AZ961" s="5"/>
    </row>
    <row r="962" spans="2:52" x14ac:dyDescent="0.2">
      <c r="B962" s="5">
        <v>71194</v>
      </c>
      <c r="C962">
        <v>536433.6</v>
      </c>
      <c r="D962">
        <v>731724.83</v>
      </c>
      <c r="E962">
        <v>330765.62</v>
      </c>
      <c r="H962">
        <v>2076986.9</v>
      </c>
      <c r="I962">
        <v>5563022</v>
      </c>
      <c r="J962">
        <v>3198538.5</v>
      </c>
      <c r="M962">
        <v>563555.19999999995</v>
      </c>
      <c r="N962">
        <v>742780.06</v>
      </c>
      <c r="S962" s="5">
        <v>71194</v>
      </c>
      <c r="T962">
        <v>779623.5</v>
      </c>
      <c r="U962">
        <v>485795.1</v>
      </c>
      <c r="V962">
        <v>263947.09600000002</v>
      </c>
      <c r="Y962">
        <v>1717341.5</v>
      </c>
      <c r="Z962">
        <v>189105.38</v>
      </c>
      <c r="AD962">
        <v>372430.06</v>
      </c>
      <c r="AE962">
        <v>984981.06</v>
      </c>
      <c r="AJ962" s="5">
        <v>71194</v>
      </c>
      <c r="AK962">
        <v>227611.94</v>
      </c>
      <c r="AL962">
        <v>140716.57999999999</v>
      </c>
      <c r="AM962">
        <v>304647.46999999997</v>
      </c>
      <c r="AN962">
        <v>0</v>
      </c>
      <c r="AO962">
        <v>1849619.4</v>
      </c>
      <c r="AP962">
        <v>227367.39</v>
      </c>
      <c r="AS962" s="5">
        <v>71194</v>
      </c>
      <c r="AT962">
        <v>132212.45000000001</v>
      </c>
      <c r="AU962">
        <v>47247.78</v>
      </c>
      <c r="AV962">
        <v>322774.44</v>
      </c>
      <c r="AW962">
        <v>0</v>
      </c>
      <c r="AX962">
        <v>1546887.2</v>
      </c>
      <c r="AY962">
        <v>170454.19</v>
      </c>
      <c r="AZ962" s="5"/>
    </row>
    <row r="963" spans="2:52" x14ac:dyDescent="0.2">
      <c r="B963" s="5">
        <v>71225</v>
      </c>
      <c r="C963">
        <v>509101.4</v>
      </c>
      <c r="D963">
        <v>722520.26</v>
      </c>
      <c r="E963">
        <v>318387.25</v>
      </c>
      <c r="H963">
        <v>2074275.9</v>
      </c>
      <c r="I963">
        <v>5402921.5</v>
      </c>
      <c r="J963">
        <v>3204045</v>
      </c>
      <c r="M963">
        <v>531836.30000000005</v>
      </c>
      <c r="N963">
        <v>651341.75</v>
      </c>
      <c r="S963" s="5">
        <v>71225</v>
      </c>
      <c r="T963">
        <v>731791.8</v>
      </c>
      <c r="U963">
        <v>485521.28</v>
      </c>
      <c r="V963">
        <v>252947.74599999998</v>
      </c>
      <c r="Y963">
        <v>1725950.9</v>
      </c>
      <c r="Z963">
        <v>191224.2</v>
      </c>
      <c r="AD963">
        <v>362134.9</v>
      </c>
      <c r="AE963">
        <v>904834.6</v>
      </c>
      <c r="AJ963" s="5">
        <v>71225</v>
      </c>
      <c r="AK963">
        <v>226120.4</v>
      </c>
      <c r="AL963">
        <v>129354.664</v>
      </c>
      <c r="AM963">
        <v>303910.75</v>
      </c>
      <c r="AN963">
        <v>0</v>
      </c>
      <c r="AO963">
        <v>1847013.5</v>
      </c>
      <c r="AP963">
        <v>227262.42</v>
      </c>
      <c r="AS963" s="5">
        <v>71225</v>
      </c>
      <c r="AT963">
        <v>135625.53</v>
      </c>
      <c r="AU963">
        <v>41474.089999999997</v>
      </c>
      <c r="AV963">
        <v>324094.94</v>
      </c>
      <c r="AW963">
        <v>0</v>
      </c>
      <c r="AX963">
        <v>1555746.2</v>
      </c>
      <c r="AY963">
        <v>170204.5</v>
      </c>
      <c r="AZ963" s="5"/>
    </row>
    <row r="964" spans="2:52" x14ac:dyDescent="0.2">
      <c r="B964" s="5">
        <v>71256</v>
      </c>
      <c r="C964">
        <v>501922.03</v>
      </c>
      <c r="D964">
        <v>711969.03</v>
      </c>
      <c r="E964">
        <v>308407.71999999997</v>
      </c>
      <c r="H964">
        <v>2071603.1</v>
      </c>
      <c r="I964">
        <v>5231878.5</v>
      </c>
      <c r="J964">
        <v>3204366.5</v>
      </c>
      <c r="M964">
        <v>496863.06</v>
      </c>
      <c r="N964">
        <v>565453.5</v>
      </c>
      <c r="S964" s="5">
        <v>71256</v>
      </c>
      <c r="T964">
        <v>730431.94</v>
      </c>
      <c r="U964">
        <v>484401.62</v>
      </c>
      <c r="V964">
        <v>246083.06800000003</v>
      </c>
      <c r="Y964">
        <v>1734870.4</v>
      </c>
      <c r="Z964">
        <v>193060.34</v>
      </c>
      <c r="AD964">
        <v>348760.97</v>
      </c>
      <c r="AE964">
        <v>825934.5</v>
      </c>
      <c r="AJ964" s="5">
        <v>71256</v>
      </c>
      <c r="AK964">
        <v>221184.2</v>
      </c>
      <c r="AL964">
        <v>114332.75</v>
      </c>
      <c r="AM964">
        <v>299957.88</v>
      </c>
      <c r="AN964">
        <v>0</v>
      </c>
      <c r="AO964">
        <v>1844447.1</v>
      </c>
      <c r="AP964">
        <v>227156.05</v>
      </c>
      <c r="AS964" s="5">
        <v>71256</v>
      </c>
      <c r="AT964">
        <v>137849.53</v>
      </c>
      <c r="AU964">
        <v>37681.883000000002</v>
      </c>
      <c r="AV964">
        <v>324731.53000000003</v>
      </c>
      <c r="AW964">
        <v>0</v>
      </c>
      <c r="AX964">
        <v>1564891.2</v>
      </c>
      <c r="AY964">
        <v>169979.17</v>
      </c>
      <c r="AZ964" s="5"/>
    </row>
    <row r="965" spans="2:52" x14ac:dyDescent="0.2">
      <c r="B965" s="5">
        <v>71284</v>
      </c>
      <c r="C965">
        <v>506350.94</v>
      </c>
      <c r="D965">
        <v>704401.07</v>
      </c>
      <c r="E965">
        <v>298784</v>
      </c>
      <c r="H965">
        <v>2069377.4</v>
      </c>
      <c r="I965">
        <v>5102771.5</v>
      </c>
      <c r="J965">
        <v>3188391</v>
      </c>
      <c r="M965">
        <v>461782.38</v>
      </c>
      <c r="N965">
        <v>490123.75</v>
      </c>
      <c r="S965" s="5">
        <v>71284</v>
      </c>
      <c r="T965">
        <v>685507.06</v>
      </c>
      <c r="U965">
        <v>479642.44</v>
      </c>
      <c r="V965">
        <v>235020.39500000002</v>
      </c>
      <c r="Y965">
        <v>1743034.2</v>
      </c>
      <c r="Z965">
        <v>194268.08</v>
      </c>
      <c r="AD965">
        <v>327992.75</v>
      </c>
      <c r="AE965">
        <v>744324.5</v>
      </c>
      <c r="AJ965" s="5">
        <v>71284</v>
      </c>
      <c r="AK965">
        <v>215556.6</v>
      </c>
      <c r="AL965">
        <v>99125.91</v>
      </c>
      <c r="AM965">
        <v>291245.96999999997</v>
      </c>
      <c r="AN965">
        <v>0</v>
      </c>
      <c r="AO965">
        <v>1842332</v>
      </c>
      <c r="AP965">
        <v>227045.39</v>
      </c>
      <c r="AS965" s="5">
        <v>71284</v>
      </c>
      <c r="AT965">
        <v>137956.29999999999</v>
      </c>
      <c r="AU965">
        <v>34023.870000000003</v>
      </c>
      <c r="AV965">
        <v>324344.15999999997</v>
      </c>
      <c r="AW965">
        <v>0</v>
      </c>
      <c r="AX965">
        <v>1573263.6</v>
      </c>
      <c r="AY965">
        <v>169770.72</v>
      </c>
      <c r="AZ965" s="5"/>
    </row>
    <row r="966" spans="2:52" x14ac:dyDescent="0.2">
      <c r="B966" s="5">
        <v>71315</v>
      </c>
      <c r="C966">
        <v>469487.2</v>
      </c>
      <c r="D966">
        <v>698929.03</v>
      </c>
      <c r="E966">
        <v>292675.71999999997</v>
      </c>
      <c r="H966">
        <v>2067678.6</v>
      </c>
      <c r="I966">
        <v>5037568</v>
      </c>
      <c r="J966">
        <v>3167051.5</v>
      </c>
      <c r="M966">
        <v>442092.25</v>
      </c>
      <c r="N966">
        <v>432599.28</v>
      </c>
      <c r="S966" s="5">
        <v>71315</v>
      </c>
      <c r="T966">
        <v>562426.5</v>
      </c>
      <c r="U966">
        <v>469955.12</v>
      </c>
      <c r="V966">
        <v>232511.07299999997</v>
      </c>
      <c r="Y966">
        <v>1750161.9</v>
      </c>
      <c r="Z966">
        <v>195153.66</v>
      </c>
      <c r="AD966">
        <v>304909.7</v>
      </c>
      <c r="AE966">
        <v>671363.6</v>
      </c>
      <c r="AJ966" s="5">
        <v>71315</v>
      </c>
      <c r="AK966">
        <v>212217.11</v>
      </c>
      <c r="AL966">
        <v>92918.445000000007</v>
      </c>
      <c r="AM966">
        <v>277482</v>
      </c>
      <c r="AN966">
        <v>0</v>
      </c>
      <c r="AO966">
        <v>1840745.4</v>
      </c>
      <c r="AP966">
        <v>226933.2</v>
      </c>
      <c r="AS966" s="5">
        <v>71315</v>
      </c>
      <c r="AT966">
        <v>136007.42000000001</v>
      </c>
      <c r="AU966">
        <v>31359.5</v>
      </c>
      <c r="AV966">
        <v>322378.06</v>
      </c>
      <c r="AW966">
        <v>0</v>
      </c>
      <c r="AX966">
        <v>1580587.4</v>
      </c>
      <c r="AY966">
        <v>169574.6</v>
      </c>
      <c r="AZ966" s="5"/>
    </row>
    <row r="967" spans="2:52" x14ac:dyDescent="0.2">
      <c r="B967" s="5">
        <v>71345</v>
      </c>
      <c r="C967">
        <v>471911.16</v>
      </c>
      <c r="D967">
        <v>696780.95</v>
      </c>
      <c r="E967">
        <v>295041.96999999997</v>
      </c>
      <c r="H967">
        <v>2066449.9</v>
      </c>
      <c r="I967">
        <v>5050440</v>
      </c>
      <c r="J967">
        <v>3131844</v>
      </c>
      <c r="M967">
        <v>435348</v>
      </c>
      <c r="N967">
        <v>402658.7</v>
      </c>
      <c r="S967" s="5">
        <v>71345</v>
      </c>
      <c r="T967">
        <v>530705.69999999995</v>
      </c>
      <c r="U967">
        <v>464684.47</v>
      </c>
      <c r="V967">
        <v>244838.899</v>
      </c>
      <c r="Y967">
        <v>1756371.9</v>
      </c>
      <c r="Z967">
        <v>195605.39</v>
      </c>
      <c r="AD967">
        <v>286967.34000000003</v>
      </c>
      <c r="AE967">
        <v>637014.06000000006</v>
      </c>
      <c r="AJ967" s="5">
        <v>71345</v>
      </c>
      <c r="AK967">
        <v>210860.5</v>
      </c>
      <c r="AL967">
        <v>92232.48</v>
      </c>
      <c r="AM967">
        <v>263908.38</v>
      </c>
      <c r="AN967">
        <v>0</v>
      </c>
      <c r="AO967">
        <v>1839627.8</v>
      </c>
      <c r="AP967">
        <v>226821.97</v>
      </c>
      <c r="AS967" s="5">
        <v>71345</v>
      </c>
      <c r="AT967">
        <v>133638.07999999999</v>
      </c>
      <c r="AU967">
        <v>28965.023000000001</v>
      </c>
      <c r="AV967">
        <v>319948.79999999999</v>
      </c>
      <c r="AW967">
        <v>0</v>
      </c>
      <c r="AX967">
        <v>1586985.1</v>
      </c>
      <c r="AY967">
        <v>169386.64</v>
      </c>
      <c r="AZ967" s="5"/>
    </row>
    <row r="968" spans="2:52" x14ac:dyDescent="0.2">
      <c r="B968" s="5">
        <v>71376</v>
      </c>
      <c r="C968">
        <v>505678.16</v>
      </c>
      <c r="D968">
        <v>700910.16</v>
      </c>
      <c r="E968">
        <v>302902.40000000002</v>
      </c>
      <c r="H968">
        <v>2065625.6</v>
      </c>
      <c r="I968">
        <v>5127144</v>
      </c>
      <c r="J968">
        <v>3102251.2</v>
      </c>
      <c r="M968">
        <v>438040.7</v>
      </c>
      <c r="N968">
        <v>404407.6</v>
      </c>
      <c r="S968" s="5">
        <v>71376</v>
      </c>
      <c r="T968">
        <v>596128.80000000005</v>
      </c>
      <c r="U968">
        <v>465882.56</v>
      </c>
      <c r="V968">
        <v>268877.71499999997</v>
      </c>
      <c r="Y968">
        <v>1761809.4</v>
      </c>
      <c r="Z968">
        <v>195418.72</v>
      </c>
      <c r="AD968">
        <v>279792.09999999998</v>
      </c>
      <c r="AE968">
        <v>674738.4</v>
      </c>
      <c r="AJ968" s="5">
        <v>71376</v>
      </c>
      <c r="AK968">
        <v>210185.33</v>
      </c>
      <c r="AL968">
        <v>93441.67</v>
      </c>
      <c r="AM968">
        <v>255753.83</v>
      </c>
      <c r="AN968">
        <v>0</v>
      </c>
      <c r="AO968">
        <v>1838911.9</v>
      </c>
      <c r="AP968">
        <v>226713.67</v>
      </c>
      <c r="AS968" s="5">
        <v>71376</v>
      </c>
      <c r="AT968">
        <v>132430.23000000001</v>
      </c>
      <c r="AU968">
        <v>27778.074000000001</v>
      </c>
      <c r="AV968">
        <v>319559</v>
      </c>
      <c r="AW968">
        <v>0</v>
      </c>
      <c r="AX968">
        <v>1592605.8</v>
      </c>
      <c r="AY968">
        <v>169203.72</v>
      </c>
      <c r="AZ968" s="5"/>
    </row>
    <row r="969" spans="2:52" x14ac:dyDescent="0.2">
      <c r="B969" s="5">
        <v>71406</v>
      </c>
      <c r="C969">
        <v>537960.69999999995</v>
      </c>
      <c r="D969">
        <v>711877.21</v>
      </c>
      <c r="E969">
        <v>321800.25</v>
      </c>
      <c r="H969">
        <v>2065147.5</v>
      </c>
      <c r="I969">
        <v>5305567.5</v>
      </c>
      <c r="J969">
        <v>3108204.2</v>
      </c>
      <c r="M969">
        <v>459095.47</v>
      </c>
      <c r="N969">
        <v>468076.78</v>
      </c>
      <c r="S969" s="5">
        <v>71406</v>
      </c>
      <c r="T969">
        <v>670180.69999999995</v>
      </c>
      <c r="U969">
        <v>466019.12</v>
      </c>
      <c r="V969">
        <v>303060.04000000004</v>
      </c>
      <c r="Y969">
        <v>1766601.9</v>
      </c>
      <c r="Z969">
        <v>194655.77</v>
      </c>
      <c r="AD969">
        <v>281219.06</v>
      </c>
      <c r="AE969">
        <v>819774</v>
      </c>
      <c r="AJ969" s="5">
        <v>71406</v>
      </c>
      <c r="AK969">
        <v>211866</v>
      </c>
      <c r="AL969">
        <v>99625.13</v>
      </c>
      <c r="AM969">
        <v>253320.86</v>
      </c>
      <c r="AN969">
        <v>0</v>
      </c>
      <c r="AO969">
        <v>1838537.8</v>
      </c>
      <c r="AP969">
        <v>226609.83</v>
      </c>
      <c r="AS969" s="5">
        <v>71406</v>
      </c>
      <c r="AT969">
        <v>132473.95000000001</v>
      </c>
      <c r="AU969">
        <v>28887.993999999999</v>
      </c>
      <c r="AV969">
        <v>321073.38</v>
      </c>
      <c r="AW969">
        <v>0</v>
      </c>
      <c r="AX969">
        <v>1597578.2</v>
      </c>
      <c r="AY969">
        <v>169023.52</v>
      </c>
      <c r="AZ969" s="5"/>
    </row>
    <row r="970" spans="2:52" x14ac:dyDescent="0.2">
      <c r="B970" s="5">
        <v>71437</v>
      </c>
      <c r="C970">
        <v>595986</v>
      </c>
      <c r="D970">
        <v>724864.5</v>
      </c>
      <c r="E970">
        <v>349390.9</v>
      </c>
      <c r="H970">
        <v>2064965.1</v>
      </c>
      <c r="I970">
        <v>5521186</v>
      </c>
      <c r="J970">
        <v>3153703.5</v>
      </c>
      <c r="M970">
        <v>501912.9</v>
      </c>
      <c r="N970">
        <v>626054.43999999994</v>
      </c>
      <c r="S970" s="5">
        <v>71437</v>
      </c>
      <c r="T970">
        <v>779666.2</v>
      </c>
      <c r="U970">
        <v>473693.25</v>
      </c>
      <c r="V970">
        <v>336578.79800000001</v>
      </c>
      <c r="Y970">
        <v>1770855.1</v>
      </c>
      <c r="Z970">
        <v>193498.45</v>
      </c>
      <c r="AD970">
        <v>292150.75</v>
      </c>
      <c r="AE970">
        <v>1039331.25</v>
      </c>
      <c r="AJ970" s="5">
        <v>71437</v>
      </c>
      <c r="AK970">
        <v>217299.8</v>
      </c>
      <c r="AL970">
        <v>112927.22</v>
      </c>
      <c r="AM970">
        <v>253075.92</v>
      </c>
      <c r="AN970">
        <v>0</v>
      </c>
      <c r="AO970">
        <v>1838453.6</v>
      </c>
      <c r="AP970">
        <v>226511.56</v>
      </c>
      <c r="AS970" s="5">
        <v>71437</v>
      </c>
      <c r="AT970">
        <v>133351.14000000001</v>
      </c>
      <c r="AU970">
        <v>32773.29</v>
      </c>
      <c r="AV970">
        <v>324753.90000000002</v>
      </c>
      <c r="AW970">
        <v>0</v>
      </c>
      <c r="AX970">
        <v>1602010.5</v>
      </c>
      <c r="AY970">
        <v>168844.39</v>
      </c>
      <c r="AZ970" s="5"/>
    </row>
    <row r="971" spans="2:52" x14ac:dyDescent="0.2">
      <c r="B971" s="5">
        <v>71468</v>
      </c>
      <c r="C971">
        <v>656937</v>
      </c>
      <c r="D971">
        <v>740372.54</v>
      </c>
      <c r="E971">
        <v>365784.72</v>
      </c>
      <c r="H971">
        <v>2065034.8</v>
      </c>
      <c r="I971">
        <v>5709407.5</v>
      </c>
      <c r="J971">
        <v>3203280.2</v>
      </c>
      <c r="M971">
        <v>552679.80000000005</v>
      </c>
      <c r="N971">
        <v>787458.1</v>
      </c>
      <c r="S971" s="5">
        <v>71468</v>
      </c>
      <c r="T971">
        <v>906696.1</v>
      </c>
      <c r="U971">
        <v>481133.16</v>
      </c>
      <c r="V971">
        <v>350801.8</v>
      </c>
      <c r="Y971">
        <v>1774657</v>
      </c>
      <c r="Z971">
        <v>192506.4</v>
      </c>
      <c r="AD971">
        <v>312616.15999999997</v>
      </c>
      <c r="AE971">
        <v>1225113.2</v>
      </c>
      <c r="AJ971" s="5">
        <v>71468</v>
      </c>
      <c r="AK971">
        <v>225871.22</v>
      </c>
      <c r="AL971">
        <v>130867.65</v>
      </c>
      <c r="AM971">
        <v>253736.81</v>
      </c>
      <c r="AN971">
        <v>0</v>
      </c>
      <c r="AO971">
        <v>1838615.1</v>
      </c>
      <c r="AP971">
        <v>226419.72</v>
      </c>
      <c r="AS971" s="5">
        <v>71468</v>
      </c>
      <c r="AT971">
        <v>135242.81</v>
      </c>
      <c r="AU971">
        <v>39079.792999999998</v>
      </c>
      <c r="AV971">
        <v>330706.28000000003</v>
      </c>
      <c r="AW971">
        <v>0</v>
      </c>
      <c r="AX971">
        <v>1605991.5</v>
      </c>
      <c r="AY971">
        <v>168665.19</v>
      </c>
      <c r="AZ971" s="5"/>
    </row>
    <row r="972" spans="2:52" x14ac:dyDescent="0.2">
      <c r="B972" s="5">
        <v>71498</v>
      </c>
      <c r="C972">
        <v>658111.4</v>
      </c>
      <c r="D972">
        <v>746700.01</v>
      </c>
      <c r="E972">
        <v>365289.16</v>
      </c>
      <c r="H972">
        <v>2065318.8</v>
      </c>
      <c r="I972">
        <v>5728418.5</v>
      </c>
      <c r="J972">
        <v>3207653.5</v>
      </c>
      <c r="M972">
        <v>583878.6</v>
      </c>
      <c r="N972">
        <v>857561.9</v>
      </c>
      <c r="S972" s="5">
        <v>71498</v>
      </c>
      <c r="T972">
        <v>977651</v>
      </c>
      <c r="U972">
        <v>487393.75</v>
      </c>
      <c r="V972">
        <v>335494.18799999997</v>
      </c>
      <c r="Y972">
        <v>1778080.6</v>
      </c>
      <c r="Z972">
        <v>192268.89</v>
      </c>
      <c r="AD972">
        <v>331775.71999999997</v>
      </c>
      <c r="AE972">
        <v>1287594.8999999999</v>
      </c>
      <c r="AJ972" s="5">
        <v>71498</v>
      </c>
      <c r="AK972">
        <v>235500.98</v>
      </c>
      <c r="AL972">
        <v>147133.16</v>
      </c>
      <c r="AM972">
        <v>255060.83</v>
      </c>
      <c r="AN972">
        <v>0</v>
      </c>
      <c r="AO972">
        <v>1838984.1</v>
      </c>
      <c r="AP972">
        <v>226334.84</v>
      </c>
      <c r="AS972" s="5">
        <v>71498</v>
      </c>
      <c r="AT972">
        <v>138033.26999999999</v>
      </c>
      <c r="AU972">
        <v>46161.07</v>
      </c>
      <c r="AV972">
        <v>338943.9</v>
      </c>
      <c r="AW972">
        <v>0</v>
      </c>
      <c r="AX972">
        <v>1609595.5</v>
      </c>
      <c r="AY972">
        <v>168485.11</v>
      </c>
      <c r="AZ972" s="5"/>
    </row>
    <row r="973" spans="2:52" x14ac:dyDescent="0.2">
      <c r="B973" s="5">
        <v>71529</v>
      </c>
      <c r="C973">
        <v>590095.4</v>
      </c>
      <c r="D973">
        <v>751975.60000000009</v>
      </c>
      <c r="E973">
        <v>354452.12</v>
      </c>
      <c r="H973">
        <v>2065785.8</v>
      </c>
      <c r="I973">
        <v>5669157.5</v>
      </c>
      <c r="J973">
        <v>3200630.8</v>
      </c>
      <c r="M973">
        <v>584683.93999999994</v>
      </c>
      <c r="N973">
        <v>846978.8</v>
      </c>
      <c r="S973" s="5">
        <v>71529</v>
      </c>
      <c r="T973">
        <v>949265.44</v>
      </c>
      <c r="U973">
        <v>489972.25</v>
      </c>
      <c r="V973">
        <v>309288.80499999999</v>
      </c>
      <c r="Y973">
        <v>1781186</v>
      </c>
      <c r="Z973">
        <v>192914.7</v>
      </c>
      <c r="AD973">
        <v>340020.12</v>
      </c>
      <c r="AE973">
        <v>1241575.2</v>
      </c>
      <c r="AJ973" s="5">
        <v>71529</v>
      </c>
      <c r="AK973">
        <v>242952.7</v>
      </c>
      <c r="AL973">
        <v>153788.79999999999</v>
      </c>
      <c r="AM973">
        <v>256428.05</v>
      </c>
      <c r="AN973">
        <v>0</v>
      </c>
      <c r="AO973">
        <v>1839528.4</v>
      </c>
      <c r="AP973">
        <v>226257.28</v>
      </c>
      <c r="AS973" s="5">
        <v>71529</v>
      </c>
      <c r="AT973">
        <v>140575.45000000001</v>
      </c>
      <c r="AU973">
        <v>50929.917999999998</v>
      </c>
      <c r="AV973">
        <v>347298.75</v>
      </c>
      <c r="AW973">
        <v>0</v>
      </c>
      <c r="AX973">
        <v>1612882.4</v>
      </c>
      <c r="AY973">
        <v>168303.67</v>
      </c>
      <c r="AZ973" s="5"/>
    </row>
    <row r="974" spans="2:52" x14ac:dyDescent="0.2">
      <c r="B974" s="5">
        <v>71559</v>
      </c>
      <c r="C974">
        <v>491417.84</v>
      </c>
      <c r="D974">
        <v>753238.23</v>
      </c>
      <c r="E974">
        <v>340899.84000000003</v>
      </c>
      <c r="H974">
        <v>2066408</v>
      </c>
      <c r="I974">
        <v>5564420.5</v>
      </c>
      <c r="J974">
        <v>3203197.2</v>
      </c>
      <c r="M974">
        <v>559771.1</v>
      </c>
      <c r="N974">
        <v>798312.1</v>
      </c>
      <c r="S974" s="5">
        <v>71559</v>
      </c>
      <c r="T974">
        <v>814407</v>
      </c>
      <c r="U974">
        <v>489308.66</v>
      </c>
      <c r="V974">
        <v>279891.76800000004</v>
      </c>
      <c r="Y974">
        <v>1784023</v>
      </c>
      <c r="Z974">
        <v>194417.23</v>
      </c>
      <c r="AD974">
        <v>331779.7</v>
      </c>
      <c r="AE974">
        <v>1136351.8999999999</v>
      </c>
      <c r="AJ974" s="5">
        <v>71559</v>
      </c>
      <c r="AK974">
        <v>245789.39</v>
      </c>
      <c r="AL974">
        <v>146223.22</v>
      </c>
      <c r="AM974">
        <v>256846.92</v>
      </c>
      <c r="AN974">
        <v>0</v>
      </c>
      <c r="AO974">
        <v>1840220.8</v>
      </c>
      <c r="AP974">
        <v>226187.23</v>
      </c>
      <c r="AS974" s="5">
        <v>71559</v>
      </c>
      <c r="AT974">
        <v>141065.07999999999</v>
      </c>
      <c r="AU974">
        <v>49327.21</v>
      </c>
      <c r="AV974">
        <v>353750.25</v>
      </c>
      <c r="AW974">
        <v>0</v>
      </c>
      <c r="AX974">
        <v>1615902.1</v>
      </c>
      <c r="AY974">
        <v>168120.78</v>
      </c>
      <c r="AZ974" s="5"/>
    </row>
    <row r="975" spans="2:52" x14ac:dyDescent="0.2">
      <c r="B975" s="5">
        <v>71590</v>
      </c>
      <c r="C975">
        <v>448387.28</v>
      </c>
      <c r="D975">
        <v>748112.88</v>
      </c>
      <c r="E975">
        <v>328351.90000000002</v>
      </c>
      <c r="H975">
        <v>2067163</v>
      </c>
      <c r="I975">
        <v>5417194</v>
      </c>
      <c r="J975">
        <v>3202892.5</v>
      </c>
      <c r="M975">
        <v>526920</v>
      </c>
      <c r="N975">
        <v>735161.7</v>
      </c>
      <c r="S975" s="5">
        <v>71590</v>
      </c>
      <c r="T975">
        <v>685076.9</v>
      </c>
      <c r="U975">
        <v>480780.75</v>
      </c>
      <c r="V975">
        <v>257058.54699999996</v>
      </c>
      <c r="Y975">
        <v>1786631.8</v>
      </c>
      <c r="Z975">
        <v>196327.92</v>
      </c>
      <c r="AD975">
        <v>306612.84000000003</v>
      </c>
      <c r="AE975">
        <v>1000430.5</v>
      </c>
      <c r="AJ975" s="5">
        <v>71590</v>
      </c>
      <c r="AK975">
        <v>243747.14</v>
      </c>
      <c r="AL975">
        <v>137112.81</v>
      </c>
      <c r="AM975">
        <v>255721.03</v>
      </c>
      <c r="AN975">
        <v>0</v>
      </c>
      <c r="AO975">
        <v>1841038</v>
      </c>
      <c r="AP975">
        <v>226124.79999999999</v>
      </c>
      <c r="AS975" s="5">
        <v>71590</v>
      </c>
      <c r="AT975">
        <v>137708.19</v>
      </c>
      <c r="AU975">
        <v>42684.49</v>
      </c>
      <c r="AV975">
        <v>359934.44</v>
      </c>
      <c r="AW975">
        <v>0</v>
      </c>
      <c r="AX975">
        <v>1618695.1</v>
      </c>
      <c r="AY975">
        <v>167936.42</v>
      </c>
      <c r="AZ975" s="5"/>
    </row>
    <row r="976" spans="2:52" x14ac:dyDescent="0.2">
      <c r="B976" s="5">
        <v>71621</v>
      </c>
      <c r="C976">
        <v>467877.72</v>
      </c>
      <c r="D976">
        <v>737839.83000000007</v>
      </c>
      <c r="E976">
        <v>314765.8</v>
      </c>
      <c r="H976">
        <v>2067998.1</v>
      </c>
      <c r="I976">
        <v>5247950</v>
      </c>
      <c r="J976">
        <v>3199198.5</v>
      </c>
      <c r="M976">
        <v>488964.47</v>
      </c>
      <c r="N976">
        <v>676466.44</v>
      </c>
      <c r="S976" s="5">
        <v>71621</v>
      </c>
      <c r="T976">
        <v>639068.9</v>
      </c>
      <c r="U976">
        <v>472041.28</v>
      </c>
      <c r="V976">
        <v>239951.82</v>
      </c>
      <c r="Y976">
        <v>1788950.8</v>
      </c>
      <c r="Z976">
        <v>198110.67</v>
      </c>
      <c r="AD976">
        <v>275914.88</v>
      </c>
      <c r="AE976">
        <v>868395.94</v>
      </c>
      <c r="AJ976" s="5">
        <v>71621</v>
      </c>
      <c r="AK976">
        <v>236728.81</v>
      </c>
      <c r="AL976">
        <v>123943.62</v>
      </c>
      <c r="AM976">
        <v>252938.62</v>
      </c>
      <c r="AN976">
        <v>0</v>
      </c>
      <c r="AO976">
        <v>1841929.9</v>
      </c>
      <c r="AP976">
        <v>226068.16</v>
      </c>
      <c r="AS976" s="5">
        <v>71621</v>
      </c>
      <c r="AT976">
        <v>131395.9</v>
      </c>
      <c r="AU976">
        <v>34476.483999999997</v>
      </c>
      <c r="AV976">
        <v>364732.44</v>
      </c>
      <c r="AW976">
        <v>0</v>
      </c>
      <c r="AX976">
        <v>1621199.8</v>
      </c>
      <c r="AY976">
        <v>167750.85999999999</v>
      </c>
      <c r="AZ976" s="5"/>
    </row>
    <row r="977" spans="2:52" x14ac:dyDescent="0.2">
      <c r="B977" s="5">
        <v>71650</v>
      </c>
      <c r="C977">
        <v>466615.47</v>
      </c>
      <c r="D977">
        <v>725744.32</v>
      </c>
      <c r="E977">
        <v>304986.38</v>
      </c>
      <c r="H977">
        <v>2068667.9</v>
      </c>
      <c r="I977">
        <v>5151329</v>
      </c>
      <c r="J977">
        <v>3186988</v>
      </c>
      <c r="M977">
        <v>452889.28</v>
      </c>
      <c r="N977">
        <v>623431.93999999994</v>
      </c>
      <c r="S977" s="5">
        <v>71650</v>
      </c>
      <c r="T977">
        <v>600315.80000000005</v>
      </c>
      <c r="U977">
        <v>463502.62</v>
      </c>
      <c r="V977">
        <v>229434.61599999998</v>
      </c>
      <c r="Y977">
        <v>1790429.6</v>
      </c>
      <c r="Z977">
        <v>199224.31</v>
      </c>
      <c r="AD977">
        <v>249909.33</v>
      </c>
      <c r="AE977">
        <v>741542.1</v>
      </c>
      <c r="AJ977" s="5">
        <v>71650</v>
      </c>
      <c r="AK977">
        <v>227896.33</v>
      </c>
      <c r="AL977">
        <v>104642.63</v>
      </c>
      <c r="AM977">
        <v>249477.78</v>
      </c>
      <c r="AN977">
        <v>0</v>
      </c>
      <c r="AO977">
        <v>1842654.1</v>
      </c>
      <c r="AP977">
        <v>226013.81</v>
      </c>
      <c r="AS977" s="5">
        <v>71650</v>
      </c>
      <c r="AT977">
        <v>124078.625</v>
      </c>
      <c r="AU977">
        <v>26521.171999999999</v>
      </c>
      <c r="AV977">
        <v>367256.7</v>
      </c>
      <c r="AW977">
        <v>0</v>
      </c>
      <c r="AX977">
        <v>1622866.5</v>
      </c>
      <c r="AY977">
        <v>167563.04999999999</v>
      </c>
      <c r="AZ977" s="5"/>
    </row>
    <row r="978" spans="2:52" x14ac:dyDescent="0.2">
      <c r="B978" s="5">
        <v>71681</v>
      </c>
      <c r="C978">
        <v>452667.2</v>
      </c>
      <c r="D978">
        <v>716324.62</v>
      </c>
      <c r="E978">
        <v>301439.06</v>
      </c>
      <c r="H978">
        <v>2069065.5</v>
      </c>
      <c r="I978">
        <v>5087858</v>
      </c>
      <c r="J978">
        <v>3163045.8</v>
      </c>
      <c r="M978">
        <v>430236.78</v>
      </c>
      <c r="N978">
        <v>580506.4</v>
      </c>
      <c r="S978" s="5">
        <v>71681</v>
      </c>
      <c r="T978">
        <v>565281.5</v>
      </c>
      <c r="U978">
        <v>455175.62</v>
      </c>
      <c r="V978">
        <v>232502.614</v>
      </c>
      <c r="Y978">
        <v>1790908.4</v>
      </c>
      <c r="Z978">
        <v>199495.28</v>
      </c>
      <c r="AD978">
        <v>235729.67</v>
      </c>
      <c r="AE978">
        <v>636396.9</v>
      </c>
      <c r="AJ978" s="5">
        <v>71681</v>
      </c>
      <c r="AK978">
        <v>220731.45</v>
      </c>
      <c r="AL978">
        <v>92625.94</v>
      </c>
      <c r="AM978">
        <v>245943.81</v>
      </c>
      <c r="AN978">
        <v>0</v>
      </c>
      <c r="AO978">
        <v>1843105.6</v>
      </c>
      <c r="AP978">
        <v>225959.83</v>
      </c>
      <c r="AS978" s="5">
        <v>71681</v>
      </c>
      <c r="AT978">
        <v>117422.65</v>
      </c>
      <c r="AU978">
        <v>23133.603999999999</v>
      </c>
      <c r="AV978">
        <v>366193.2</v>
      </c>
      <c r="AW978">
        <v>0</v>
      </c>
      <c r="AX978">
        <v>1623538</v>
      </c>
      <c r="AY978">
        <v>167370.39000000001</v>
      </c>
      <c r="AZ978" s="5"/>
    </row>
    <row r="979" spans="2:52" x14ac:dyDescent="0.2">
      <c r="B979" s="5">
        <v>71711</v>
      </c>
      <c r="C979">
        <v>484180.12</v>
      </c>
      <c r="D979">
        <v>709444.58000000007</v>
      </c>
      <c r="E979">
        <v>301447.34000000003</v>
      </c>
      <c r="H979">
        <v>2069191.6</v>
      </c>
      <c r="I979">
        <v>5073329.5</v>
      </c>
      <c r="J979">
        <v>3113161.2</v>
      </c>
      <c r="M979">
        <v>417002.53</v>
      </c>
      <c r="N979">
        <v>553078.56000000006</v>
      </c>
      <c r="S979" s="5">
        <v>71711</v>
      </c>
      <c r="T979">
        <v>569507.75</v>
      </c>
      <c r="U979">
        <v>452612.72</v>
      </c>
      <c r="V979">
        <v>246655.90400000001</v>
      </c>
      <c r="Y979">
        <v>1790463</v>
      </c>
      <c r="Z979">
        <v>199038.19</v>
      </c>
      <c r="AD979">
        <v>231119.86</v>
      </c>
      <c r="AE979">
        <v>589605</v>
      </c>
      <c r="AJ979" s="5">
        <v>71711</v>
      </c>
      <c r="AK979">
        <v>215748.22</v>
      </c>
      <c r="AL979">
        <v>87457.79</v>
      </c>
      <c r="AM979">
        <v>243231.77</v>
      </c>
      <c r="AN979">
        <v>0</v>
      </c>
      <c r="AO979">
        <v>1843287.1</v>
      </c>
      <c r="AP979">
        <v>225904.27</v>
      </c>
      <c r="AS979" s="5">
        <v>71711</v>
      </c>
      <c r="AT979">
        <v>112612.586</v>
      </c>
      <c r="AU979">
        <v>20768.615000000002</v>
      </c>
      <c r="AV979">
        <v>361880.9</v>
      </c>
      <c r="AW979">
        <v>0</v>
      </c>
      <c r="AX979">
        <v>1623292.5</v>
      </c>
      <c r="AY979">
        <v>167170.4</v>
      </c>
      <c r="AZ979" s="5"/>
    </row>
    <row r="980" spans="2:52" x14ac:dyDescent="0.2">
      <c r="B980" s="5">
        <v>71742</v>
      </c>
      <c r="C980">
        <v>545412.1</v>
      </c>
      <c r="D980">
        <v>707006.84000000008</v>
      </c>
      <c r="E980">
        <v>309339.5</v>
      </c>
      <c r="H980">
        <v>2069068</v>
      </c>
      <c r="I980">
        <v>5093505</v>
      </c>
      <c r="J980">
        <v>3066470.2</v>
      </c>
      <c r="M980">
        <v>411865.47</v>
      </c>
      <c r="N980">
        <v>547955.25</v>
      </c>
      <c r="S980" s="5">
        <v>71742</v>
      </c>
      <c r="T980">
        <v>639622</v>
      </c>
      <c r="U980">
        <v>454089.66</v>
      </c>
      <c r="V980">
        <v>283816.59999999998</v>
      </c>
      <c r="Y980">
        <v>1789197.5</v>
      </c>
      <c r="Z980">
        <v>197901.25</v>
      </c>
      <c r="AD980">
        <v>235582.62</v>
      </c>
      <c r="AE980">
        <v>662082.80000000005</v>
      </c>
      <c r="AJ980" s="5">
        <v>71742</v>
      </c>
      <c r="AK980">
        <v>212562.38</v>
      </c>
      <c r="AL980">
        <v>84588.57</v>
      </c>
      <c r="AM980">
        <v>242128.38</v>
      </c>
      <c r="AN980">
        <v>0</v>
      </c>
      <c r="AO980">
        <v>1843222.4</v>
      </c>
      <c r="AP980">
        <v>225845.36</v>
      </c>
      <c r="AS980" s="5">
        <v>71742</v>
      </c>
      <c r="AT980">
        <v>110156.78</v>
      </c>
      <c r="AU980">
        <v>19816.189999999999</v>
      </c>
      <c r="AV980">
        <v>360325.66</v>
      </c>
      <c r="AW980">
        <v>0</v>
      </c>
      <c r="AX980">
        <v>1622236.4</v>
      </c>
      <c r="AY980">
        <v>166961.35999999999</v>
      </c>
      <c r="AZ980" s="5"/>
    </row>
    <row r="981" spans="2:52" x14ac:dyDescent="0.2">
      <c r="B981" s="5">
        <v>71772</v>
      </c>
      <c r="C981">
        <v>593309.5</v>
      </c>
      <c r="D981">
        <v>716573.16</v>
      </c>
      <c r="E981">
        <v>323112.65999999997</v>
      </c>
      <c r="H981">
        <v>2068719</v>
      </c>
      <c r="I981">
        <v>5233231.5</v>
      </c>
      <c r="J981">
        <v>3065891.2</v>
      </c>
      <c r="M981">
        <v>424052.2</v>
      </c>
      <c r="N981">
        <v>584501.19999999995</v>
      </c>
      <c r="S981" s="5">
        <v>71772</v>
      </c>
      <c r="T981">
        <v>757969.75</v>
      </c>
      <c r="U981">
        <v>458745.12</v>
      </c>
      <c r="V981">
        <v>327498.64</v>
      </c>
      <c r="Y981">
        <v>1787210.1</v>
      </c>
      <c r="Z981">
        <v>196402.2</v>
      </c>
      <c r="AD981">
        <v>250260.16</v>
      </c>
      <c r="AE981">
        <v>861009.6</v>
      </c>
      <c r="AJ981" s="5">
        <v>71772</v>
      </c>
      <c r="AK981">
        <v>211832.88</v>
      </c>
      <c r="AL981">
        <v>87783.92</v>
      </c>
      <c r="AM981">
        <v>242652.45</v>
      </c>
      <c r="AN981">
        <v>0</v>
      </c>
      <c r="AO981">
        <v>1842937.2</v>
      </c>
      <c r="AP981">
        <v>225781.64</v>
      </c>
      <c r="AS981" s="5">
        <v>71772</v>
      </c>
      <c r="AT981">
        <v>109666.484</v>
      </c>
      <c r="AU981">
        <v>22389.101999999999</v>
      </c>
      <c r="AV981">
        <v>363187.84</v>
      </c>
      <c r="AW981">
        <v>0</v>
      </c>
      <c r="AX981">
        <v>1620468.1</v>
      </c>
      <c r="AY981">
        <v>166742.10999999999</v>
      </c>
      <c r="AZ981" s="5"/>
    </row>
    <row r="982" spans="2:52" x14ac:dyDescent="0.2">
      <c r="B982" s="5">
        <v>71803</v>
      </c>
      <c r="C982">
        <v>628375.6</v>
      </c>
      <c r="D982">
        <v>732740.15999999992</v>
      </c>
      <c r="E982">
        <v>340709.34</v>
      </c>
      <c r="H982">
        <v>2068169</v>
      </c>
      <c r="I982">
        <v>5475815</v>
      </c>
      <c r="J982">
        <v>3096166.5</v>
      </c>
      <c r="M982">
        <v>463031.94</v>
      </c>
      <c r="N982">
        <v>672773.5</v>
      </c>
      <c r="S982" s="5">
        <v>71803</v>
      </c>
      <c r="T982">
        <v>902793.6</v>
      </c>
      <c r="U982">
        <v>463344.44</v>
      </c>
      <c r="V982">
        <v>369454.38</v>
      </c>
      <c r="Y982">
        <v>1784587.1</v>
      </c>
      <c r="Z982">
        <v>194913.4</v>
      </c>
      <c r="AD982">
        <v>272664.62</v>
      </c>
      <c r="AE982">
        <v>1116223.1000000001</v>
      </c>
      <c r="AJ982" s="5">
        <v>71803</v>
      </c>
      <c r="AK982">
        <v>215225.83</v>
      </c>
      <c r="AL982">
        <v>99681.93</v>
      </c>
      <c r="AM982">
        <v>244515.66</v>
      </c>
      <c r="AN982">
        <v>0</v>
      </c>
      <c r="AO982">
        <v>1842457.4</v>
      </c>
      <c r="AP982">
        <v>225711.72</v>
      </c>
      <c r="AS982" s="5">
        <v>71803</v>
      </c>
      <c r="AT982">
        <v>110524.984</v>
      </c>
      <c r="AU982">
        <v>26758.942999999999</v>
      </c>
      <c r="AV982">
        <v>369679.38</v>
      </c>
      <c r="AW982">
        <v>0</v>
      </c>
      <c r="AX982">
        <v>1618075.1</v>
      </c>
      <c r="AY982">
        <v>166512.03</v>
      </c>
      <c r="AZ982" s="5"/>
    </row>
    <row r="983" spans="2:52" x14ac:dyDescent="0.2">
      <c r="B983" s="5">
        <v>71834</v>
      </c>
      <c r="C983">
        <v>663686.69999999995</v>
      </c>
      <c r="D983">
        <v>747315.56</v>
      </c>
      <c r="E983">
        <v>354132.3</v>
      </c>
      <c r="H983">
        <v>2067440.5</v>
      </c>
      <c r="I983">
        <v>5637867.5</v>
      </c>
      <c r="J983">
        <v>3126457.8</v>
      </c>
      <c r="M983">
        <v>514438.06</v>
      </c>
      <c r="N983">
        <v>765513</v>
      </c>
      <c r="S983" s="5">
        <v>71834</v>
      </c>
      <c r="T983">
        <v>1009580.25</v>
      </c>
      <c r="U983">
        <v>466034.62</v>
      </c>
      <c r="V983">
        <v>396610.7</v>
      </c>
      <c r="Y983">
        <v>1781402.4</v>
      </c>
      <c r="Z983">
        <v>193669.78</v>
      </c>
      <c r="AD983">
        <v>295809.15999999997</v>
      </c>
      <c r="AE983">
        <v>1338015.5</v>
      </c>
      <c r="AJ983" s="5">
        <v>71834</v>
      </c>
      <c r="AK983">
        <v>221985.64</v>
      </c>
      <c r="AL983">
        <v>115992.61</v>
      </c>
      <c r="AM983">
        <v>247633.38</v>
      </c>
      <c r="AN983">
        <v>0</v>
      </c>
      <c r="AO983">
        <v>1841805.6</v>
      </c>
      <c r="AP983">
        <v>225634.61</v>
      </c>
      <c r="AS983" s="5">
        <v>71834</v>
      </c>
      <c r="AT983">
        <v>112267.14</v>
      </c>
      <c r="AU983">
        <v>30362.228999999999</v>
      </c>
      <c r="AV983">
        <v>379248.66</v>
      </c>
      <c r="AW983">
        <v>0</v>
      </c>
      <c r="AX983">
        <v>1615131.6</v>
      </c>
      <c r="AY983">
        <v>166270.88</v>
      </c>
      <c r="AZ983" s="5"/>
    </row>
    <row r="984" spans="2:52" x14ac:dyDescent="0.2">
      <c r="B984" s="5">
        <v>71864</v>
      </c>
      <c r="C984">
        <v>667447.19999999995</v>
      </c>
      <c r="D984">
        <v>763072.55999999994</v>
      </c>
      <c r="E984">
        <v>353775.12</v>
      </c>
      <c r="H984">
        <v>2066553.5</v>
      </c>
      <c r="I984">
        <v>5731981</v>
      </c>
      <c r="J984">
        <v>3140371.8</v>
      </c>
      <c r="M984">
        <v>559925.69999999995</v>
      </c>
      <c r="N984">
        <v>807208.1</v>
      </c>
      <c r="S984" s="5">
        <v>71864</v>
      </c>
      <c r="T984">
        <v>1085483.1000000001</v>
      </c>
      <c r="U984">
        <v>469576.9</v>
      </c>
      <c r="V984">
        <v>380175.98</v>
      </c>
      <c r="Y984">
        <v>1777719.5</v>
      </c>
      <c r="Z984">
        <v>192785.14</v>
      </c>
      <c r="AD984">
        <v>316695.8</v>
      </c>
      <c r="AE984">
        <v>1448862</v>
      </c>
      <c r="AJ984" s="5">
        <v>71864</v>
      </c>
      <c r="AK984">
        <v>230731.02</v>
      </c>
      <c r="AL984">
        <v>132934.26999999999</v>
      </c>
      <c r="AM984">
        <v>251834.2</v>
      </c>
      <c r="AN984">
        <v>0</v>
      </c>
      <c r="AO984">
        <v>1841004</v>
      </c>
      <c r="AP984">
        <v>225549.34</v>
      </c>
      <c r="AS984" s="5">
        <v>71864</v>
      </c>
      <c r="AT984">
        <v>114836.94500000001</v>
      </c>
      <c r="AU984">
        <v>34286.586000000003</v>
      </c>
      <c r="AV984">
        <v>392036.44</v>
      </c>
      <c r="AW984">
        <v>0</v>
      </c>
      <c r="AX984">
        <v>1611700.6</v>
      </c>
      <c r="AY984">
        <v>166018.73000000001</v>
      </c>
      <c r="AZ984" s="5"/>
    </row>
    <row r="985" spans="2:52" x14ac:dyDescent="0.2">
      <c r="B985" s="5">
        <v>71895</v>
      </c>
      <c r="C985">
        <v>590775.19999999995</v>
      </c>
      <c r="D985">
        <v>767491.96</v>
      </c>
      <c r="E985">
        <v>341292.6</v>
      </c>
      <c r="H985">
        <v>2065527</v>
      </c>
      <c r="I985">
        <v>5727962.5</v>
      </c>
      <c r="J985">
        <v>3158542.8</v>
      </c>
      <c r="M985">
        <v>576785.6</v>
      </c>
      <c r="N985">
        <v>779869.56</v>
      </c>
      <c r="S985" s="5">
        <v>71895</v>
      </c>
      <c r="T985">
        <v>1072328.1000000001</v>
      </c>
      <c r="U985">
        <v>472638.1</v>
      </c>
      <c r="V985">
        <v>340191.69699999999</v>
      </c>
      <c r="Y985">
        <v>1773591.9</v>
      </c>
      <c r="Z985">
        <v>192444.97</v>
      </c>
      <c r="AD985">
        <v>330333.90000000002</v>
      </c>
      <c r="AE985">
        <v>1408335.6</v>
      </c>
      <c r="AJ985" s="5">
        <v>71895</v>
      </c>
      <c r="AK985">
        <v>238890.4</v>
      </c>
      <c r="AL985">
        <v>145957.94</v>
      </c>
      <c r="AM985">
        <v>255370.53</v>
      </c>
      <c r="AN985">
        <v>0</v>
      </c>
      <c r="AO985">
        <v>1840071.9</v>
      </c>
      <c r="AP985">
        <v>225455.11</v>
      </c>
      <c r="AS985" s="5">
        <v>71895</v>
      </c>
      <c r="AT985">
        <v>117737.22</v>
      </c>
      <c r="AU985">
        <v>36667.766000000003</v>
      </c>
      <c r="AV985">
        <v>405742.44</v>
      </c>
      <c r="AW985">
        <v>0</v>
      </c>
      <c r="AX985">
        <v>1607836.2</v>
      </c>
      <c r="AY985">
        <v>165755.79999999999</v>
      </c>
      <c r="AZ985" s="5"/>
    </row>
    <row r="986" spans="2:52" x14ac:dyDescent="0.2">
      <c r="B986" s="5">
        <v>71925</v>
      </c>
      <c r="C986">
        <v>516212.16</v>
      </c>
      <c r="D986">
        <v>765809.3</v>
      </c>
      <c r="E986">
        <v>328610.8</v>
      </c>
      <c r="H986">
        <v>2064378.1</v>
      </c>
      <c r="I986">
        <v>5633143.5</v>
      </c>
      <c r="J986">
        <v>3172080.5</v>
      </c>
      <c r="M986">
        <v>557595.1</v>
      </c>
      <c r="N986">
        <v>716925.7</v>
      </c>
      <c r="S986" s="5">
        <v>71925</v>
      </c>
      <c r="T986">
        <v>883313.5</v>
      </c>
      <c r="U986">
        <v>471106.25</v>
      </c>
      <c r="V986">
        <v>307158.592</v>
      </c>
      <c r="Y986">
        <v>1769065.9</v>
      </c>
      <c r="Z986">
        <v>192688.77</v>
      </c>
      <c r="AD986">
        <v>330342.59999999998</v>
      </c>
      <c r="AE986">
        <v>1277236.8</v>
      </c>
      <c r="AJ986" s="5">
        <v>71925</v>
      </c>
      <c r="AK986">
        <v>242362.98</v>
      </c>
      <c r="AL986">
        <v>144972.19</v>
      </c>
      <c r="AM986">
        <v>257743.83</v>
      </c>
      <c r="AN986">
        <v>0</v>
      </c>
      <c r="AO986">
        <v>1839026.5</v>
      </c>
      <c r="AP986">
        <v>225351.31</v>
      </c>
      <c r="AS986" s="5">
        <v>71925</v>
      </c>
      <c r="AT986">
        <v>120223.97</v>
      </c>
      <c r="AU986">
        <v>36098.050000000003</v>
      </c>
      <c r="AV986">
        <v>415949.6</v>
      </c>
      <c r="AW986">
        <v>0</v>
      </c>
      <c r="AX986">
        <v>1603583.5</v>
      </c>
      <c r="AY986">
        <v>165482.51999999999</v>
      </c>
      <c r="AZ986" s="5"/>
    </row>
    <row r="987" spans="2:52" x14ac:dyDescent="0.2">
      <c r="B987" s="5">
        <v>71956</v>
      </c>
      <c r="C987">
        <v>536926.06000000006</v>
      </c>
      <c r="D987">
        <v>757135.35999999999</v>
      </c>
      <c r="E987">
        <v>316498.3</v>
      </c>
      <c r="H987">
        <v>2063122.1</v>
      </c>
      <c r="I987">
        <v>5459691</v>
      </c>
      <c r="J987">
        <v>3182106.5</v>
      </c>
      <c r="M987">
        <v>516498.72</v>
      </c>
      <c r="N987">
        <v>646919.19999999995</v>
      </c>
      <c r="S987" s="5">
        <v>71956</v>
      </c>
      <c r="T987">
        <v>721239.9</v>
      </c>
      <c r="U987">
        <v>475172.8</v>
      </c>
      <c r="V987">
        <v>280349.44199999998</v>
      </c>
      <c r="Y987">
        <v>1764180.5</v>
      </c>
      <c r="Z987">
        <v>193353.48</v>
      </c>
      <c r="AD987">
        <v>319606.7</v>
      </c>
      <c r="AE987">
        <v>1115811.5</v>
      </c>
      <c r="AJ987" s="5">
        <v>71956</v>
      </c>
      <c r="AK987">
        <v>239408.97</v>
      </c>
      <c r="AL987">
        <v>129233.56</v>
      </c>
      <c r="AM987">
        <v>259731.4</v>
      </c>
      <c r="AN987">
        <v>0</v>
      </c>
      <c r="AO987">
        <v>1837884.8</v>
      </c>
      <c r="AP987">
        <v>225237.38</v>
      </c>
      <c r="AS987" s="5">
        <v>71956</v>
      </c>
      <c r="AT987">
        <v>121650.94</v>
      </c>
      <c r="AU987">
        <v>32057.008000000002</v>
      </c>
      <c r="AV987">
        <v>424155.4</v>
      </c>
      <c r="AW987">
        <v>0</v>
      </c>
      <c r="AX987">
        <v>1598981.2</v>
      </c>
      <c r="AY987">
        <v>165199.31</v>
      </c>
      <c r="AZ987" s="5"/>
    </row>
    <row r="988" spans="2:52" x14ac:dyDescent="0.2">
      <c r="B988" s="5">
        <v>71987</v>
      </c>
      <c r="C988">
        <v>609122.56000000006</v>
      </c>
      <c r="D988">
        <v>744022.87</v>
      </c>
      <c r="E988">
        <v>313805.7</v>
      </c>
      <c r="H988">
        <v>2061902.8</v>
      </c>
      <c r="I988">
        <v>5298473</v>
      </c>
      <c r="J988">
        <v>3160602.2</v>
      </c>
      <c r="M988">
        <v>473835.72</v>
      </c>
      <c r="N988">
        <v>591129.56000000006</v>
      </c>
      <c r="S988" s="5">
        <v>71987</v>
      </c>
      <c r="T988">
        <v>674870.8</v>
      </c>
      <c r="U988">
        <v>480980.34</v>
      </c>
      <c r="V988">
        <v>261820.04700000002</v>
      </c>
      <c r="Y988">
        <v>1759158.8</v>
      </c>
      <c r="Z988">
        <v>194387.58</v>
      </c>
      <c r="AD988">
        <v>322382.62</v>
      </c>
      <c r="AE988">
        <v>960487.5</v>
      </c>
      <c r="AJ988" s="5">
        <v>71987</v>
      </c>
      <c r="AK988">
        <v>231120.36</v>
      </c>
      <c r="AL988">
        <v>113897.06</v>
      </c>
      <c r="AM988">
        <v>260912.1</v>
      </c>
      <c r="AN988">
        <v>0</v>
      </c>
      <c r="AO988">
        <v>1836784.2</v>
      </c>
      <c r="AP988">
        <v>225118.52</v>
      </c>
      <c r="AS988" s="5">
        <v>71987</v>
      </c>
      <c r="AT988">
        <v>122087.56</v>
      </c>
      <c r="AU988">
        <v>33100.733999999997</v>
      </c>
      <c r="AV988">
        <v>426701.03</v>
      </c>
      <c r="AW988">
        <v>0</v>
      </c>
      <c r="AX988">
        <v>1594253.8</v>
      </c>
      <c r="AY988">
        <v>164904.89000000001</v>
      </c>
      <c r="AZ988" s="5"/>
    </row>
    <row r="989" spans="2:52" x14ac:dyDescent="0.2">
      <c r="B989" s="5">
        <v>72015</v>
      </c>
      <c r="C989">
        <v>627006.25</v>
      </c>
      <c r="D989">
        <v>729345.30999999994</v>
      </c>
      <c r="E989">
        <v>307102.15999999997</v>
      </c>
      <c r="H989">
        <v>2061667.8</v>
      </c>
      <c r="I989">
        <v>5138968.5</v>
      </c>
      <c r="J989">
        <v>3116835.5</v>
      </c>
      <c r="M989">
        <v>434349.4</v>
      </c>
      <c r="N989">
        <v>541871.1</v>
      </c>
      <c r="S989" s="5">
        <v>72015</v>
      </c>
      <c r="T989">
        <v>618030.75</v>
      </c>
      <c r="U989">
        <v>480012.72</v>
      </c>
      <c r="V989">
        <v>246703.87899999999</v>
      </c>
      <c r="Y989">
        <v>1755078.8</v>
      </c>
      <c r="Z989">
        <v>196696.52</v>
      </c>
      <c r="AD989">
        <v>326272.71999999997</v>
      </c>
      <c r="AE989">
        <v>816212.1</v>
      </c>
      <c r="AJ989" s="5">
        <v>72015</v>
      </c>
      <c r="AK989">
        <v>220071.75</v>
      </c>
      <c r="AL989">
        <v>98955.71</v>
      </c>
      <c r="AM989">
        <v>261168.36</v>
      </c>
      <c r="AN989">
        <v>0</v>
      </c>
      <c r="AO989">
        <v>1836662.4</v>
      </c>
      <c r="AP989">
        <v>225005.53</v>
      </c>
      <c r="AS989" s="5">
        <v>72015</v>
      </c>
      <c r="AT989">
        <v>121902.05499999999</v>
      </c>
      <c r="AU989">
        <v>35866.667999999998</v>
      </c>
      <c r="AV989">
        <v>419121.47</v>
      </c>
      <c r="AW989">
        <v>0</v>
      </c>
      <c r="AX989">
        <v>1590479.5</v>
      </c>
      <c r="AY989">
        <v>164598.98000000001</v>
      </c>
      <c r="AZ989" s="5"/>
    </row>
    <row r="990" spans="2:52" x14ac:dyDescent="0.2">
      <c r="B990" s="5">
        <v>72046</v>
      </c>
      <c r="C990">
        <v>508370.84</v>
      </c>
      <c r="D990">
        <v>713576.94</v>
      </c>
      <c r="E990">
        <v>302079.21999999997</v>
      </c>
      <c r="H990">
        <v>2062748.1</v>
      </c>
      <c r="I990">
        <v>5032019.5</v>
      </c>
      <c r="J990">
        <v>3075326.5</v>
      </c>
      <c r="M990">
        <v>404598.7</v>
      </c>
      <c r="N990">
        <v>492743.75</v>
      </c>
      <c r="S990" s="5">
        <v>72046</v>
      </c>
      <c r="T990">
        <v>529419.43999999994</v>
      </c>
      <c r="U990">
        <v>477501.62</v>
      </c>
      <c r="V990">
        <v>239499.095</v>
      </c>
      <c r="Y990">
        <v>1752224.4</v>
      </c>
      <c r="Z990">
        <v>199072.78</v>
      </c>
      <c r="AD990">
        <v>324877.75</v>
      </c>
      <c r="AE990">
        <v>694256</v>
      </c>
      <c r="AJ990" s="5">
        <v>72046</v>
      </c>
      <c r="AK990">
        <v>209692.5</v>
      </c>
      <c r="AL990">
        <v>86163.19</v>
      </c>
      <c r="AM990">
        <v>260234.9</v>
      </c>
      <c r="AN990">
        <v>0</v>
      </c>
      <c r="AO990">
        <v>1837844.8</v>
      </c>
      <c r="AP990">
        <v>224903.23</v>
      </c>
      <c r="AS990" s="5">
        <v>72046</v>
      </c>
      <c r="AT990">
        <v>121245.84</v>
      </c>
      <c r="AU990">
        <v>37365.06</v>
      </c>
      <c r="AV990">
        <v>403191.47</v>
      </c>
      <c r="AW990">
        <v>0</v>
      </c>
      <c r="AX990">
        <v>1587937</v>
      </c>
      <c r="AY990">
        <v>164287.54999999999</v>
      </c>
      <c r="AZ990" s="5"/>
    </row>
    <row r="991" spans="2:52" x14ac:dyDescent="0.2">
      <c r="B991" s="5">
        <v>72076</v>
      </c>
      <c r="C991">
        <v>456424.28</v>
      </c>
      <c r="D991">
        <v>705523.16</v>
      </c>
      <c r="E991">
        <v>302792.28000000003</v>
      </c>
      <c r="H991">
        <v>2065075</v>
      </c>
      <c r="I991">
        <v>5001905</v>
      </c>
      <c r="J991">
        <v>3023769</v>
      </c>
      <c r="M991">
        <v>385117.9</v>
      </c>
      <c r="N991">
        <v>461630.22</v>
      </c>
      <c r="S991" s="5">
        <v>72076</v>
      </c>
      <c r="T991">
        <v>496598.47</v>
      </c>
      <c r="U991">
        <v>474120.16</v>
      </c>
      <c r="V991">
        <v>244539.06599999999</v>
      </c>
      <c r="Y991">
        <v>1750477.4</v>
      </c>
      <c r="Z991">
        <v>200734.55</v>
      </c>
      <c r="AD991">
        <v>325101.71999999997</v>
      </c>
      <c r="AE991">
        <v>616396.30000000005</v>
      </c>
      <c r="AJ991" s="5">
        <v>72076</v>
      </c>
      <c r="AK991">
        <v>201967.02</v>
      </c>
      <c r="AL991">
        <v>74809.77</v>
      </c>
      <c r="AM991">
        <v>258088.72</v>
      </c>
      <c r="AN991">
        <v>0</v>
      </c>
      <c r="AO991">
        <v>1840258.4</v>
      </c>
      <c r="AP991">
        <v>224816.66</v>
      </c>
      <c r="AS991" s="5">
        <v>72076</v>
      </c>
      <c r="AT991">
        <v>121421.8</v>
      </c>
      <c r="AU991">
        <v>37597.269999999997</v>
      </c>
      <c r="AV991">
        <v>384617.88</v>
      </c>
      <c r="AW991">
        <v>0</v>
      </c>
      <c r="AX991">
        <v>1586501.2</v>
      </c>
      <c r="AY991">
        <v>163976.23000000001</v>
      </c>
      <c r="AZ991" s="5"/>
    </row>
    <row r="992" spans="2:52" x14ac:dyDescent="0.2">
      <c r="B992" s="5">
        <v>72107</v>
      </c>
      <c r="C992">
        <v>489098.5</v>
      </c>
      <c r="D992">
        <v>704319.79999999993</v>
      </c>
      <c r="E992">
        <v>310513.78000000003</v>
      </c>
      <c r="H992">
        <v>2068526.9</v>
      </c>
      <c r="I992">
        <v>5033895</v>
      </c>
      <c r="J992">
        <v>2999825</v>
      </c>
      <c r="M992">
        <v>379044.34</v>
      </c>
      <c r="N992">
        <v>463461.5</v>
      </c>
      <c r="S992" s="5">
        <v>72107</v>
      </c>
      <c r="T992">
        <v>528249.5</v>
      </c>
      <c r="U992">
        <v>473067.7</v>
      </c>
      <c r="V992">
        <v>267883.853</v>
      </c>
      <c r="Y992">
        <v>1749681.8</v>
      </c>
      <c r="Z992">
        <v>201371.77</v>
      </c>
      <c r="AD992">
        <v>328403.40000000002</v>
      </c>
      <c r="AE992">
        <v>618522.25</v>
      </c>
      <c r="AJ992" s="5">
        <v>72107</v>
      </c>
      <c r="AK992">
        <v>198081.08</v>
      </c>
      <c r="AL992">
        <v>67636.875</v>
      </c>
      <c r="AM992">
        <v>256044.58</v>
      </c>
      <c r="AN992">
        <v>0</v>
      </c>
      <c r="AO992">
        <v>1843776.9</v>
      </c>
      <c r="AP992">
        <v>224750.39</v>
      </c>
      <c r="AS992" s="5">
        <v>72107</v>
      </c>
      <c r="AT992">
        <v>122802.69500000001</v>
      </c>
      <c r="AU992">
        <v>37816.593999999997</v>
      </c>
      <c r="AV992">
        <v>373363.8</v>
      </c>
      <c r="AW992">
        <v>0</v>
      </c>
      <c r="AX992">
        <v>1586011.9</v>
      </c>
      <c r="AY992">
        <v>163669.67000000001</v>
      </c>
      <c r="AZ992" s="5"/>
    </row>
    <row r="993" spans="2:52" x14ac:dyDescent="0.2">
      <c r="B993" s="5">
        <v>72137</v>
      </c>
      <c r="C993">
        <v>544384.93999999994</v>
      </c>
      <c r="D993">
        <v>713238.48</v>
      </c>
      <c r="E993">
        <v>326364.7</v>
      </c>
      <c r="H993">
        <v>2072983</v>
      </c>
      <c r="I993">
        <v>5179756</v>
      </c>
      <c r="J993">
        <v>3029366.8</v>
      </c>
      <c r="M993">
        <v>393459.78</v>
      </c>
      <c r="N993">
        <v>518692.4</v>
      </c>
      <c r="S993" s="5">
        <v>72137</v>
      </c>
      <c r="T993">
        <v>587978.75</v>
      </c>
      <c r="U993">
        <v>475164.4</v>
      </c>
      <c r="V993">
        <v>299702.79499999998</v>
      </c>
      <c r="Y993">
        <v>1749692.8</v>
      </c>
      <c r="Z993">
        <v>200963.11</v>
      </c>
      <c r="AD993">
        <v>333335.56</v>
      </c>
      <c r="AE993">
        <v>728712.9</v>
      </c>
      <c r="AJ993" s="5">
        <v>72137</v>
      </c>
      <c r="AK993">
        <v>197800.5</v>
      </c>
      <c r="AL993">
        <v>68132.695000000007</v>
      </c>
      <c r="AM993">
        <v>255434.39</v>
      </c>
      <c r="AN993">
        <v>0</v>
      </c>
      <c r="AO993">
        <v>1848274.9</v>
      </c>
      <c r="AP993">
        <v>224708.17</v>
      </c>
      <c r="AS993" s="5">
        <v>72137</v>
      </c>
      <c r="AT993">
        <v>124855.06</v>
      </c>
      <c r="AU993">
        <v>38372.938000000002</v>
      </c>
      <c r="AV993">
        <v>370981.44</v>
      </c>
      <c r="AW993">
        <v>0</v>
      </c>
      <c r="AX993">
        <v>1586321.4</v>
      </c>
      <c r="AY993">
        <v>163371.53</v>
      </c>
      <c r="AZ993" s="5"/>
    </row>
    <row r="994" spans="2:52" x14ac:dyDescent="0.2">
      <c r="B994" s="5">
        <v>72168</v>
      </c>
      <c r="C994">
        <v>608826.43999999994</v>
      </c>
      <c r="D994">
        <v>726419.43</v>
      </c>
      <c r="E994">
        <v>344902.94</v>
      </c>
      <c r="H994">
        <v>2078331.9</v>
      </c>
      <c r="I994">
        <v>5432451</v>
      </c>
      <c r="J994">
        <v>3100395.2</v>
      </c>
      <c r="M994">
        <v>435557.97</v>
      </c>
      <c r="N994">
        <v>629729.06000000006</v>
      </c>
      <c r="S994" s="5">
        <v>72168</v>
      </c>
      <c r="T994">
        <v>666745.30000000005</v>
      </c>
      <c r="U994">
        <v>478940</v>
      </c>
      <c r="V994">
        <v>329413.53599999996</v>
      </c>
      <c r="Y994">
        <v>1750387.2</v>
      </c>
      <c r="Z994">
        <v>199911</v>
      </c>
      <c r="AD994">
        <v>340341.53</v>
      </c>
      <c r="AE994">
        <v>894926.1</v>
      </c>
      <c r="AJ994" s="5">
        <v>72168</v>
      </c>
      <c r="AK994">
        <v>201487.88</v>
      </c>
      <c r="AL994">
        <v>78297.11</v>
      </c>
      <c r="AM994">
        <v>256670.3</v>
      </c>
      <c r="AN994">
        <v>0</v>
      </c>
      <c r="AO994">
        <v>1853638.9</v>
      </c>
      <c r="AP994">
        <v>224693.19</v>
      </c>
      <c r="AS994" s="5">
        <v>72168</v>
      </c>
      <c r="AT994">
        <v>127348.125</v>
      </c>
      <c r="AU994">
        <v>40063.883000000002</v>
      </c>
      <c r="AV994">
        <v>371873.28000000003</v>
      </c>
      <c r="AW994">
        <v>0</v>
      </c>
      <c r="AX994">
        <v>1587302.5</v>
      </c>
      <c r="AY994">
        <v>163084.62</v>
      </c>
      <c r="AZ994" s="5"/>
    </row>
    <row r="995" spans="2:52" x14ac:dyDescent="0.2">
      <c r="B995" s="5">
        <v>72199</v>
      </c>
      <c r="C995">
        <v>653340.93999999994</v>
      </c>
      <c r="D995">
        <v>738285.28</v>
      </c>
      <c r="E995">
        <v>348776.5</v>
      </c>
      <c r="H995">
        <v>2084475</v>
      </c>
      <c r="I995">
        <v>5645036</v>
      </c>
      <c r="J995">
        <v>3124232.5</v>
      </c>
      <c r="M995">
        <v>489849.84</v>
      </c>
      <c r="N995">
        <v>705117.8</v>
      </c>
      <c r="S995" s="5">
        <v>72199</v>
      </c>
      <c r="T995">
        <v>739306.8</v>
      </c>
      <c r="U995">
        <v>482278.3</v>
      </c>
      <c r="V995">
        <v>326918.87600000005</v>
      </c>
      <c r="Y995">
        <v>1751658.5</v>
      </c>
      <c r="Z995">
        <v>198657.31</v>
      </c>
      <c r="AD995">
        <v>349659.12</v>
      </c>
      <c r="AE995">
        <v>987714.25</v>
      </c>
      <c r="AJ995" s="5">
        <v>72199</v>
      </c>
      <c r="AK995">
        <v>208781.36</v>
      </c>
      <c r="AL995">
        <v>95008.445000000007</v>
      </c>
      <c r="AM995">
        <v>259490.64</v>
      </c>
      <c r="AN995">
        <v>0</v>
      </c>
      <c r="AO995">
        <v>1859766.6</v>
      </c>
      <c r="AP995">
        <v>224708.27</v>
      </c>
      <c r="AS995" s="5">
        <v>72199</v>
      </c>
      <c r="AT995">
        <v>130200.3</v>
      </c>
      <c r="AU995">
        <v>42651.883000000002</v>
      </c>
      <c r="AV995">
        <v>374710.4</v>
      </c>
      <c r="AW995">
        <v>0</v>
      </c>
      <c r="AX995">
        <v>1588847.6</v>
      </c>
      <c r="AY995">
        <v>162811.06</v>
      </c>
      <c r="AZ995" s="5"/>
    </row>
    <row r="996" spans="2:52" x14ac:dyDescent="0.2">
      <c r="B996" s="5">
        <v>72229</v>
      </c>
      <c r="C996">
        <v>635560.6</v>
      </c>
      <c r="D996">
        <v>748572.29</v>
      </c>
      <c r="E996">
        <v>343761.16</v>
      </c>
      <c r="H996">
        <v>2091323.6</v>
      </c>
      <c r="I996">
        <v>5735133</v>
      </c>
      <c r="J996">
        <v>3128225.8</v>
      </c>
      <c r="M996">
        <v>529879.1</v>
      </c>
      <c r="N996">
        <v>700859.7</v>
      </c>
      <c r="S996" s="5">
        <v>72229</v>
      </c>
      <c r="T996">
        <v>751995.75</v>
      </c>
      <c r="U996">
        <v>489754.47</v>
      </c>
      <c r="V996">
        <v>316124.42800000001</v>
      </c>
      <c r="Y996">
        <v>1753417.2</v>
      </c>
      <c r="Z996">
        <v>197776.44</v>
      </c>
      <c r="AD996">
        <v>360900.34</v>
      </c>
      <c r="AE996">
        <v>989522.8</v>
      </c>
      <c r="AJ996" s="5">
        <v>72229</v>
      </c>
      <c r="AK996">
        <v>217907.53</v>
      </c>
      <c r="AL996">
        <v>112700.71</v>
      </c>
      <c r="AM996">
        <v>262857.09999999998</v>
      </c>
      <c r="AN996">
        <v>0</v>
      </c>
      <c r="AO996">
        <v>1866567.9</v>
      </c>
      <c r="AP996">
        <v>224755.72</v>
      </c>
      <c r="AS996" s="5">
        <v>72229</v>
      </c>
      <c r="AT996">
        <v>133407.92000000001</v>
      </c>
      <c r="AU996">
        <v>46466.81</v>
      </c>
      <c r="AV996">
        <v>378008.78</v>
      </c>
      <c r="AW996">
        <v>0</v>
      </c>
      <c r="AX996">
        <v>1590865</v>
      </c>
      <c r="AY996">
        <v>162552.34</v>
      </c>
      <c r="AZ996" s="5"/>
    </row>
    <row r="997" spans="2:52" x14ac:dyDescent="0.2">
      <c r="B997" s="5">
        <v>72260</v>
      </c>
      <c r="C997">
        <v>545223.80000000005</v>
      </c>
      <c r="D997">
        <v>751123.92999999993</v>
      </c>
      <c r="E997">
        <v>333208.40000000002</v>
      </c>
      <c r="H997">
        <v>2098799.7999999998</v>
      </c>
      <c r="I997">
        <v>5672383.5</v>
      </c>
      <c r="J997">
        <v>3137371.8</v>
      </c>
      <c r="M997">
        <v>541506.30000000005</v>
      </c>
      <c r="N997">
        <v>646003.9</v>
      </c>
      <c r="S997" s="5">
        <v>72260</v>
      </c>
      <c r="T997">
        <v>680295.25</v>
      </c>
      <c r="U997">
        <v>493257.34</v>
      </c>
      <c r="V997">
        <v>298625.90599999996</v>
      </c>
      <c r="Y997">
        <v>1755588.1</v>
      </c>
      <c r="Z997">
        <v>197442.53</v>
      </c>
      <c r="AD997">
        <v>365673.12</v>
      </c>
      <c r="AE997">
        <v>928707</v>
      </c>
      <c r="AJ997" s="5">
        <v>72260</v>
      </c>
      <c r="AK997">
        <v>225851.39</v>
      </c>
      <c r="AL997">
        <v>123861.914</v>
      </c>
      <c r="AM997">
        <v>264690.03000000003</v>
      </c>
      <c r="AN997">
        <v>0</v>
      </c>
      <c r="AO997">
        <v>1873962.2</v>
      </c>
      <c r="AP997">
        <v>224837.67</v>
      </c>
      <c r="AS997" s="5">
        <v>72260</v>
      </c>
      <c r="AT997">
        <v>136549.5</v>
      </c>
      <c r="AU997">
        <v>49323.83</v>
      </c>
      <c r="AV997">
        <v>379556.25</v>
      </c>
      <c r="AW997">
        <v>0</v>
      </c>
      <c r="AX997">
        <v>1593278.5</v>
      </c>
      <c r="AY997">
        <v>162309.5</v>
      </c>
      <c r="AZ997" s="5"/>
    </row>
    <row r="998" spans="2:52" x14ac:dyDescent="0.2">
      <c r="B998" s="5">
        <v>72290</v>
      </c>
      <c r="C998">
        <v>482580.38</v>
      </c>
      <c r="D998">
        <v>749453.65</v>
      </c>
      <c r="E998">
        <v>321820.09999999998</v>
      </c>
      <c r="H998">
        <v>2106833.7999999998</v>
      </c>
      <c r="I998">
        <v>5544822.5</v>
      </c>
      <c r="J998">
        <v>3153213.5</v>
      </c>
      <c r="M998">
        <v>532165.19999999995</v>
      </c>
      <c r="N998">
        <v>574181.75</v>
      </c>
      <c r="S998" s="5">
        <v>72290</v>
      </c>
      <c r="T998">
        <v>603655.6</v>
      </c>
      <c r="U998">
        <v>491170.8</v>
      </c>
      <c r="V998">
        <v>278524.45</v>
      </c>
      <c r="Y998">
        <v>1758107.5</v>
      </c>
      <c r="Z998">
        <v>197694.05</v>
      </c>
      <c r="AD998">
        <v>356388.2</v>
      </c>
      <c r="AE998">
        <v>830322.94</v>
      </c>
      <c r="AJ998" s="5">
        <v>72290</v>
      </c>
      <c r="AK998">
        <v>230784.73</v>
      </c>
      <c r="AL998">
        <v>125405.54</v>
      </c>
      <c r="AM998">
        <v>264968.40000000002</v>
      </c>
      <c r="AN998">
        <v>0</v>
      </c>
      <c r="AO998">
        <v>1881877.6</v>
      </c>
      <c r="AP998">
        <v>224956.03</v>
      </c>
      <c r="AS998" s="5">
        <v>72290</v>
      </c>
      <c r="AT998">
        <v>138263.92000000001</v>
      </c>
      <c r="AU998">
        <v>46904.945</v>
      </c>
      <c r="AV998">
        <v>377467.2</v>
      </c>
      <c r="AW998">
        <v>0</v>
      </c>
      <c r="AX998">
        <v>1596024.2</v>
      </c>
      <c r="AY998">
        <v>162083.16</v>
      </c>
      <c r="AZ998" s="5"/>
    </row>
    <row r="999" spans="2:52" x14ac:dyDescent="0.2">
      <c r="B999" s="5">
        <v>72321</v>
      </c>
      <c r="C999">
        <v>463022.34</v>
      </c>
      <c r="D999">
        <v>735806.09000000008</v>
      </c>
      <c r="E999">
        <v>313595.34000000003</v>
      </c>
      <c r="H999">
        <v>2115363</v>
      </c>
      <c r="I999">
        <v>5339618.5</v>
      </c>
      <c r="J999">
        <v>3152847.8</v>
      </c>
      <c r="M999">
        <v>503128.22</v>
      </c>
      <c r="N999">
        <v>506174.78</v>
      </c>
      <c r="S999" s="5">
        <v>72321</v>
      </c>
      <c r="T999">
        <v>595194.1</v>
      </c>
      <c r="U999">
        <v>486001.88</v>
      </c>
      <c r="V999">
        <v>257656.16999999998</v>
      </c>
      <c r="Y999">
        <v>1760922.5</v>
      </c>
      <c r="Z999">
        <v>198350.45</v>
      </c>
      <c r="AD999">
        <v>336454.1</v>
      </c>
      <c r="AE999">
        <v>718156.5</v>
      </c>
      <c r="AJ999" s="5">
        <v>72321</v>
      </c>
      <c r="AK999">
        <v>231471.98</v>
      </c>
      <c r="AL999">
        <v>117584.25</v>
      </c>
      <c r="AM999">
        <v>262625.56</v>
      </c>
      <c r="AN999">
        <v>0</v>
      </c>
      <c r="AO999">
        <v>1890250.5</v>
      </c>
      <c r="AP999">
        <v>225112.61</v>
      </c>
      <c r="AS999" s="5">
        <v>72321</v>
      </c>
      <c r="AT999">
        <v>137844.92000000001</v>
      </c>
      <c r="AU999">
        <v>38693.599999999999</v>
      </c>
      <c r="AV999">
        <v>369745.38</v>
      </c>
      <c r="AW999">
        <v>0</v>
      </c>
      <c r="AX999">
        <v>1599049</v>
      </c>
      <c r="AY999">
        <v>161873.51999999999</v>
      </c>
      <c r="AZ999" s="5"/>
    </row>
    <row r="1000" spans="2:52" x14ac:dyDescent="0.2">
      <c r="B1000" s="5">
        <v>72352</v>
      </c>
      <c r="C1000">
        <v>477791.03</v>
      </c>
      <c r="D1000">
        <v>717200.56</v>
      </c>
      <c r="E1000">
        <v>306260.40000000002</v>
      </c>
      <c r="H1000">
        <v>2124092.7999999998</v>
      </c>
      <c r="I1000">
        <v>5089683.5</v>
      </c>
      <c r="J1000">
        <v>3158865.5</v>
      </c>
      <c r="M1000">
        <v>451930.8</v>
      </c>
      <c r="N1000">
        <v>449433.53</v>
      </c>
      <c r="S1000" s="5">
        <v>72352</v>
      </c>
      <c r="T1000">
        <v>625216.9</v>
      </c>
      <c r="U1000">
        <v>484727.9</v>
      </c>
      <c r="V1000">
        <v>243648.74300000002</v>
      </c>
      <c r="Y1000">
        <v>1763876.2</v>
      </c>
      <c r="Z1000">
        <v>199045.2</v>
      </c>
      <c r="AD1000">
        <v>323099.94</v>
      </c>
      <c r="AE1000">
        <v>623429</v>
      </c>
      <c r="AJ1000" s="5">
        <v>72352</v>
      </c>
      <c r="AK1000">
        <v>225086</v>
      </c>
      <c r="AL1000">
        <v>97997.804999999993</v>
      </c>
      <c r="AM1000">
        <v>256433.78</v>
      </c>
      <c r="AN1000">
        <v>0</v>
      </c>
      <c r="AO1000">
        <v>1898791.6</v>
      </c>
      <c r="AP1000">
        <v>225301.23</v>
      </c>
      <c r="AS1000" s="5">
        <v>72352</v>
      </c>
      <c r="AT1000">
        <v>136210.51999999999</v>
      </c>
      <c r="AU1000">
        <v>35975.605000000003</v>
      </c>
      <c r="AV1000">
        <v>355893.94</v>
      </c>
      <c r="AW1000">
        <v>0</v>
      </c>
      <c r="AX1000">
        <v>1602191.5</v>
      </c>
      <c r="AY1000">
        <v>161684.88</v>
      </c>
      <c r="AZ1000" s="5"/>
    </row>
    <row r="1001" spans="2:52" x14ac:dyDescent="0.2">
      <c r="B1001" s="5">
        <v>72380</v>
      </c>
      <c r="C1001">
        <v>504455.22</v>
      </c>
      <c r="D1001">
        <v>702526.88</v>
      </c>
      <c r="E1001">
        <v>301005.12</v>
      </c>
      <c r="H1001">
        <v>2131443.7999999998</v>
      </c>
      <c r="I1001">
        <v>4920140.5</v>
      </c>
      <c r="J1001">
        <v>3154431.8</v>
      </c>
      <c r="M1001">
        <v>401493.4</v>
      </c>
      <c r="N1001">
        <v>399744.34</v>
      </c>
      <c r="S1001" s="5">
        <v>72380</v>
      </c>
      <c r="T1001">
        <v>622189.9</v>
      </c>
      <c r="U1001">
        <v>478469.9</v>
      </c>
      <c r="V1001">
        <v>237420.56799999997</v>
      </c>
      <c r="Y1001">
        <v>1766297.4</v>
      </c>
      <c r="Z1001">
        <v>199705.02</v>
      </c>
      <c r="AD1001">
        <v>308880.12</v>
      </c>
      <c r="AE1001">
        <v>545211.4</v>
      </c>
      <c r="AJ1001" s="5">
        <v>72380</v>
      </c>
      <c r="AK1001">
        <v>213763.81</v>
      </c>
      <c r="AL1001">
        <v>75504.87</v>
      </c>
      <c r="AM1001">
        <v>247192.69</v>
      </c>
      <c r="AN1001">
        <v>0</v>
      </c>
      <c r="AO1001">
        <v>1905936.9</v>
      </c>
      <c r="AP1001">
        <v>225506.92</v>
      </c>
      <c r="AS1001" s="5">
        <v>72380</v>
      </c>
      <c r="AT1001">
        <v>133128.01999999999</v>
      </c>
      <c r="AU1001">
        <v>34793.688000000002</v>
      </c>
      <c r="AV1001">
        <v>336780.4</v>
      </c>
      <c r="AW1001">
        <v>0</v>
      </c>
      <c r="AX1001">
        <v>1604774.5</v>
      </c>
      <c r="AY1001">
        <v>161522.75</v>
      </c>
      <c r="AZ1001" s="5"/>
    </row>
    <row r="1002" spans="2:52" x14ac:dyDescent="0.2">
      <c r="B1002" s="5">
        <v>72411</v>
      </c>
      <c r="C1002">
        <v>504222.44</v>
      </c>
      <c r="D1002">
        <v>688801.16</v>
      </c>
      <c r="E1002">
        <v>296954.94</v>
      </c>
      <c r="H1002">
        <v>2136945.7999999998</v>
      </c>
      <c r="I1002">
        <v>4846547</v>
      </c>
      <c r="J1002">
        <v>3139690.2</v>
      </c>
      <c r="M1002">
        <v>371522.84</v>
      </c>
      <c r="N1002">
        <v>363559.84</v>
      </c>
      <c r="S1002" s="5">
        <v>72411</v>
      </c>
      <c r="T1002">
        <v>573159.19999999995</v>
      </c>
      <c r="U1002">
        <v>471960.56</v>
      </c>
      <c r="V1002">
        <v>229544.31399999995</v>
      </c>
      <c r="Y1002">
        <v>1767959.5</v>
      </c>
      <c r="Z1002">
        <v>200156.92</v>
      </c>
      <c r="AD1002">
        <v>290556.3</v>
      </c>
      <c r="AE1002">
        <v>480059.22</v>
      </c>
      <c r="AJ1002" s="5">
        <v>72411</v>
      </c>
      <c r="AK1002">
        <v>203598.8</v>
      </c>
      <c r="AL1002">
        <v>62968.258000000002</v>
      </c>
      <c r="AM1002">
        <v>238065.9</v>
      </c>
      <c r="AN1002">
        <v>0</v>
      </c>
      <c r="AO1002">
        <v>1911223.5</v>
      </c>
      <c r="AP1002">
        <v>225722.23</v>
      </c>
      <c r="AS1002" s="5">
        <v>72411</v>
      </c>
      <c r="AT1002">
        <v>128898.37</v>
      </c>
      <c r="AU1002">
        <v>31586.726999999999</v>
      </c>
      <c r="AV1002">
        <v>313232.12</v>
      </c>
      <c r="AW1002">
        <v>0</v>
      </c>
      <c r="AX1002">
        <v>1606576.6</v>
      </c>
      <c r="AY1002">
        <v>161382.9</v>
      </c>
      <c r="AZ1002" s="5"/>
    </row>
    <row r="1003" spans="2:52" x14ac:dyDescent="0.2">
      <c r="B1003" s="5">
        <v>72441</v>
      </c>
      <c r="C1003">
        <v>482963.28</v>
      </c>
      <c r="D1003">
        <v>683227.65</v>
      </c>
      <c r="E1003">
        <v>306056.25</v>
      </c>
      <c r="H1003">
        <v>2140730.7999999998</v>
      </c>
      <c r="I1003">
        <v>4888147.5</v>
      </c>
      <c r="J1003">
        <v>3108590.8</v>
      </c>
      <c r="M1003">
        <v>359809.56</v>
      </c>
      <c r="N1003">
        <v>367199</v>
      </c>
      <c r="S1003" s="5">
        <v>72441</v>
      </c>
      <c r="T1003">
        <v>512306.78</v>
      </c>
      <c r="U1003">
        <v>464038.5</v>
      </c>
      <c r="V1003">
        <v>231345.81400000001</v>
      </c>
      <c r="Y1003">
        <v>1768900.6</v>
      </c>
      <c r="Z1003">
        <v>200164.9</v>
      </c>
      <c r="AD1003">
        <v>276247.90000000002</v>
      </c>
      <c r="AE1003">
        <v>446850.94</v>
      </c>
      <c r="AJ1003" s="5">
        <v>72441</v>
      </c>
      <c r="AK1003">
        <v>197191.17</v>
      </c>
      <c r="AL1003">
        <v>59185.81</v>
      </c>
      <c r="AM1003">
        <v>232495.9</v>
      </c>
      <c r="AN1003">
        <v>0</v>
      </c>
      <c r="AO1003">
        <v>1914790.9</v>
      </c>
      <c r="AP1003">
        <v>225939.94</v>
      </c>
      <c r="AS1003" s="5">
        <v>72441</v>
      </c>
      <c r="AT1003">
        <v>125413.07</v>
      </c>
      <c r="AU1003">
        <v>28614.720000000001</v>
      </c>
      <c r="AV1003">
        <v>294041.2</v>
      </c>
      <c r="AW1003">
        <v>0</v>
      </c>
      <c r="AX1003">
        <v>1607639.8</v>
      </c>
      <c r="AY1003">
        <v>161260.78</v>
      </c>
      <c r="AZ1003" s="5"/>
    </row>
    <row r="1004" spans="2:52" x14ac:dyDescent="0.2">
      <c r="B1004" s="5">
        <v>72472</v>
      </c>
      <c r="C1004">
        <v>518219.47</v>
      </c>
      <c r="D1004">
        <v>685627.12</v>
      </c>
      <c r="E1004">
        <v>328567.78000000003</v>
      </c>
      <c r="H1004">
        <v>2142992.7999999998</v>
      </c>
      <c r="I1004">
        <v>5000142.5</v>
      </c>
      <c r="J1004">
        <v>3119090.5</v>
      </c>
      <c r="M1004">
        <v>361356.7</v>
      </c>
      <c r="N1004">
        <v>450724.5</v>
      </c>
      <c r="S1004" s="5">
        <v>72472</v>
      </c>
      <c r="T1004">
        <v>535034.25</v>
      </c>
      <c r="U1004">
        <v>466098.3</v>
      </c>
      <c r="V1004">
        <v>253315.299</v>
      </c>
      <c r="Y1004">
        <v>1769197.9</v>
      </c>
      <c r="Z1004">
        <v>199562.88</v>
      </c>
      <c r="AD1004">
        <v>273268.25</v>
      </c>
      <c r="AE1004">
        <v>486118.47</v>
      </c>
      <c r="AJ1004" s="5">
        <v>72472</v>
      </c>
      <c r="AK1004">
        <v>193933.1</v>
      </c>
      <c r="AL1004">
        <v>59259.707000000002</v>
      </c>
      <c r="AM1004">
        <v>230854.38</v>
      </c>
      <c r="AN1004">
        <v>0</v>
      </c>
      <c r="AO1004">
        <v>1916838.8</v>
      </c>
      <c r="AP1004">
        <v>226154.11</v>
      </c>
      <c r="AS1004" s="5">
        <v>72472</v>
      </c>
      <c r="AT1004">
        <v>123750.79</v>
      </c>
      <c r="AU1004">
        <v>27908.053</v>
      </c>
      <c r="AV1004">
        <v>286545</v>
      </c>
      <c r="AW1004">
        <v>0</v>
      </c>
      <c r="AX1004">
        <v>1608045.9</v>
      </c>
      <c r="AY1004">
        <v>161152.14000000001</v>
      </c>
      <c r="AZ1004" s="5"/>
    </row>
    <row r="1005" spans="2:52" x14ac:dyDescent="0.2">
      <c r="B1005" s="5">
        <v>72502</v>
      </c>
      <c r="C1005">
        <v>576345.93999999994</v>
      </c>
      <c r="D1005">
        <v>695947.92999999993</v>
      </c>
      <c r="E1005">
        <v>359529.66</v>
      </c>
      <c r="H1005">
        <v>2143914.2000000002</v>
      </c>
      <c r="I1005">
        <v>5192953</v>
      </c>
      <c r="J1005">
        <v>3171100.8</v>
      </c>
      <c r="M1005">
        <v>378322.12</v>
      </c>
      <c r="N1005">
        <v>640147.56000000006</v>
      </c>
      <c r="S1005" s="5">
        <v>72502</v>
      </c>
      <c r="T1005">
        <v>615441.75</v>
      </c>
      <c r="U1005">
        <v>469308</v>
      </c>
      <c r="V1005">
        <v>296047.29000000004</v>
      </c>
      <c r="Y1005">
        <v>1768930</v>
      </c>
      <c r="Z1005">
        <v>198443.4</v>
      </c>
      <c r="AD1005">
        <v>281051.03000000003</v>
      </c>
      <c r="AE1005">
        <v>669040.1</v>
      </c>
      <c r="AJ1005" s="5">
        <v>72502</v>
      </c>
      <c r="AK1005">
        <v>193758.58</v>
      </c>
      <c r="AL1005">
        <v>63571.46</v>
      </c>
      <c r="AM1005">
        <v>231027.97</v>
      </c>
      <c r="AN1005">
        <v>0</v>
      </c>
      <c r="AO1005">
        <v>1917554.2</v>
      </c>
      <c r="AP1005">
        <v>226359.98</v>
      </c>
      <c r="AS1005" s="5">
        <v>72502</v>
      </c>
      <c r="AT1005">
        <v>123783.18</v>
      </c>
      <c r="AU1005">
        <v>29306.581999999999</v>
      </c>
      <c r="AV1005">
        <v>285362.75</v>
      </c>
      <c r="AW1005">
        <v>0</v>
      </c>
      <c r="AX1005">
        <v>1607876.9</v>
      </c>
      <c r="AY1005">
        <v>161053.01999999999</v>
      </c>
      <c r="AZ1005" s="5"/>
    </row>
    <row r="1006" spans="2:52" x14ac:dyDescent="0.2">
      <c r="B1006" s="5">
        <v>72533</v>
      </c>
      <c r="C1006">
        <v>653952.4</v>
      </c>
      <c r="D1006">
        <v>711143.44000000006</v>
      </c>
      <c r="E1006">
        <v>389486.2</v>
      </c>
      <c r="H1006">
        <v>2143657.7999999998</v>
      </c>
      <c r="I1006">
        <v>5448133.5</v>
      </c>
      <c r="J1006">
        <v>3232867.2</v>
      </c>
      <c r="M1006">
        <v>418719.28</v>
      </c>
      <c r="N1006">
        <v>894994.1</v>
      </c>
      <c r="S1006" s="5">
        <v>72533</v>
      </c>
      <c r="T1006">
        <v>745358.25</v>
      </c>
      <c r="U1006">
        <v>476100.25</v>
      </c>
      <c r="V1006">
        <v>337222.092</v>
      </c>
      <c r="Y1006">
        <v>1768169.4</v>
      </c>
      <c r="Z1006">
        <v>197146.67</v>
      </c>
      <c r="AD1006">
        <v>296665.65999999997</v>
      </c>
      <c r="AE1006">
        <v>958332.94</v>
      </c>
      <c r="AJ1006" s="5">
        <v>72533</v>
      </c>
      <c r="AK1006">
        <v>197062.14</v>
      </c>
      <c r="AL1006">
        <v>73125.304999999993</v>
      </c>
      <c r="AM1006">
        <v>232649.08</v>
      </c>
      <c r="AN1006">
        <v>0</v>
      </c>
      <c r="AO1006">
        <v>1917103.8</v>
      </c>
      <c r="AP1006">
        <v>226554</v>
      </c>
      <c r="AS1006" s="5">
        <v>72533</v>
      </c>
      <c r="AT1006">
        <v>124920.984</v>
      </c>
      <c r="AU1006">
        <v>32801.324000000001</v>
      </c>
      <c r="AV1006">
        <v>285737.09999999998</v>
      </c>
      <c r="AW1006">
        <v>0</v>
      </c>
      <c r="AX1006">
        <v>1607209.6</v>
      </c>
      <c r="AY1006">
        <v>160959.85999999999</v>
      </c>
      <c r="AZ1006" s="5"/>
    </row>
    <row r="1007" spans="2:52" x14ac:dyDescent="0.2">
      <c r="B1007" s="5">
        <v>72564</v>
      </c>
      <c r="C1007">
        <v>728581.8</v>
      </c>
      <c r="D1007">
        <v>727603.19000000006</v>
      </c>
      <c r="E1007">
        <v>411227.4</v>
      </c>
      <c r="H1007">
        <v>2142366</v>
      </c>
      <c r="I1007">
        <v>5658190.5</v>
      </c>
      <c r="J1007">
        <v>3327585.2</v>
      </c>
      <c r="M1007">
        <v>466920.8</v>
      </c>
      <c r="N1007">
        <v>1125296.8</v>
      </c>
      <c r="S1007" s="5">
        <v>72564</v>
      </c>
      <c r="T1007">
        <v>894767.25</v>
      </c>
      <c r="U1007">
        <v>484679.25</v>
      </c>
      <c r="V1007">
        <v>352102.17000000004</v>
      </c>
      <c r="Y1007">
        <v>1766982.1</v>
      </c>
      <c r="Z1007">
        <v>196150.44</v>
      </c>
      <c r="AD1007">
        <v>316500.46999999997</v>
      </c>
      <c r="AE1007">
        <v>1200898.5</v>
      </c>
      <c r="AJ1007" s="5">
        <v>72564</v>
      </c>
      <c r="AK1007">
        <v>203626.36</v>
      </c>
      <c r="AL1007">
        <v>85099.983999999997</v>
      </c>
      <c r="AM1007">
        <v>235778.8</v>
      </c>
      <c r="AN1007">
        <v>0</v>
      </c>
      <c r="AO1007">
        <v>1915632.5</v>
      </c>
      <c r="AP1007">
        <v>226733.39</v>
      </c>
      <c r="AS1007" s="5">
        <v>72564</v>
      </c>
      <c r="AT1007">
        <v>126980.06</v>
      </c>
      <c r="AU1007">
        <v>37795.266000000003</v>
      </c>
      <c r="AV1007">
        <v>287562.38</v>
      </c>
      <c r="AW1007">
        <v>0</v>
      </c>
      <c r="AX1007">
        <v>1606112.6</v>
      </c>
      <c r="AY1007">
        <v>160869.53</v>
      </c>
      <c r="AZ1007" s="5"/>
    </row>
    <row r="1008" spans="2:52" x14ac:dyDescent="0.2">
      <c r="B1008" s="5">
        <v>72594</v>
      </c>
      <c r="C1008">
        <v>788170.4</v>
      </c>
      <c r="D1008">
        <v>732974.47</v>
      </c>
      <c r="E1008">
        <v>408729.53</v>
      </c>
      <c r="H1008">
        <v>2140163.7999999998</v>
      </c>
      <c r="I1008">
        <v>5746120</v>
      </c>
      <c r="J1008">
        <v>3335829.5</v>
      </c>
      <c r="M1008">
        <v>498540.9</v>
      </c>
      <c r="N1008">
        <v>1260165.8</v>
      </c>
      <c r="S1008" s="5">
        <v>72594</v>
      </c>
      <c r="T1008">
        <v>1003750.94</v>
      </c>
      <c r="U1008">
        <v>493408.7</v>
      </c>
      <c r="V1008">
        <v>332184.17200000002</v>
      </c>
      <c r="Y1008">
        <v>1765427.4</v>
      </c>
      <c r="Z1008">
        <v>195969.92000000001</v>
      </c>
      <c r="AD1008">
        <v>333392.09999999998</v>
      </c>
      <c r="AE1008">
        <v>1305684.8999999999</v>
      </c>
      <c r="AJ1008" s="5">
        <v>72594</v>
      </c>
      <c r="AK1008">
        <v>211826.03</v>
      </c>
      <c r="AL1008">
        <v>95708.96</v>
      </c>
      <c r="AM1008">
        <v>240578.2</v>
      </c>
      <c r="AN1008">
        <v>0</v>
      </c>
      <c r="AO1008">
        <v>1913267.8</v>
      </c>
      <c r="AP1008">
        <v>226896.02</v>
      </c>
      <c r="AS1008" s="5">
        <v>72594</v>
      </c>
      <c r="AT1008">
        <v>129612.625</v>
      </c>
      <c r="AU1008">
        <v>42515.48</v>
      </c>
      <c r="AV1008">
        <v>290963.78000000003</v>
      </c>
      <c r="AW1008">
        <v>0</v>
      </c>
      <c r="AX1008">
        <v>1604648.1</v>
      </c>
      <c r="AY1008">
        <v>160779.14000000001</v>
      </c>
      <c r="AZ1008" s="5"/>
    </row>
    <row r="1009" spans="2:52" x14ac:dyDescent="0.2">
      <c r="B1009" s="5">
        <v>72625</v>
      </c>
      <c r="C1009">
        <v>787007.1</v>
      </c>
      <c r="D1009">
        <v>733891.52</v>
      </c>
      <c r="E1009">
        <v>391703.2</v>
      </c>
      <c r="H1009">
        <v>2137160.2000000002</v>
      </c>
      <c r="I1009">
        <v>5701762.5</v>
      </c>
      <c r="J1009">
        <v>3278022.8</v>
      </c>
      <c r="M1009">
        <v>505852.12</v>
      </c>
      <c r="N1009">
        <v>1282650.1000000001</v>
      </c>
      <c r="S1009" s="5">
        <v>72625</v>
      </c>
      <c r="T1009">
        <v>978356.1</v>
      </c>
      <c r="U1009">
        <v>498067.20000000001</v>
      </c>
      <c r="V1009">
        <v>307128.50699999998</v>
      </c>
      <c r="Y1009">
        <v>1763558</v>
      </c>
      <c r="Z1009">
        <v>196806.77</v>
      </c>
      <c r="AD1009">
        <v>343815.75</v>
      </c>
      <c r="AE1009">
        <v>1293503.8999999999</v>
      </c>
      <c r="AJ1009" s="5">
        <v>72625</v>
      </c>
      <c r="AK1009">
        <v>218430.72</v>
      </c>
      <c r="AL1009">
        <v>101389.56</v>
      </c>
      <c r="AM1009">
        <v>246478.19</v>
      </c>
      <c r="AN1009">
        <v>0</v>
      </c>
      <c r="AO1009">
        <v>1910119.9</v>
      </c>
      <c r="AP1009">
        <v>227040.42</v>
      </c>
      <c r="AS1009" s="5">
        <v>72625</v>
      </c>
      <c r="AT1009">
        <v>132015.72</v>
      </c>
      <c r="AU1009">
        <v>46441.375</v>
      </c>
      <c r="AV1009">
        <v>294794.71999999997</v>
      </c>
      <c r="AW1009">
        <v>0</v>
      </c>
      <c r="AX1009">
        <v>1602871.9</v>
      </c>
      <c r="AY1009">
        <v>160686.25</v>
      </c>
      <c r="AZ1009" s="5"/>
    </row>
    <row r="1010" spans="2:52" x14ac:dyDescent="0.2">
      <c r="B1010" s="5">
        <v>72655</v>
      </c>
      <c r="C1010">
        <v>682489.56</v>
      </c>
      <c r="D1010">
        <v>728914.55</v>
      </c>
      <c r="E1010">
        <v>369304.94</v>
      </c>
      <c r="H1010">
        <v>2133450.2000000002</v>
      </c>
      <c r="I1010">
        <v>5574865</v>
      </c>
      <c r="J1010">
        <v>3228687.2</v>
      </c>
      <c r="M1010">
        <v>492567.66</v>
      </c>
      <c r="N1010">
        <v>1238182.1000000001</v>
      </c>
      <c r="S1010" s="5">
        <v>72655</v>
      </c>
      <c r="T1010">
        <v>786907.75</v>
      </c>
      <c r="U1010">
        <v>497679.78</v>
      </c>
      <c r="V1010">
        <v>280591.07</v>
      </c>
      <c r="Y1010">
        <v>1761421.5</v>
      </c>
      <c r="Z1010">
        <v>198819.69</v>
      </c>
      <c r="AD1010">
        <v>343318.12</v>
      </c>
      <c r="AE1010">
        <v>1222607.1000000001</v>
      </c>
      <c r="AJ1010" s="5">
        <v>72655</v>
      </c>
      <c r="AK1010">
        <v>221594.34</v>
      </c>
      <c r="AL1010">
        <v>101541.88</v>
      </c>
      <c r="AM1010">
        <v>251131.33</v>
      </c>
      <c r="AN1010">
        <v>0</v>
      </c>
      <c r="AO1010">
        <v>1906284.9</v>
      </c>
      <c r="AP1010">
        <v>227165.53</v>
      </c>
      <c r="AS1010" s="5">
        <v>72655</v>
      </c>
      <c r="AT1010">
        <v>133470.07999999999</v>
      </c>
      <c r="AU1010">
        <v>45900.116999999998</v>
      </c>
      <c r="AV1010">
        <v>297096.65999999997</v>
      </c>
      <c r="AW1010">
        <v>0</v>
      </c>
      <c r="AX1010">
        <v>1600832.8</v>
      </c>
      <c r="AY1010">
        <v>160588.64000000001</v>
      </c>
      <c r="AZ1010" s="5"/>
    </row>
    <row r="1011" spans="2:52" x14ac:dyDescent="0.2">
      <c r="B1011" s="5">
        <v>72686</v>
      </c>
      <c r="C1011">
        <v>590016.56000000006</v>
      </c>
      <c r="D1011">
        <v>716512.61</v>
      </c>
      <c r="E1011">
        <v>345649.16</v>
      </c>
      <c r="H1011">
        <v>2129117.2000000002</v>
      </c>
      <c r="I1011">
        <v>5364499.5</v>
      </c>
      <c r="J1011">
        <v>3183836.5</v>
      </c>
      <c r="M1011">
        <v>463096.84</v>
      </c>
      <c r="N1011">
        <v>1166233.8999999999</v>
      </c>
      <c r="S1011" s="5">
        <v>72686</v>
      </c>
      <c r="T1011">
        <v>641298.19999999995</v>
      </c>
      <c r="U1011">
        <v>489545.1</v>
      </c>
      <c r="V1011">
        <v>260409.274</v>
      </c>
      <c r="Y1011">
        <v>1759060.2</v>
      </c>
      <c r="Z1011">
        <v>201443.25</v>
      </c>
      <c r="AD1011">
        <v>332433.44</v>
      </c>
      <c r="AE1011">
        <v>1129205.6000000001</v>
      </c>
      <c r="AJ1011" s="5">
        <v>72686</v>
      </c>
      <c r="AK1011">
        <v>219449.64</v>
      </c>
      <c r="AL1011">
        <v>98650.83</v>
      </c>
      <c r="AM1011">
        <v>255311.94</v>
      </c>
      <c r="AN1011">
        <v>0</v>
      </c>
      <c r="AO1011">
        <v>1901846.6</v>
      </c>
      <c r="AP1011">
        <v>227270.7</v>
      </c>
      <c r="AS1011" s="5">
        <v>72686</v>
      </c>
      <c r="AT1011">
        <v>133710.48000000001</v>
      </c>
      <c r="AU1011">
        <v>42642.285000000003</v>
      </c>
      <c r="AV1011">
        <v>299293.34000000003</v>
      </c>
      <c r="AW1011">
        <v>0</v>
      </c>
      <c r="AX1011">
        <v>1598575.8</v>
      </c>
      <c r="AY1011">
        <v>160484.48000000001</v>
      </c>
      <c r="AZ1011" s="5"/>
    </row>
    <row r="1012" spans="2:52" x14ac:dyDescent="0.2">
      <c r="B1012" s="5">
        <v>72717</v>
      </c>
      <c r="C1012">
        <v>551406.80000000005</v>
      </c>
      <c r="D1012">
        <v>703446.28</v>
      </c>
      <c r="E1012">
        <v>328857.40000000002</v>
      </c>
      <c r="H1012">
        <v>2124413.7999999998</v>
      </c>
      <c r="I1012">
        <v>5140630</v>
      </c>
      <c r="J1012">
        <v>3145994.2</v>
      </c>
      <c r="M1012">
        <v>425553.66</v>
      </c>
      <c r="N1012">
        <v>1094191.2</v>
      </c>
      <c r="S1012" s="5">
        <v>72717</v>
      </c>
      <c r="T1012">
        <v>599146.25</v>
      </c>
      <c r="U1012">
        <v>481236.28</v>
      </c>
      <c r="V1012">
        <v>243907.5</v>
      </c>
      <c r="Y1012">
        <v>1756682.4</v>
      </c>
      <c r="Z1012">
        <v>204075.67</v>
      </c>
      <c r="AD1012">
        <v>312101.65999999997</v>
      </c>
      <c r="AE1012">
        <v>1040270.5</v>
      </c>
      <c r="AJ1012" s="5">
        <v>72717</v>
      </c>
      <c r="AK1012">
        <v>211825.02</v>
      </c>
      <c r="AL1012">
        <v>86441.695000000007</v>
      </c>
      <c r="AM1012">
        <v>259283.9</v>
      </c>
      <c r="AN1012">
        <v>0</v>
      </c>
      <c r="AO1012">
        <v>1897056.4</v>
      </c>
      <c r="AP1012">
        <v>227357.06</v>
      </c>
      <c r="AS1012" s="5">
        <v>72717</v>
      </c>
      <c r="AT1012">
        <v>132437.95000000001</v>
      </c>
      <c r="AU1012">
        <v>36511.116999999998</v>
      </c>
      <c r="AV1012">
        <v>301109.40000000002</v>
      </c>
      <c r="AW1012">
        <v>0</v>
      </c>
      <c r="AX1012">
        <v>1596310.2</v>
      </c>
      <c r="AY1012">
        <v>160371.97</v>
      </c>
      <c r="AZ1012" s="5"/>
    </row>
    <row r="1013" spans="2:52" x14ac:dyDescent="0.2">
      <c r="B1013" s="5">
        <v>72745</v>
      </c>
      <c r="C1013">
        <v>523064.2</v>
      </c>
      <c r="D1013">
        <v>699071.23</v>
      </c>
      <c r="E1013">
        <v>313170.34000000003</v>
      </c>
      <c r="H1013">
        <v>2120419.2000000002</v>
      </c>
      <c r="I1013">
        <v>5034111</v>
      </c>
      <c r="J1013">
        <v>3126983</v>
      </c>
      <c r="M1013">
        <v>405206.6</v>
      </c>
      <c r="N1013">
        <v>1019015.2</v>
      </c>
      <c r="S1013" s="5">
        <v>72745</v>
      </c>
      <c r="T1013">
        <v>556926.19999999995</v>
      </c>
      <c r="U1013">
        <v>476834.8</v>
      </c>
      <c r="V1013">
        <v>229802.19500000001</v>
      </c>
      <c r="Y1013">
        <v>1755268</v>
      </c>
      <c r="Z1013">
        <v>205871.67</v>
      </c>
      <c r="AD1013">
        <v>289270.40000000002</v>
      </c>
      <c r="AE1013">
        <v>949917.5</v>
      </c>
      <c r="AJ1013" s="5">
        <v>72745</v>
      </c>
      <c r="AK1013">
        <v>204201.7</v>
      </c>
      <c r="AL1013">
        <v>76343.695000000007</v>
      </c>
      <c r="AM1013">
        <v>262918.78000000003</v>
      </c>
      <c r="AN1013">
        <v>0</v>
      </c>
      <c r="AO1013">
        <v>1892989.8</v>
      </c>
      <c r="AP1013">
        <v>227429.38</v>
      </c>
      <c r="AS1013" s="5">
        <v>72745</v>
      </c>
      <c r="AT1013">
        <v>129594.03</v>
      </c>
      <c r="AU1013">
        <v>28247.678</v>
      </c>
      <c r="AV1013">
        <v>302196.46999999997</v>
      </c>
      <c r="AW1013">
        <v>0</v>
      </c>
      <c r="AX1013">
        <v>1595016.5</v>
      </c>
      <c r="AY1013">
        <v>160251.67000000001</v>
      </c>
      <c r="AZ1013" s="5"/>
    </row>
    <row r="1014" spans="2:52" x14ac:dyDescent="0.2">
      <c r="B1014" s="5">
        <v>72776</v>
      </c>
      <c r="C1014">
        <v>459714.72</v>
      </c>
      <c r="D1014">
        <v>692310.96000000008</v>
      </c>
      <c r="E1014">
        <v>302470.56</v>
      </c>
      <c r="H1014">
        <v>2117420.5</v>
      </c>
      <c r="I1014">
        <v>4985632.5</v>
      </c>
      <c r="J1014">
        <v>3133582.8</v>
      </c>
      <c r="M1014">
        <v>400140.47</v>
      </c>
      <c r="N1014">
        <v>946495.7</v>
      </c>
      <c r="S1014" s="5">
        <v>72776</v>
      </c>
      <c r="T1014">
        <v>506954.12</v>
      </c>
      <c r="U1014">
        <v>464497.44</v>
      </c>
      <c r="V1014">
        <v>224271.361</v>
      </c>
      <c r="Y1014">
        <v>1755090.2</v>
      </c>
      <c r="Z1014">
        <v>206440.58</v>
      </c>
      <c r="AD1014">
        <v>271572.59999999998</v>
      </c>
      <c r="AE1014">
        <v>866654</v>
      </c>
      <c r="AJ1014" s="5">
        <v>72776</v>
      </c>
      <c r="AK1014">
        <v>199841</v>
      </c>
      <c r="AL1014">
        <v>74163.554999999993</v>
      </c>
      <c r="AM1014">
        <v>266220.62</v>
      </c>
      <c r="AN1014">
        <v>0</v>
      </c>
      <c r="AO1014">
        <v>1889927.2</v>
      </c>
      <c r="AP1014">
        <v>227493.16</v>
      </c>
      <c r="AS1014" s="5">
        <v>72776</v>
      </c>
      <c r="AT1014">
        <v>125841.836</v>
      </c>
      <c r="AU1014">
        <v>22978.724999999999</v>
      </c>
      <c r="AV1014">
        <v>301725.88</v>
      </c>
      <c r="AW1014">
        <v>0</v>
      </c>
      <c r="AX1014">
        <v>1594962.2</v>
      </c>
      <c r="AY1014">
        <v>160127.98000000001</v>
      </c>
      <c r="AZ1014" s="5"/>
    </row>
    <row r="1015" spans="2:52" x14ac:dyDescent="0.2">
      <c r="B1015" s="5">
        <v>72806</v>
      </c>
      <c r="C1015">
        <v>431499.3</v>
      </c>
      <c r="D1015">
        <v>692847.4800000001</v>
      </c>
      <c r="E1015">
        <v>303296.94</v>
      </c>
      <c r="H1015">
        <v>2115332</v>
      </c>
      <c r="I1015">
        <v>5026687.5</v>
      </c>
      <c r="J1015">
        <v>3128434.2</v>
      </c>
      <c r="M1015">
        <v>398352.25</v>
      </c>
      <c r="N1015">
        <v>899517.25</v>
      </c>
      <c r="S1015" s="5">
        <v>72806</v>
      </c>
      <c r="T1015">
        <v>479641.06</v>
      </c>
      <c r="U1015">
        <v>456796.66</v>
      </c>
      <c r="V1015">
        <v>230496.217</v>
      </c>
      <c r="Y1015">
        <v>1756051.5</v>
      </c>
      <c r="Z1015">
        <v>205904.56</v>
      </c>
      <c r="AD1015">
        <v>259120.47</v>
      </c>
      <c r="AE1015">
        <v>810999.06</v>
      </c>
      <c r="AJ1015" s="5">
        <v>72806</v>
      </c>
      <c r="AK1015">
        <v>197531.44</v>
      </c>
      <c r="AL1015">
        <v>74439.199999999997</v>
      </c>
      <c r="AM1015">
        <v>269163.84000000003</v>
      </c>
      <c r="AN1015">
        <v>0</v>
      </c>
      <c r="AO1015">
        <v>1887778.1</v>
      </c>
      <c r="AP1015">
        <v>227554</v>
      </c>
      <c r="AS1015" s="5">
        <v>72806</v>
      </c>
      <c r="AT1015">
        <v>122351.66</v>
      </c>
      <c r="AU1015">
        <v>20386.623</v>
      </c>
      <c r="AV1015">
        <v>299409.7</v>
      </c>
      <c r="AW1015">
        <v>0</v>
      </c>
      <c r="AX1015">
        <v>1596045.9</v>
      </c>
      <c r="AY1015">
        <v>160005.44</v>
      </c>
      <c r="AZ1015" s="5"/>
    </row>
    <row r="1016" spans="2:52" x14ac:dyDescent="0.2">
      <c r="B1016" s="5">
        <v>72837</v>
      </c>
      <c r="C1016">
        <v>479969.12</v>
      </c>
      <c r="D1016">
        <v>694557.83</v>
      </c>
      <c r="E1016">
        <v>317661.5</v>
      </c>
      <c r="H1016">
        <v>2114037.5</v>
      </c>
      <c r="I1016">
        <v>5115350</v>
      </c>
      <c r="J1016">
        <v>3140617.2</v>
      </c>
      <c r="M1016">
        <v>403674.5</v>
      </c>
      <c r="N1016">
        <v>912676.5</v>
      </c>
      <c r="S1016" s="5">
        <v>72837</v>
      </c>
      <c r="T1016">
        <v>521915.84</v>
      </c>
      <c r="U1016">
        <v>452296.06</v>
      </c>
      <c r="V1016">
        <v>252828.402</v>
      </c>
      <c r="Y1016">
        <v>1758014.8</v>
      </c>
      <c r="Z1016">
        <v>204551.44</v>
      </c>
      <c r="AD1016">
        <v>252334.84</v>
      </c>
      <c r="AE1016">
        <v>819763.9</v>
      </c>
      <c r="AJ1016" s="5">
        <v>72837</v>
      </c>
      <c r="AK1016">
        <v>197031.98</v>
      </c>
      <c r="AL1016">
        <v>76638.210000000006</v>
      </c>
      <c r="AM1016">
        <v>272430.94</v>
      </c>
      <c r="AN1016">
        <v>0</v>
      </c>
      <c r="AO1016">
        <v>1886420.8</v>
      </c>
      <c r="AP1016">
        <v>227616.75</v>
      </c>
      <c r="AS1016" s="5">
        <v>72837</v>
      </c>
      <c r="AT1016">
        <v>120097.09</v>
      </c>
      <c r="AU1016">
        <v>19275.633000000002</v>
      </c>
      <c r="AV1016">
        <v>299037.34000000003</v>
      </c>
      <c r="AW1016">
        <v>0</v>
      </c>
      <c r="AX1016">
        <v>1598126.9</v>
      </c>
      <c r="AY1016">
        <v>159887.92000000001</v>
      </c>
      <c r="AZ1016" s="5"/>
    </row>
    <row r="1017" spans="2:52" x14ac:dyDescent="0.2">
      <c r="B1017" s="5">
        <v>72867</v>
      </c>
      <c r="C1017">
        <v>575000.19999999995</v>
      </c>
      <c r="D1017">
        <v>702396.34</v>
      </c>
      <c r="E1017">
        <v>350819.34</v>
      </c>
      <c r="H1017">
        <v>2113427.5</v>
      </c>
      <c r="I1017">
        <v>5234263.5</v>
      </c>
      <c r="J1017">
        <v>3204484</v>
      </c>
      <c r="M1017">
        <v>416630.34</v>
      </c>
      <c r="N1017">
        <v>1044193.2</v>
      </c>
      <c r="S1017" s="5">
        <v>72867</v>
      </c>
      <c r="T1017">
        <v>604633.56000000006</v>
      </c>
      <c r="U1017">
        <v>452385.84</v>
      </c>
      <c r="V1017">
        <v>284028.30599999998</v>
      </c>
      <c r="Y1017">
        <v>1760851</v>
      </c>
      <c r="Z1017">
        <v>202602.44</v>
      </c>
      <c r="AD1017">
        <v>252652.02</v>
      </c>
      <c r="AE1017">
        <v>928709.94</v>
      </c>
      <c r="AJ1017" s="5">
        <v>72867</v>
      </c>
      <c r="AK1017">
        <v>198397.69</v>
      </c>
      <c r="AL1017">
        <v>80365.070000000007</v>
      </c>
      <c r="AM1017">
        <v>277167.2</v>
      </c>
      <c r="AN1017">
        <v>0</v>
      </c>
      <c r="AO1017">
        <v>1885742</v>
      </c>
      <c r="AP1017">
        <v>227685.34</v>
      </c>
      <c r="AS1017" s="5">
        <v>72867</v>
      </c>
      <c r="AT1017">
        <v>119190.72</v>
      </c>
      <c r="AU1017">
        <v>19202.583999999999</v>
      </c>
      <c r="AV1017">
        <v>300455.59999999998</v>
      </c>
      <c r="AW1017">
        <v>0</v>
      </c>
      <c r="AX1017">
        <v>1601072.2</v>
      </c>
      <c r="AY1017">
        <v>159778.76999999999</v>
      </c>
      <c r="AZ1017" s="5"/>
    </row>
    <row r="1018" spans="2:52" x14ac:dyDescent="0.2">
      <c r="B1018" s="5">
        <v>72898</v>
      </c>
      <c r="C1018">
        <v>700172.6</v>
      </c>
      <c r="D1018">
        <v>712905.74</v>
      </c>
      <c r="E1018">
        <v>382320.03</v>
      </c>
      <c r="H1018">
        <v>2113404</v>
      </c>
      <c r="I1018">
        <v>5329548</v>
      </c>
      <c r="J1018">
        <v>3289645</v>
      </c>
      <c r="M1018">
        <v>442219.03</v>
      </c>
      <c r="N1018">
        <v>1253658.8</v>
      </c>
      <c r="S1018" s="5">
        <v>72898</v>
      </c>
      <c r="T1018">
        <v>648484.9</v>
      </c>
      <c r="U1018">
        <v>458605.38</v>
      </c>
      <c r="V1018">
        <v>310465.70900000003</v>
      </c>
      <c r="Y1018">
        <v>1764445.9</v>
      </c>
      <c r="Z1018">
        <v>200286.7</v>
      </c>
      <c r="AD1018">
        <v>263430.34000000003</v>
      </c>
      <c r="AE1018">
        <v>1088245.2</v>
      </c>
      <c r="AJ1018" s="5">
        <v>72898</v>
      </c>
      <c r="AK1018">
        <v>201871.4</v>
      </c>
      <c r="AL1018">
        <v>87440.29</v>
      </c>
      <c r="AM1018">
        <v>284142.44</v>
      </c>
      <c r="AN1018">
        <v>0</v>
      </c>
      <c r="AO1018">
        <v>1885640.9</v>
      </c>
      <c r="AP1018">
        <v>227763.23</v>
      </c>
      <c r="AS1018" s="5">
        <v>72898</v>
      </c>
      <c r="AT1018">
        <v>119244.71</v>
      </c>
      <c r="AU1018">
        <v>20990.988000000001</v>
      </c>
      <c r="AV1018">
        <v>303555.84000000003</v>
      </c>
      <c r="AW1018">
        <v>0</v>
      </c>
      <c r="AX1018">
        <v>1604765.1</v>
      </c>
      <c r="AY1018">
        <v>159680.85999999999</v>
      </c>
      <c r="AZ1018" s="5"/>
    </row>
    <row r="1019" spans="2:52" x14ac:dyDescent="0.2">
      <c r="B1019" s="5">
        <v>72929</v>
      </c>
      <c r="C1019">
        <v>787351.75</v>
      </c>
      <c r="D1019">
        <v>727273.64</v>
      </c>
      <c r="E1019">
        <v>390517.78</v>
      </c>
      <c r="H1019">
        <v>2113881.2000000002</v>
      </c>
      <c r="I1019">
        <v>5453468</v>
      </c>
      <c r="J1019">
        <v>3318584</v>
      </c>
      <c r="M1019">
        <v>477254.06</v>
      </c>
      <c r="N1019">
        <v>1400447.9</v>
      </c>
      <c r="S1019" s="5">
        <v>72929</v>
      </c>
      <c r="T1019">
        <v>680938.6</v>
      </c>
      <c r="U1019">
        <v>465251.94</v>
      </c>
      <c r="V1019">
        <v>316328.95999999996</v>
      </c>
      <c r="Y1019">
        <v>1768699.8</v>
      </c>
      <c r="Z1019">
        <v>198088.6</v>
      </c>
      <c r="AD1019">
        <v>282714.44</v>
      </c>
      <c r="AE1019">
        <v>1195592.8</v>
      </c>
      <c r="AJ1019" s="5">
        <v>72929</v>
      </c>
      <c r="AK1019">
        <v>207694.97</v>
      </c>
      <c r="AL1019">
        <v>97794.41</v>
      </c>
      <c r="AM1019">
        <v>293182.03000000003</v>
      </c>
      <c r="AN1019">
        <v>0</v>
      </c>
      <c r="AO1019">
        <v>1886028</v>
      </c>
      <c r="AP1019">
        <v>227853.2</v>
      </c>
      <c r="AS1019" s="5">
        <v>72929</v>
      </c>
      <c r="AT1019">
        <v>120464.66</v>
      </c>
      <c r="AU1019">
        <v>25010.171999999999</v>
      </c>
      <c r="AV1019">
        <v>308290.65999999997</v>
      </c>
      <c r="AW1019">
        <v>0</v>
      </c>
      <c r="AX1019">
        <v>1609103.1</v>
      </c>
      <c r="AY1019">
        <v>159596.69</v>
      </c>
      <c r="AZ1019" s="5"/>
    </row>
    <row r="1020" spans="2:52" x14ac:dyDescent="0.2">
      <c r="B1020" s="5">
        <v>72959</v>
      </c>
      <c r="C1020">
        <v>810671.5</v>
      </c>
      <c r="D1020">
        <v>738052.70000000007</v>
      </c>
      <c r="E1020">
        <v>381208.78</v>
      </c>
      <c r="H1020">
        <v>2114783.2000000002</v>
      </c>
      <c r="I1020">
        <v>5526369</v>
      </c>
      <c r="J1020">
        <v>3286612</v>
      </c>
      <c r="M1020">
        <v>508630.44</v>
      </c>
      <c r="N1020">
        <v>1425477.4</v>
      </c>
      <c r="S1020" s="5">
        <v>72959</v>
      </c>
      <c r="T1020">
        <v>692903.1</v>
      </c>
      <c r="U1020">
        <v>472449.72</v>
      </c>
      <c r="V1020">
        <v>308400.06400000001</v>
      </c>
      <c r="Y1020">
        <v>1773525.6</v>
      </c>
      <c r="Z1020">
        <v>196772.83</v>
      </c>
      <c r="AD1020">
        <v>302152.88</v>
      </c>
      <c r="AE1020">
        <v>1214957.8</v>
      </c>
      <c r="AJ1020" s="5">
        <v>72959</v>
      </c>
      <c r="AK1020">
        <v>215596.2</v>
      </c>
      <c r="AL1020">
        <v>109344.79</v>
      </c>
      <c r="AM1020">
        <v>303928.65999999997</v>
      </c>
      <c r="AN1020">
        <v>0</v>
      </c>
      <c r="AO1020">
        <v>1886825.9</v>
      </c>
      <c r="AP1020">
        <v>227957.69</v>
      </c>
      <c r="AS1020" s="5">
        <v>72959</v>
      </c>
      <c r="AT1020">
        <v>122669.85</v>
      </c>
      <c r="AU1020">
        <v>29979.197</v>
      </c>
      <c r="AV1020">
        <v>314097.78000000003</v>
      </c>
      <c r="AW1020">
        <v>0</v>
      </c>
      <c r="AX1020">
        <v>1613997.2</v>
      </c>
      <c r="AY1020">
        <v>159528.6</v>
      </c>
      <c r="AZ1020" s="5"/>
    </row>
    <row r="1021" spans="2:52" x14ac:dyDescent="0.2">
      <c r="B1021" s="5">
        <v>72990</v>
      </c>
      <c r="C1021">
        <v>737414.1</v>
      </c>
      <c r="D1021">
        <v>736773.52</v>
      </c>
      <c r="E1021">
        <v>364273.28</v>
      </c>
      <c r="H1021">
        <v>2116044.5</v>
      </c>
      <c r="I1021">
        <v>5498827</v>
      </c>
      <c r="J1021">
        <v>3255423.8</v>
      </c>
      <c r="M1021">
        <v>518534.38</v>
      </c>
      <c r="N1021">
        <v>1365368.2</v>
      </c>
      <c r="S1021" s="5">
        <v>72990</v>
      </c>
      <c r="T1021">
        <v>692277.94</v>
      </c>
      <c r="U1021">
        <v>472972.94</v>
      </c>
      <c r="V1021">
        <v>293195.81000000006</v>
      </c>
      <c r="Y1021">
        <v>1778848.2</v>
      </c>
      <c r="Z1021">
        <v>196700.05</v>
      </c>
      <c r="AD1021">
        <v>313295.03000000003</v>
      </c>
      <c r="AE1021">
        <v>1175550.1000000001</v>
      </c>
      <c r="AJ1021" s="5">
        <v>72990</v>
      </c>
      <c r="AK1021">
        <v>222876.77</v>
      </c>
      <c r="AL1021">
        <v>117634.66</v>
      </c>
      <c r="AM1021">
        <v>313724.62</v>
      </c>
      <c r="AN1021">
        <v>0</v>
      </c>
      <c r="AO1021">
        <v>1887966.2</v>
      </c>
      <c r="AP1021">
        <v>228078.52</v>
      </c>
      <c r="AS1021" s="5">
        <v>72990</v>
      </c>
      <c r="AT1021">
        <v>125146.96</v>
      </c>
      <c r="AU1021">
        <v>34479.620000000003</v>
      </c>
      <c r="AV1021">
        <v>319566.96999999997</v>
      </c>
      <c r="AW1021">
        <v>0</v>
      </c>
      <c r="AX1021">
        <v>1619369.9</v>
      </c>
      <c r="AY1021">
        <v>159478.60999999999</v>
      </c>
      <c r="AZ1021" s="5"/>
    </row>
    <row r="1022" spans="2:52" x14ac:dyDescent="0.2">
      <c r="B1022" s="5">
        <v>73020</v>
      </c>
      <c r="C1022">
        <v>605245.30000000005</v>
      </c>
      <c r="D1022">
        <v>730297.32</v>
      </c>
      <c r="E1022">
        <v>344900.5</v>
      </c>
      <c r="H1022">
        <v>2117606.7999999998</v>
      </c>
      <c r="I1022">
        <v>5417429.5</v>
      </c>
      <c r="J1022">
        <v>3237151.2</v>
      </c>
      <c r="M1022">
        <v>501640.44</v>
      </c>
      <c r="N1022">
        <v>1267938.6000000001</v>
      </c>
      <c r="S1022" s="5">
        <v>73020</v>
      </c>
      <c r="T1022">
        <v>664337.80000000005</v>
      </c>
      <c r="U1022">
        <v>470229.94</v>
      </c>
      <c r="V1022">
        <v>286935.18800000002</v>
      </c>
      <c r="Y1022">
        <v>1784601.2</v>
      </c>
      <c r="Z1022">
        <v>197659.2</v>
      </c>
      <c r="AD1022">
        <v>313604.21999999997</v>
      </c>
      <c r="AE1022">
        <v>1112019.8</v>
      </c>
      <c r="AJ1022" s="5">
        <v>73020</v>
      </c>
      <c r="AK1022">
        <v>226098.69</v>
      </c>
      <c r="AL1022">
        <v>117191.80499999999</v>
      </c>
      <c r="AM1022">
        <v>322023.65999999997</v>
      </c>
      <c r="AN1022">
        <v>0</v>
      </c>
      <c r="AO1022">
        <v>1889389.4</v>
      </c>
      <c r="AP1022">
        <v>228217.39</v>
      </c>
      <c r="AS1022" s="5">
        <v>73020</v>
      </c>
      <c r="AT1022">
        <v>126930.92</v>
      </c>
      <c r="AU1022">
        <v>35626.644999999997</v>
      </c>
      <c r="AV1022">
        <v>323961.46999999997</v>
      </c>
      <c r="AW1022">
        <v>0</v>
      </c>
      <c r="AX1022">
        <v>1625152.5</v>
      </c>
      <c r="AY1022">
        <v>159448.78</v>
      </c>
      <c r="AZ1022" s="5"/>
    </row>
    <row r="1023" spans="2:52" x14ac:dyDescent="0.2">
      <c r="B1023" s="5">
        <v>73051</v>
      </c>
      <c r="C1023">
        <v>525274.43999999994</v>
      </c>
      <c r="D1023">
        <v>723534.89999999991</v>
      </c>
      <c r="E1023">
        <v>327915.28000000003</v>
      </c>
      <c r="H1023">
        <v>2119420.2000000002</v>
      </c>
      <c r="I1023">
        <v>5268436.5</v>
      </c>
      <c r="J1023">
        <v>3216607.5</v>
      </c>
      <c r="M1023">
        <v>469201.56</v>
      </c>
      <c r="N1023">
        <v>1154188.8</v>
      </c>
      <c r="S1023" s="5">
        <v>73051</v>
      </c>
      <c r="T1023">
        <v>648198.80000000005</v>
      </c>
      <c r="U1023">
        <v>465891.03</v>
      </c>
      <c r="V1023">
        <v>271827.69699999999</v>
      </c>
      <c r="Y1023">
        <v>1790726.9</v>
      </c>
      <c r="Z1023">
        <v>198769.56</v>
      </c>
      <c r="AD1023">
        <v>303986.28000000003</v>
      </c>
      <c r="AE1023">
        <v>1026554.56</v>
      </c>
      <c r="AJ1023" s="5">
        <v>73051</v>
      </c>
      <c r="AK1023">
        <v>223343.28</v>
      </c>
      <c r="AL1023">
        <v>107173</v>
      </c>
      <c r="AM1023">
        <v>329752.5</v>
      </c>
      <c r="AN1023">
        <v>0</v>
      </c>
      <c r="AO1023">
        <v>1891044.6</v>
      </c>
      <c r="AP1023">
        <v>228375.48</v>
      </c>
      <c r="AS1023" s="5">
        <v>73051</v>
      </c>
      <c r="AT1023">
        <v>127360.48</v>
      </c>
      <c r="AU1023">
        <v>32518.45</v>
      </c>
      <c r="AV1023">
        <v>327567.44</v>
      </c>
      <c r="AW1023">
        <v>0</v>
      </c>
      <c r="AX1023">
        <v>1631285.8</v>
      </c>
      <c r="AY1023">
        <v>159440.94</v>
      </c>
      <c r="AZ1023" s="5"/>
    </row>
    <row r="1024" spans="2:52" x14ac:dyDescent="0.2">
      <c r="B1024" s="5">
        <v>73082</v>
      </c>
      <c r="C1024">
        <v>500197.03</v>
      </c>
      <c r="D1024">
        <v>711896.37999999989</v>
      </c>
      <c r="E1024">
        <v>315799.59999999998</v>
      </c>
      <c r="H1024">
        <v>2121441.2000000002</v>
      </c>
      <c r="I1024">
        <v>5136784.5</v>
      </c>
      <c r="J1024">
        <v>3193539.8</v>
      </c>
      <c r="M1024">
        <v>438101.97</v>
      </c>
      <c r="N1024">
        <v>1045405.25</v>
      </c>
      <c r="S1024" s="5">
        <v>73082</v>
      </c>
      <c r="T1024">
        <v>655680.30000000005</v>
      </c>
      <c r="U1024">
        <v>467655.88</v>
      </c>
      <c r="V1024">
        <v>258690.03200000001</v>
      </c>
      <c r="Y1024">
        <v>1797173.2</v>
      </c>
      <c r="Z1024">
        <v>199598.61</v>
      </c>
      <c r="AD1024">
        <v>294702</v>
      </c>
      <c r="AE1024">
        <v>933433.06</v>
      </c>
      <c r="AJ1024" s="5">
        <v>73082</v>
      </c>
      <c r="AK1024">
        <v>216036.42</v>
      </c>
      <c r="AL1024">
        <v>95627.44</v>
      </c>
      <c r="AM1024">
        <v>335467.71999999997</v>
      </c>
      <c r="AN1024">
        <v>0</v>
      </c>
      <c r="AO1024">
        <v>1892887.4</v>
      </c>
      <c r="AP1024">
        <v>228553.8</v>
      </c>
      <c r="AS1024" s="5">
        <v>73082</v>
      </c>
      <c r="AT1024">
        <v>126397.18</v>
      </c>
      <c r="AU1024">
        <v>29813.705000000002</v>
      </c>
      <c r="AV1024">
        <v>330038</v>
      </c>
      <c r="AW1024">
        <v>0</v>
      </c>
      <c r="AX1024">
        <v>1637716.4</v>
      </c>
      <c r="AY1024">
        <v>159457.1</v>
      </c>
      <c r="AZ1024" s="5"/>
    </row>
    <row r="1025" spans="2:52" x14ac:dyDescent="0.2">
      <c r="B1025" s="5">
        <v>73110</v>
      </c>
      <c r="C1025">
        <v>495233.6</v>
      </c>
      <c r="D1025">
        <v>695369.88</v>
      </c>
      <c r="E1025">
        <v>304864.28000000003</v>
      </c>
      <c r="H1025">
        <v>2123632.7999999998</v>
      </c>
      <c r="I1025">
        <v>5038054.5</v>
      </c>
      <c r="J1025">
        <v>3181318.2</v>
      </c>
      <c r="M1025">
        <v>402111.16</v>
      </c>
      <c r="N1025">
        <v>936821.94</v>
      </c>
      <c r="S1025" s="5">
        <v>73110</v>
      </c>
      <c r="T1025">
        <v>683695.4</v>
      </c>
      <c r="U1025">
        <v>463105.22</v>
      </c>
      <c r="V1025">
        <v>265546.59000000003</v>
      </c>
      <c r="Y1025">
        <v>1803896</v>
      </c>
      <c r="Z1025">
        <v>200116.23</v>
      </c>
      <c r="AD1025">
        <v>283709.65999999997</v>
      </c>
      <c r="AE1025">
        <v>863753.7</v>
      </c>
      <c r="AJ1025" s="5">
        <v>73110</v>
      </c>
      <c r="AK1025">
        <v>206681.7</v>
      </c>
      <c r="AL1025">
        <v>80083.92</v>
      </c>
      <c r="AM1025">
        <v>337993.38</v>
      </c>
      <c r="AN1025">
        <v>0</v>
      </c>
      <c r="AO1025">
        <v>1894879.9</v>
      </c>
      <c r="AP1025">
        <v>228752.97</v>
      </c>
      <c r="AS1025" s="5">
        <v>73110</v>
      </c>
      <c r="AT1025">
        <v>123861.125</v>
      </c>
      <c r="AU1025">
        <v>27821.322</v>
      </c>
      <c r="AV1025">
        <v>331078.8</v>
      </c>
      <c r="AW1025">
        <v>0</v>
      </c>
      <c r="AX1025">
        <v>1644396.6</v>
      </c>
      <c r="AY1025">
        <v>159499.12</v>
      </c>
      <c r="AZ1025" s="5"/>
    </row>
    <row r="1026" spans="2:52" x14ac:dyDescent="0.2">
      <c r="B1026" s="5">
        <v>73141</v>
      </c>
      <c r="C1026">
        <v>501177.5</v>
      </c>
      <c r="D1026">
        <v>681442.95</v>
      </c>
      <c r="E1026">
        <v>300118.34000000003</v>
      </c>
      <c r="H1026">
        <v>2125963</v>
      </c>
      <c r="I1026">
        <v>4968307.5</v>
      </c>
      <c r="J1026">
        <v>3162577.5</v>
      </c>
      <c r="M1026">
        <v>372028.53</v>
      </c>
      <c r="N1026">
        <v>834587.5</v>
      </c>
      <c r="S1026" s="5">
        <v>73141</v>
      </c>
      <c r="T1026">
        <v>688596.94</v>
      </c>
      <c r="U1026">
        <v>456853.22</v>
      </c>
      <c r="V1026">
        <v>291478.02300000004</v>
      </c>
      <c r="Y1026">
        <v>1810853.4</v>
      </c>
      <c r="Z1026">
        <v>199950.11</v>
      </c>
      <c r="AD1026">
        <v>272615.59999999998</v>
      </c>
      <c r="AE1026">
        <v>855402.25</v>
      </c>
      <c r="AJ1026" s="5">
        <v>73141</v>
      </c>
      <c r="AK1026">
        <v>198093.3</v>
      </c>
      <c r="AL1026">
        <v>66370.929999999993</v>
      </c>
      <c r="AM1026">
        <v>335349.96999999997</v>
      </c>
      <c r="AN1026">
        <v>0</v>
      </c>
      <c r="AO1026">
        <v>1896989.6</v>
      </c>
      <c r="AP1026">
        <v>228973.4</v>
      </c>
      <c r="AS1026" s="5">
        <v>73141</v>
      </c>
      <c r="AT1026">
        <v>120004.086</v>
      </c>
      <c r="AU1026">
        <v>26599.743999999999</v>
      </c>
      <c r="AV1026">
        <v>331428.40000000002</v>
      </c>
      <c r="AW1026">
        <v>0</v>
      </c>
      <c r="AX1026">
        <v>1651284.4</v>
      </c>
      <c r="AY1026">
        <v>159569.04999999999</v>
      </c>
      <c r="AZ1026" s="5"/>
    </row>
    <row r="1027" spans="2:52" x14ac:dyDescent="0.2">
      <c r="B1027" s="5">
        <v>73171</v>
      </c>
      <c r="C1027">
        <v>512458.88</v>
      </c>
      <c r="D1027">
        <v>675099.37000000011</v>
      </c>
      <c r="E1027">
        <v>298984.25</v>
      </c>
      <c r="H1027">
        <v>2128405</v>
      </c>
      <c r="I1027">
        <v>4969406</v>
      </c>
      <c r="J1027">
        <v>3132732</v>
      </c>
      <c r="M1027">
        <v>359678.75</v>
      </c>
      <c r="N1027">
        <v>758997.75</v>
      </c>
      <c r="S1027" s="5">
        <v>73171</v>
      </c>
      <c r="T1027">
        <v>755624.7</v>
      </c>
      <c r="U1027">
        <v>450244.38</v>
      </c>
      <c r="V1027">
        <v>331087.788</v>
      </c>
      <c r="Y1027">
        <v>1818009</v>
      </c>
      <c r="Z1027">
        <v>198970.95</v>
      </c>
      <c r="AD1027">
        <v>263956.2</v>
      </c>
      <c r="AE1027">
        <v>953566.7</v>
      </c>
      <c r="AJ1027" s="5">
        <v>73171</v>
      </c>
      <c r="AK1027">
        <v>192417.17</v>
      </c>
      <c r="AL1027">
        <v>60202.31</v>
      </c>
      <c r="AM1027">
        <v>329153.78000000003</v>
      </c>
      <c r="AN1027">
        <v>0</v>
      </c>
      <c r="AO1027">
        <v>1899189.6</v>
      </c>
      <c r="AP1027">
        <v>229215.33</v>
      </c>
      <c r="AS1027" s="5">
        <v>73171</v>
      </c>
      <c r="AT1027">
        <v>116616.5</v>
      </c>
      <c r="AU1027">
        <v>23519.708999999999</v>
      </c>
      <c r="AV1027">
        <v>333447.84000000003</v>
      </c>
      <c r="AW1027">
        <v>0</v>
      </c>
      <c r="AX1027">
        <v>1658340.2</v>
      </c>
      <c r="AY1027">
        <v>159669</v>
      </c>
      <c r="AZ1027" s="5"/>
    </row>
    <row r="1028" spans="2:52" x14ac:dyDescent="0.2">
      <c r="B1028" s="5">
        <v>73202</v>
      </c>
      <c r="C1028">
        <v>537303</v>
      </c>
      <c r="D1028">
        <v>671761.67</v>
      </c>
      <c r="E1028">
        <v>312849.84000000003</v>
      </c>
      <c r="H1028">
        <v>2130936.5</v>
      </c>
      <c r="I1028">
        <v>5002619</v>
      </c>
      <c r="J1028">
        <v>3105325.5</v>
      </c>
      <c r="M1028">
        <v>356802.3</v>
      </c>
      <c r="N1028">
        <v>739146.5</v>
      </c>
      <c r="S1028" s="5">
        <v>73202</v>
      </c>
      <c r="T1028">
        <v>836544.75</v>
      </c>
      <c r="U1028">
        <v>449462.22</v>
      </c>
      <c r="V1028">
        <v>371250.22200000001</v>
      </c>
      <c r="Y1028">
        <v>1825330.1</v>
      </c>
      <c r="Z1028">
        <v>197153.4</v>
      </c>
      <c r="AD1028">
        <v>261375.98</v>
      </c>
      <c r="AE1028">
        <v>1162204.2</v>
      </c>
      <c r="AJ1028" s="5">
        <v>73202</v>
      </c>
      <c r="AK1028">
        <v>189369.73</v>
      </c>
      <c r="AL1028">
        <v>57544.06</v>
      </c>
      <c r="AM1028">
        <v>325906</v>
      </c>
      <c r="AN1028">
        <v>0</v>
      </c>
      <c r="AO1028">
        <v>1901458.2</v>
      </c>
      <c r="AP1028">
        <v>229478.67</v>
      </c>
      <c r="AS1028" s="5">
        <v>73202</v>
      </c>
      <c r="AT1028">
        <v>115088.53</v>
      </c>
      <c r="AU1028">
        <v>21493.248</v>
      </c>
      <c r="AV1028">
        <v>338721.12</v>
      </c>
      <c r="AW1028">
        <v>0</v>
      </c>
      <c r="AX1028">
        <v>1665528.9</v>
      </c>
      <c r="AY1028">
        <v>159801.28</v>
      </c>
      <c r="AZ1028" s="5"/>
    </row>
    <row r="1029" spans="2:52" x14ac:dyDescent="0.2">
      <c r="B1029" s="5">
        <v>73232</v>
      </c>
      <c r="C1029">
        <v>598962.75</v>
      </c>
      <c r="D1029">
        <v>675948.5</v>
      </c>
      <c r="E1029">
        <v>340075.25</v>
      </c>
      <c r="H1029">
        <v>2133539.7999999998</v>
      </c>
      <c r="I1029">
        <v>5087427</v>
      </c>
      <c r="J1029">
        <v>3114416.2</v>
      </c>
      <c r="M1029">
        <v>365290.84</v>
      </c>
      <c r="N1029">
        <v>817011.94</v>
      </c>
      <c r="S1029" s="5">
        <v>73232</v>
      </c>
      <c r="T1029">
        <v>919725.7</v>
      </c>
      <c r="U1029">
        <v>451639.3</v>
      </c>
      <c r="V1029">
        <v>414959.57400000002</v>
      </c>
      <c r="Y1029">
        <v>1832785.4</v>
      </c>
      <c r="Z1029">
        <v>194798.67</v>
      </c>
      <c r="AD1029">
        <v>268334.78000000003</v>
      </c>
      <c r="AE1029">
        <v>1422962.5</v>
      </c>
      <c r="AJ1029" s="5">
        <v>73232</v>
      </c>
      <c r="AK1029">
        <v>188344.55</v>
      </c>
      <c r="AL1029">
        <v>59127.093999999997</v>
      </c>
      <c r="AM1029">
        <v>327385.44</v>
      </c>
      <c r="AN1029">
        <v>0</v>
      </c>
      <c r="AO1029">
        <v>1903776.2</v>
      </c>
      <c r="AP1029">
        <v>229763.27</v>
      </c>
      <c r="AS1029" s="5">
        <v>73232</v>
      </c>
      <c r="AT1029">
        <v>115170.92</v>
      </c>
      <c r="AU1029">
        <v>22886.17</v>
      </c>
      <c r="AV1029">
        <v>346997.47</v>
      </c>
      <c r="AW1029">
        <v>0</v>
      </c>
      <c r="AX1029">
        <v>1672817</v>
      </c>
      <c r="AY1029">
        <v>159968.35999999999</v>
      </c>
      <c r="AZ1029" s="5"/>
    </row>
    <row r="1030" spans="2:52" x14ac:dyDescent="0.2">
      <c r="B1030" s="5">
        <v>73263</v>
      </c>
      <c r="C1030">
        <v>664539.6</v>
      </c>
      <c r="D1030">
        <v>687517.75</v>
      </c>
      <c r="E1030">
        <v>375031.66</v>
      </c>
      <c r="H1030">
        <v>2136198.7999999998</v>
      </c>
      <c r="I1030">
        <v>5278245</v>
      </c>
      <c r="J1030">
        <v>3189084.5</v>
      </c>
      <c r="M1030">
        <v>396934.28</v>
      </c>
      <c r="N1030">
        <v>1009430.44</v>
      </c>
      <c r="S1030" s="5">
        <v>73263</v>
      </c>
      <c r="T1030">
        <v>1046257.3</v>
      </c>
      <c r="U1030">
        <v>460964.72</v>
      </c>
      <c r="V1030">
        <v>426241.554</v>
      </c>
      <c r="Y1030">
        <v>1840346</v>
      </c>
      <c r="Z1030">
        <v>192282.52</v>
      </c>
      <c r="AD1030">
        <v>288857.44</v>
      </c>
      <c r="AE1030">
        <v>1648602.5</v>
      </c>
      <c r="AJ1030" s="5">
        <v>73263</v>
      </c>
      <c r="AK1030">
        <v>190373</v>
      </c>
      <c r="AL1030">
        <v>68450.86</v>
      </c>
      <c r="AM1030">
        <v>331723.90000000002</v>
      </c>
      <c r="AN1030">
        <v>0</v>
      </c>
      <c r="AO1030">
        <v>1906130.1</v>
      </c>
      <c r="AP1030">
        <v>230068.75</v>
      </c>
      <c r="AS1030" s="5">
        <v>73263</v>
      </c>
      <c r="AT1030">
        <v>116332.30499999999</v>
      </c>
      <c r="AU1030">
        <v>26635.636999999999</v>
      </c>
      <c r="AV1030">
        <v>358420.56</v>
      </c>
      <c r="AW1030">
        <v>0</v>
      </c>
      <c r="AX1030">
        <v>1680172.9</v>
      </c>
      <c r="AY1030">
        <v>160173.07999999999</v>
      </c>
      <c r="AZ1030" s="5"/>
    </row>
    <row r="1031" spans="2:52" x14ac:dyDescent="0.2">
      <c r="B1031" s="5">
        <v>73294</v>
      </c>
      <c r="C1031">
        <v>732755.94</v>
      </c>
      <c r="D1031">
        <v>698202.52</v>
      </c>
      <c r="E1031">
        <v>395018.16</v>
      </c>
      <c r="H1031">
        <v>2138902.5</v>
      </c>
      <c r="I1031">
        <v>5478237.5</v>
      </c>
      <c r="J1031">
        <v>3252334</v>
      </c>
      <c r="M1031">
        <v>442857.66</v>
      </c>
      <c r="N1031">
        <v>1193161</v>
      </c>
      <c r="S1031" s="5">
        <v>73294</v>
      </c>
      <c r="T1031">
        <v>1076024.2</v>
      </c>
      <c r="U1031">
        <v>468370.72</v>
      </c>
      <c r="V1031">
        <v>407023.30299999996</v>
      </c>
      <c r="Y1031">
        <v>1847984.2</v>
      </c>
      <c r="Z1031">
        <v>190238.58</v>
      </c>
      <c r="AD1031">
        <v>319232.44</v>
      </c>
      <c r="AE1031">
        <v>1756464.6</v>
      </c>
      <c r="AJ1031" s="5">
        <v>73294</v>
      </c>
      <c r="AK1031">
        <v>195834.12</v>
      </c>
      <c r="AL1031">
        <v>83555.570000000007</v>
      </c>
      <c r="AM1031">
        <v>338599.4</v>
      </c>
      <c r="AN1031">
        <v>0</v>
      </c>
      <c r="AO1031">
        <v>1908507.9</v>
      </c>
      <c r="AP1031">
        <v>230394.67</v>
      </c>
      <c r="AS1031" s="5">
        <v>73294</v>
      </c>
      <c r="AT1031">
        <v>118753.76</v>
      </c>
      <c r="AU1031">
        <v>31972.965</v>
      </c>
      <c r="AV1031">
        <v>372914.7</v>
      </c>
      <c r="AW1031">
        <v>0</v>
      </c>
      <c r="AX1031">
        <v>1687565.9</v>
      </c>
      <c r="AY1031">
        <v>160418.53</v>
      </c>
      <c r="AZ1031" s="5"/>
    </row>
    <row r="1032" spans="2:52" x14ac:dyDescent="0.2">
      <c r="B1032" s="5">
        <v>73324</v>
      </c>
      <c r="C1032">
        <v>823775.44</v>
      </c>
      <c r="D1032">
        <v>707369.14</v>
      </c>
      <c r="E1032">
        <v>391849.56</v>
      </c>
      <c r="H1032">
        <v>2141642.2000000002</v>
      </c>
      <c r="I1032">
        <v>5597313.5</v>
      </c>
      <c r="J1032">
        <v>3267460.8</v>
      </c>
      <c r="M1032">
        <v>482010.72</v>
      </c>
      <c r="N1032">
        <v>1266125.5</v>
      </c>
      <c r="S1032" s="5">
        <v>73324</v>
      </c>
      <c r="T1032">
        <v>1019844.3</v>
      </c>
      <c r="U1032">
        <v>473432.12</v>
      </c>
      <c r="V1032">
        <v>382311.56299999997</v>
      </c>
      <c r="Y1032">
        <v>1855673.9</v>
      </c>
      <c r="Z1032">
        <v>189173.78</v>
      </c>
      <c r="AD1032">
        <v>344103.03</v>
      </c>
      <c r="AE1032">
        <v>1753100.6</v>
      </c>
      <c r="AJ1032" s="5">
        <v>73324</v>
      </c>
      <c r="AK1032">
        <v>203124.92</v>
      </c>
      <c r="AL1032">
        <v>97554.695000000007</v>
      </c>
      <c r="AM1032">
        <v>347707.3</v>
      </c>
      <c r="AN1032">
        <v>0</v>
      </c>
      <c r="AO1032">
        <v>1910901.9</v>
      </c>
      <c r="AP1032">
        <v>230740.4</v>
      </c>
      <c r="AS1032" s="5">
        <v>73324</v>
      </c>
      <c r="AT1032">
        <v>122254.98</v>
      </c>
      <c r="AU1032">
        <v>37177.266000000003</v>
      </c>
      <c r="AV1032">
        <v>390326.38</v>
      </c>
      <c r="AW1032">
        <v>0</v>
      </c>
      <c r="AX1032">
        <v>1694965.8</v>
      </c>
      <c r="AY1032">
        <v>160708.22</v>
      </c>
      <c r="AZ1032" s="5"/>
    </row>
    <row r="1033" spans="2:52" x14ac:dyDescent="0.2">
      <c r="B1033" s="5">
        <v>73355</v>
      </c>
      <c r="C1033">
        <v>793051.1</v>
      </c>
      <c r="D1033">
        <v>717265.53</v>
      </c>
      <c r="E1033">
        <v>375139.72</v>
      </c>
      <c r="H1033">
        <v>2144410.5</v>
      </c>
      <c r="I1033">
        <v>5668357.5</v>
      </c>
      <c r="J1033">
        <v>3243885.2</v>
      </c>
      <c r="M1033">
        <v>512070.22</v>
      </c>
      <c r="N1033">
        <v>1227866.2</v>
      </c>
      <c r="S1033" s="5">
        <v>73355</v>
      </c>
      <c r="T1033">
        <v>959383.44</v>
      </c>
      <c r="U1033">
        <v>478277.53</v>
      </c>
      <c r="V1033">
        <v>358575.63500000001</v>
      </c>
      <c r="Y1033">
        <v>1863388.6</v>
      </c>
      <c r="Z1033">
        <v>189201.73</v>
      </c>
      <c r="AD1033">
        <v>355844.88</v>
      </c>
      <c r="AE1033">
        <v>1682374.4</v>
      </c>
      <c r="AJ1033" s="5">
        <v>73355</v>
      </c>
      <c r="AK1033">
        <v>211168.98</v>
      </c>
      <c r="AL1033">
        <v>106425.99</v>
      </c>
      <c r="AM1033">
        <v>357073.22</v>
      </c>
      <c r="AN1033">
        <v>0</v>
      </c>
      <c r="AO1033">
        <v>1913305.4</v>
      </c>
      <c r="AP1033">
        <v>231105.38</v>
      </c>
      <c r="AS1033" s="5">
        <v>73355</v>
      </c>
      <c r="AT1033">
        <v>126000.82</v>
      </c>
      <c r="AU1033">
        <v>39577.54</v>
      </c>
      <c r="AV1033">
        <v>408246.75</v>
      </c>
      <c r="AW1033">
        <v>0</v>
      </c>
      <c r="AX1033">
        <v>1702342.6</v>
      </c>
      <c r="AY1033">
        <v>161046.07999999999</v>
      </c>
      <c r="AZ1033" s="5"/>
    </row>
    <row r="1034" spans="2:52" x14ac:dyDescent="0.2">
      <c r="B1034" s="5">
        <v>73385</v>
      </c>
      <c r="C1034">
        <v>645601.69999999995</v>
      </c>
      <c r="D1034">
        <v>712951.41999999993</v>
      </c>
      <c r="E1034">
        <v>352868.3</v>
      </c>
      <c r="H1034">
        <v>2147203.7999999998</v>
      </c>
      <c r="I1034">
        <v>5619141.5</v>
      </c>
      <c r="J1034">
        <v>3239076.5</v>
      </c>
      <c r="M1034">
        <v>518608.3</v>
      </c>
      <c r="N1034">
        <v>1120402.6000000001</v>
      </c>
      <c r="S1034" s="5">
        <v>73385</v>
      </c>
      <c r="T1034">
        <v>808293.1</v>
      </c>
      <c r="U1034">
        <v>476265.16</v>
      </c>
      <c r="V1034">
        <v>323721.05700000003</v>
      </c>
      <c r="Y1034">
        <v>1871102.4</v>
      </c>
      <c r="Z1034">
        <v>190614.05</v>
      </c>
      <c r="AD1034">
        <v>358487.97</v>
      </c>
      <c r="AE1034">
        <v>1544402.5</v>
      </c>
      <c r="AJ1034" s="5">
        <v>73385</v>
      </c>
      <c r="AK1034">
        <v>218319.67</v>
      </c>
      <c r="AL1034">
        <v>112396.414</v>
      </c>
      <c r="AM1034">
        <v>363939.56</v>
      </c>
      <c r="AN1034">
        <v>0</v>
      </c>
      <c r="AO1034">
        <v>1915714.8</v>
      </c>
      <c r="AP1034">
        <v>231488.86</v>
      </c>
      <c r="AS1034" s="5">
        <v>73385</v>
      </c>
      <c r="AT1034">
        <v>129231.42</v>
      </c>
      <c r="AU1034">
        <v>40939.582000000002</v>
      </c>
      <c r="AV1034">
        <v>423197.2</v>
      </c>
      <c r="AW1034">
        <v>0</v>
      </c>
      <c r="AX1034">
        <v>1709665.6</v>
      </c>
      <c r="AY1034">
        <v>161436.60999999999</v>
      </c>
      <c r="AZ10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9846-E597-5D43-9E6D-56E0B0B04F2A}">
  <dimension ref="A1:BA1034"/>
  <sheetViews>
    <sheetView topLeftCell="AI1" workbookViewId="0">
      <selection activeCell="AT12" sqref="AT12"/>
    </sheetView>
  </sheetViews>
  <sheetFormatPr baseColWidth="10" defaultRowHeight="16" x14ac:dyDescent="0.2"/>
  <cols>
    <col min="4" max="4" width="13.6640625" bestFit="1" customWidth="1"/>
    <col min="5" max="5" width="12.1640625" bestFit="1" customWidth="1"/>
    <col min="6" max="6" width="11.1640625" bestFit="1" customWidth="1"/>
    <col min="10" max="10" width="14.5" bestFit="1" customWidth="1"/>
    <col min="11" max="11" width="13.5" bestFit="1" customWidth="1"/>
    <col min="14" max="14" width="12" bestFit="1" customWidth="1"/>
    <col min="15" max="15" width="12" customWidth="1"/>
    <col min="16" max="16" width="23.5" bestFit="1" customWidth="1"/>
    <col min="17" max="17" width="22.5" bestFit="1" customWidth="1"/>
    <col min="21" max="21" width="13.6640625" bestFit="1" customWidth="1"/>
    <col min="22" max="22" width="12.1640625" bestFit="1" customWidth="1"/>
    <col min="23" max="23" width="11.1640625" bestFit="1" customWidth="1"/>
    <col min="33" max="33" width="23.5" bestFit="1" customWidth="1"/>
    <col min="34" max="34" width="22.5" bestFit="1" customWidth="1"/>
    <col min="38" max="38" width="17" bestFit="1" customWidth="1"/>
    <col min="39" max="39" width="18.5" bestFit="1" customWidth="1"/>
    <col min="40" max="40" width="15.83203125" bestFit="1" customWidth="1"/>
    <col min="41" max="41" width="17.5" bestFit="1" customWidth="1"/>
    <col min="42" max="43" width="17.5" customWidth="1"/>
    <col min="47" max="47" width="17" bestFit="1" customWidth="1"/>
    <col min="48" max="48" width="18.5" bestFit="1" customWidth="1"/>
    <col min="49" max="49" width="15.83203125" bestFit="1" customWidth="1"/>
    <col min="50" max="50" width="17.5" bestFit="1" customWidth="1"/>
  </cols>
  <sheetData>
    <row r="1" spans="1:53" x14ac:dyDescent="0.2">
      <c r="A1" t="s">
        <v>66</v>
      </c>
      <c r="C1" t="s">
        <v>41</v>
      </c>
      <c r="D1">
        <v>1</v>
      </c>
      <c r="E1">
        <v>2</v>
      </c>
      <c r="F1">
        <v>3</v>
      </c>
      <c r="I1">
        <v>6</v>
      </c>
      <c r="J1">
        <v>7</v>
      </c>
      <c r="K1">
        <v>8</v>
      </c>
      <c r="N1">
        <v>11</v>
      </c>
      <c r="O1">
        <v>12</v>
      </c>
      <c r="T1" t="s">
        <v>41</v>
      </c>
      <c r="U1">
        <v>1</v>
      </c>
      <c r="V1">
        <v>2</v>
      </c>
      <c r="W1">
        <v>3</v>
      </c>
      <c r="Z1">
        <v>6</v>
      </c>
      <c r="AA1">
        <v>7</v>
      </c>
      <c r="AB1">
        <v>8</v>
      </c>
      <c r="AE1">
        <v>11</v>
      </c>
      <c r="AF1">
        <v>12</v>
      </c>
      <c r="AJ1" t="s">
        <v>41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S1" t="s">
        <v>41</v>
      </c>
      <c r="AU1">
        <v>1</v>
      </c>
      <c r="AV1">
        <v>2</v>
      </c>
      <c r="AW1">
        <v>3</v>
      </c>
      <c r="AX1">
        <v>4</v>
      </c>
      <c r="AY1">
        <v>5</v>
      </c>
      <c r="AZ1">
        <v>6</v>
      </c>
    </row>
    <row r="2" spans="1:53" x14ac:dyDescent="0.2">
      <c r="A2" t="s">
        <v>65</v>
      </c>
      <c r="B2" t="s">
        <v>2</v>
      </c>
      <c r="C2" t="s">
        <v>0</v>
      </c>
      <c r="D2" t="s">
        <v>42</v>
      </c>
      <c r="E2" t="s">
        <v>44</v>
      </c>
      <c r="F2" t="s">
        <v>43</v>
      </c>
      <c r="G2" s="6" t="s">
        <v>57</v>
      </c>
      <c r="H2" s="6" t="s">
        <v>56</v>
      </c>
      <c r="I2" t="s">
        <v>53</v>
      </c>
      <c r="J2" t="s">
        <v>58</v>
      </c>
      <c r="K2" t="s">
        <v>59</v>
      </c>
      <c r="L2" s="6" t="s">
        <v>62</v>
      </c>
      <c r="M2" s="6" t="s">
        <v>63</v>
      </c>
      <c r="N2" t="s">
        <v>47</v>
      </c>
      <c r="O2" t="s">
        <v>49</v>
      </c>
      <c r="P2" s="6" t="s">
        <v>45</v>
      </c>
      <c r="Q2" s="6" t="s">
        <v>46</v>
      </c>
      <c r="S2" s="1" t="s">
        <v>5</v>
      </c>
      <c r="T2" t="s">
        <v>0</v>
      </c>
      <c r="U2" t="s">
        <v>42</v>
      </c>
      <c r="V2" t="s">
        <v>44</v>
      </c>
      <c r="W2" t="s">
        <v>43</v>
      </c>
      <c r="X2" s="6" t="s">
        <v>57</v>
      </c>
      <c r="Y2" s="6" t="s">
        <v>56</v>
      </c>
      <c r="Z2" t="s">
        <v>53</v>
      </c>
      <c r="AA2" s="7" t="s">
        <v>58</v>
      </c>
      <c r="AB2" s="7" t="s">
        <v>59</v>
      </c>
      <c r="AC2" s="6" t="s">
        <v>62</v>
      </c>
      <c r="AD2" s="6" t="s">
        <v>63</v>
      </c>
      <c r="AE2" t="s">
        <v>47</v>
      </c>
      <c r="AF2" t="s">
        <v>49</v>
      </c>
      <c r="AG2" s="6" t="s">
        <v>45</v>
      </c>
      <c r="AH2" s="6" t="s">
        <v>46</v>
      </c>
      <c r="AJ2" t="s">
        <v>2</v>
      </c>
      <c r="AK2" t="s">
        <v>0</v>
      </c>
      <c r="AL2" t="s">
        <v>48</v>
      </c>
      <c r="AM2" t="s">
        <v>52</v>
      </c>
      <c r="AN2" t="s">
        <v>50</v>
      </c>
      <c r="AO2" t="s">
        <v>51</v>
      </c>
      <c r="AP2" t="s">
        <v>54</v>
      </c>
      <c r="AQ2" t="s">
        <v>55</v>
      </c>
      <c r="AS2" s="1" t="s">
        <v>5</v>
      </c>
      <c r="AT2" t="s">
        <v>0</v>
      </c>
      <c r="AU2" t="s">
        <v>48</v>
      </c>
      <c r="AV2" t="s">
        <v>52</v>
      </c>
      <c r="AW2" t="s">
        <v>50</v>
      </c>
      <c r="AX2" t="s">
        <v>51</v>
      </c>
      <c r="AY2" t="s">
        <v>54</v>
      </c>
      <c r="AZ2" t="s">
        <v>55</v>
      </c>
    </row>
    <row r="3" spans="1:53" x14ac:dyDescent="0.2">
      <c r="A3">
        <v>1</v>
      </c>
      <c r="C3">
        <v>2015</v>
      </c>
      <c r="D3" cm="1">
        <f t="array" ref="D3">INDEX('vsFISHMIP All TimeSteps'!$C$3:$P$1034,vsFISHMIP_Annual_tonnes!$A3,vsFISHMIP_Annual_tonnes!D$1)</f>
        <v>543867.43999999994</v>
      </c>
      <c r="E3" cm="1">
        <f t="array" ref="E3">INDEX('vsFISHMIP All TimeSteps'!$C$3:$P$1034,vsFISHMIP_Annual_tonnes!$A3,vsFISHMIP_Annual_tonnes!E$1)</f>
        <v>878519.83</v>
      </c>
      <c r="F3" cm="1">
        <f t="array" ref="F3">INDEX('vsFISHMIP All TimeSteps'!$C$3:$P$1034,vsFISHMIP_Annual_tonnes!$A3,vsFISHMIP_Annual_tonnes!F$1)</f>
        <v>311600.34000000003</v>
      </c>
      <c r="G3">
        <v>3651.8953000000001</v>
      </c>
      <c r="H3">
        <v>3138.6437999999998</v>
      </c>
      <c r="I3" cm="1">
        <f t="array" ref="I3">INDEX('vsFISHMIP All TimeSteps'!$C$3:$P$1034,vsFISHMIP_Annual_tonnes!$A3,vsFISHMIP_Annual_tonnes!I$1)</f>
        <v>2207806.7999999998</v>
      </c>
      <c r="J3" cm="1">
        <f t="array" ref="J3">INDEX('vsFISHMIP All TimeSteps'!$C$3:$P$1034,vsFISHMIP_Annual_tonnes!$A3,vsFISHMIP_Annual_tonnes!J$1)</f>
        <v>5640337.5</v>
      </c>
      <c r="K3" cm="1">
        <f t="array" ref="K3">INDEX('vsFISHMIP All TimeSteps'!$C$3:$P$1034,vsFISHMIP_Annual_tonnes!$A3,vsFISHMIP_Annual_tonnes!K$1)</f>
        <v>3307499.5</v>
      </c>
      <c r="L3">
        <v>15052971</v>
      </c>
      <c r="M3">
        <v>1214596</v>
      </c>
      <c r="N3" cm="1">
        <f t="array" ref="N3">INDEX('vsFISHMIP All TimeSteps'!$C$3:$P$1034,vsFISHMIP_Annual_tonnes!$A3,vsFISHMIP_Annual_tonnes!N$1)</f>
        <v>570363.69999999995</v>
      </c>
      <c r="O3" cm="1">
        <f t="array" ref="O3">INDEX('vsFISHMIP All TimeSteps'!$C$3:$P$1034,vsFISHMIP_Annual_tonnes!$A3,vsFISHMIP_Annual_tonnes!O$1)</f>
        <v>1055253.5</v>
      </c>
      <c r="P3">
        <v>1920126.4</v>
      </c>
      <c r="Q3">
        <v>574705.6</v>
      </c>
      <c r="T3">
        <v>2015</v>
      </c>
      <c r="U3" cm="1">
        <f t="array" ref="U3">INDEX('vsFISHMIP All TimeSteps'!$T$3:$AG$1034,vsFISHMIP_Annual_tonnes!$A3,U$1)</f>
        <v>549501</v>
      </c>
      <c r="V3" cm="1">
        <f t="array" ref="V3">INDEX('vsFISHMIP All TimeSteps'!$T$3:$AG$1034,vsFISHMIP_Annual_tonnes!$A3,V$1)</f>
        <v>879883.5</v>
      </c>
      <c r="W3" cm="1">
        <f t="array" ref="W3">INDEX('vsFISHMIP All TimeSteps'!$T$3:$AG$1034,vsFISHMIP_Annual_tonnes!$A3,W$1)</f>
        <v>235220.85</v>
      </c>
      <c r="X3">
        <v>3790.3791999999999</v>
      </c>
      <c r="Y3">
        <v>3552.558</v>
      </c>
      <c r="Z3" cm="1">
        <f t="array" ref="Z3">INDEX('vsFISHMIP All TimeSteps'!$T$3:$AG$1034,vsFISHMIP_Annual_tonnes!$A3,Z$1)</f>
        <v>2207806.7999999998</v>
      </c>
      <c r="AA3" cm="1">
        <f t="array" ref="AA3">INDEX('vsFISHMIP All TimeSteps'!$T$3:$AG$1034,vsFISHMIP_Annual_tonnes!$A3,AA$1)</f>
        <v>320386.25</v>
      </c>
      <c r="AC3">
        <v>15610702</v>
      </c>
      <c r="AD3">
        <v>1656416.1</v>
      </c>
      <c r="AE3" cm="1">
        <f t="array" ref="AE3">INDEX('vsFISHMIP All TimeSteps'!$T$3:$AG$1034,vsFISHMIP_Annual_tonnes!$A3,AE$1)</f>
        <v>568814.69999999995</v>
      </c>
      <c r="AF3" cm="1">
        <f t="array" ref="AF3">INDEX('vsFISHMIP All TimeSteps'!$T$3:$AG$1034,vsFISHMIP_Annual_tonnes!$A3,AF$1)</f>
        <v>1056163.3999999999</v>
      </c>
      <c r="AG3">
        <v>2023996</v>
      </c>
      <c r="AH3">
        <v>732928.56</v>
      </c>
      <c r="AK3">
        <v>2015</v>
      </c>
      <c r="AL3" cm="1">
        <f t="array" ref="AL3">INDEX('vsFISHMIP All TimeSteps'!$AK$3:$AP$1034,vsFISHMIP_Annual_tonnes!$A3,AL$1)</f>
        <v>272971.5</v>
      </c>
      <c r="AM3" cm="1">
        <f t="array" ref="AM3">INDEX('vsFISHMIP All TimeSteps'!$AK$3:$AP$1034,vsFISHMIP_Annual_tonnes!$A3,AM$1)</f>
        <v>147663.04999999999</v>
      </c>
      <c r="AN3" cm="1">
        <f t="array" ref="AN3">INDEX('vsFISHMIP All TimeSteps'!$AK$3:$AP$1034,vsFISHMIP_Annual_tonnes!$A3,AN$1)</f>
        <v>194816.05</v>
      </c>
      <c r="AO3" cm="1">
        <f t="array" ref="AO3">INDEX('vsFISHMIP All TimeSteps'!$AK$3:$AP$1034,vsFISHMIP_Annual_tonnes!$A3,AO$1)</f>
        <v>0</v>
      </c>
      <c r="AP3" cm="1">
        <f t="array" ref="AP3">INDEX('vsFISHMIP All TimeSteps'!$AK$3:$AP$1034,vsFISHMIP_Annual_tonnes!$A3,AP$1)</f>
        <v>1947570.8</v>
      </c>
      <c r="AQ3" cm="1">
        <f t="array" ref="AQ3">INDEX('vsFISHMIP All TimeSteps'!$AK$3:$AP$1034,vsFISHMIP_Annual_tonnes!$A3,AQ$1)</f>
        <v>260235.92</v>
      </c>
      <c r="AT3">
        <v>2015</v>
      </c>
      <c r="AU3" cm="1">
        <f t="array" ref="AU3">INDEX('vsFISHMIP All TimeSteps'!$AT$3:$AY$1034,vsFISHMIP_Annual_tonnes!$A3,AU$1)</f>
        <v>273097.96999999997</v>
      </c>
      <c r="AV3" cm="1">
        <f t="array" ref="AV3">INDEX('vsFISHMIP All TimeSteps'!$AT$3:$AY$1034,vsFISHMIP_Annual_tonnes!$A3,AV$1)</f>
        <v>146064.01999999999</v>
      </c>
      <c r="AW3" cm="1">
        <f t="array" ref="AW3">INDEX('vsFISHMIP All TimeSteps'!$AT$3:$AY$1034,vsFISHMIP_Annual_tonnes!$A3,AW$1)</f>
        <v>194826.34</v>
      </c>
      <c r="AX3" cm="1">
        <f t="array" ref="AX3">INDEX('vsFISHMIP All TimeSteps'!$AT$3:$AY$1034,vsFISHMIP_Annual_tonnes!$A3,AX$1)</f>
        <v>0</v>
      </c>
      <c r="AY3" cm="1">
        <f t="array" ref="AY3">INDEX('vsFISHMIP All TimeSteps'!$AT$3:$AY$1034,vsFISHMIP_Annual_tonnes!$A3,AY$1)</f>
        <v>1947570.8</v>
      </c>
      <c r="AZ3" cm="1">
        <f t="array" ref="AZ3">INDEX('vsFISHMIP All TimeSteps'!$AT$3:$AY$1034,vsFISHMIP_Annual_tonnes!$A3,AZ$1)</f>
        <v>260235.92</v>
      </c>
      <c r="BA3" s="5"/>
    </row>
    <row r="4" spans="1:53" x14ac:dyDescent="0.2">
      <c r="A4">
        <f>A3+12</f>
        <v>13</v>
      </c>
      <c r="C4">
        <v>2016</v>
      </c>
      <c r="D4" cm="1">
        <f t="array" ref="D4">INDEX('vsFISHMIP All TimeSteps'!$C$3:$P$1034,vsFISHMIP_Annual_tonnes!$A4,vsFISHMIP_Annual_tonnes!D$1)</f>
        <v>447825.44</v>
      </c>
      <c r="E4" cm="1">
        <f t="array" ref="E4">INDEX('vsFISHMIP All TimeSteps'!$C$3:$P$1034,vsFISHMIP_Annual_tonnes!$A4,vsFISHMIP_Annual_tonnes!E$1)</f>
        <v>924752.5</v>
      </c>
      <c r="F4" cm="1">
        <f t="array" ref="F4">INDEX('vsFISHMIP All TimeSteps'!$C$3:$P$1034,vsFISHMIP_Annual_tonnes!$A4,vsFISHMIP_Annual_tonnes!F$1)</f>
        <v>306982.75</v>
      </c>
      <c r="G4">
        <v>3774.0124999999998</v>
      </c>
      <c r="H4">
        <v>3425.0702999999999</v>
      </c>
      <c r="I4" cm="1">
        <f t="array" ref="I4">INDEX('vsFISHMIP All TimeSteps'!$C$3:$P$1034,vsFISHMIP_Annual_tonnes!$A4,vsFISHMIP_Annual_tonnes!I$1)</f>
        <v>2091092.8</v>
      </c>
      <c r="J4" cm="1">
        <f t="array" ref="J4">INDEX('vsFISHMIP All TimeSteps'!$C$3:$P$1034,vsFISHMIP_Annual_tonnes!$A4,vsFISHMIP_Annual_tonnes!J$1)</f>
        <v>5625383.5</v>
      </c>
      <c r="K4" cm="1">
        <f t="array" ref="K4">INDEX('vsFISHMIP All TimeSteps'!$C$3:$P$1034,vsFISHMIP_Annual_tonnes!$A4,vsFISHMIP_Annual_tonnes!K$1)</f>
        <v>3268123</v>
      </c>
      <c r="L4">
        <v>15806360</v>
      </c>
      <c r="M4">
        <v>1452546.5</v>
      </c>
      <c r="N4" cm="1">
        <f t="array" ref="N4">INDEX('vsFISHMIP All TimeSteps'!$C$3:$P$1034,vsFISHMIP_Annual_tonnes!$A4,vsFISHMIP_Annual_tonnes!N$1)</f>
        <v>605675.30000000005</v>
      </c>
      <c r="O4" cm="1">
        <f t="array" ref="O4">INDEX('vsFISHMIP All TimeSteps'!$C$3:$P$1034,vsFISHMIP_Annual_tonnes!$A4,vsFISHMIP_Annual_tonnes!O$1)</f>
        <v>1000921.44</v>
      </c>
      <c r="P4">
        <v>2024576.5</v>
      </c>
      <c r="Q4">
        <v>672288.5</v>
      </c>
      <c r="T4">
        <v>2016</v>
      </c>
      <c r="U4" cm="1">
        <f t="array" ref="U4">INDEX('vsFISHMIP All TimeSteps'!$T$3:$AG$1034,vsFISHMIP_Annual_tonnes!$A4,U$1)</f>
        <v>402344.53</v>
      </c>
      <c r="V4" cm="1">
        <f t="array" ref="V4">INDEX('vsFISHMIP All TimeSteps'!$T$3:$AG$1034,vsFISHMIP_Annual_tonnes!$A4,V$1)</f>
        <v>942167.94</v>
      </c>
      <c r="W4" cm="1">
        <f t="array" ref="W4">INDEX('vsFISHMIP All TimeSteps'!$T$3:$AG$1034,vsFISHMIP_Annual_tonnes!$A4,W$1)</f>
        <v>246547.505</v>
      </c>
      <c r="X4">
        <v>3598.5846999999999</v>
      </c>
      <c r="Y4">
        <v>3926.1774999999998</v>
      </c>
      <c r="Z4" cm="1">
        <f t="array" ref="Z4">INDEX('vsFISHMIP All TimeSteps'!$T$3:$AG$1034,vsFISHMIP_Annual_tonnes!$A4,Z$1)</f>
        <v>2152074.2000000002</v>
      </c>
      <c r="AA4" cm="1">
        <f t="array" ref="AA4">INDEX('vsFISHMIP All TimeSteps'!$T$3:$AG$1034,vsFISHMIP_Annual_tonnes!$A4,AA$1)</f>
        <v>335598.9</v>
      </c>
      <c r="AC4">
        <v>13983894</v>
      </c>
      <c r="AD4">
        <v>1808896.8</v>
      </c>
      <c r="AE4" cm="1">
        <f t="array" ref="AE4">INDEX('vsFISHMIP All TimeSteps'!$T$3:$AG$1034,vsFISHMIP_Annual_tonnes!$A4,AE$1)</f>
        <v>685107.56</v>
      </c>
      <c r="AF4" cm="1">
        <f t="array" ref="AF4">INDEX('vsFISHMIP All TimeSteps'!$T$3:$AG$1034,vsFISHMIP_Annual_tonnes!$A4,AF$1)</f>
        <v>1220089.8</v>
      </c>
      <c r="AG4">
        <v>1698423.9</v>
      </c>
      <c r="AH4">
        <v>784617.44</v>
      </c>
      <c r="AK4">
        <v>2016</v>
      </c>
      <c r="AL4" cm="1">
        <f t="array" ref="AL4">INDEX('vsFISHMIP All TimeSteps'!$AK$3:$AP$1034,vsFISHMIP_Annual_tonnes!$A4,AL$1)</f>
        <v>284196.34000000003</v>
      </c>
      <c r="AM4" cm="1">
        <f t="array" ref="AM4">INDEX('vsFISHMIP All TimeSteps'!$AK$3:$AP$1034,vsFISHMIP_Annual_tonnes!$A4,AM$1)</f>
        <v>189314.25</v>
      </c>
      <c r="AN4" cm="1">
        <f t="array" ref="AN4">INDEX('vsFISHMIP All TimeSteps'!$AK$3:$AP$1034,vsFISHMIP_Annual_tonnes!$A4,AN$1)</f>
        <v>223157.69</v>
      </c>
      <c r="AO4" cm="1">
        <f t="array" ref="AO4">INDEX('vsFISHMIP All TimeSteps'!$AK$3:$AP$1034,vsFISHMIP_Annual_tonnes!$A4,AO$1)</f>
        <v>0</v>
      </c>
      <c r="AP4" cm="1">
        <f t="array" ref="AP4">INDEX('vsFISHMIP All TimeSteps'!$AK$3:$AP$1034,vsFISHMIP_Annual_tonnes!$A4,AP$1)</f>
        <v>1830975.9</v>
      </c>
      <c r="AQ4" cm="1">
        <f t="array" ref="AQ4">INDEX('vsFISHMIP All TimeSteps'!$AK$3:$AP$1034,vsFISHMIP_Annual_tonnes!$A4,AQ$1)</f>
        <v>260117.06</v>
      </c>
      <c r="AT4">
        <v>2016</v>
      </c>
      <c r="AU4" cm="1">
        <f t="array" ref="AU4">INDEX('vsFISHMIP All TimeSteps'!$AT$3:$AY$1034,vsFISHMIP_Annual_tonnes!$A4,AU$1)</f>
        <v>314281.84000000003</v>
      </c>
      <c r="AV4" cm="1">
        <f t="array" ref="AV4">INDEX('vsFISHMIP All TimeSteps'!$AT$3:$AY$1034,vsFISHMIP_Annual_tonnes!$A4,AV$1)</f>
        <v>213958.2</v>
      </c>
      <c r="AW4" cm="1">
        <f t="array" ref="AW4">INDEX('vsFISHMIP All TimeSteps'!$AT$3:$AY$1034,vsFISHMIP_Annual_tonnes!$A4,AW$1)</f>
        <v>243144.47</v>
      </c>
      <c r="AX4" cm="1">
        <f t="array" ref="AX4">INDEX('vsFISHMIP All TimeSteps'!$AT$3:$AY$1034,vsFISHMIP_Annual_tonnes!$A4,AX$1)</f>
        <v>0</v>
      </c>
      <c r="AY4" cm="1">
        <f t="array" ref="AY4">INDEX('vsFISHMIP All TimeSteps'!$AT$3:$AY$1034,vsFISHMIP_Annual_tonnes!$A4,AY$1)</f>
        <v>1888064.6</v>
      </c>
      <c r="AZ4" cm="1">
        <f t="array" ref="AZ4">INDEX('vsFISHMIP All TimeSteps'!$AT$3:$AY$1034,vsFISHMIP_Annual_tonnes!$A4,AZ$1)</f>
        <v>264009.5</v>
      </c>
      <c r="BA4" s="5"/>
    </row>
    <row r="5" spans="1:53" x14ac:dyDescent="0.2">
      <c r="A5">
        <f t="shared" ref="A5:A68" si="0">A4+12</f>
        <v>25</v>
      </c>
      <c r="C5">
        <v>2017</v>
      </c>
      <c r="D5" cm="1">
        <f t="array" ref="D5">INDEX('vsFISHMIP All TimeSteps'!$C$3:$P$1034,vsFISHMIP_Annual_tonnes!$A5,vsFISHMIP_Annual_tonnes!D$1)</f>
        <v>433688.75</v>
      </c>
      <c r="E5" cm="1">
        <f t="array" ref="E5">INDEX('vsFISHMIP All TimeSteps'!$C$3:$P$1034,vsFISHMIP_Annual_tonnes!$A5,vsFISHMIP_Annual_tonnes!E$1)</f>
        <v>970800.29999999993</v>
      </c>
      <c r="F5" cm="1">
        <f t="array" ref="F5">INDEX('vsFISHMIP All TimeSteps'!$C$3:$P$1034,vsFISHMIP_Annual_tonnes!$A5,vsFISHMIP_Annual_tonnes!F$1)</f>
        <v>314325</v>
      </c>
      <c r="G5">
        <v>3544.5176000000001</v>
      </c>
      <c r="H5">
        <v>3687.7898</v>
      </c>
      <c r="I5" cm="1">
        <f t="array" ref="I5">INDEX('vsFISHMIP All TimeSteps'!$C$3:$P$1034,vsFISHMIP_Annual_tonnes!$A5,vsFISHMIP_Annual_tonnes!I$1)</f>
        <v>2118109.2000000002</v>
      </c>
      <c r="J5" cm="1">
        <f t="array" ref="J5">INDEX('vsFISHMIP All TimeSteps'!$C$3:$P$1034,vsFISHMIP_Annual_tonnes!$A5,vsFISHMIP_Annual_tonnes!J$1)</f>
        <v>6042385.5</v>
      </c>
      <c r="K5" cm="1">
        <f t="array" ref="K5">INDEX('vsFISHMIP All TimeSteps'!$C$3:$P$1034,vsFISHMIP_Annual_tonnes!$A5,vsFISHMIP_Annual_tonnes!K$1)</f>
        <v>3322833.2</v>
      </c>
      <c r="L5">
        <v>13937381</v>
      </c>
      <c r="M5">
        <v>1869439</v>
      </c>
      <c r="N5" cm="1">
        <f t="array" ref="N5">INDEX('vsFISHMIP All TimeSteps'!$C$3:$P$1034,vsFISHMIP_Annual_tonnes!$A5,vsFISHMIP_Annual_tonnes!N$1)</f>
        <v>728177.3</v>
      </c>
      <c r="O5" cm="1">
        <f t="array" ref="O5">INDEX('vsFISHMIP All TimeSteps'!$C$3:$P$1034,vsFISHMIP_Annual_tonnes!$A5,vsFISHMIP_Annual_tonnes!O$1)</f>
        <v>951762.1</v>
      </c>
      <c r="P5">
        <v>1591258.9</v>
      </c>
      <c r="Q5">
        <v>787633.56</v>
      </c>
      <c r="T5">
        <v>2017</v>
      </c>
      <c r="U5" cm="1">
        <f t="array" ref="U5">INDEX('vsFISHMIP All TimeSteps'!$T$3:$AG$1034,vsFISHMIP_Annual_tonnes!$A5,U$1)</f>
        <v>425642.4</v>
      </c>
      <c r="V5" cm="1">
        <f t="array" ref="V5">INDEX('vsFISHMIP All TimeSteps'!$T$3:$AG$1034,vsFISHMIP_Annual_tonnes!$A5,V$1)</f>
        <v>912128.1</v>
      </c>
      <c r="W5" cm="1">
        <f t="array" ref="W5">INDEX('vsFISHMIP All TimeSteps'!$T$3:$AG$1034,vsFISHMIP_Annual_tonnes!$A5,W$1)</f>
        <v>247683.18</v>
      </c>
      <c r="X5">
        <v>3526.0781000000002</v>
      </c>
      <c r="Y5">
        <v>4093.5479</v>
      </c>
      <c r="Z5" cm="1">
        <f t="array" ref="Z5">INDEX('vsFISHMIP All TimeSteps'!$T$3:$AG$1034,vsFISHMIP_Annual_tonnes!$A5,Z$1)</f>
        <v>2129708.7999999998</v>
      </c>
      <c r="AA5" cm="1">
        <f t="array" ref="AA5">INDEX('vsFISHMIP All TimeSteps'!$T$3:$AG$1034,vsFISHMIP_Annual_tonnes!$A5,AA$1)</f>
        <v>333170.3</v>
      </c>
      <c r="AC5">
        <v>13536663</v>
      </c>
      <c r="AD5">
        <v>1806113.9</v>
      </c>
      <c r="AE5" cm="1">
        <f t="array" ref="AE5">INDEX('vsFISHMIP All TimeSteps'!$T$3:$AG$1034,vsFISHMIP_Annual_tonnes!$A5,AE$1)</f>
        <v>578084.4</v>
      </c>
      <c r="AF5" cm="1">
        <f t="array" ref="AF5">INDEX('vsFISHMIP All TimeSteps'!$T$3:$AG$1034,vsFISHMIP_Annual_tonnes!$A5,AF$1)</f>
        <v>1081293</v>
      </c>
      <c r="AG5">
        <v>1534245.6</v>
      </c>
      <c r="AH5">
        <v>745860.4</v>
      </c>
      <c r="AK5">
        <v>2017</v>
      </c>
      <c r="AL5" cm="1">
        <f t="array" ref="AL5">INDEX('vsFISHMIP All TimeSteps'!$AK$3:$AP$1034,vsFISHMIP_Annual_tonnes!$A5,AL$1)</f>
        <v>315470.12</v>
      </c>
      <c r="AM5" cm="1">
        <f t="array" ref="AM5">INDEX('vsFISHMIP All TimeSteps'!$AK$3:$AP$1034,vsFISHMIP_Annual_tonnes!$A5,AM$1)</f>
        <v>226508.94</v>
      </c>
      <c r="AN5" cm="1">
        <f t="array" ref="AN5">INDEX('vsFISHMIP All TimeSteps'!$AK$3:$AP$1034,vsFISHMIP_Annual_tonnes!$A5,AN$1)</f>
        <v>250111.45</v>
      </c>
      <c r="AO5" cm="1">
        <f t="array" ref="AO5">INDEX('vsFISHMIP All TimeSteps'!$AK$3:$AP$1034,vsFISHMIP_Annual_tonnes!$A5,AO$1)</f>
        <v>0</v>
      </c>
      <c r="AP5" cm="1">
        <f t="array" ref="AP5">INDEX('vsFISHMIP All TimeSteps'!$AK$3:$AP$1034,vsFISHMIP_Annual_tonnes!$A5,AP$1)</f>
        <v>1859079.5</v>
      </c>
      <c r="AQ5" cm="1">
        <f t="array" ref="AQ5">INDEX('vsFISHMIP All TimeSteps'!$AK$3:$AP$1034,vsFISHMIP_Annual_tonnes!$A5,AQ$1)</f>
        <v>259029.89</v>
      </c>
      <c r="AT5">
        <v>2017</v>
      </c>
      <c r="AU5" cm="1">
        <f t="array" ref="AU5">INDEX('vsFISHMIP All TimeSteps'!$AT$3:$AY$1034,vsFISHMIP_Annual_tonnes!$A5,AU$1)</f>
        <v>277831.8</v>
      </c>
      <c r="AV5" cm="1">
        <f t="array" ref="AV5">INDEX('vsFISHMIP All TimeSteps'!$AT$3:$AY$1034,vsFISHMIP_Annual_tonnes!$A5,AV$1)</f>
        <v>171117.69</v>
      </c>
      <c r="AW5" cm="1">
        <f t="array" ref="AW5">INDEX('vsFISHMIP All TimeSteps'!$AT$3:$AY$1034,vsFISHMIP_Annual_tonnes!$A5,AW$1)</f>
        <v>316659.44</v>
      </c>
      <c r="AX5" cm="1">
        <f t="array" ref="AX5">INDEX('vsFISHMIP All TimeSteps'!$AT$3:$AY$1034,vsFISHMIP_Annual_tonnes!$A5,AX$1)</f>
        <v>0</v>
      </c>
      <c r="AY5" cm="1">
        <f t="array" ref="AY5">INDEX('vsFISHMIP All TimeSteps'!$AT$3:$AY$1034,vsFISHMIP_Annual_tonnes!$A5,AY$1)</f>
        <v>1863803.2</v>
      </c>
      <c r="AZ5" cm="1">
        <f t="array" ref="AZ5">INDEX('vsFISHMIP All TimeSteps'!$AT$3:$AY$1034,vsFISHMIP_Annual_tonnes!$A5,AZ$1)</f>
        <v>265905.40000000002</v>
      </c>
      <c r="BA5" s="5"/>
    </row>
    <row r="6" spans="1:53" x14ac:dyDescent="0.2">
      <c r="A6">
        <f t="shared" si="0"/>
        <v>37</v>
      </c>
      <c r="C6">
        <v>2018</v>
      </c>
      <c r="D6" cm="1">
        <f t="array" ref="D6">INDEX('vsFISHMIP All TimeSteps'!$C$3:$P$1034,vsFISHMIP_Annual_tonnes!$A6,vsFISHMIP_Annual_tonnes!D$1)</f>
        <v>484839.72</v>
      </c>
      <c r="E6" cm="1">
        <f t="array" ref="E6">INDEX('vsFISHMIP All TimeSteps'!$C$3:$P$1034,vsFISHMIP_Annual_tonnes!$A6,vsFISHMIP_Annual_tonnes!E$1)</f>
        <v>897599.23</v>
      </c>
      <c r="F6" cm="1">
        <f t="array" ref="F6">INDEX('vsFISHMIP All TimeSteps'!$C$3:$P$1034,vsFISHMIP_Annual_tonnes!$A6,vsFISHMIP_Annual_tonnes!F$1)</f>
        <v>317031.84000000003</v>
      </c>
      <c r="G6">
        <v>3504.1439999999998</v>
      </c>
      <c r="H6">
        <v>4260.7236000000003</v>
      </c>
      <c r="I6" cm="1">
        <f t="array" ref="I6">INDEX('vsFISHMIP All TimeSteps'!$C$3:$P$1034,vsFISHMIP_Annual_tonnes!$A6,vsFISHMIP_Annual_tonnes!I$1)</f>
        <v>2190652</v>
      </c>
      <c r="J6" cm="1">
        <f t="array" ref="J6">INDEX('vsFISHMIP All TimeSteps'!$C$3:$P$1034,vsFISHMIP_Annual_tonnes!$A6,vsFISHMIP_Annual_tonnes!J$1)</f>
        <v>5816471</v>
      </c>
      <c r="K6" cm="1">
        <f t="array" ref="K6">INDEX('vsFISHMIP All TimeSteps'!$C$3:$P$1034,vsFISHMIP_Annual_tonnes!$A6,vsFISHMIP_Annual_tonnes!K$1)</f>
        <v>3367919.2</v>
      </c>
      <c r="L6">
        <v>12293438</v>
      </c>
      <c r="M6">
        <v>2281041.7999999998</v>
      </c>
      <c r="N6" cm="1">
        <f t="array" ref="N6">INDEX('vsFISHMIP All TimeSteps'!$C$3:$P$1034,vsFISHMIP_Annual_tonnes!$A6,vsFISHMIP_Annual_tonnes!N$1)</f>
        <v>553627.69999999995</v>
      </c>
      <c r="O6" cm="1">
        <f t="array" ref="O6">INDEX('vsFISHMIP All TimeSteps'!$C$3:$P$1034,vsFISHMIP_Annual_tonnes!$A6,vsFISHMIP_Annual_tonnes!O$1)</f>
        <v>1051213.8999999999</v>
      </c>
      <c r="P6">
        <v>1498434.5</v>
      </c>
      <c r="Q6">
        <v>942056</v>
      </c>
      <c r="T6">
        <v>2018</v>
      </c>
      <c r="U6" cm="1">
        <f t="array" ref="U6">INDEX('vsFISHMIP All TimeSteps'!$T$3:$AG$1034,vsFISHMIP_Annual_tonnes!$A6,U$1)</f>
        <v>487065.9</v>
      </c>
      <c r="V6" cm="1">
        <f t="array" ref="V6">INDEX('vsFISHMIP All TimeSteps'!$T$3:$AG$1034,vsFISHMIP_Annual_tonnes!$A6,V$1)</f>
        <v>872455.8</v>
      </c>
      <c r="W6" cm="1">
        <f t="array" ref="W6">INDEX('vsFISHMIP All TimeSteps'!$T$3:$AG$1034,vsFISHMIP_Annual_tonnes!$A6,W$1)</f>
        <v>255846.13899999997</v>
      </c>
      <c r="X6">
        <v>3535.1426000000001</v>
      </c>
      <c r="Y6">
        <v>4679.7389999999996</v>
      </c>
      <c r="Z6" cm="1">
        <f t="array" ref="Z6">INDEX('vsFISHMIP All TimeSteps'!$T$3:$AG$1034,vsFISHMIP_Annual_tonnes!$A6,Z$1)</f>
        <v>2195284</v>
      </c>
      <c r="AA6" cm="1">
        <f t="array" ref="AA6">INDEX('vsFISHMIP All TimeSteps'!$T$3:$AG$1034,vsFISHMIP_Annual_tonnes!$A6,AA$1)</f>
        <v>331274.25</v>
      </c>
      <c r="AC6">
        <v>13524733</v>
      </c>
      <c r="AD6">
        <v>2024894.6</v>
      </c>
      <c r="AE6" cm="1">
        <f t="array" ref="AE6">INDEX('vsFISHMIP All TimeSteps'!$T$3:$AG$1034,vsFISHMIP_Annual_tonnes!$A6,AE$1)</f>
        <v>557931.6</v>
      </c>
      <c r="AF6" cm="1">
        <f t="array" ref="AF6">INDEX('vsFISHMIP All TimeSteps'!$T$3:$AG$1034,vsFISHMIP_Annual_tonnes!$A6,AF$1)</f>
        <v>1002372.44</v>
      </c>
      <c r="AG6">
        <v>1635134.4</v>
      </c>
      <c r="AH6">
        <v>915044.4</v>
      </c>
      <c r="AK6">
        <v>2018</v>
      </c>
      <c r="AL6" cm="1">
        <f t="array" ref="AL6">INDEX('vsFISHMIP All TimeSteps'!$AK$3:$AP$1034,vsFISHMIP_Annual_tonnes!$A6,AL$1)</f>
        <v>279507.46999999997</v>
      </c>
      <c r="AM6" cm="1">
        <f t="array" ref="AM6">INDEX('vsFISHMIP All TimeSteps'!$AK$3:$AP$1034,vsFISHMIP_Annual_tonnes!$A6,AM$1)</f>
        <v>147876.06</v>
      </c>
      <c r="AN6" cm="1">
        <f t="array" ref="AN6">INDEX('vsFISHMIP All TimeSteps'!$AK$3:$AP$1034,vsFISHMIP_Annual_tonnes!$A6,AN$1)</f>
        <v>264613.65999999997</v>
      </c>
      <c r="AO6" cm="1">
        <f t="array" ref="AO6">INDEX('vsFISHMIP All TimeSteps'!$AK$3:$AP$1034,vsFISHMIP_Annual_tonnes!$A6,AO$1)</f>
        <v>0</v>
      </c>
      <c r="AP6" cm="1">
        <f t="array" ref="AP6">INDEX('vsFISHMIP All TimeSteps'!$AK$3:$AP$1034,vsFISHMIP_Annual_tonnes!$A6,AP$1)</f>
        <v>1929512.5</v>
      </c>
      <c r="AQ6" cm="1">
        <f t="array" ref="AQ6">INDEX('vsFISHMIP All TimeSteps'!$AK$3:$AP$1034,vsFISHMIP_Annual_tonnes!$A6,AQ$1)</f>
        <v>261139.55</v>
      </c>
      <c r="AT6">
        <v>2018</v>
      </c>
      <c r="AU6" cm="1">
        <f t="array" ref="AU6">INDEX('vsFISHMIP All TimeSteps'!$AT$3:$AY$1034,vsFISHMIP_Annual_tonnes!$A6,AU$1)</f>
        <v>263616.59999999998</v>
      </c>
      <c r="AV6" cm="1">
        <f t="array" ref="AV6">INDEX('vsFISHMIP All TimeSteps'!$AT$3:$AY$1034,vsFISHMIP_Annual_tonnes!$A6,AV$1)</f>
        <v>146425.34</v>
      </c>
      <c r="AW6" cm="1">
        <f t="array" ref="AW6">INDEX('vsFISHMIP All TimeSteps'!$AT$3:$AY$1034,vsFISHMIP_Annual_tonnes!$A6,AW$1)</f>
        <v>301642</v>
      </c>
      <c r="AX6" cm="1">
        <f t="array" ref="AX6">INDEX('vsFISHMIP All TimeSteps'!$AT$3:$AY$1034,vsFISHMIP_Annual_tonnes!$A6,AX$1)</f>
        <v>0</v>
      </c>
      <c r="AY6" cm="1">
        <f t="array" ref="AY6">INDEX('vsFISHMIP All TimeSteps'!$AT$3:$AY$1034,vsFISHMIP_Annual_tonnes!$A6,AY$1)</f>
        <v>1925619.4</v>
      </c>
      <c r="AZ6" cm="1">
        <f t="array" ref="AZ6">INDEX('vsFISHMIP All TimeSteps'!$AT$3:$AY$1034,vsFISHMIP_Annual_tonnes!$A6,AZ$1)</f>
        <v>269664.46999999997</v>
      </c>
      <c r="BA6" s="5"/>
    </row>
    <row r="7" spans="1:53" x14ac:dyDescent="0.2">
      <c r="A7">
        <f t="shared" si="0"/>
        <v>49</v>
      </c>
      <c r="C7">
        <v>2019</v>
      </c>
      <c r="D7" cm="1">
        <f t="array" ref="D7">INDEX('vsFISHMIP All TimeSteps'!$C$3:$P$1034,vsFISHMIP_Annual_tonnes!$A7,vsFISHMIP_Annual_tonnes!D$1)</f>
        <v>600964.69999999995</v>
      </c>
      <c r="E7" cm="1">
        <f t="array" ref="E7">INDEX('vsFISHMIP All TimeSteps'!$C$3:$P$1034,vsFISHMIP_Annual_tonnes!$A7,vsFISHMIP_Annual_tonnes!E$1)</f>
        <v>861058.27</v>
      </c>
      <c r="F7" cm="1">
        <f t="array" ref="F7">INDEX('vsFISHMIP All TimeSteps'!$C$3:$P$1034,vsFISHMIP_Annual_tonnes!$A7,vsFISHMIP_Annual_tonnes!F$1)</f>
        <v>349550.44</v>
      </c>
      <c r="G7">
        <v>3544.7746999999999</v>
      </c>
      <c r="H7">
        <v>3804.3552</v>
      </c>
      <c r="I7" cm="1">
        <f t="array" ref="I7">INDEX('vsFISHMIP All TimeSteps'!$C$3:$P$1034,vsFISHMIP_Annual_tonnes!$A7,vsFISHMIP_Annual_tonnes!I$1)</f>
        <v>2215590</v>
      </c>
      <c r="J7" cm="1">
        <f t="array" ref="J7">INDEX('vsFISHMIP All TimeSteps'!$C$3:$P$1034,vsFISHMIP_Annual_tonnes!$A7,vsFISHMIP_Annual_tonnes!J$1)</f>
        <v>5694889</v>
      </c>
      <c r="K7" cm="1">
        <f t="array" ref="K7">INDEX('vsFISHMIP All TimeSteps'!$C$3:$P$1034,vsFISHMIP_Annual_tonnes!$A7,vsFISHMIP_Annual_tonnes!K$1)</f>
        <v>3458283.2</v>
      </c>
      <c r="L7">
        <v>13383005</v>
      </c>
      <c r="M7">
        <v>1657660.8</v>
      </c>
      <c r="N7" cm="1">
        <f t="array" ref="N7">INDEX('vsFISHMIP All TimeSteps'!$C$3:$P$1034,vsFISHMIP_Annual_tonnes!$A7,vsFISHMIP_Annual_tonnes!N$1)</f>
        <v>526202.19999999995</v>
      </c>
      <c r="O7" cm="1">
        <f t="array" ref="O7">INDEX('vsFISHMIP All TimeSteps'!$C$3:$P$1034,vsFISHMIP_Annual_tonnes!$A7,vsFISHMIP_Annual_tonnes!O$1)</f>
        <v>1358499.2</v>
      </c>
      <c r="P7">
        <v>1620722</v>
      </c>
      <c r="Q7">
        <v>721380.3</v>
      </c>
      <c r="T7">
        <v>2019</v>
      </c>
      <c r="U7" cm="1">
        <f t="array" ref="U7">INDEX('vsFISHMIP All TimeSteps'!$T$3:$AG$1034,vsFISHMIP_Annual_tonnes!$A7,U$1)</f>
        <v>548237.19999999995</v>
      </c>
      <c r="V7" cm="1">
        <f t="array" ref="V7">INDEX('vsFISHMIP All TimeSteps'!$T$3:$AG$1034,vsFISHMIP_Annual_tonnes!$A7,V$1)</f>
        <v>868676.4</v>
      </c>
      <c r="W7" cm="1">
        <f t="array" ref="W7">INDEX('vsFISHMIP All TimeSteps'!$T$3:$AG$1034,vsFISHMIP_Annual_tonnes!$A7,W$1)</f>
        <v>257803.76199999999</v>
      </c>
      <c r="X7">
        <v>3517.4009999999998</v>
      </c>
      <c r="Y7">
        <v>4268.1890000000003</v>
      </c>
      <c r="Z7" cm="1">
        <f t="array" ref="Z7">INDEX('vsFISHMIP All TimeSteps'!$T$3:$AG$1034,vsFISHMIP_Annual_tonnes!$A7,Z$1)</f>
        <v>2211549.5</v>
      </c>
      <c r="AA7" cm="1">
        <f t="array" ref="AA7">INDEX('vsFISHMIP All TimeSteps'!$T$3:$AG$1034,vsFISHMIP_Annual_tonnes!$A7,AA$1)</f>
        <v>324153.38</v>
      </c>
      <c r="AC7">
        <v>13870985</v>
      </c>
      <c r="AD7">
        <v>1616869.9</v>
      </c>
      <c r="AE7" cm="1">
        <f t="array" ref="AE7">INDEX('vsFISHMIP All TimeSteps'!$T$3:$AG$1034,vsFISHMIP_Annual_tonnes!$A7,AE$1)</f>
        <v>548089.9</v>
      </c>
      <c r="AF7" cm="1">
        <f t="array" ref="AF7">INDEX('vsFISHMIP All TimeSteps'!$T$3:$AG$1034,vsFISHMIP_Annual_tonnes!$A7,AF$1)</f>
        <v>1063739.1000000001</v>
      </c>
      <c r="AG7">
        <v>1711261.1</v>
      </c>
      <c r="AH7">
        <v>712586.3</v>
      </c>
      <c r="AK7">
        <v>2019</v>
      </c>
      <c r="AL7" cm="1">
        <f t="array" ref="AL7">INDEX('vsFISHMIP All TimeSteps'!$AK$3:$AP$1034,vsFISHMIP_Annual_tonnes!$A7,AL$1)</f>
        <v>261850.16</v>
      </c>
      <c r="AM7" cm="1">
        <f t="array" ref="AM7">INDEX('vsFISHMIP All TimeSteps'!$AK$3:$AP$1034,vsFISHMIP_Annual_tonnes!$A7,AM$1)</f>
        <v>134525.16</v>
      </c>
      <c r="AN7" cm="1">
        <f t="array" ref="AN7">INDEX('vsFISHMIP All TimeSteps'!$AK$3:$AP$1034,vsFISHMIP_Annual_tonnes!$A7,AN$1)</f>
        <v>296461.06</v>
      </c>
      <c r="AO7" cm="1">
        <f t="array" ref="AO7">INDEX('vsFISHMIP All TimeSteps'!$AK$3:$AP$1034,vsFISHMIP_Annual_tonnes!$A7,AO$1)</f>
        <v>0</v>
      </c>
      <c r="AP7" cm="1">
        <f t="array" ref="AP7">INDEX('vsFISHMIP All TimeSteps'!$AK$3:$AP$1034,vsFISHMIP_Annual_tonnes!$A7,AP$1)</f>
        <v>1950378.9</v>
      </c>
      <c r="AQ7" cm="1">
        <f t="array" ref="AQ7">INDEX('vsFISHMIP All TimeSteps'!$AK$3:$AP$1034,vsFISHMIP_Annual_tonnes!$A7,AQ$1)</f>
        <v>265211.12</v>
      </c>
      <c r="AT7">
        <v>2019</v>
      </c>
      <c r="AU7" cm="1">
        <f t="array" ref="AU7">INDEX('vsFISHMIP All TimeSteps'!$AT$3:$AY$1034,vsFISHMIP_Annual_tonnes!$A7,AU$1)</f>
        <v>263428.62</v>
      </c>
      <c r="AV7" cm="1">
        <f t="array" ref="AV7">INDEX('vsFISHMIP All TimeSteps'!$AT$3:$AY$1034,vsFISHMIP_Annual_tonnes!$A7,AV$1)</f>
        <v>151515.31</v>
      </c>
      <c r="AW7" cm="1">
        <f t="array" ref="AW7">INDEX('vsFISHMIP All TimeSteps'!$AT$3:$AY$1034,vsFISHMIP_Annual_tonnes!$A7,AW$1)</f>
        <v>301401.25</v>
      </c>
      <c r="AX7" cm="1">
        <f t="array" ref="AX7">INDEX('vsFISHMIP All TimeSteps'!$AT$3:$AY$1034,vsFISHMIP_Annual_tonnes!$A7,AX$1)</f>
        <v>0</v>
      </c>
      <c r="AY7" cm="1">
        <f t="array" ref="AY7">INDEX('vsFISHMIP All TimeSteps'!$AT$3:$AY$1034,vsFISHMIP_Annual_tonnes!$A7,AY$1)</f>
        <v>1933103.2</v>
      </c>
      <c r="AZ7" cm="1">
        <f t="array" ref="AZ7">INDEX('vsFISHMIP All TimeSteps'!$AT$3:$AY$1034,vsFISHMIP_Annual_tonnes!$A7,AZ$1)</f>
        <v>278446.46999999997</v>
      </c>
      <c r="BA7" s="5"/>
    </row>
    <row r="8" spans="1:53" x14ac:dyDescent="0.2">
      <c r="A8">
        <f t="shared" si="0"/>
        <v>61</v>
      </c>
      <c r="C8">
        <v>2020</v>
      </c>
      <c r="D8" cm="1">
        <f t="array" ref="D8">INDEX('vsFISHMIP All TimeSteps'!$C$3:$P$1034,vsFISHMIP_Annual_tonnes!$A8,vsFISHMIP_Annual_tonnes!D$1)</f>
        <v>495852.78</v>
      </c>
      <c r="E8" cm="1">
        <f t="array" ref="E8">INDEX('vsFISHMIP All TimeSteps'!$C$3:$P$1034,vsFISHMIP_Annual_tonnes!$A8,vsFISHMIP_Annual_tonnes!E$1)</f>
        <v>874914.47</v>
      </c>
      <c r="F8" cm="1">
        <f t="array" ref="F8">INDEX('vsFISHMIP All TimeSteps'!$C$3:$P$1034,vsFISHMIP_Annual_tonnes!$A8,vsFISHMIP_Annual_tonnes!F$1)</f>
        <v>334386.56</v>
      </c>
      <c r="G8">
        <v>3527.7624999999998</v>
      </c>
      <c r="H8">
        <v>3909.7406999999998</v>
      </c>
      <c r="I8" cm="1">
        <f t="array" ref="I8">INDEX('vsFISHMIP All TimeSteps'!$C$3:$P$1034,vsFISHMIP_Annual_tonnes!$A8,vsFISHMIP_Annual_tonnes!I$1)</f>
        <v>2222763.2000000002</v>
      </c>
      <c r="J8" cm="1">
        <f t="array" ref="J8">INDEX('vsFISHMIP All TimeSteps'!$C$3:$P$1034,vsFISHMIP_Annual_tonnes!$A8,vsFISHMIP_Annual_tonnes!J$1)</f>
        <v>5822542</v>
      </c>
      <c r="K8" cm="1">
        <f t="array" ref="K8">INDEX('vsFISHMIP All TimeSteps'!$C$3:$P$1034,vsFISHMIP_Annual_tonnes!$A8,vsFISHMIP_Annual_tonnes!K$1)</f>
        <v>3391636</v>
      </c>
      <c r="L8">
        <v>14505394</v>
      </c>
      <c r="M8">
        <v>1838652.4</v>
      </c>
      <c r="N8" cm="1">
        <f t="array" ref="N8">INDEX('vsFISHMIP All TimeSteps'!$C$3:$P$1034,vsFISHMIP_Annual_tonnes!$A8,vsFISHMIP_Annual_tonnes!N$1)</f>
        <v>593773.56000000006</v>
      </c>
      <c r="O8" cm="1">
        <f t="array" ref="O8">INDEX('vsFISHMIP All TimeSteps'!$C$3:$P$1034,vsFISHMIP_Annual_tonnes!$A8,vsFISHMIP_Annual_tonnes!O$1)</f>
        <v>959394</v>
      </c>
      <c r="P8">
        <v>1726682</v>
      </c>
      <c r="Q8">
        <v>785655.25</v>
      </c>
      <c r="T8">
        <v>2020</v>
      </c>
      <c r="U8" cm="1">
        <f t="array" ref="U8">INDEX('vsFISHMIP All TimeSteps'!$T$3:$AG$1034,vsFISHMIP_Annual_tonnes!$A8,U$1)</f>
        <v>463150.12</v>
      </c>
      <c r="V8" cm="1">
        <f t="array" ref="V8">INDEX('vsFISHMIP All TimeSteps'!$T$3:$AG$1034,vsFISHMIP_Annual_tonnes!$A8,V$1)</f>
        <v>884262.44</v>
      </c>
      <c r="W8" cm="1">
        <f t="array" ref="W8">INDEX('vsFISHMIP All TimeSteps'!$T$3:$AG$1034,vsFISHMIP_Annual_tonnes!$A8,W$1)</f>
        <v>242524.33000000002</v>
      </c>
      <c r="X8">
        <v>3454.8150000000001</v>
      </c>
      <c r="Y8">
        <v>4062.9648000000002</v>
      </c>
      <c r="Z8" cm="1">
        <f t="array" ref="Z8">INDEX('vsFISHMIP All TimeSteps'!$T$3:$AG$1034,vsFISHMIP_Annual_tonnes!$A8,Z$1)</f>
        <v>2092244.1</v>
      </c>
      <c r="AA8" cm="1">
        <f t="array" ref="AA8">INDEX('vsFISHMIP All TimeSteps'!$T$3:$AG$1034,vsFISHMIP_Annual_tonnes!$A8,AA$1)</f>
        <v>318832.46999999997</v>
      </c>
      <c r="AC8">
        <v>12759254</v>
      </c>
      <c r="AD8">
        <v>1467917.1</v>
      </c>
      <c r="AE8" cm="1">
        <f t="array" ref="AE8">INDEX('vsFISHMIP All TimeSteps'!$T$3:$AG$1034,vsFISHMIP_Annual_tonnes!$A8,AE$1)</f>
        <v>556400.69999999995</v>
      </c>
      <c r="AF8" cm="1">
        <f t="array" ref="AF8">INDEX('vsFISHMIP All TimeSteps'!$T$3:$AG$1034,vsFISHMIP_Annual_tonnes!$A8,AF$1)</f>
        <v>880633.9</v>
      </c>
      <c r="AG8">
        <v>1568068.8</v>
      </c>
      <c r="AH8">
        <v>645166.80000000005</v>
      </c>
      <c r="AK8">
        <v>2020</v>
      </c>
      <c r="AL8" cm="1">
        <f t="array" ref="AL8">INDEX('vsFISHMIP All TimeSteps'!$AK$3:$AP$1034,vsFISHMIP_Annual_tonnes!$A8,AL$1)</f>
        <v>266299.90000000002</v>
      </c>
      <c r="AM8" cm="1">
        <f t="array" ref="AM8">INDEX('vsFISHMIP All TimeSteps'!$AK$3:$AP$1034,vsFISHMIP_Annual_tonnes!$A8,AM$1)</f>
        <v>155037.89000000001</v>
      </c>
      <c r="AN8" cm="1">
        <f t="array" ref="AN8">INDEX('vsFISHMIP All TimeSteps'!$AK$3:$AP$1034,vsFISHMIP_Annual_tonnes!$A8,AN$1)</f>
        <v>347828.62</v>
      </c>
      <c r="AO8" cm="1">
        <f t="array" ref="AO8">INDEX('vsFISHMIP All TimeSteps'!$AK$3:$AP$1034,vsFISHMIP_Annual_tonnes!$A8,AO$1)</f>
        <v>0</v>
      </c>
      <c r="AP8" cm="1">
        <f t="array" ref="AP8">INDEX('vsFISHMIP All TimeSteps'!$AK$3:$AP$1034,vsFISHMIP_Annual_tonnes!$A8,AP$1)</f>
        <v>1953247.2</v>
      </c>
      <c r="AQ8" cm="1">
        <f t="array" ref="AQ8">INDEX('vsFISHMIP All TimeSteps'!$AK$3:$AP$1034,vsFISHMIP_Annual_tonnes!$A8,AQ$1)</f>
        <v>269515.78000000003</v>
      </c>
      <c r="AT8">
        <v>2020</v>
      </c>
      <c r="AU8" cm="1">
        <f t="array" ref="AU8">INDEX('vsFISHMIP All TimeSteps'!$AT$3:$AY$1034,vsFISHMIP_Annual_tonnes!$A8,AU$1)</f>
        <v>266576.12</v>
      </c>
      <c r="AV8" cm="1">
        <f t="array" ref="AV8">INDEX('vsFISHMIP All TimeSteps'!$AT$3:$AY$1034,vsFISHMIP_Annual_tonnes!$A8,AV$1)</f>
        <v>153909.5</v>
      </c>
      <c r="AW8" cm="1">
        <f t="array" ref="AW8">INDEX('vsFISHMIP All TimeSteps'!$AT$3:$AY$1034,vsFISHMIP_Annual_tonnes!$A8,AW$1)</f>
        <v>301652.65999999997</v>
      </c>
      <c r="AX8" cm="1">
        <f t="array" ref="AX8">INDEX('vsFISHMIP All TimeSteps'!$AT$3:$AY$1034,vsFISHMIP_Annual_tonnes!$A8,AX$1)</f>
        <v>0</v>
      </c>
      <c r="AY8" cm="1">
        <f t="array" ref="AY8">INDEX('vsFISHMIP All TimeSteps'!$AT$3:$AY$1034,vsFISHMIP_Annual_tonnes!$A8,AY$1)</f>
        <v>1807168.2</v>
      </c>
      <c r="AZ8" cm="1">
        <f t="array" ref="AZ8">INDEX('vsFISHMIP All TimeSteps'!$AT$3:$AY$1034,vsFISHMIP_Annual_tonnes!$A8,AZ$1)</f>
        <v>285075.88</v>
      </c>
      <c r="BA8" s="5"/>
    </row>
    <row r="9" spans="1:53" x14ac:dyDescent="0.2">
      <c r="A9">
        <f t="shared" si="0"/>
        <v>73</v>
      </c>
      <c r="C9">
        <v>2021</v>
      </c>
      <c r="D9" cm="1">
        <f t="array" ref="D9">INDEX('vsFISHMIP All TimeSteps'!$C$3:$P$1034,vsFISHMIP_Annual_tonnes!$A9,vsFISHMIP_Annual_tonnes!D$1)</f>
        <v>589012.6</v>
      </c>
      <c r="E9" cm="1">
        <f t="array" ref="E9">INDEX('vsFISHMIP All TimeSteps'!$C$3:$P$1034,vsFISHMIP_Annual_tonnes!$A9,vsFISHMIP_Annual_tonnes!E$1)</f>
        <v>879609.29</v>
      </c>
      <c r="F9" cm="1">
        <f t="array" ref="F9">INDEX('vsFISHMIP All TimeSteps'!$C$3:$P$1034,vsFISHMIP_Annual_tonnes!$A9,vsFISHMIP_Annual_tonnes!F$1)</f>
        <v>325081</v>
      </c>
      <c r="G9">
        <v>3386.6448</v>
      </c>
      <c r="H9">
        <v>3904.8604</v>
      </c>
      <c r="I9" cm="1">
        <f t="array" ref="I9">INDEX('vsFISHMIP All TimeSteps'!$C$3:$P$1034,vsFISHMIP_Annual_tonnes!$A9,vsFISHMIP_Annual_tonnes!I$1)</f>
        <v>2177178.2000000002</v>
      </c>
      <c r="J9" cm="1">
        <f t="array" ref="J9">INDEX('vsFISHMIP All TimeSteps'!$C$3:$P$1034,vsFISHMIP_Annual_tonnes!$A9,vsFISHMIP_Annual_tonnes!J$1)</f>
        <v>5767449.5</v>
      </c>
      <c r="K9" cm="1">
        <f t="array" ref="K9">INDEX('vsFISHMIP All TimeSteps'!$C$3:$P$1034,vsFISHMIP_Annual_tonnes!$A9,vsFISHMIP_Annual_tonnes!K$1)</f>
        <v>3354810</v>
      </c>
      <c r="L9">
        <v>12711396</v>
      </c>
      <c r="M9">
        <v>1694056.6</v>
      </c>
      <c r="N9" cm="1">
        <f t="array" ref="N9">INDEX('vsFISHMIP All TimeSteps'!$C$3:$P$1034,vsFISHMIP_Annual_tonnes!$A9,vsFISHMIP_Annual_tonnes!N$1)</f>
        <v>591780.25</v>
      </c>
      <c r="O9" cm="1">
        <f t="array" ref="O9">INDEX('vsFISHMIP All TimeSteps'!$C$3:$P$1034,vsFISHMIP_Annual_tonnes!$A9,vsFISHMIP_Annual_tonnes!O$1)</f>
        <v>971587.75</v>
      </c>
      <c r="P9">
        <v>1438601.8</v>
      </c>
      <c r="Q9">
        <v>718140.25</v>
      </c>
      <c r="T9">
        <v>2021</v>
      </c>
      <c r="U9" cm="1">
        <f t="array" ref="U9">INDEX('vsFISHMIP All TimeSteps'!$T$3:$AG$1034,vsFISHMIP_Annual_tonnes!$A9,U$1)</f>
        <v>449760</v>
      </c>
      <c r="V9" cm="1">
        <f t="array" ref="V9">INDEX('vsFISHMIP All TimeSteps'!$T$3:$AG$1034,vsFISHMIP_Annual_tonnes!$A9,V$1)</f>
        <v>858740.7</v>
      </c>
      <c r="W9" cm="1">
        <f t="array" ref="W9">INDEX('vsFISHMIP All TimeSteps'!$T$3:$AG$1034,vsFISHMIP_Annual_tonnes!$A9,W$1)</f>
        <v>236485.52399999998</v>
      </c>
      <c r="X9">
        <v>3474.913</v>
      </c>
      <c r="Y9">
        <v>3736.6532999999999</v>
      </c>
      <c r="Z9" cm="1">
        <f t="array" ref="Z9">INDEX('vsFISHMIP All TimeSteps'!$T$3:$AG$1034,vsFISHMIP_Annual_tonnes!$A9,Z$1)</f>
        <v>2004208.8</v>
      </c>
      <c r="AA9" cm="1">
        <f t="array" ref="AA9">INDEX('vsFISHMIP All TimeSteps'!$T$3:$AG$1034,vsFISHMIP_Annual_tonnes!$A9,AA$1)</f>
        <v>312768.03000000003</v>
      </c>
      <c r="AC9">
        <v>13975455</v>
      </c>
      <c r="AD9">
        <v>1402603.8</v>
      </c>
      <c r="AE9" cm="1">
        <f t="array" ref="AE9">INDEX('vsFISHMIP All TimeSteps'!$T$3:$AG$1034,vsFISHMIP_Annual_tonnes!$A9,AE$1)</f>
        <v>531398.25</v>
      </c>
      <c r="AF9" cm="1">
        <f t="array" ref="AF9">INDEX('vsFISHMIP All TimeSteps'!$T$3:$AG$1034,vsFISHMIP_Annual_tonnes!$A9,AF$1)</f>
        <v>877110.4</v>
      </c>
      <c r="AG9">
        <v>1604416.8</v>
      </c>
      <c r="AH9">
        <v>644151.5</v>
      </c>
      <c r="AK9">
        <v>2021</v>
      </c>
      <c r="AL9" cm="1">
        <f t="array" ref="AL9">INDEX('vsFISHMIP All TimeSteps'!$AK$3:$AP$1034,vsFISHMIP_Annual_tonnes!$A9,AL$1)</f>
        <v>278789.78000000003</v>
      </c>
      <c r="AM9" cm="1">
        <f t="array" ref="AM9">INDEX('vsFISHMIP All TimeSteps'!$AK$3:$AP$1034,vsFISHMIP_Annual_tonnes!$A9,AM$1)</f>
        <v>174189.73</v>
      </c>
      <c r="AN9" cm="1">
        <f t="array" ref="AN9">INDEX('vsFISHMIP All TimeSteps'!$AK$3:$AP$1034,vsFISHMIP_Annual_tonnes!$A9,AN$1)</f>
        <v>295656.21999999997</v>
      </c>
      <c r="AO9" cm="1">
        <f t="array" ref="AO9">INDEX('vsFISHMIP All TimeSteps'!$AK$3:$AP$1034,vsFISHMIP_Annual_tonnes!$A9,AO$1)</f>
        <v>0</v>
      </c>
      <c r="AP9" cm="1">
        <f t="array" ref="AP9">INDEX('vsFISHMIP All TimeSteps'!$AK$3:$AP$1034,vsFISHMIP_Annual_tonnes!$A9,AP$1)</f>
        <v>1900673</v>
      </c>
      <c r="AQ9" cm="1">
        <f t="array" ref="AQ9">INDEX('vsFISHMIP All TimeSteps'!$AK$3:$AP$1034,vsFISHMIP_Annual_tonnes!$A9,AQ$1)</f>
        <v>276505.28000000003</v>
      </c>
      <c r="AT9">
        <v>2021</v>
      </c>
      <c r="AU9" cm="1">
        <f t="array" ref="AU9">INDEX('vsFISHMIP All TimeSteps'!$AT$3:$AY$1034,vsFISHMIP_Annual_tonnes!$A9,AU$1)</f>
        <v>254178.28</v>
      </c>
      <c r="AV9" cm="1">
        <f t="array" ref="AV9">INDEX('vsFISHMIP All TimeSteps'!$AT$3:$AY$1034,vsFISHMIP_Annual_tonnes!$A9,AV$1)</f>
        <v>131710.57999999999</v>
      </c>
      <c r="AW9" cm="1">
        <f t="array" ref="AW9">INDEX('vsFISHMIP All TimeSteps'!$AT$3:$AY$1034,vsFISHMIP_Annual_tonnes!$A9,AW$1)</f>
        <v>249320.81</v>
      </c>
      <c r="AX9" cm="1">
        <f t="array" ref="AX9">INDEX('vsFISHMIP All TimeSteps'!$AT$3:$AY$1034,vsFISHMIP_Annual_tonnes!$A9,AX$1)</f>
        <v>0</v>
      </c>
      <c r="AY9" cm="1">
        <f t="array" ref="AY9">INDEX('vsFISHMIP All TimeSteps'!$AT$3:$AY$1034,vsFISHMIP_Annual_tonnes!$A9,AY$1)</f>
        <v>1718617</v>
      </c>
      <c r="AZ9" cm="1">
        <f t="array" ref="AZ9">INDEX('vsFISHMIP All TimeSteps'!$AT$3:$AY$1034,vsFISHMIP_Annual_tonnes!$A9,AZ$1)</f>
        <v>285591.53000000003</v>
      </c>
      <c r="BA9" s="5"/>
    </row>
    <row r="10" spans="1:53" x14ac:dyDescent="0.2">
      <c r="A10">
        <f t="shared" si="0"/>
        <v>85</v>
      </c>
      <c r="C10">
        <v>2022</v>
      </c>
      <c r="D10" cm="1">
        <f t="array" ref="D10">INDEX('vsFISHMIP All TimeSteps'!$C$3:$P$1034,vsFISHMIP_Annual_tonnes!$A10,vsFISHMIP_Annual_tonnes!D$1)</f>
        <v>487062.38</v>
      </c>
      <c r="E10" cm="1">
        <f t="array" ref="E10">INDEX('vsFISHMIP All TimeSteps'!$C$3:$P$1034,vsFISHMIP_Annual_tonnes!$A10,vsFISHMIP_Annual_tonnes!E$1)</f>
        <v>831773.74</v>
      </c>
      <c r="F10" cm="1">
        <f t="array" ref="F10">INDEX('vsFISHMIP All TimeSteps'!$C$3:$P$1034,vsFISHMIP_Annual_tonnes!$A10,vsFISHMIP_Annual_tonnes!F$1)</f>
        <v>322181</v>
      </c>
      <c r="G10">
        <v>3509.4110000000001</v>
      </c>
      <c r="H10">
        <v>3769.1309000000001</v>
      </c>
      <c r="I10" cm="1">
        <f t="array" ref="I10">INDEX('vsFISHMIP All TimeSteps'!$C$3:$P$1034,vsFISHMIP_Annual_tonnes!$A10,vsFISHMIP_Annual_tonnes!I$1)</f>
        <v>2038758.5</v>
      </c>
      <c r="J10" cm="1">
        <f t="array" ref="J10">INDEX('vsFISHMIP All TimeSteps'!$C$3:$P$1034,vsFISHMIP_Annual_tonnes!$A10,vsFISHMIP_Annual_tonnes!J$1)</f>
        <v>5694504</v>
      </c>
      <c r="K10" cm="1">
        <f t="array" ref="K10">INDEX('vsFISHMIP All TimeSteps'!$C$3:$P$1034,vsFISHMIP_Annual_tonnes!$A10,vsFISHMIP_Annual_tonnes!K$1)</f>
        <v>3402153.2</v>
      </c>
      <c r="L10">
        <v>14101165</v>
      </c>
      <c r="M10">
        <v>1305535.8</v>
      </c>
      <c r="N10" cm="1">
        <f t="array" ref="N10">INDEX('vsFISHMIP All TimeSteps'!$C$3:$P$1034,vsFISHMIP_Annual_tonnes!$A10,vsFISHMIP_Annual_tonnes!N$1)</f>
        <v>519176.44</v>
      </c>
      <c r="O10" cm="1">
        <f t="array" ref="O10">INDEX('vsFISHMIP All TimeSteps'!$C$3:$P$1034,vsFISHMIP_Annual_tonnes!$A10,vsFISHMIP_Annual_tonnes!O$1)</f>
        <v>1017434.75</v>
      </c>
      <c r="P10">
        <v>1657744.2</v>
      </c>
      <c r="Q10">
        <v>614581.4</v>
      </c>
      <c r="T10">
        <v>2022</v>
      </c>
      <c r="U10" cm="1">
        <f t="array" ref="U10">INDEX('vsFISHMIP All TimeSteps'!$T$3:$AG$1034,vsFISHMIP_Annual_tonnes!$A10,U$1)</f>
        <v>460671.72</v>
      </c>
      <c r="V10" cm="1">
        <f t="array" ref="V10">INDEX('vsFISHMIP All TimeSteps'!$T$3:$AG$1034,vsFISHMIP_Annual_tonnes!$A10,V$1)</f>
        <v>849342.1</v>
      </c>
      <c r="W10" cm="1">
        <f t="array" ref="W10">INDEX('vsFISHMIP All TimeSteps'!$T$3:$AG$1034,vsFISHMIP_Annual_tonnes!$A10,W$1)</f>
        <v>235000.09600000002</v>
      </c>
      <c r="X10">
        <v>3386.7053000000001</v>
      </c>
      <c r="Y10">
        <v>4095.8314999999998</v>
      </c>
      <c r="Z10" cm="1">
        <f t="array" ref="Z10">INDEX('vsFISHMIP All TimeSteps'!$T$3:$AG$1034,vsFISHMIP_Annual_tonnes!$A10,Z$1)</f>
        <v>2036685.6</v>
      </c>
      <c r="AA10" cm="1">
        <f t="array" ref="AA10">INDEX('vsFISHMIP All TimeSteps'!$T$3:$AG$1034,vsFISHMIP_Annual_tonnes!$A10,AA$1)</f>
        <v>313006.65999999997</v>
      </c>
      <c r="AC10">
        <v>13661475</v>
      </c>
      <c r="AD10">
        <v>2032927.1</v>
      </c>
      <c r="AE10" cm="1">
        <f t="array" ref="AE10">INDEX('vsFISHMIP All TimeSteps'!$T$3:$AG$1034,vsFISHMIP_Annual_tonnes!$A10,AE$1)</f>
        <v>579165.5</v>
      </c>
      <c r="AF10" cm="1">
        <f t="array" ref="AF10">INDEX('vsFISHMIP All TimeSteps'!$T$3:$AG$1034,vsFISHMIP_Annual_tonnes!$A10,AF$1)</f>
        <v>864416</v>
      </c>
      <c r="AG10">
        <v>1490402.6</v>
      </c>
      <c r="AH10">
        <v>823323.8</v>
      </c>
      <c r="AK10">
        <v>2022</v>
      </c>
      <c r="AL10" cm="1">
        <f t="array" ref="AL10">INDEX('vsFISHMIP All TimeSteps'!$AK$3:$AP$1034,vsFISHMIP_Annual_tonnes!$A10,AL$1)</f>
        <v>246608.62</v>
      </c>
      <c r="AM10" cm="1">
        <f t="array" ref="AM10">INDEX('vsFISHMIP All TimeSteps'!$AK$3:$AP$1034,vsFISHMIP_Annual_tonnes!$A10,AM$1)</f>
        <v>129429.11</v>
      </c>
      <c r="AN10" cm="1">
        <f t="array" ref="AN10">INDEX('vsFISHMIP All TimeSteps'!$AK$3:$AP$1034,vsFISHMIP_Annual_tonnes!$A10,AN$1)</f>
        <v>281106</v>
      </c>
      <c r="AO10" cm="1">
        <f t="array" ref="AO10">INDEX('vsFISHMIP All TimeSteps'!$AK$3:$AP$1034,vsFISHMIP_Annual_tonnes!$A10,AO$1)</f>
        <v>0</v>
      </c>
      <c r="AP10" cm="1">
        <f t="array" ref="AP10">INDEX('vsFISHMIP All TimeSteps'!$AK$3:$AP$1034,vsFISHMIP_Annual_tonnes!$A10,AP$1)</f>
        <v>1759398.1</v>
      </c>
      <c r="AQ10" cm="1">
        <f t="array" ref="AQ10">INDEX('vsFISHMIP All TimeSteps'!$AK$3:$AP$1034,vsFISHMIP_Annual_tonnes!$A10,AQ$1)</f>
        <v>279360.44</v>
      </c>
      <c r="AT10">
        <v>2022</v>
      </c>
      <c r="AU10" cm="1">
        <f t="array" ref="AU10">INDEX('vsFISHMIP All TimeSteps'!$AT$3:$AY$1034,vsFISHMIP_Annual_tonnes!$A10,AU$1)</f>
        <v>263986.46999999997</v>
      </c>
      <c r="AV10" cm="1">
        <f t="array" ref="AV10">INDEX('vsFISHMIP All TimeSteps'!$AT$3:$AY$1034,vsFISHMIP_Annual_tonnes!$A10,AV$1)</f>
        <v>164492.4</v>
      </c>
      <c r="AW10" cm="1">
        <f t="array" ref="AW10">INDEX('vsFISHMIP All TimeSteps'!$AT$3:$AY$1034,vsFISHMIP_Annual_tonnes!$A10,AW$1)</f>
        <v>248619.33</v>
      </c>
      <c r="AX10" cm="1">
        <f t="array" ref="AX10">INDEX('vsFISHMIP All TimeSteps'!$AT$3:$AY$1034,vsFISHMIP_Annual_tonnes!$A10,AX$1)</f>
        <v>0</v>
      </c>
      <c r="AY10" cm="1">
        <f t="array" ref="AY10">INDEX('vsFISHMIP All TimeSteps'!$AT$3:$AY$1034,vsFISHMIP_Annual_tonnes!$A10,AY$1)</f>
        <v>1752494.1</v>
      </c>
      <c r="AZ10" cm="1">
        <f t="array" ref="AZ10">INDEX('vsFISHMIP All TimeSteps'!$AT$3:$AY$1034,vsFISHMIP_Annual_tonnes!$A10,AZ$1)</f>
        <v>284191.56</v>
      </c>
      <c r="BA10" s="5"/>
    </row>
    <row r="11" spans="1:53" x14ac:dyDescent="0.2">
      <c r="A11">
        <f t="shared" si="0"/>
        <v>97</v>
      </c>
      <c r="C11">
        <v>2023</v>
      </c>
      <c r="D11" cm="1">
        <f t="array" ref="D11">INDEX('vsFISHMIP All TimeSteps'!$C$3:$P$1034,vsFISHMIP_Annual_tonnes!$A11,vsFISHMIP_Annual_tonnes!D$1)</f>
        <v>455823</v>
      </c>
      <c r="E11" cm="1">
        <f t="array" ref="E11">INDEX('vsFISHMIP All TimeSteps'!$C$3:$P$1034,vsFISHMIP_Annual_tonnes!$A11,vsFISHMIP_Annual_tonnes!E$1)</f>
        <v>845917.50999999989</v>
      </c>
      <c r="F11" cm="1">
        <f t="array" ref="F11">INDEX('vsFISHMIP All TimeSteps'!$C$3:$P$1034,vsFISHMIP_Annual_tonnes!$A11,vsFISHMIP_Annual_tonnes!F$1)</f>
        <v>313348.59999999998</v>
      </c>
      <c r="G11">
        <v>3403.6107999999999</v>
      </c>
      <c r="H11">
        <v>3926.4495000000002</v>
      </c>
      <c r="I11" cm="1">
        <f t="array" ref="I11">INDEX('vsFISHMIP All TimeSteps'!$C$3:$P$1034,vsFISHMIP_Annual_tonnes!$A11,vsFISHMIP_Annual_tonnes!I$1)</f>
        <v>2051563.6</v>
      </c>
      <c r="J11" cm="1">
        <f t="array" ref="J11">INDEX('vsFISHMIP All TimeSteps'!$C$3:$P$1034,vsFISHMIP_Annual_tonnes!$A11,vsFISHMIP_Annual_tonnes!J$1)</f>
        <v>5624999.5</v>
      </c>
      <c r="K11" cm="1">
        <f t="array" ref="K11">INDEX('vsFISHMIP All TimeSteps'!$C$3:$P$1034,vsFISHMIP_Annual_tonnes!$A11,vsFISHMIP_Annual_tonnes!K$1)</f>
        <v>3371288</v>
      </c>
      <c r="L11">
        <v>12718911</v>
      </c>
      <c r="M11">
        <v>1745455.5</v>
      </c>
      <c r="N11" cm="1">
        <f t="array" ref="N11">INDEX('vsFISHMIP All TimeSteps'!$C$3:$P$1034,vsFISHMIP_Annual_tonnes!$A11,vsFISHMIP_Annual_tonnes!N$1)</f>
        <v>536772.43999999994</v>
      </c>
      <c r="O11" cm="1">
        <f t="array" ref="O11">INDEX('vsFISHMIP All TimeSteps'!$C$3:$P$1034,vsFISHMIP_Annual_tonnes!$A11,vsFISHMIP_Annual_tonnes!O$1)</f>
        <v>822825.3</v>
      </c>
      <c r="P11">
        <v>1502763.5</v>
      </c>
      <c r="Q11">
        <v>721501.7</v>
      </c>
      <c r="T11">
        <v>2023</v>
      </c>
      <c r="U11" cm="1">
        <f t="array" ref="U11">INDEX('vsFISHMIP All TimeSteps'!$T$3:$AG$1034,vsFISHMIP_Annual_tonnes!$A11,U$1)</f>
        <v>551276.19999999995</v>
      </c>
      <c r="V11" cm="1">
        <f t="array" ref="V11">INDEX('vsFISHMIP All TimeSteps'!$T$3:$AG$1034,vsFISHMIP_Annual_tonnes!$A11,V$1)</f>
        <v>835127.25</v>
      </c>
      <c r="W11" cm="1">
        <f t="array" ref="W11">INDEX('vsFISHMIP All TimeSteps'!$T$3:$AG$1034,vsFISHMIP_Annual_tonnes!$A11,W$1)</f>
        <v>251786.52500000002</v>
      </c>
      <c r="X11">
        <v>3481.5207999999998</v>
      </c>
      <c r="Y11">
        <v>4046.0823</v>
      </c>
      <c r="Z11" cm="1">
        <f t="array" ref="Z11">INDEX('vsFISHMIP All TimeSteps'!$T$3:$AG$1034,vsFISHMIP_Annual_tonnes!$A11,Z$1)</f>
        <v>2104905.5</v>
      </c>
      <c r="AA11" cm="1">
        <f t="array" ref="AA11">INDEX('vsFISHMIP All TimeSteps'!$T$3:$AG$1034,vsFISHMIP_Annual_tonnes!$A11,AA$1)</f>
        <v>316295.06</v>
      </c>
      <c r="AC11">
        <v>12771864</v>
      </c>
      <c r="AD11">
        <v>1988820.6</v>
      </c>
      <c r="AE11" cm="1">
        <f t="array" ref="AE11">INDEX('vsFISHMIP All TimeSteps'!$T$3:$AG$1034,vsFISHMIP_Annual_tonnes!$A11,AE$1)</f>
        <v>558782.69999999995</v>
      </c>
      <c r="AF11" cm="1">
        <f t="array" ref="AF11">INDEX('vsFISHMIP All TimeSteps'!$T$3:$AG$1034,vsFISHMIP_Annual_tonnes!$A11,AF$1)</f>
        <v>1207335.2</v>
      </c>
      <c r="AG11">
        <v>1524772.5</v>
      </c>
      <c r="AH11">
        <v>791287.2</v>
      </c>
      <c r="AK11">
        <v>2023</v>
      </c>
      <c r="AL11" cm="1">
        <f t="array" ref="AL11">INDEX('vsFISHMIP All TimeSteps'!$AK$3:$AP$1034,vsFISHMIP_Annual_tonnes!$A11,AL$1)</f>
        <v>262691.8</v>
      </c>
      <c r="AM11" cm="1">
        <f t="array" ref="AM11">INDEX('vsFISHMIP All TimeSteps'!$AK$3:$AP$1034,vsFISHMIP_Annual_tonnes!$A11,AM$1)</f>
        <v>144512.22</v>
      </c>
      <c r="AN11" cm="1">
        <f t="array" ref="AN11">INDEX('vsFISHMIP All TimeSteps'!$AK$3:$AP$1034,vsFISHMIP_Annual_tonnes!$A11,AN$1)</f>
        <v>277104.62</v>
      </c>
      <c r="AO11" cm="1">
        <f t="array" ref="AO11">INDEX('vsFISHMIP All TimeSteps'!$AK$3:$AP$1034,vsFISHMIP_Annual_tonnes!$A11,AO$1)</f>
        <v>0</v>
      </c>
      <c r="AP11" cm="1">
        <f t="array" ref="AP11">INDEX('vsFISHMIP All TimeSteps'!$AK$3:$AP$1034,vsFISHMIP_Annual_tonnes!$A11,AP$1)</f>
        <v>1774872.2</v>
      </c>
      <c r="AQ11" cm="1">
        <f t="array" ref="AQ11">INDEX('vsFISHMIP All TimeSteps'!$AK$3:$AP$1034,vsFISHMIP_Annual_tonnes!$A11,AQ$1)</f>
        <v>276691.28000000003</v>
      </c>
      <c r="AT11">
        <v>2023</v>
      </c>
      <c r="AU11" cm="1">
        <f t="array" ref="AU11">INDEX('vsFISHMIP All TimeSteps'!$AT$3:$AY$1034,vsFISHMIP_Annual_tonnes!$A11,AU$1)</f>
        <v>249839.22</v>
      </c>
      <c r="AV11" cm="1">
        <f t="array" ref="AV11">INDEX('vsFISHMIP All TimeSteps'!$AT$3:$AY$1034,vsFISHMIP_Annual_tonnes!$A11,AV$1)</f>
        <v>158095.10999999999</v>
      </c>
      <c r="AW11" cm="1">
        <f t="array" ref="AW11">INDEX('vsFISHMIP All TimeSteps'!$AT$3:$AY$1034,vsFISHMIP_Annual_tonnes!$A11,AW$1)</f>
        <v>257111.69</v>
      </c>
      <c r="AX11" cm="1">
        <f t="array" ref="AX11">INDEX('vsFISHMIP All TimeSteps'!$AT$3:$AY$1034,vsFISHMIP_Annual_tonnes!$A11,AX$1)</f>
        <v>0</v>
      </c>
      <c r="AY11" cm="1">
        <f t="array" ref="AY11">INDEX('vsFISHMIP All TimeSteps'!$AT$3:$AY$1034,vsFISHMIP_Annual_tonnes!$A11,AY$1)</f>
        <v>1820872.8</v>
      </c>
      <c r="AZ11" cm="1">
        <f t="array" ref="AZ11">INDEX('vsFISHMIP All TimeSteps'!$AT$3:$AY$1034,vsFISHMIP_Annual_tonnes!$A11,AZ$1)</f>
        <v>284032.62</v>
      </c>
      <c r="BA11" s="5"/>
    </row>
    <row r="12" spans="1:53" x14ac:dyDescent="0.2">
      <c r="A12">
        <f t="shared" si="0"/>
        <v>109</v>
      </c>
      <c r="C12">
        <v>2024</v>
      </c>
      <c r="D12" cm="1">
        <f t="array" ref="D12">INDEX('vsFISHMIP All TimeSteps'!$C$3:$P$1034,vsFISHMIP_Annual_tonnes!$A12,vsFISHMIP_Annual_tonnes!D$1)</f>
        <v>517022.88</v>
      </c>
      <c r="E12" cm="1">
        <f t="array" ref="E12">INDEX('vsFISHMIP All TimeSteps'!$C$3:$P$1034,vsFISHMIP_Annual_tonnes!$A12,vsFISHMIP_Annual_tonnes!E$1)</f>
        <v>835567.8600000001</v>
      </c>
      <c r="F12" cm="1">
        <f t="array" ref="F12">INDEX('vsFISHMIP All TimeSteps'!$C$3:$P$1034,vsFISHMIP_Annual_tonnes!$A12,vsFISHMIP_Annual_tonnes!F$1)</f>
        <v>309912.96999999997</v>
      </c>
      <c r="G12">
        <v>3595.5927999999999</v>
      </c>
      <c r="H12">
        <v>3463.9463000000001</v>
      </c>
      <c r="I12" cm="1">
        <f t="array" ref="I12">INDEX('vsFISHMIP All TimeSteps'!$C$3:$P$1034,vsFISHMIP_Annual_tonnes!$A12,vsFISHMIP_Annual_tonnes!I$1)</f>
        <v>2088809.4</v>
      </c>
      <c r="J12" cm="1">
        <f t="array" ref="J12">INDEX('vsFISHMIP All TimeSteps'!$C$3:$P$1034,vsFISHMIP_Annual_tonnes!$A12,vsFISHMIP_Annual_tonnes!J$1)</f>
        <v>5617553.5</v>
      </c>
      <c r="K12" cm="1">
        <f t="array" ref="K12">INDEX('vsFISHMIP All TimeSteps'!$C$3:$P$1034,vsFISHMIP_Annual_tonnes!$A12,vsFISHMIP_Annual_tonnes!K$1)</f>
        <v>3344991.5</v>
      </c>
      <c r="L12">
        <v>15309322</v>
      </c>
      <c r="M12">
        <v>1372791.2</v>
      </c>
      <c r="N12" cm="1">
        <f t="array" ref="N12">INDEX('vsFISHMIP All TimeSteps'!$C$3:$P$1034,vsFISHMIP_Annual_tonnes!$A12,vsFISHMIP_Annual_tonnes!N$1)</f>
        <v>536956.19999999995</v>
      </c>
      <c r="O12" cm="1">
        <f t="array" ref="O12">INDEX('vsFISHMIP All TimeSteps'!$C$3:$P$1034,vsFISHMIP_Annual_tonnes!$A12,vsFISHMIP_Annual_tonnes!O$1)</f>
        <v>1016783.94</v>
      </c>
      <c r="P12">
        <v>1850575.2</v>
      </c>
      <c r="Q12">
        <v>617784.56000000006</v>
      </c>
      <c r="T12">
        <v>2024</v>
      </c>
      <c r="U12" cm="1">
        <f t="array" ref="U12">INDEX('vsFISHMIP All TimeSteps'!$T$3:$AG$1034,vsFISHMIP_Annual_tonnes!$A12,U$1)</f>
        <v>577512</v>
      </c>
      <c r="V12" cm="1">
        <f t="array" ref="V12">INDEX('vsFISHMIP All TimeSteps'!$T$3:$AG$1034,vsFISHMIP_Annual_tonnes!$A12,V$1)</f>
        <v>824711.5</v>
      </c>
      <c r="W12" cm="1">
        <f t="array" ref="W12">INDEX('vsFISHMIP All TimeSteps'!$T$3:$AG$1034,vsFISHMIP_Annual_tonnes!$A12,W$1)</f>
        <v>245307.38</v>
      </c>
      <c r="X12">
        <v>3496.924</v>
      </c>
      <c r="Y12">
        <v>4243.2353999999996</v>
      </c>
      <c r="Z12" cm="1">
        <f t="array" ref="Z12">INDEX('vsFISHMIP All TimeSteps'!$T$3:$AG$1034,vsFISHMIP_Annual_tonnes!$A12,Z$1)</f>
        <v>2162835.2000000002</v>
      </c>
      <c r="AA12" cm="1">
        <f t="array" ref="AA12">INDEX('vsFISHMIP All TimeSteps'!$T$3:$AG$1034,vsFISHMIP_Annual_tonnes!$A12,AA$1)</f>
        <v>315593.3</v>
      </c>
      <c r="AC12">
        <v>12522823</v>
      </c>
      <c r="AD12">
        <v>2056544.1</v>
      </c>
      <c r="AE12" cm="1">
        <f t="array" ref="AE12">INDEX('vsFISHMIP All TimeSteps'!$T$3:$AG$1034,vsFISHMIP_Annual_tonnes!$A12,AE$1)</f>
        <v>524455.56000000006</v>
      </c>
      <c r="AF12" cm="1">
        <f t="array" ref="AF12">INDEX('vsFISHMIP All TimeSteps'!$T$3:$AG$1034,vsFISHMIP_Annual_tonnes!$A12,AF$1)</f>
        <v>1236607.8999999999</v>
      </c>
      <c r="AG12">
        <v>1512624.2</v>
      </c>
      <c r="AH12">
        <v>854546.7</v>
      </c>
      <c r="AK12">
        <v>2024</v>
      </c>
      <c r="AL12" cm="1">
        <f t="array" ref="AL12">INDEX('vsFISHMIP All TimeSteps'!$AK$3:$AP$1034,vsFISHMIP_Annual_tonnes!$A12,AL$1)</f>
        <v>252468.9</v>
      </c>
      <c r="AM12" cm="1">
        <f t="array" ref="AM12">INDEX('vsFISHMIP All TimeSteps'!$AK$3:$AP$1034,vsFISHMIP_Annual_tonnes!$A12,AM$1)</f>
        <v>146701.04999999999</v>
      </c>
      <c r="AN12" cm="1">
        <f t="array" ref="AN12">INDEX('vsFISHMIP All TimeSteps'!$AK$3:$AP$1034,vsFISHMIP_Annual_tonnes!$A12,AN$1)</f>
        <v>255399.78</v>
      </c>
      <c r="AO12" cm="1">
        <f t="array" ref="AO12">INDEX('vsFISHMIP All TimeSteps'!$AK$3:$AP$1034,vsFISHMIP_Annual_tonnes!$A12,AO$1)</f>
        <v>0</v>
      </c>
      <c r="AP12" cm="1">
        <f t="array" ref="AP12">INDEX('vsFISHMIP All TimeSteps'!$AK$3:$AP$1034,vsFISHMIP_Annual_tonnes!$A12,AP$1)</f>
        <v>1813585.5</v>
      </c>
      <c r="AQ12" cm="1">
        <f t="array" ref="AQ12">INDEX('vsFISHMIP All TimeSteps'!$AK$3:$AP$1034,vsFISHMIP_Annual_tonnes!$A12,AQ$1)</f>
        <v>275224.09999999998</v>
      </c>
      <c r="AT12">
        <v>2024</v>
      </c>
      <c r="AU12" cm="1">
        <f t="array" ref="AU12">INDEX('vsFISHMIP All TimeSteps'!$AT$3:$AY$1034,vsFISHMIP_Annual_tonnes!$A12,AU$1)</f>
        <v>252624.8</v>
      </c>
      <c r="AV12" cm="1">
        <f t="array" ref="AV12">INDEX('vsFISHMIP All TimeSteps'!$AT$3:$AY$1034,vsFISHMIP_Annual_tonnes!$A12,AV$1)</f>
        <v>132138.51999999999</v>
      </c>
      <c r="AW12" cm="1">
        <f t="array" ref="AW12">INDEX('vsFISHMIP All TimeSteps'!$AT$3:$AY$1034,vsFISHMIP_Annual_tonnes!$A12,AW$1)</f>
        <v>322327.7</v>
      </c>
      <c r="AX12" cm="1">
        <f t="array" ref="AX12">INDEX('vsFISHMIP All TimeSteps'!$AT$3:$AY$1034,vsFISHMIP_Annual_tonnes!$A12,AX$1)</f>
        <v>0</v>
      </c>
      <c r="AY12" cm="1">
        <f t="array" ref="AY12">INDEX('vsFISHMIP All TimeSteps'!$AT$3:$AY$1034,vsFISHMIP_Annual_tonnes!$A12,AY$1)</f>
        <v>1878779.5</v>
      </c>
      <c r="AZ12" cm="1">
        <f t="array" ref="AZ12">INDEX('vsFISHMIP All TimeSteps'!$AT$3:$AY$1034,vsFISHMIP_Annual_tonnes!$A12,AZ$1)</f>
        <v>284055.8</v>
      </c>
      <c r="BA12" s="5"/>
    </row>
    <row r="13" spans="1:53" x14ac:dyDescent="0.2">
      <c r="A13">
        <f t="shared" si="0"/>
        <v>121</v>
      </c>
      <c r="C13">
        <v>2025</v>
      </c>
      <c r="D13" cm="1">
        <f t="array" ref="D13">INDEX('vsFISHMIP All TimeSteps'!$C$3:$P$1034,vsFISHMIP_Annual_tonnes!$A13,vsFISHMIP_Annual_tonnes!D$1)</f>
        <v>459737.5</v>
      </c>
      <c r="E13" cm="1">
        <f t="array" ref="E13">INDEX('vsFISHMIP All TimeSteps'!$C$3:$P$1034,vsFISHMIP_Annual_tonnes!$A13,vsFISHMIP_Annual_tonnes!E$1)</f>
        <v>890760.29000000015</v>
      </c>
      <c r="F13" cm="1">
        <f t="array" ref="F13">INDEX('vsFISHMIP All TimeSteps'!$C$3:$P$1034,vsFISHMIP_Annual_tonnes!$A13,vsFISHMIP_Annual_tonnes!F$1)</f>
        <v>312215.40000000002</v>
      </c>
      <c r="G13">
        <v>3684.1093999999998</v>
      </c>
      <c r="H13">
        <v>3786.2919999999999</v>
      </c>
      <c r="I13" cm="1">
        <f t="array" ref="I13">INDEX('vsFISHMIP All TimeSteps'!$C$3:$P$1034,vsFISHMIP_Annual_tonnes!$A13,vsFISHMIP_Annual_tonnes!I$1)</f>
        <v>2145991.7999999998</v>
      </c>
      <c r="J13" cm="1">
        <f t="array" ref="J13">INDEX('vsFISHMIP All TimeSteps'!$C$3:$P$1034,vsFISHMIP_Annual_tonnes!$A13,vsFISHMIP_Annual_tonnes!J$1)</f>
        <v>5695867.5</v>
      </c>
      <c r="K13" cm="1">
        <f t="array" ref="K13">INDEX('vsFISHMIP All TimeSteps'!$C$3:$P$1034,vsFISHMIP_Annual_tonnes!$A13,vsFISHMIP_Annual_tonnes!K$1)</f>
        <v>3361477</v>
      </c>
      <c r="L13">
        <v>15833081</v>
      </c>
      <c r="M13">
        <v>2053356.5</v>
      </c>
      <c r="N13" cm="1">
        <f t="array" ref="N13">INDEX('vsFISHMIP All TimeSteps'!$C$3:$P$1034,vsFISHMIP_Annual_tonnes!$A13,vsFISHMIP_Annual_tonnes!N$1)</f>
        <v>642297.4</v>
      </c>
      <c r="O13" cm="1">
        <f t="array" ref="O13">INDEX('vsFISHMIP All TimeSteps'!$C$3:$P$1034,vsFISHMIP_Annual_tonnes!$A13,vsFISHMIP_Annual_tonnes!O$1)</f>
        <v>887545.3</v>
      </c>
      <c r="P13">
        <v>1877785.8</v>
      </c>
      <c r="Q13">
        <v>840855.06</v>
      </c>
      <c r="T13">
        <v>2025</v>
      </c>
      <c r="U13" cm="1">
        <f t="array" ref="U13">INDEX('vsFISHMIP All TimeSteps'!$T$3:$AG$1034,vsFISHMIP_Annual_tonnes!$A13,U$1)</f>
        <v>605930.9</v>
      </c>
      <c r="V13" cm="1">
        <f t="array" ref="V13">INDEX('vsFISHMIP All TimeSteps'!$T$3:$AG$1034,vsFISHMIP_Annual_tonnes!$A13,V$1)</f>
        <v>818375.1</v>
      </c>
      <c r="W13" cm="1">
        <f t="array" ref="W13">INDEX('vsFISHMIP All TimeSteps'!$T$3:$AG$1034,vsFISHMIP_Annual_tonnes!$A13,W$1)</f>
        <v>256371.04300000001</v>
      </c>
      <c r="X13">
        <v>3418.3314999999998</v>
      </c>
      <c r="Y13">
        <v>3845.5227</v>
      </c>
      <c r="Z13" cm="1">
        <f t="array" ref="Z13">INDEX('vsFISHMIP All TimeSteps'!$T$3:$AG$1034,vsFISHMIP_Annual_tonnes!$A13,Z$1)</f>
        <v>2139866.5</v>
      </c>
      <c r="AA13" cm="1">
        <f t="array" ref="AA13">INDEX('vsFISHMIP All TimeSteps'!$T$3:$AG$1034,vsFISHMIP_Annual_tonnes!$A13,AA$1)</f>
        <v>311220.65999999997</v>
      </c>
      <c r="AC13">
        <v>12895647</v>
      </c>
      <c r="AD13">
        <v>1562289.8</v>
      </c>
      <c r="AE13" cm="1">
        <f t="array" ref="AE13">INDEX('vsFISHMIP All TimeSteps'!$T$3:$AG$1034,vsFISHMIP_Annual_tonnes!$A13,AE$1)</f>
        <v>556800.30000000005</v>
      </c>
      <c r="AF13" cm="1">
        <f t="array" ref="AF13">INDEX('vsFISHMIP All TimeSteps'!$T$3:$AG$1034,vsFISHMIP_Annual_tonnes!$A13,AF$1)</f>
        <v>1068086.8</v>
      </c>
      <c r="AG13">
        <v>1548994.4</v>
      </c>
      <c r="AH13">
        <v>660788.6</v>
      </c>
      <c r="AK13">
        <v>2025</v>
      </c>
      <c r="AL13" cm="1">
        <f t="array" ref="AL13">INDEX('vsFISHMIP All TimeSteps'!$AK$3:$AP$1034,vsFISHMIP_Annual_tonnes!$A13,AL$1)</f>
        <v>276325.44</v>
      </c>
      <c r="AM13" cm="1">
        <f t="array" ref="AM13">INDEX('vsFISHMIP All TimeSteps'!$AK$3:$AP$1034,vsFISHMIP_Annual_tonnes!$A13,AM$1)</f>
        <v>206539.2</v>
      </c>
      <c r="AN13" cm="1">
        <f t="array" ref="AN13">INDEX('vsFISHMIP All TimeSteps'!$AK$3:$AP$1034,vsFISHMIP_Annual_tonnes!$A13,AN$1)</f>
        <v>262798.5</v>
      </c>
      <c r="AO13" cm="1">
        <f t="array" ref="AO13">INDEX('vsFISHMIP All TimeSteps'!$AK$3:$AP$1034,vsFISHMIP_Annual_tonnes!$A13,AO$1)</f>
        <v>0</v>
      </c>
      <c r="AP13" cm="1">
        <f t="array" ref="AP13">INDEX('vsFISHMIP All TimeSteps'!$AK$3:$AP$1034,vsFISHMIP_Annual_tonnes!$A13,AP$1)</f>
        <v>1872963</v>
      </c>
      <c r="AQ13" cm="1">
        <f t="array" ref="AQ13">INDEX('vsFISHMIP All TimeSteps'!$AK$3:$AP$1034,vsFISHMIP_Annual_tonnes!$A13,AQ$1)</f>
        <v>273028.62</v>
      </c>
      <c r="AT13">
        <v>2025</v>
      </c>
      <c r="AU13" cm="1">
        <f t="array" ref="AU13">INDEX('vsFISHMIP All TimeSteps'!$AT$3:$AY$1034,vsFISHMIP_Annual_tonnes!$A13,AU$1)</f>
        <v>253923.64</v>
      </c>
      <c r="AV13" cm="1">
        <f t="array" ref="AV13">INDEX('vsFISHMIP All TimeSteps'!$AT$3:$AY$1034,vsFISHMIP_Annual_tonnes!$A13,AV$1)</f>
        <v>144833.70000000001</v>
      </c>
      <c r="AW13" cm="1">
        <f t="array" ref="AW13">INDEX('vsFISHMIP All TimeSteps'!$AT$3:$AY$1034,vsFISHMIP_Annual_tonnes!$A13,AW$1)</f>
        <v>372493.97</v>
      </c>
      <c r="AX13" cm="1">
        <f t="array" ref="AX13">INDEX('vsFISHMIP All TimeSteps'!$AT$3:$AY$1034,vsFISHMIP_Annual_tonnes!$A13,AX$1)</f>
        <v>0</v>
      </c>
      <c r="AY13" cm="1">
        <f t="array" ref="AY13">INDEX('vsFISHMIP All TimeSteps'!$AT$3:$AY$1034,vsFISHMIP_Annual_tonnes!$A13,AY$1)</f>
        <v>1854993.6</v>
      </c>
      <c r="AZ13" cm="1">
        <f t="array" ref="AZ13">INDEX('vsFISHMIP All TimeSteps'!$AT$3:$AY$1034,vsFISHMIP_Annual_tonnes!$A13,AZ$1)</f>
        <v>284872.90000000002</v>
      </c>
      <c r="BA13" s="5"/>
    </row>
    <row r="14" spans="1:53" x14ac:dyDescent="0.2">
      <c r="A14">
        <f t="shared" si="0"/>
        <v>133</v>
      </c>
      <c r="C14">
        <v>2026</v>
      </c>
      <c r="D14" cm="1">
        <f t="array" ref="D14">INDEX('vsFISHMIP All TimeSteps'!$C$3:$P$1034,vsFISHMIP_Annual_tonnes!$A14,vsFISHMIP_Annual_tonnes!D$1)</f>
        <v>565529.5</v>
      </c>
      <c r="E14" cm="1">
        <f t="array" ref="E14">INDEX('vsFISHMIP All TimeSteps'!$C$3:$P$1034,vsFISHMIP_Annual_tonnes!$A14,vsFISHMIP_Annual_tonnes!E$1)</f>
        <v>915487.3</v>
      </c>
      <c r="F14" cm="1">
        <f t="array" ref="F14">INDEX('vsFISHMIP All TimeSteps'!$C$3:$P$1034,vsFISHMIP_Annual_tonnes!$A14,vsFISHMIP_Annual_tonnes!F$1)</f>
        <v>330702.28000000003</v>
      </c>
      <c r="G14">
        <v>3547.6714000000002</v>
      </c>
      <c r="H14">
        <v>3827.7961</v>
      </c>
      <c r="I14" cm="1">
        <f t="array" ref="I14">INDEX('vsFISHMIP All TimeSteps'!$C$3:$P$1034,vsFISHMIP_Annual_tonnes!$A14,vsFISHMIP_Annual_tonnes!I$1)</f>
        <v>2162285.7999999998</v>
      </c>
      <c r="J14" cm="1">
        <f t="array" ref="J14">INDEX('vsFISHMIP All TimeSteps'!$C$3:$P$1034,vsFISHMIP_Annual_tonnes!$A14,vsFISHMIP_Annual_tonnes!J$1)</f>
        <v>5783351</v>
      </c>
      <c r="K14" cm="1">
        <f t="array" ref="K14">INDEX('vsFISHMIP All TimeSteps'!$C$3:$P$1034,vsFISHMIP_Annual_tonnes!$A14,vsFISHMIP_Annual_tonnes!K$1)</f>
        <v>3338450.2</v>
      </c>
      <c r="L14">
        <v>13119491</v>
      </c>
      <c r="M14">
        <v>1752076.1</v>
      </c>
      <c r="N14" cm="1">
        <f t="array" ref="N14">INDEX('vsFISHMIP All TimeSteps'!$C$3:$P$1034,vsFISHMIP_Annual_tonnes!$A14,vsFISHMIP_Annual_tonnes!N$1)</f>
        <v>610716.1</v>
      </c>
      <c r="O14" cm="1">
        <f t="array" ref="O14">INDEX('vsFISHMIP All TimeSteps'!$C$3:$P$1034,vsFISHMIP_Annual_tonnes!$A14,vsFISHMIP_Annual_tonnes!O$1)</f>
        <v>1123885.8</v>
      </c>
      <c r="P14">
        <v>1514568.8</v>
      </c>
      <c r="Q14">
        <v>720481.1</v>
      </c>
      <c r="T14">
        <v>2026</v>
      </c>
      <c r="U14" cm="1">
        <f t="array" ref="U14">INDEX('vsFISHMIP All TimeSteps'!$T$3:$AG$1034,vsFISHMIP_Annual_tonnes!$A14,U$1)</f>
        <v>558647.43999999994</v>
      </c>
      <c r="V14" cm="1">
        <f t="array" ref="V14">INDEX('vsFISHMIP All TimeSteps'!$T$3:$AG$1034,vsFISHMIP_Annual_tonnes!$A14,V$1)</f>
        <v>830663.9</v>
      </c>
      <c r="W14" cm="1">
        <f t="array" ref="W14">INDEX('vsFISHMIP All TimeSteps'!$T$3:$AG$1034,vsFISHMIP_Annual_tonnes!$A14,W$1)</f>
        <v>238403.18400000001</v>
      </c>
      <c r="X14">
        <v>3512.7372999999998</v>
      </c>
      <c r="Y14">
        <v>4299.1216000000004</v>
      </c>
      <c r="Z14" cm="1">
        <f t="array" ref="Z14">INDEX('vsFISHMIP All TimeSteps'!$T$3:$AG$1034,vsFISHMIP_Annual_tonnes!$A14,Z$1)</f>
        <v>2104298.2000000002</v>
      </c>
      <c r="AA14" cm="1">
        <f t="array" ref="AA14">INDEX('vsFISHMIP All TimeSteps'!$T$3:$AG$1034,vsFISHMIP_Annual_tonnes!$A14,AA$1)</f>
        <v>315801.56</v>
      </c>
      <c r="AC14">
        <v>13123516</v>
      </c>
      <c r="AD14">
        <v>2176271.7999999998</v>
      </c>
      <c r="AE14" cm="1">
        <f t="array" ref="AE14">INDEX('vsFISHMIP All TimeSteps'!$T$3:$AG$1034,vsFISHMIP_Annual_tonnes!$A14,AE$1)</f>
        <v>560365.75</v>
      </c>
      <c r="AF14" cm="1">
        <f t="array" ref="AF14">INDEX('vsFISHMIP All TimeSteps'!$T$3:$AG$1034,vsFISHMIP_Annual_tonnes!$A14,AF$1)</f>
        <v>805893.44</v>
      </c>
      <c r="AG14">
        <v>1618382.2</v>
      </c>
      <c r="AH14">
        <v>867490.56</v>
      </c>
      <c r="AK14">
        <v>2026</v>
      </c>
      <c r="AL14" cm="1">
        <f t="array" ref="AL14">INDEX('vsFISHMIP All TimeSteps'!$AK$3:$AP$1034,vsFISHMIP_Annual_tonnes!$A14,AL$1)</f>
        <v>282429.3</v>
      </c>
      <c r="AM14" cm="1">
        <f t="array" ref="AM14">INDEX('vsFISHMIP All TimeSteps'!$AK$3:$AP$1034,vsFISHMIP_Annual_tonnes!$A14,AM$1)</f>
        <v>205174.5</v>
      </c>
      <c r="AN14" cm="1">
        <f t="array" ref="AN14">INDEX('vsFISHMIP All TimeSteps'!$AK$3:$AP$1034,vsFISHMIP_Annual_tonnes!$A14,AN$1)</f>
        <v>290560.44</v>
      </c>
      <c r="AO14" cm="1">
        <f t="array" ref="AO14">INDEX('vsFISHMIP All TimeSteps'!$AK$3:$AP$1034,vsFISHMIP_Annual_tonnes!$A14,AO$1)</f>
        <v>0</v>
      </c>
      <c r="AP14" cm="1">
        <f t="array" ref="AP14">INDEX('vsFISHMIP All TimeSteps'!$AK$3:$AP$1034,vsFISHMIP_Annual_tonnes!$A14,AP$1)</f>
        <v>1888480.5</v>
      </c>
      <c r="AQ14" cm="1">
        <f t="array" ref="AQ14">INDEX('vsFISHMIP All TimeSteps'!$AK$3:$AP$1034,vsFISHMIP_Annual_tonnes!$A14,AQ$1)</f>
        <v>273805.38</v>
      </c>
      <c r="AT14">
        <v>2026</v>
      </c>
      <c r="AU14" cm="1">
        <f t="array" ref="AU14">INDEX('vsFISHMIP All TimeSteps'!$AT$3:$AY$1034,vsFISHMIP_Annual_tonnes!$A14,AU$1)</f>
        <v>249682.22</v>
      </c>
      <c r="AV14" cm="1">
        <f t="array" ref="AV14">INDEX('vsFISHMIP All TimeSteps'!$AT$3:$AY$1034,vsFISHMIP_Annual_tonnes!$A14,AV$1)</f>
        <v>147705.39000000001</v>
      </c>
      <c r="AW14" cm="1">
        <f t="array" ref="AW14">INDEX('vsFISHMIP All TimeSteps'!$AT$3:$AY$1034,vsFISHMIP_Annual_tonnes!$A14,AW$1)</f>
        <v>316875.09999999998</v>
      </c>
      <c r="AX14" cm="1">
        <f t="array" ref="AX14">INDEX('vsFISHMIP All TimeSteps'!$AT$3:$AY$1034,vsFISHMIP_Annual_tonnes!$A14,AX$1)</f>
        <v>0</v>
      </c>
      <c r="AY14" cm="1">
        <f t="array" ref="AY14">INDEX('vsFISHMIP All TimeSteps'!$AT$3:$AY$1034,vsFISHMIP_Annual_tonnes!$A14,AY$1)</f>
        <v>1820037.4</v>
      </c>
      <c r="AZ14" cm="1">
        <f t="array" ref="AZ14">INDEX('vsFISHMIP All TimeSteps'!$AT$3:$AY$1034,vsFISHMIP_Annual_tonnes!$A14,AZ$1)</f>
        <v>284260.62</v>
      </c>
      <c r="BA14" s="5"/>
    </row>
    <row r="15" spans="1:53" x14ac:dyDescent="0.2">
      <c r="A15">
        <f t="shared" si="0"/>
        <v>145</v>
      </c>
      <c r="C15">
        <v>2027</v>
      </c>
      <c r="D15" cm="1">
        <f t="array" ref="D15">INDEX('vsFISHMIP All TimeSteps'!$C$3:$P$1034,vsFISHMIP_Annual_tonnes!$A15,vsFISHMIP_Annual_tonnes!D$1)</f>
        <v>543664.75</v>
      </c>
      <c r="E15" cm="1">
        <f t="array" ref="E15">INDEX('vsFISHMIP All TimeSteps'!$C$3:$P$1034,vsFISHMIP_Annual_tonnes!$A15,vsFISHMIP_Annual_tonnes!E$1)</f>
        <v>853397.2300000001</v>
      </c>
      <c r="F15" cm="1">
        <f t="array" ref="F15">INDEX('vsFISHMIP All TimeSteps'!$C$3:$P$1034,vsFISHMIP_Annual_tonnes!$A15,vsFISHMIP_Annual_tonnes!F$1)</f>
        <v>326225.7</v>
      </c>
      <c r="G15">
        <v>3598.4216000000001</v>
      </c>
      <c r="H15">
        <v>4210.1597000000002</v>
      </c>
      <c r="I15" cm="1">
        <f t="array" ref="I15">INDEX('vsFISHMIP All TimeSteps'!$C$3:$P$1034,vsFISHMIP_Annual_tonnes!$A15,vsFISHMIP_Annual_tonnes!I$1)</f>
        <v>2135782</v>
      </c>
      <c r="J15" cm="1">
        <f t="array" ref="J15">INDEX('vsFISHMIP All TimeSteps'!$C$3:$P$1034,vsFISHMIP_Annual_tonnes!$A15,vsFISHMIP_Annual_tonnes!J$1)</f>
        <v>5641593.5</v>
      </c>
      <c r="K15" cm="1">
        <f t="array" ref="K15">INDEX('vsFISHMIP All TimeSteps'!$C$3:$P$1034,vsFISHMIP_Annual_tonnes!$A15,vsFISHMIP_Annual_tonnes!K$1)</f>
        <v>3271430.8</v>
      </c>
      <c r="L15">
        <v>13642649</v>
      </c>
      <c r="M15">
        <v>1955314.8</v>
      </c>
      <c r="N15" cm="1">
        <f t="array" ref="N15">INDEX('vsFISHMIP All TimeSteps'!$C$3:$P$1034,vsFISHMIP_Annual_tonnes!$A15,vsFISHMIP_Annual_tonnes!N$1)</f>
        <v>501150.53</v>
      </c>
      <c r="O15" cm="1">
        <f t="array" ref="O15">INDEX('vsFISHMIP All TimeSteps'!$C$3:$P$1034,vsFISHMIP_Annual_tonnes!$A15,vsFISHMIP_Annual_tonnes!O$1)</f>
        <v>893135.2</v>
      </c>
      <c r="P15">
        <v>1665017</v>
      </c>
      <c r="Q15">
        <v>829261.56</v>
      </c>
      <c r="T15">
        <v>2027</v>
      </c>
      <c r="U15" cm="1">
        <f t="array" ref="U15">INDEX('vsFISHMIP All TimeSteps'!$T$3:$AG$1034,vsFISHMIP_Annual_tonnes!$A15,U$1)</f>
        <v>571837.9</v>
      </c>
      <c r="V15" cm="1">
        <f t="array" ref="V15">INDEX('vsFISHMIP All TimeSteps'!$T$3:$AG$1034,vsFISHMIP_Annual_tonnes!$A15,V$1)</f>
        <v>825100.94</v>
      </c>
      <c r="W15" cm="1">
        <f t="array" ref="W15">INDEX('vsFISHMIP All TimeSteps'!$T$3:$AG$1034,vsFISHMIP_Annual_tonnes!$A15,W$1)</f>
        <v>264954.79000000004</v>
      </c>
      <c r="X15">
        <v>3462.5227</v>
      </c>
      <c r="Y15">
        <v>4799.9233000000004</v>
      </c>
      <c r="Z15" cm="1">
        <f t="array" ref="Z15">INDEX('vsFISHMIP All TimeSteps'!$T$3:$AG$1034,vsFISHMIP_Annual_tonnes!$A15,Z$1)</f>
        <v>2126258</v>
      </c>
      <c r="AA15" cm="1">
        <f t="array" ref="AA15">INDEX('vsFISHMIP All TimeSteps'!$T$3:$AG$1034,vsFISHMIP_Annual_tonnes!$A15,AA$1)</f>
        <v>320012.09999999998</v>
      </c>
      <c r="AC15">
        <v>12943667</v>
      </c>
      <c r="AD15">
        <v>2492558.5</v>
      </c>
      <c r="AE15" cm="1">
        <f t="array" ref="AE15">INDEX('vsFISHMIP All TimeSteps'!$T$3:$AG$1034,vsFISHMIP_Annual_tonnes!$A15,AE$1)</f>
        <v>514975.84</v>
      </c>
      <c r="AF15" cm="1">
        <f t="array" ref="AF15">INDEX('vsFISHMIP All TimeSteps'!$T$3:$AG$1034,vsFISHMIP_Annual_tonnes!$A15,AF$1)</f>
        <v>1160038.1000000001</v>
      </c>
      <c r="AG15">
        <v>1568645.8</v>
      </c>
      <c r="AH15">
        <v>979870.8</v>
      </c>
      <c r="AK15">
        <v>2027</v>
      </c>
      <c r="AL15" cm="1">
        <f t="array" ref="AL15">INDEX('vsFISHMIP All TimeSteps'!$AK$3:$AP$1034,vsFISHMIP_Annual_tonnes!$A15,AL$1)</f>
        <v>251353.38</v>
      </c>
      <c r="AM15" cm="1">
        <f t="array" ref="AM15">INDEX('vsFISHMIP All TimeSteps'!$AK$3:$AP$1034,vsFISHMIP_Annual_tonnes!$A15,AM$1)</f>
        <v>123100.12</v>
      </c>
      <c r="AN15" cm="1">
        <f t="array" ref="AN15">INDEX('vsFISHMIP All TimeSteps'!$AK$3:$AP$1034,vsFISHMIP_Annual_tonnes!$A15,AN$1)</f>
        <v>343108.6</v>
      </c>
      <c r="AO15" cm="1">
        <f t="array" ref="AO15">INDEX('vsFISHMIP All TimeSteps'!$AK$3:$AP$1034,vsFISHMIP_Annual_tonnes!$A15,AO$1)</f>
        <v>0</v>
      </c>
      <c r="AP15" cm="1">
        <f t="array" ref="AP15">INDEX('vsFISHMIP All TimeSteps'!$AK$3:$AP$1034,vsFISHMIP_Annual_tonnes!$A15,AP$1)</f>
        <v>1862894.8</v>
      </c>
      <c r="AQ15" cm="1">
        <f t="array" ref="AQ15">INDEX('vsFISHMIP All TimeSteps'!$AK$3:$AP$1034,vsFISHMIP_Annual_tonnes!$A15,AQ$1)</f>
        <v>272887.2</v>
      </c>
      <c r="AT15">
        <v>2027</v>
      </c>
      <c r="AU15" cm="1">
        <f t="array" ref="AU15">INDEX('vsFISHMIP All TimeSteps'!$AT$3:$AY$1034,vsFISHMIP_Annual_tonnes!$A15,AU$1)</f>
        <v>257729.02</v>
      </c>
      <c r="AV15" cm="1">
        <f t="array" ref="AV15">INDEX('vsFISHMIP All TimeSteps'!$AT$3:$AY$1034,vsFISHMIP_Annual_tonnes!$A15,AV$1)</f>
        <v>135278.47</v>
      </c>
      <c r="AW15" cm="1">
        <f t="array" ref="AW15">INDEX('vsFISHMIP All TimeSteps'!$AT$3:$AY$1034,vsFISHMIP_Annual_tonnes!$A15,AW$1)</f>
        <v>301260.79999999999</v>
      </c>
      <c r="AX15" cm="1">
        <f t="array" ref="AX15">INDEX('vsFISHMIP All TimeSteps'!$AT$3:$AY$1034,vsFISHMIP_Annual_tonnes!$A15,AX$1)</f>
        <v>0</v>
      </c>
      <c r="AY15" cm="1">
        <f t="array" ref="AY15">INDEX('vsFISHMIP All TimeSteps'!$AT$3:$AY$1034,vsFISHMIP_Annual_tonnes!$A15,AY$1)</f>
        <v>1840179.6</v>
      </c>
      <c r="AZ15" cm="1">
        <f t="array" ref="AZ15">INDEX('vsFISHMIP All TimeSteps'!$AT$3:$AY$1034,vsFISHMIP_Annual_tonnes!$A15,AZ$1)</f>
        <v>286078.40000000002</v>
      </c>
      <c r="BA15" s="5"/>
    </row>
    <row r="16" spans="1:53" x14ac:dyDescent="0.2">
      <c r="A16">
        <f t="shared" si="0"/>
        <v>157</v>
      </c>
      <c r="C16">
        <v>2028</v>
      </c>
      <c r="D16" cm="1">
        <f t="array" ref="D16">INDEX('vsFISHMIP All TimeSteps'!$C$3:$P$1034,vsFISHMIP_Annual_tonnes!$A16,vsFISHMIP_Annual_tonnes!D$1)</f>
        <v>608116.69999999995</v>
      </c>
      <c r="E16" cm="1">
        <f t="array" ref="E16">INDEX('vsFISHMIP All TimeSteps'!$C$3:$P$1034,vsFISHMIP_Annual_tonnes!$A16,vsFISHMIP_Annual_tonnes!E$1)</f>
        <v>869724.01</v>
      </c>
      <c r="F16" cm="1">
        <f t="array" ref="F16">INDEX('vsFISHMIP All TimeSteps'!$C$3:$P$1034,vsFISHMIP_Annual_tonnes!$A16,vsFISHMIP_Annual_tonnes!F$1)</f>
        <v>339272.94</v>
      </c>
      <c r="G16">
        <v>3488.5745000000002</v>
      </c>
      <c r="H16">
        <v>4437.2686000000003</v>
      </c>
      <c r="I16" cm="1">
        <f t="array" ref="I16">INDEX('vsFISHMIP All TimeSteps'!$C$3:$P$1034,vsFISHMIP_Annual_tonnes!$A16,vsFISHMIP_Annual_tonnes!I$1)</f>
        <v>2171427.2000000002</v>
      </c>
      <c r="J16" cm="1">
        <f t="array" ref="J16">INDEX('vsFISHMIP All TimeSteps'!$C$3:$P$1034,vsFISHMIP_Annual_tonnes!$A16,vsFISHMIP_Annual_tonnes!J$1)</f>
        <v>5784707.5</v>
      </c>
      <c r="K16" cm="1">
        <f t="array" ref="K16">INDEX('vsFISHMIP All TimeSteps'!$C$3:$P$1034,vsFISHMIP_Annual_tonnes!$A16,vsFISHMIP_Annual_tonnes!K$1)</f>
        <v>3304558.5</v>
      </c>
      <c r="L16">
        <v>12659438</v>
      </c>
      <c r="M16">
        <v>2376288.7999999998</v>
      </c>
      <c r="N16" cm="1">
        <f t="array" ref="N16">INDEX('vsFISHMIP All TimeSteps'!$C$3:$P$1034,vsFISHMIP_Annual_tonnes!$A16,vsFISHMIP_Annual_tonnes!N$1)</f>
        <v>589221.93999999994</v>
      </c>
      <c r="O16" cm="1">
        <f t="array" ref="O16">INDEX('vsFISHMIP All TimeSteps'!$C$3:$P$1034,vsFISHMIP_Annual_tonnes!$A16,vsFISHMIP_Annual_tonnes!O$1)</f>
        <v>944500</v>
      </c>
      <c r="P16">
        <v>1567166.4</v>
      </c>
      <c r="Q16">
        <v>930370.7</v>
      </c>
      <c r="T16">
        <v>2028</v>
      </c>
      <c r="U16" cm="1">
        <f t="array" ref="U16">INDEX('vsFISHMIP All TimeSteps'!$T$3:$AG$1034,vsFISHMIP_Annual_tonnes!$A16,U$1)</f>
        <v>643667.93999999994</v>
      </c>
      <c r="V16" cm="1">
        <f t="array" ref="V16">INDEX('vsFISHMIP All TimeSteps'!$T$3:$AG$1034,vsFISHMIP_Annual_tonnes!$A16,V$1)</f>
        <v>822748.9</v>
      </c>
      <c r="W16" cm="1">
        <f t="array" ref="W16">INDEX('vsFISHMIP All TimeSteps'!$T$3:$AG$1034,vsFISHMIP_Annual_tonnes!$A16,W$1)</f>
        <v>273936.46000000002</v>
      </c>
      <c r="X16">
        <v>3425.56</v>
      </c>
      <c r="Y16">
        <v>5278.2763999999997</v>
      </c>
      <c r="Z16" cm="1">
        <f t="array" ref="Z16">INDEX('vsFISHMIP All TimeSteps'!$T$3:$AG$1034,vsFISHMIP_Annual_tonnes!$A16,Z$1)</f>
        <v>2151591</v>
      </c>
      <c r="AA16" cm="1">
        <f t="array" ref="AA16">INDEX('vsFISHMIP All TimeSteps'!$T$3:$AG$1034,vsFISHMIP_Annual_tonnes!$A16,AA$1)</f>
        <v>308037.3</v>
      </c>
      <c r="AC16">
        <v>13966770</v>
      </c>
      <c r="AD16">
        <v>2562987</v>
      </c>
      <c r="AE16" cm="1">
        <f t="array" ref="AE16">INDEX('vsFISHMIP All TimeSteps'!$T$3:$AG$1034,vsFISHMIP_Annual_tonnes!$A16,AE$1)</f>
        <v>521015.56</v>
      </c>
      <c r="AF16" cm="1">
        <f t="array" ref="AF16">INDEX('vsFISHMIP All TimeSteps'!$T$3:$AG$1034,vsFISHMIP_Annual_tonnes!$A16,AF$1)</f>
        <v>1401291.1</v>
      </c>
      <c r="AG16">
        <v>1641294.2</v>
      </c>
      <c r="AH16">
        <v>1003899.7</v>
      </c>
      <c r="AK16">
        <v>2028</v>
      </c>
      <c r="AL16" cm="1">
        <f t="array" ref="AL16">INDEX('vsFISHMIP All TimeSteps'!$AK$3:$AP$1034,vsFISHMIP_Annual_tonnes!$A16,AL$1)</f>
        <v>263582.40000000002</v>
      </c>
      <c r="AM16" cm="1">
        <f t="array" ref="AM16">INDEX('vsFISHMIP All TimeSteps'!$AK$3:$AP$1034,vsFISHMIP_Annual_tonnes!$A16,AM$1)</f>
        <v>163788.88</v>
      </c>
      <c r="AN16" cm="1">
        <f t="array" ref="AN16">INDEX('vsFISHMIP All TimeSteps'!$AK$3:$AP$1034,vsFISHMIP_Annual_tonnes!$A16,AN$1)</f>
        <v>320913.3</v>
      </c>
      <c r="AO16" cm="1">
        <f t="array" ref="AO16">INDEX('vsFISHMIP All TimeSteps'!$AK$3:$AP$1034,vsFISHMIP_Annual_tonnes!$A16,AO$1)</f>
        <v>0</v>
      </c>
      <c r="AP16" cm="1">
        <f t="array" ref="AP16">INDEX('vsFISHMIP All TimeSteps'!$AK$3:$AP$1034,vsFISHMIP_Annual_tonnes!$A16,AP$1)</f>
        <v>1897538.4</v>
      </c>
      <c r="AQ16" cm="1">
        <f t="array" ref="AQ16">INDEX('vsFISHMIP All TimeSteps'!$AK$3:$AP$1034,vsFISHMIP_Annual_tonnes!$A16,AQ$1)</f>
        <v>273888.96999999997</v>
      </c>
      <c r="AT16">
        <v>2028</v>
      </c>
      <c r="AU16" cm="1">
        <f t="array" ref="AU16">INDEX('vsFISHMIP All TimeSteps'!$AT$3:$AY$1034,vsFISHMIP_Annual_tonnes!$A16,AU$1)</f>
        <v>248892.48</v>
      </c>
      <c r="AV16" cm="1">
        <f t="array" ref="AV16">INDEX('vsFISHMIP All TimeSteps'!$AT$3:$AY$1034,vsFISHMIP_Annual_tonnes!$A16,AV$1)</f>
        <v>140387.12</v>
      </c>
      <c r="AW16" cm="1">
        <f t="array" ref="AW16">INDEX('vsFISHMIP All TimeSteps'!$AT$3:$AY$1034,vsFISHMIP_Annual_tonnes!$A16,AW$1)</f>
        <v>375002.78</v>
      </c>
      <c r="AX16" cm="1">
        <f t="array" ref="AX16">INDEX('vsFISHMIP All TimeSteps'!$AT$3:$AY$1034,vsFISHMIP_Annual_tonnes!$A16,AX$1)</f>
        <v>0</v>
      </c>
      <c r="AY16" cm="1">
        <f t="array" ref="AY16">INDEX('vsFISHMIP All TimeSteps'!$AT$3:$AY$1034,vsFISHMIP_Annual_tonnes!$A16,AY$1)</f>
        <v>1861803.2</v>
      </c>
      <c r="AZ16" cm="1">
        <f t="array" ref="AZ16">INDEX('vsFISHMIP All TimeSteps'!$AT$3:$AY$1034,vsFISHMIP_Annual_tonnes!$A16,AZ$1)</f>
        <v>289787.71999999997</v>
      </c>
      <c r="BA16" s="5"/>
    </row>
    <row r="17" spans="1:53" x14ac:dyDescent="0.2">
      <c r="A17">
        <f t="shared" si="0"/>
        <v>169</v>
      </c>
      <c r="C17">
        <v>2029</v>
      </c>
      <c r="D17" cm="1">
        <f t="array" ref="D17">INDEX('vsFISHMIP All TimeSteps'!$C$3:$P$1034,vsFISHMIP_Annual_tonnes!$A17,vsFISHMIP_Annual_tonnes!D$1)</f>
        <v>629749.6</v>
      </c>
      <c r="E17" cm="1">
        <f t="array" ref="E17">INDEX('vsFISHMIP All TimeSteps'!$C$3:$P$1034,vsFISHMIP_Annual_tonnes!$A17,vsFISHMIP_Annual_tonnes!E$1)</f>
        <v>848822.49</v>
      </c>
      <c r="F17" cm="1">
        <f t="array" ref="F17">INDEX('vsFISHMIP All TimeSteps'!$C$3:$P$1034,vsFISHMIP_Annual_tonnes!$A17,vsFISHMIP_Annual_tonnes!F$1)</f>
        <v>348199.72</v>
      </c>
      <c r="G17">
        <v>3478.8296</v>
      </c>
      <c r="H17">
        <v>4615.5923000000003</v>
      </c>
      <c r="I17" cm="1">
        <f t="array" ref="I17">INDEX('vsFISHMIP All TimeSteps'!$C$3:$P$1034,vsFISHMIP_Annual_tonnes!$A17,vsFISHMIP_Annual_tonnes!I$1)</f>
        <v>2150428</v>
      </c>
      <c r="J17" cm="1">
        <f t="array" ref="J17">INDEX('vsFISHMIP All TimeSteps'!$C$3:$P$1034,vsFISHMIP_Annual_tonnes!$A17,vsFISHMIP_Annual_tonnes!J$1)</f>
        <v>5691313.5</v>
      </c>
      <c r="K17" cm="1">
        <f t="array" ref="K17">INDEX('vsFISHMIP All TimeSteps'!$C$3:$P$1034,vsFISHMIP_Annual_tonnes!$A17,vsFISHMIP_Annual_tonnes!K$1)</f>
        <v>3339428.8</v>
      </c>
      <c r="L17">
        <v>14138877</v>
      </c>
      <c r="M17">
        <v>2247820.2000000002</v>
      </c>
      <c r="N17" cm="1">
        <f t="array" ref="N17">INDEX('vsFISHMIP All TimeSteps'!$C$3:$P$1034,vsFISHMIP_Annual_tonnes!$A17,vsFISHMIP_Annual_tonnes!N$1)</f>
        <v>533014.6</v>
      </c>
      <c r="O17" cm="1">
        <f t="array" ref="O17">INDEX('vsFISHMIP All TimeSteps'!$C$3:$P$1034,vsFISHMIP_Annual_tonnes!$A17,vsFISHMIP_Annual_tonnes!O$1)</f>
        <v>1185583.2</v>
      </c>
      <c r="P17">
        <v>1671548.9</v>
      </c>
      <c r="Q17">
        <v>912547.7</v>
      </c>
      <c r="T17">
        <v>2029</v>
      </c>
      <c r="U17" cm="1">
        <f t="array" ref="U17">INDEX('vsFISHMIP All TimeSteps'!$T$3:$AG$1034,vsFISHMIP_Annual_tonnes!$A17,U$1)</f>
        <v>728762.56</v>
      </c>
      <c r="V17" cm="1">
        <f t="array" ref="V17">INDEX('vsFISHMIP All TimeSteps'!$T$3:$AG$1034,vsFISHMIP_Annual_tonnes!$A17,V$1)</f>
        <v>836773</v>
      </c>
      <c r="W17" cm="1">
        <f t="array" ref="W17">INDEX('vsFISHMIP All TimeSteps'!$T$3:$AG$1034,vsFISHMIP_Annual_tonnes!$A17,W$1)</f>
        <v>284305.90899999999</v>
      </c>
      <c r="X17">
        <v>3340.1975000000002</v>
      </c>
      <c r="Y17">
        <v>4978.3630000000003</v>
      </c>
      <c r="Z17" cm="1">
        <f t="array" ref="Z17">INDEX('vsFISHMIP All TimeSteps'!$T$3:$AG$1034,vsFISHMIP_Annual_tonnes!$A17,Z$1)</f>
        <v>2095857.6</v>
      </c>
      <c r="AA17" cm="1">
        <f t="array" ref="AA17">INDEX('vsFISHMIP All TimeSteps'!$T$3:$AG$1034,vsFISHMIP_Annual_tonnes!$A17,AA$1)</f>
        <v>312093.3</v>
      </c>
      <c r="AC17">
        <v>12368278</v>
      </c>
      <c r="AD17">
        <v>1716233.9</v>
      </c>
      <c r="AE17" cm="1">
        <f t="array" ref="AE17">INDEX('vsFISHMIP All TimeSteps'!$T$3:$AG$1034,vsFISHMIP_Annual_tonnes!$A17,AE$1)</f>
        <v>570608.6</v>
      </c>
      <c r="AF17" cm="1">
        <f t="array" ref="AF17">INDEX('vsFISHMIP All TimeSteps'!$T$3:$AG$1034,vsFISHMIP_Annual_tonnes!$A17,AF$1)</f>
        <v>1133962.3999999999</v>
      </c>
      <c r="AG17">
        <v>1404318.2</v>
      </c>
      <c r="AH17">
        <v>739087.44</v>
      </c>
      <c r="AK17">
        <v>2029</v>
      </c>
      <c r="AL17" cm="1">
        <f t="array" ref="AL17">INDEX('vsFISHMIP All TimeSteps'!$AK$3:$AP$1034,vsFISHMIP_Annual_tonnes!$A17,AL$1)</f>
        <v>255095.36</v>
      </c>
      <c r="AM17" cm="1">
        <f t="array" ref="AM17">INDEX('vsFISHMIP All TimeSteps'!$AK$3:$AP$1034,vsFISHMIP_Annual_tonnes!$A17,AM$1)</f>
        <v>138424.88</v>
      </c>
      <c r="AN17" cm="1">
        <f t="array" ref="AN17">INDEX('vsFISHMIP All TimeSteps'!$AK$3:$AP$1034,vsFISHMIP_Annual_tonnes!$A17,AN$1)</f>
        <v>353388.25</v>
      </c>
      <c r="AO17" cm="1">
        <f t="array" ref="AO17">INDEX('vsFISHMIP All TimeSteps'!$AK$3:$AP$1034,vsFISHMIP_Annual_tonnes!$A17,AO$1)</f>
        <v>0</v>
      </c>
      <c r="AP17" cm="1">
        <f t="array" ref="AP17">INDEX('vsFISHMIP All TimeSteps'!$AK$3:$AP$1034,vsFISHMIP_Annual_tonnes!$A17,AP$1)</f>
        <v>1871922.6</v>
      </c>
      <c r="AQ17" cm="1">
        <f t="array" ref="AQ17">INDEX('vsFISHMIP All TimeSteps'!$AK$3:$AP$1034,vsFISHMIP_Annual_tonnes!$A17,AQ$1)</f>
        <v>278505.5</v>
      </c>
      <c r="AT17">
        <v>2029</v>
      </c>
      <c r="AU17" cm="1">
        <f t="array" ref="AU17">INDEX('vsFISHMIP All TimeSteps'!$AT$3:$AY$1034,vsFISHMIP_Annual_tonnes!$A17,AU$1)</f>
        <v>264713.2</v>
      </c>
      <c r="AV17" cm="1">
        <f t="array" ref="AV17">INDEX('vsFISHMIP All TimeSteps'!$AT$3:$AY$1034,vsFISHMIP_Annual_tonnes!$A17,AV$1)</f>
        <v>159391</v>
      </c>
      <c r="AW17" cm="1">
        <f t="array" ref="AW17">INDEX('vsFISHMIP All TimeSteps'!$AT$3:$AY$1034,vsFISHMIP_Annual_tonnes!$A17,AW$1)</f>
        <v>481854.28</v>
      </c>
      <c r="AX17" cm="1">
        <f t="array" ref="AX17">INDEX('vsFISHMIP All TimeSteps'!$AT$3:$AY$1034,vsFISHMIP_Annual_tonnes!$A17,AX$1)</f>
        <v>0</v>
      </c>
      <c r="AY17" cm="1">
        <f t="array" ref="AY17">INDEX('vsFISHMIP All TimeSteps'!$AT$3:$AY$1034,vsFISHMIP_Annual_tonnes!$A17,AY$1)</f>
        <v>1802095.9</v>
      </c>
      <c r="AZ17" cm="1">
        <f t="array" ref="AZ17">INDEX('vsFISHMIP All TimeSteps'!$AT$3:$AY$1034,vsFISHMIP_Annual_tonnes!$A17,AZ$1)</f>
        <v>293761.94</v>
      </c>
      <c r="BA17" s="5"/>
    </row>
    <row r="18" spans="1:53" x14ac:dyDescent="0.2">
      <c r="A18">
        <f t="shared" si="0"/>
        <v>181</v>
      </c>
      <c r="C18">
        <v>2030</v>
      </c>
      <c r="D18" cm="1">
        <f t="array" ref="D18">INDEX('vsFISHMIP All TimeSteps'!$C$3:$P$1034,vsFISHMIP_Annual_tonnes!$A18,vsFISHMIP_Annual_tonnes!D$1)</f>
        <v>554135.69999999995</v>
      </c>
      <c r="E18" cm="1">
        <f t="array" ref="E18">INDEX('vsFISHMIP All TimeSteps'!$C$3:$P$1034,vsFISHMIP_Annual_tonnes!$A18,vsFISHMIP_Annual_tonnes!E$1)</f>
        <v>855790.26</v>
      </c>
      <c r="F18" cm="1">
        <f t="array" ref="F18">INDEX('vsFISHMIP All TimeSteps'!$C$3:$P$1034,vsFISHMIP_Annual_tonnes!$A18,vsFISHMIP_Annual_tonnes!F$1)</f>
        <v>356640.3</v>
      </c>
      <c r="G18">
        <v>3452.3780000000002</v>
      </c>
      <c r="H18">
        <v>4544.0810000000001</v>
      </c>
      <c r="I18" cm="1">
        <f t="array" ref="I18">INDEX('vsFISHMIP All TimeSteps'!$C$3:$P$1034,vsFISHMIP_Annual_tonnes!$A18,vsFISHMIP_Annual_tonnes!I$1)</f>
        <v>2055691.1</v>
      </c>
      <c r="J18" cm="1">
        <f t="array" ref="J18">INDEX('vsFISHMIP All TimeSteps'!$C$3:$P$1034,vsFISHMIP_Annual_tonnes!$A18,vsFISHMIP_Annual_tonnes!J$1)</f>
        <v>5721824.5</v>
      </c>
      <c r="K18" cm="1">
        <f t="array" ref="K18">INDEX('vsFISHMIP All TimeSteps'!$C$3:$P$1034,vsFISHMIP_Annual_tonnes!$A18,vsFISHMIP_Annual_tonnes!K$1)</f>
        <v>3362482.8</v>
      </c>
      <c r="L18">
        <v>13081917</v>
      </c>
      <c r="M18">
        <v>1858737.2</v>
      </c>
      <c r="N18" cm="1">
        <f t="array" ref="N18">INDEX('vsFISHMIP All TimeSteps'!$C$3:$P$1034,vsFISHMIP_Annual_tonnes!$A18,vsFISHMIP_Annual_tonnes!N$1)</f>
        <v>577274.4</v>
      </c>
      <c r="O18" cm="1">
        <f t="array" ref="O18">INDEX('vsFISHMIP All TimeSteps'!$C$3:$P$1034,vsFISHMIP_Annual_tonnes!$A18,vsFISHMIP_Annual_tonnes!O$1)</f>
        <v>1041122.06</v>
      </c>
      <c r="P18">
        <v>1587537</v>
      </c>
      <c r="Q18">
        <v>767335</v>
      </c>
      <c r="T18">
        <v>2030</v>
      </c>
      <c r="U18" cm="1">
        <f t="array" ref="U18">INDEX('vsFISHMIP All TimeSteps'!$T$3:$AG$1034,vsFISHMIP_Annual_tonnes!$A18,U$1)</f>
        <v>504100.5</v>
      </c>
      <c r="V18" cm="1">
        <f t="array" ref="V18">INDEX('vsFISHMIP All TimeSteps'!$T$3:$AG$1034,vsFISHMIP_Annual_tonnes!$A18,V$1)</f>
        <v>797729.56</v>
      </c>
      <c r="W18" cm="1">
        <f t="array" ref="W18">INDEX('vsFISHMIP All TimeSteps'!$T$3:$AG$1034,vsFISHMIP_Annual_tonnes!$A18,W$1)</f>
        <v>254016.66899999999</v>
      </c>
      <c r="X18">
        <v>3422.8310000000001</v>
      </c>
      <c r="Y18">
        <v>5207.32</v>
      </c>
      <c r="Z18" cm="1">
        <f t="array" ref="Z18">INDEX('vsFISHMIP All TimeSteps'!$T$3:$AG$1034,vsFISHMIP_Annual_tonnes!$A18,Z$1)</f>
        <v>2067002.9</v>
      </c>
      <c r="AA18" cm="1">
        <f t="array" ref="AA18">INDEX('vsFISHMIP All TimeSteps'!$T$3:$AG$1034,vsFISHMIP_Annual_tonnes!$A18,AA$1)</f>
        <v>311474.88</v>
      </c>
      <c r="AC18">
        <v>11687280</v>
      </c>
      <c r="AD18">
        <v>2134259.2000000002</v>
      </c>
      <c r="AE18" cm="1">
        <f t="array" ref="AE18">INDEX('vsFISHMIP All TimeSteps'!$T$3:$AG$1034,vsFISHMIP_Annual_tonnes!$A18,AE$1)</f>
        <v>475422.9</v>
      </c>
      <c r="AF18" cm="1">
        <f t="array" ref="AF18">INDEX('vsFISHMIP All TimeSteps'!$T$3:$AG$1034,vsFISHMIP_Annual_tonnes!$A18,AF$1)</f>
        <v>761095.1</v>
      </c>
      <c r="AG18">
        <v>1438592.5</v>
      </c>
      <c r="AH18">
        <v>872953.75</v>
      </c>
      <c r="AK18">
        <v>2030</v>
      </c>
      <c r="AL18" cm="1">
        <f t="array" ref="AL18">INDEX('vsFISHMIP All TimeSteps'!$AK$3:$AP$1034,vsFISHMIP_Annual_tonnes!$A18,AL$1)</f>
        <v>264105.90000000002</v>
      </c>
      <c r="AM18" cm="1">
        <f t="array" ref="AM18">INDEX('vsFISHMIP All TimeSteps'!$AK$3:$AP$1034,vsFISHMIP_Annual_tonnes!$A18,AM$1)</f>
        <v>160815.51999999999</v>
      </c>
      <c r="AN18" cm="1">
        <f t="array" ref="AN18">INDEX('vsFISHMIP All TimeSteps'!$AK$3:$AP$1034,vsFISHMIP_Annual_tonnes!$A18,AN$1)</f>
        <v>425333.44</v>
      </c>
      <c r="AO18" cm="1">
        <f t="array" ref="AO18">INDEX('vsFISHMIP All TimeSteps'!$AK$3:$AP$1034,vsFISHMIP_Annual_tonnes!$A18,AO$1)</f>
        <v>0</v>
      </c>
      <c r="AP18" cm="1">
        <f t="array" ref="AP18">INDEX('vsFISHMIP All TimeSteps'!$AK$3:$AP$1034,vsFISHMIP_Annual_tonnes!$A18,AP$1)</f>
        <v>1774899.1</v>
      </c>
      <c r="AQ18" cm="1">
        <f t="array" ref="AQ18">INDEX('vsFISHMIP All TimeSteps'!$AK$3:$AP$1034,vsFISHMIP_Annual_tonnes!$A18,AQ$1)</f>
        <v>280791.88</v>
      </c>
      <c r="AT18">
        <v>2030</v>
      </c>
      <c r="AU18" cm="1">
        <f t="array" ref="AU18">INDEX('vsFISHMIP All TimeSteps'!$AT$3:$AY$1034,vsFISHMIP_Annual_tonnes!$A18,AU$1)</f>
        <v>238648.77</v>
      </c>
      <c r="AV18" cm="1">
        <f t="array" ref="AV18">INDEX('vsFISHMIP All TimeSteps'!$AT$3:$AY$1034,vsFISHMIP_Annual_tonnes!$A18,AV$1)</f>
        <v>111805.57</v>
      </c>
      <c r="AW18" cm="1">
        <f t="array" ref="AW18">INDEX('vsFISHMIP All TimeSteps'!$AT$3:$AY$1034,vsFISHMIP_Annual_tonnes!$A18,AW$1)</f>
        <v>378496.12</v>
      </c>
      <c r="AX18" cm="1">
        <f t="array" ref="AX18">INDEX('vsFISHMIP All TimeSteps'!$AT$3:$AY$1034,vsFISHMIP_Annual_tonnes!$A18,AX$1)</f>
        <v>0</v>
      </c>
      <c r="AY18" cm="1">
        <f t="array" ref="AY18">INDEX('vsFISHMIP All TimeSteps'!$AT$3:$AY$1034,vsFISHMIP_Annual_tonnes!$A18,AY$1)</f>
        <v>1770600</v>
      </c>
      <c r="AZ18" cm="1">
        <f t="array" ref="AZ18">INDEX('vsFISHMIP All TimeSteps'!$AT$3:$AY$1034,vsFISHMIP_Annual_tonnes!$A18,AZ$1)</f>
        <v>296402.94</v>
      </c>
      <c r="BA18" s="5"/>
    </row>
    <row r="19" spans="1:53" x14ac:dyDescent="0.2">
      <c r="A19">
        <f t="shared" si="0"/>
        <v>193</v>
      </c>
      <c r="C19">
        <v>2031</v>
      </c>
      <c r="D19" cm="1">
        <f t="array" ref="D19">INDEX('vsFISHMIP All TimeSteps'!$C$3:$P$1034,vsFISHMIP_Annual_tonnes!$A19,vsFISHMIP_Annual_tonnes!D$1)</f>
        <v>575372.93999999994</v>
      </c>
      <c r="E19" cm="1">
        <f t="array" ref="E19">INDEX('vsFISHMIP All TimeSteps'!$C$3:$P$1034,vsFISHMIP_Annual_tonnes!$A19,vsFISHMIP_Annual_tonnes!E$1)</f>
        <v>842090.52</v>
      </c>
      <c r="F19" cm="1">
        <f t="array" ref="F19">INDEX('vsFISHMIP All TimeSteps'!$C$3:$P$1034,vsFISHMIP_Annual_tonnes!$A19,vsFISHMIP_Annual_tonnes!F$1)</f>
        <v>348737.97</v>
      </c>
      <c r="G19">
        <v>3465.3042</v>
      </c>
      <c r="H19">
        <v>4549.6166999999996</v>
      </c>
      <c r="I19" cm="1">
        <f t="array" ref="I19">INDEX('vsFISHMIP All TimeSteps'!$C$3:$P$1034,vsFISHMIP_Annual_tonnes!$A19,vsFISHMIP_Annual_tonnes!I$1)</f>
        <v>1991202.1</v>
      </c>
      <c r="J19" cm="1">
        <f t="array" ref="J19">INDEX('vsFISHMIP All TimeSteps'!$C$3:$P$1034,vsFISHMIP_Annual_tonnes!$A19,vsFISHMIP_Annual_tonnes!J$1)</f>
        <v>5568041</v>
      </c>
      <c r="K19" cm="1">
        <f t="array" ref="K19">INDEX('vsFISHMIP All TimeSteps'!$C$3:$P$1034,vsFISHMIP_Annual_tonnes!$A19,vsFISHMIP_Annual_tonnes!K$1)</f>
        <v>3343209.8</v>
      </c>
      <c r="L19">
        <v>13926589</v>
      </c>
      <c r="M19">
        <v>1596949.6</v>
      </c>
      <c r="N19" cm="1">
        <f t="array" ref="N19">INDEX('vsFISHMIP All TimeSteps'!$C$3:$P$1034,vsFISHMIP_Annual_tonnes!$A19,vsFISHMIP_Annual_tonnes!N$1)</f>
        <v>522776.4</v>
      </c>
      <c r="O19" cm="1">
        <f t="array" ref="O19">INDEX('vsFISHMIP All TimeSteps'!$C$3:$P$1034,vsFISHMIP_Annual_tonnes!$A19,vsFISHMIP_Annual_tonnes!O$1)</f>
        <v>801339.75</v>
      </c>
      <c r="P19">
        <v>1620884.4</v>
      </c>
      <c r="Q19">
        <v>719747.5</v>
      </c>
      <c r="T19">
        <v>2031</v>
      </c>
      <c r="U19" cm="1">
        <f t="array" ref="U19">INDEX('vsFISHMIP All TimeSteps'!$T$3:$AG$1034,vsFISHMIP_Annual_tonnes!$A19,U$1)</f>
        <v>604409.69999999995</v>
      </c>
      <c r="V19" cm="1">
        <f t="array" ref="V19">INDEX('vsFISHMIP All TimeSteps'!$T$3:$AG$1034,vsFISHMIP_Annual_tonnes!$A19,V$1)</f>
        <v>790903.56</v>
      </c>
      <c r="W19" cm="1">
        <f t="array" ref="W19">INDEX('vsFISHMIP All TimeSteps'!$T$3:$AG$1034,vsFISHMIP_Annual_tonnes!$A19,W$1)</f>
        <v>263309.59399999998</v>
      </c>
      <c r="X19">
        <v>3469.4690000000001</v>
      </c>
      <c r="Y19">
        <v>3903.4735999999998</v>
      </c>
      <c r="Z19" cm="1">
        <f t="array" ref="Z19">INDEX('vsFISHMIP All TimeSteps'!$T$3:$AG$1034,vsFISHMIP_Annual_tonnes!$A19,Z$1)</f>
        <v>2010568.2</v>
      </c>
      <c r="AA19" cm="1">
        <f t="array" ref="AA19">INDEX('vsFISHMIP All TimeSteps'!$T$3:$AG$1034,vsFISHMIP_Annual_tonnes!$A19,AA$1)</f>
        <v>301557.84000000003</v>
      </c>
      <c r="AC19">
        <v>12287929</v>
      </c>
      <c r="AD19">
        <v>1137665.8</v>
      </c>
      <c r="AE19" cm="1">
        <f t="array" ref="AE19">INDEX('vsFISHMIP All TimeSteps'!$T$3:$AG$1034,vsFISHMIP_Annual_tonnes!$A19,AE$1)</f>
        <v>444400.78</v>
      </c>
      <c r="AF19" cm="1">
        <f t="array" ref="AF19">INDEX('vsFISHMIP All TimeSteps'!$T$3:$AG$1034,vsFISHMIP_Annual_tonnes!$A19,AF$1)</f>
        <v>1170282.5</v>
      </c>
      <c r="AG19">
        <v>1521428.2</v>
      </c>
      <c r="AH19">
        <v>531505.19999999995</v>
      </c>
      <c r="AK19">
        <v>2031</v>
      </c>
      <c r="AL19" cm="1">
        <f t="array" ref="AL19">INDEX('vsFISHMIP All TimeSteps'!$AK$3:$AP$1034,vsFISHMIP_Annual_tonnes!$A19,AL$1)</f>
        <v>255261.17</v>
      </c>
      <c r="AM19" cm="1">
        <f t="array" ref="AM19">INDEX('vsFISHMIP All TimeSteps'!$AK$3:$AP$1034,vsFISHMIP_Annual_tonnes!$A19,AM$1)</f>
        <v>137488.95000000001</v>
      </c>
      <c r="AN19" cm="1">
        <f t="array" ref="AN19">INDEX('vsFISHMIP All TimeSteps'!$AK$3:$AP$1034,vsFISHMIP_Annual_tonnes!$A19,AN$1)</f>
        <v>365519.16</v>
      </c>
      <c r="AO19" cm="1">
        <f t="array" ref="AO19">INDEX('vsFISHMIP All TimeSteps'!$AK$3:$AP$1034,vsFISHMIP_Annual_tonnes!$A19,AO$1)</f>
        <v>0</v>
      </c>
      <c r="AP19" cm="1">
        <f t="array" ref="AP19">INDEX('vsFISHMIP All TimeSteps'!$AK$3:$AP$1034,vsFISHMIP_Annual_tonnes!$A19,AP$1)</f>
        <v>1712105.5</v>
      </c>
      <c r="AQ19" cm="1">
        <f t="array" ref="AQ19">INDEX('vsFISHMIP All TimeSteps'!$AK$3:$AP$1034,vsFISHMIP_Annual_tonnes!$A19,AQ$1)</f>
        <v>279096.75</v>
      </c>
      <c r="AT19">
        <v>2031</v>
      </c>
      <c r="AU19" cm="1">
        <f t="array" ref="AU19">INDEX('vsFISHMIP All TimeSteps'!$AT$3:$AY$1034,vsFISHMIP_Annual_tonnes!$A19,AU$1)</f>
        <v>224163.11</v>
      </c>
      <c r="AV19" cm="1">
        <f t="array" ref="AV19">INDEX('vsFISHMIP All TimeSteps'!$AT$3:$AY$1034,vsFISHMIP_Annual_tonnes!$A19,AV$1)</f>
        <v>105017.3</v>
      </c>
      <c r="AW19" cm="1">
        <f t="array" ref="AW19">INDEX('vsFISHMIP All TimeSteps'!$AT$3:$AY$1034,vsFISHMIP_Annual_tonnes!$A19,AW$1)</f>
        <v>307430.96999999997</v>
      </c>
      <c r="AX19" cm="1">
        <f t="array" ref="AX19">INDEX('vsFISHMIP All TimeSteps'!$AT$3:$AY$1034,vsFISHMIP_Annual_tonnes!$A19,AX$1)</f>
        <v>0</v>
      </c>
      <c r="AY19" cm="1">
        <f t="array" ref="AY19">INDEX('vsFISHMIP All TimeSteps'!$AT$3:$AY$1034,vsFISHMIP_Annual_tonnes!$A19,AY$1)</f>
        <v>1712981</v>
      </c>
      <c r="AZ19" cm="1">
        <f t="array" ref="AZ19">INDEX('vsFISHMIP All TimeSteps'!$AT$3:$AY$1034,vsFISHMIP_Annual_tonnes!$A19,AZ$1)</f>
        <v>297587.06</v>
      </c>
      <c r="BA19" s="5"/>
    </row>
    <row r="20" spans="1:53" x14ac:dyDescent="0.2">
      <c r="A20">
        <f t="shared" si="0"/>
        <v>205</v>
      </c>
      <c r="C20">
        <v>2032</v>
      </c>
      <c r="D20" cm="1">
        <f t="array" ref="D20">INDEX('vsFISHMIP All TimeSteps'!$C$3:$P$1034,vsFISHMIP_Annual_tonnes!$A20,vsFISHMIP_Annual_tonnes!D$1)</f>
        <v>466131.4</v>
      </c>
      <c r="E20" cm="1">
        <f t="array" ref="E20">INDEX('vsFISHMIP All TimeSteps'!$C$3:$P$1034,vsFISHMIP_Annual_tonnes!$A20,vsFISHMIP_Annual_tonnes!E$1)</f>
        <v>832202.57</v>
      </c>
      <c r="F20" cm="1">
        <f t="array" ref="F20">INDEX('vsFISHMIP All TimeSteps'!$C$3:$P$1034,vsFISHMIP_Annual_tonnes!$A20,vsFISHMIP_Annual_tonnes!F$1)</f>
        <v>346801.25</v>
      </c>
      <c r="G20">
        <v>3282.6480000000001</v>
      </c>
      <c r="H20">
        <v>4785.7056000000002</v>
      </c>
      <c r="I20" cm="1">
        <f t="array" ref="I20">INDEX('vsFISHMIP All TimeSteps'!$C$3:$P$1034,vsFISHMIP_Annual_tonnes!$A20,vsFISHMIP_Annual_tonnes!I$1)</f>
        <v>2013394.4</v>
      </c>
      <c r="J20" cm="1">
        <f t="array" ref="J20">INDEX('vsFISHMIP All TimeSteps'!$C$3:$P$1034,vsFISHMIP_Annual_tonnes!$A20,vsFISHMIP_Annual_tonnes!J$1)</f>
        <v>5716108</v>
      </c>
      <c r="K20" cm="1">
        <f t="array" ref="K20">INDEX('vsFISHMIP All TimeSteps'!$C$3:$P$1034,vsFISHMIP_Annual_tonnes!$A20,vsFISHMIP_Annual_tonnes!K$1)</f>
        <v>3375270.2</v>
      </c>
      <c r="L20">
        <v>10971721</v>
      </c>
      <c r="M20">
        <v>1850714.6</v>
      </c>
      <c r="N20" cm="1">
        <f t="array" ref="N20">INDEX('vsFISHMIP All TimeSteps'!$C$3:$P$1034,vsFISHMIP_Annual_tonnes!$A20,vsFISHMIP_Annual_tonnes!N$1)</f>
        <v>578531.6</v>
      </c>
      <c r="O20" cm="1">
        <f t="array" ref="O20">INDEX('vsFISHMIP All TimeSteps'!$C$3:$P$1034,vsFISHMIP_Annual_tonnes!$A20,vsFISHMIP_Annual_tonnes!O$1)</f>
        <v>717074.8</v>
      </c>
      <c r="P20">
        <v>1317401.5</v>
      </c>
      <c r="Q20">
        <v>784954.94</v>
      </c>
      <c r="T20">
        <v>2032</v>
      </c>
      <c r="U20" cm="1">
        <f t="array" ref="U20">INDEX('vsFISHMIP All TimeSteps'!$T$3:$AG$1034,vsFISHMIP_Annual_tonnes!$A20,U$1)</f>
        <v>504230.75</v>
      </c>
      <c r="V20" cm="1">
        <f t="array" ref="V20">INDEX('vsFISHMIP All TimeSteps'!$T$3:$AG$1034,vsFISHMIP_Annual_tonnes!$A20,V$1)</f>
        <v>810243.4</v>
      </c>
      <c r="W20" cm="1">
        <f t="array" ref="W20">INDEX('vsFISHMIP All TimeSteps'!$T$3:$AG$1034,vsFISHMIP_Annual_tonnes!$A20,W$1)</f>
        <v>236530.74900000001</v>
      </c>
      <c r="X20">
        <v>3480.7719999999999</v>
      </c>
      <c r="Y20">
        <v>3968.7343999999998</v>
      </c>
      <c r="Z20" cm="1">
        <f t="array" ref="Z20">INDEX('vsFISHMIP All TimeSteps'!$T$3:$AG$1034,vsFISHMIP_Annual_tonnes!$A20,Z$1)</f>
        <v>2029430.8</v>
      </c>
      <c r="AA20" cm="1">
        <f t="array" ref="AA20">INDEX('vsFISHMIP All TimeSteps'!$T$3:$AG$1034,vsFISHMIP_Annual_tonnes!$A20,AA$1)</f>
        <v>299337.44</v>
      </c>
      <c r="AC20">
        <v>13026808</v>
      </c>
      <c r="AD20">
        <v>1578458.9</v>
      </c>
      <c r="AE20" cm="1">
        <f t="array" ref="AE20">INDEX('vsFISHMIP All TimeSteps'!$T$3:$AG$1034,vsFISHMIP_Annual_tonnes!$A20,AE$1)</f>
        <v>547963.4</v>
      </c>
      <c r="AF20" cm="1">
        <f t="array" ref="AF20">INDEX('vsFISHMIP All TimeSteps'!$T$3:$AG$1034,vsFISHMIP_Annual_tonnes!$A20,AF$1)</f>
        <v>803182.4</v>
      </c>
      <c r="AG20">
        <v>1570021.5</v>
      </c>
      <c r="AH20">
        <v>700431.94</v>
      </c>
      <c r="AK20">
        <v>2032</v>
      </c>
      <c r="AL20" cm="1">
        <f t="array" ref="AL20">INDEX('vsFISHMIP All TimeSteps'!$AK$3:$AP$1034,vsFISHMIP_Annual_tonnes!$A20,AL$1)</f>
        <v>268511.84000000003</v>
      </c>
      <c r="AM20" cm="1">
        <f t="array" ref="AM20">INDEX('vsFISHMIP All TimeSteps'!$AK$3:$AP$1034,vsFISHMIP_Annual_tonnes!$A20,AM$1)</f>
        <v>143523.94</v>
      </c>
      <c r="AN20" cm="1">
        <f t="array" ref="AN20">INDEX('vsFISHMIP All TimeSteps'!$AK$3:$AP$1034,vsFISHMIP_Annual_tonnes!$A20,AN$1)</f>
        <v>316950.5</v>
      </c>
      <c r="AO20" cm="1">
        <f t="array" ref="AO20">INDEX('vsFISHMIP All TimeSteps'!$AK$3:$AP$1034,vsFISHMIP_Annual_tonnes!$A20,AO$1)</f>
        <v>0</v>
      </c>
      <c r="AP20" cm="1">
        <f t="array" ref="AP20">INDEX('vsFISHMIP All TimeSteps'!$AK$3:$AP$1034,vsFISHMIP_Annual_tonnes!$A20,AP$1)</f>
        <v>1736470.6</v>
      </c>
      <c r="AQ20" cm="1">
        <f t="array" ref="AQ20">INDEX('vsFISHMIP All TimeSteps'!$AK$3:$AP$1034,vsFISHMIP_Annual_tonnes!$A20,AQ$1)</f>
        <v>276923.65999999997</v>
      </c>
      <c r="AT20">
        <v>2032</v>
      </c>
      <c r="AU20" cm="1">
        <f t="array" ref="AU20">INDEX('vsFISHMIP All TimeSteps'!$AT$3:$AY$1034,vsFISHMIP_Annual_tonnes!$A20,AU$1)</f>
        <v>236915.12</v>
      </c>
      <c r="AV20" cm="1">
        <f t="array" ref="AV20">INDEX('vsFISHMIP All TimeSteps'!$AT$3:$AY$1034,vsFISHMIP_Annual_tonnes!$A20,AV$1)</f>
        <v>140449.66</v>
      </c>
      <c r="AW20" cm="1">
        <f t="array" ref="AW20">INDEX('vsFISHMIP All TimeSteps'!$AT$3:$AY$1034,vsFISHMIP_Annual_tonnes!$A20,AW$1)</f>
        <v>314939.2</v>
      </c>
      <c r="AX20" cm="1">
        <f t="array" ref="AX20">INDEX('vsFISHMIP All TimeSteps'!$AT$3:$AY$1034,vsFISHMIP_Annual_tonnes!$A20,AX$1)</f>
        <v>0</v>
      </c>
      <c r="AY20" cm="1">
        <f t="array" ref="AY20">INDEX('vsFISHMIP All TimeSteps'!$AT$3:$AY$1034,vsFISHMIP_Annual_tonnes!$A20,AY$1)</f>
        <v>1735415.8</v>
      </c>
      <c r="AZ20" cm="1">
        <f t="array" ref="AZ20">INDEX('vsFISHMIP All TimeSteps'!$AT$3:$AY$1034,vsFISHMIP_Annual_tonnes!$A20,AZ$1)</f>
        <v>294015.21999999997</v>
      </c>
      <c r="BA20" s="5"/>
    </row>
    <row r="21" spans="1:53" x14ac:dyDescent="0.2">
      <c r="A21">
        <f t="shared" si="0"/>
        <v>217</v>
      </c>
      <c r="C21">
        <v>2033</v>
      </c>
      <c r="D21" cm="1">
        <f t="array" ref="D21">INDEX('vsFISHMIP All TimeSteps'!$C$3:$P$1034,vsFISHMIP_Annual_tonnes!$A21,vsFISHMIP_Annual_tonnes!D$1)</f>
        <v>488910.12</v>
      </c>
      <c r="E21" cm="1">
        <f t="array" ref="E21">INDEX('vsFISHMIP All TimeSteps'!$C$3:$P$1034,vsFISHMIP_Annual_tonnes!$A21,vsFISHMIP_Annual_tonnes!E$1)</f>
        <v>784130.56000000006</v>
      </c>
      <c r="F21" cm="1">
        <f t="array" ref="F21">INDEX('vsFISHMIP All TimeSteps'!$C$3:$P$1034,vsFISHMIP_Annual_tonnes!$A21,vsFISHMIP_Annual_tonnes!F$1)</f>
        <v>339805.62</v>
      </c>
      <c r="G21">
        <v>3292.2593000000002</v>
      </c>
      <c r="H21">
        <v>4653.1445000000003</v>
      </c>
      <c r="I21" cm="1">
        <f t="array" ref="I21">INDEX('vsFISHMIP All TimeSteps'!$C$3:$P$1034,vsFISHMIP_Annual_tonnes!$A21,vsFISHMIP_Annual_tonnes!I$1)</f>
        <v>2050928.5</v>
      </c>
      <c r="J21" cm="1">
        <f t="array" ref="J21">INDEX('vsFISHMIP All TimeSteps'!$C$3:$P$1034,vsFISHMIP_Annual_tonnes!$A21,vsFISHMIP_Annual_tonnes!J$1)</f>
        <v>5481366</v>
      </c>
      <c r="K21" cm="1">
        <f t="array" ref="K21">INDEX('vsFISHMIP All TimeSteps'!$C$3:$P$1034,vsFISHMIP_Annual_tonnes!$A21,vsFISHMIP_Annual_tonnes!K$1)</f>
        <v>3334869.5</v>
      </c>
      <c r="L21">
        <v>11863462</v>
      </c>
      <c r="M21">
        <v>1467332.9</v>
      </c>
      <c r="N21" cm="1">
        <f t="array" ref="N21">INDEX('vsFISHMIP All TimeSteps'!$C$3:$P$1034,vsFISHMIP_Annual_tonnes!$A21,vsFISHMIP_Annual_tonnes!N$1)</f>
        <v>453785.22</v>
      </c>
      <c r="O21" cm="1">
        <f t="array" ref="O21">INDEX('vsFISHMIP All TimeSteps'!$C$3:$P$1034,vsFISHMIP_Annual_tonnes!$A21,vsFISHMIP_Annual_tonnes!O$1)</f>
        <v>819298.1</v>
      </c>
      <c r="P21">
        <v>1432926.6</v>
      </c>
      <c r="Q21">
        <v>690532.2</v>
      </c>
      <c r="T21">
        <v>2033</v>
      </c>
      <c r="U21" cm="1">
        <f t="array" ref="U21">INDEX('vsFISHMIP All TimeSteps'!$T$3:$AG$1034,vsFISHMIP_Annual_tonnes!$A21,U$1)</f>
        <v>632072.56000000006</v>
      </c>
      <c r="V21" cm="1">
        <f t="array" ref="V21">INDEX('vsFISHMIP All TimeSteps'!$T$3:$AG$1034,vsFISHMIP_Annual_tonnes!$A21,V$1)</f>
        <v>813251.6</v>
      </c>
      <c r="W21" cm="1">
        <f t="array" ref="W21">INDEX('vsFISHMIP All TimeSteps'!$T$3:$AG$1034,vsFISHMIP_Annual_tonnes!$A21,W$1)</f>
        <v>247929.93400000001</v>
      </c>
      <c r="X21">
        <v>3398.0142000000001</v>
      </c>
      <c r="Y21">
        <v>3808.3879999999999</v>
      </c>
      <c r="Z21" cm="1">
        <f t="array" ref="Z21">INDEX('vsFISHMIP All TimeSteps'!$T$3:$AG$1034,vsFISHMIP_Annual_tonnes!$A21,Z$1)</f>
        <v>2050697.8</v>
      </c>
      <c r="AA21" cm="1">
        <f t="array" ref="AA21">INDEX('vsFISHMIP All TimeSteps'!$T$3:$AG$1034,vsFISHMIP_Annual_tonnes!$A21,AA$1)</f>
        <v>307865.75</v>
      </c>
      <c r="AC21">
        <v>12502179</v>
      </c>
      <c r="AD21">
        <v>1409759.9</v>
      </c>
      <c r="AE21" cm="1">
        <f t="array" ref="AE21">INDEX('vsFISHMIP All TimeSteps'!$T$3:$AG$1034,vsFISHMIP_Annual_tonnes!$A21,AE$1)</f>
        <v>503708.22</v>
      </c>
      <c r="AF21" cm="1">
        <f t="array" ref="AF21">INDEX('vsFISHMIP All TimeSteps'!$T$3:$AG$1034,vsFISHMIP_Annual_tonnes!$A21,AF$1)</f>
        <v>828197.94</v>
      </c>
      <c r="AG21">
        <v>1463132</v>
      </c>
      <c r="AH21">
        <v>643486.30000000005</v>
      </c>
      <c r="AK21">
        <v>2033</v>
      </c>
      <c r="AL21" cm="1">
        <f t="array" ref="AL21">INDEX('vsFISHMIP All TimeSteps'!$AK$3:$AP$1034,vsFISHMIP_Annual_tonnes!$A21,AL$1)</f>
        <v>230137.11</v>
      </c>
      <c r="AM21" cm="1">
        <f t="array" ref="AM21">INDEX('vsFISHMIP All TimeSteps'!$AK$3:$AP$1034,vsFISHMIP_Annual_tonnes!$A21,AM$1)</f>
        <v>103930.43</v>
      </c>
      <c r="AN21" cm="1">
        <f t="array" ref="AN21">INDEX('vsFISHMIP All TimeSteps'!$AK$3:$AP$1034,vsFISHMIP_Annual_tonnes!$A21,AN$1)</f>
        <v>302299.38</v>
      </c>
      <c r="AO21" cm="1">
        <f t="array" ref="AO21">INDEX('vsFISHMIP All TimeSteps'!$AK$3:$AP$1034,vsFISHMIP_Annual_tonnes!$A21,AO$1)</f>
        <v>0</v>
      </c>
      <c r="AP21" cm="1">
        <f t="array" ref="AP21">INDEX('vsFISHMIP All TimeSteps'!$AK$3:$AP$1034,vsFISHMIP_Annual_tonnes!$A21,AP$1)</f>
        <v>1774777.9</v>
      </c>
      <c r="AQ21" cm="1">
        <f t="array" ref="AQ21">INDEX('vsFISHMIP All TimeSteps'!$AK$3:$AP$1034,vsFISHMIP_Annual_tonnes!$A21,AQ$1)</f>
        <v>276150.53000000003</v>
      </c>
      <c r="AT21">
        <v>2033</v>
      </c>
      <c r="AU21" cm="1">
        <f t="array" ref="AU21">INDEX('vsFISHMIP All TimeSteps'!$AT$3:$AY$1034,vsFISHMIP_Annual_tonnes!$A21,AU$1)</f>
        <v>242574.5</v>
      </c>
      <c r="AV21" cm="1">
        <f t="array" ref="AV21">INDEX('vsFISHMIP All TimeSteps'!$AT$3:$AY$1034,vsFISHMIP_Annual_tonnes!$A21,AV$1)</f>
        <v>137329.95000000001</v>
      </c>
      <c r="AW21" cm="1">
        <f t="array" ref="AW21">INDEX('vsFISHMIP All TimeSteps'!$AT$3:$AY$1034,vsFISHMIP_Annual_tonnes!$A21,AW$1)</f>
        <v>304369.44</v>
      </c>
      <c r="AX21" cm="1">
        <f t="array" ref="AX21">INDEX('vsFISHMIP All TimeSteps'!$AT$3:$AY$1034,vsFISHMIP_Annual_tonnes!$A21,AX$1)</f>
        <v>0</v>
      </c>
      <c r="AY21" cm="1">
        <f t="array" ref="AY21">INDEX('vsFISHMIP All TimeSteps'!$AT$3:$AY$1034,vsFISHMIP_Annual_tonnes!$A21,AY$1)</f>
        <v>1758157.9</v>
      </c>
      <c r="AZ21" cm="1">
        <f t="array" ref="AZ21">INDEX('vsFISHMIP All TimeSteps'!$AT$3:$AY$1034,vsFISHMIP_Annual_tonnes!$A21,AZ$1)</f>
        <v>292539.8</v>
      </c>
      <c r="BA21" s="5"/>
    </row>
    <row r="22" spans="1:53" x14ac:dyDescent="0.2">
      <c r="A22">
        <f t="shared" si="0"/>
        <v>229</v>
      </c>
      <c r="C22">
        <v>2034</v>
      </c>
      <c r="D22" cm="1">
        <f t="array" ref="D22">INDEX('vsFISHMIP All TimeSteps'!$C$3:$P$1034,vsFISHMIP_Annual_tonnes!$A22,vsFISHMIP_Annual_tonnes!D$1)</f>
        <v>515406.72</v>
      </c>
      <c r="E22" cm="1">
        <f t="array" ref="E22">INDEX('vsFISHMIP All TimeSteps'!$C$3:$P$1034,vsFISHMIP_Annual_tonnes!$A22,vsFISHMIP_Annual_tonnes!E$1)</f>
        <v>784213.54999999993</v>
      </c>
      <c r="F22" cm="1">
        <f t="array" ref="F22">INDEX('vsFISHMIP All TimeSteps'!$C$3:$P$1034,vsFISHMIP_Annual_tonnes!$A22,vsFISHMIP_Annual_tonnes!F$1)</f>
        <v>340053.53</v>
      </c>
      <c r="G22">
        <v>3241.0198</v>
      </c>
      <c r="H22">
        <v>4175.5645000000004</v>
      </c>
      <c r="I22" cm="1">
        <f t="array" ref="I22">INDEX('vsFISHMIP All TimeSteps'!$C$3:$P$1034,vsFISHMIP_Annual_tonnes!$A22,vsFISHMIP_Annual_tonnes!I$1)</f>
        <v>2021849.2</v>
      </c>
      <c r="J22" cm="1">
        <f t="array" ref="J22">INDEX('vsFISHMIP All TimeSteps'!$C$3:$P$1034,vsFISHMIP_Annual_tonnes!$A22,vsFISHMIP_Annual_tonnes!J$1)</f>
        <v>5665999.5</v>
      </c>
      <c r="K22" cm="1">
        <f t="array" ref="K22">INDEX('vsFISHMIP All TimeSteps'!$C$3:$P$1034,vsFISHMIP_Annual_tonnes!$A22,vsFISHMIP_Annual_tonnes!K$1)</f>
        <v>3372217.2</v>
      </c>
      <c r="L22">
        <v>11900675</v>
      </c>
      <c r="M22">
        <v>1279140</v>
      </c>
      <c r="N22" cm="1">
        <f t="array" ref="N22">INDEX('vsFISHMIP All TimeSteps'!$C$3:$P$1034,vsFISHMIP_Annual_tonnes!$A22,vsFISHMIP_Annual_tonnes!N$1)</f>
        <v>520549.06</v>
      </c>
      <c r="O22" cm="1">
        <f t="array" ref="O22">INDEX('vsFISHMIP All TimeSteps'!$C$3:$P$1034,vsFISHMIP_Annual_tonnes!$A22,vsFISHMIP_Annual_tonnes!O$1)</f>
        <v>749173.8</v>
      </c>
      <c r="P22">
        <v>1373915.5</v>
      </c>
      <c r="Q22">
        <v>614474.06000000006</v>
      </c>
      <c r="T22">
        <v>2034</v>
      </c>
      <c r="U22" cm="1">
        <f t="array" ref="U22">INDEX('vsFISHMIP All TimeSteps'!$T$3:$AG$1034,vsFISHMIP_Annual_tonnes!$A22,U$1)</f>
        <v>529624.80000000005</v>
      </c>
      <c r="V22" cm="1">
        <f t="array" ref="V22">INDEX('vsFISHMIP All TimeSteps'!$T$3:$AG$1034,vsFISHMIP_Annual_tonnes!$A22,V$1)</f>
        <v>799824.56</v>
      </c>
      <c r="W22" cm="1">
        <f t="array" ref="W22">INDEX('vsFISHMIP All TimeSteps'!$T$3:$AG$1034,vsFISHMIP_Annual_tonnes!$A22,W$1)</f>
        <v>243422.91999999998</v>
      </c>
      <c r="X22">
        <v>3307.3766999999998</v>
      </c>
      <c r="Y22">
        <v>4080.8135000000002</v>
      </c>
      <c r="Z22" cm="1">
        <f t="array" ref="Z22">INDEX('vsFISHMIP All TimeSteps'!$T$3:$AG$1034,vsFISHMIP_Annual_tonnes!$A22,Z$1)</f>
        <v>2035247.8</v>
      </c>
      <c r="AA22" cm="1">
        <f t="array" ref="AA22">INDEX('vsFISHMIP All TimeSteps'!$T$3:$AG$1034,vsFISHMIP_Annual_tonnes!$A22,AA$1)</f>
        <v>306961.5</v>
      </c>
      <c r="AC22">
        <v>10925381</v>
      </c>
      <c r="AD22">
        <v>1917234.5</v>
      </c>
      <c r="AE22" cm="1">
        <f t="array" ref="AE22">INDEX('vsFISHMIP All TimeSteps'!$T$3:$AG$1034,vsFISHMIP_Annual_tonnes!$A22,AE$1)</f>
        <v>493390.34</v>
      </c>
      <c r="AF22" cm="1">
        <f t="array" ref="AF22">INDEX('vsFISHMIP All TimeSteps'!$T$3:$AG$1034,vsFISHMIP_Annual_tonnes!$A22,AF$1)</f>
        <v>594399.56000000006</v>
      </c>
      <c r="AG22">
        <v>1341587.8</v>
      </c>
      <c r="AH22">
        <v>759481.75</v>
      </c>
      <c r="AK22">
        <v>2034</v>
      </c>
      <c r="AL22" cm="1">
        <f t="array" ref="AL22">INDEX('vsFISHMIP All TimeSteps'!$AK$3:$AP$1034,vsFISHMIP_Annual_tonnes!$A22,AL$1)</f>
        <v>238673.16</v>
      </c>
      <c r="AM22" cm="1">
        <f t="array" ref="AM22">INDEX('vsFISHMIP All TimeSteps'!$AK$3:$AP$1034,vsFISHMIP_Annual_tonnes!$A22,AM$1)</f>
        <v>128762.15</v>
      </c>
      <c r="AN22" cm="1">
        <f t="array" ref="AN22">INDEX('vsFISHMIP All TimeSteps'!$AK$3:$AP$1034,vsFISHMIP_Annual_tonnes!$A22,AN$1)</f>
        <v>290266.7</v>
      </c>
      <c r="AO22" cm="1">
        <f t="array" ref="AO22">INDEX('vsFISHMIP All TimeSteps'!$AK$3:$AP$1034,vsFISHMIP_Annual_tonnes!$A22,AO$1)</f>
        <v>0</v>
      </c>
      <c r="AP22" cm="1">
        <f t="array" ref="AP22">INDEX('vsFISHMIP All TimeSteps'!$AK$3:$AP$1034,vsFISHMIP_Annual_tonnes!$A22,AP$1)</f>
        <v>1748594.2</v>
      </c>
      <c r="AQ22" cm="1">
        <f t="array" ref="AQ22">INDEX('vsFISHMIP All TimeSteps'!$AK$3:$AP$1034,vsFISHMIP_Annual_tonnes!$A22,AQ$1)</f>
        <v>273255.12</v>
      </c>
      <c r="AT22">
        <v>2034</v>
      </c>
      <c r="AU22" cm="1">
        <f t="array" ref="AU22">INDEX('vsFISHMIP All TimeSteps'!$AT$3:$AY$1034,vsFISHMIP_Annual_tonnes!$A22,AU$1)</f>
        <v>227756.05</v>
      </c>
      <c r="AV22" cm="1">
        <f t="array" ref="AV22">INDEX('vsFISHMIP All TimeSteps'!$AT$3:$AY$1034,vsFISHMIP_Annual_tonnes!$A22,AV$1)</f>
        <v>130652.7</v>
      </c>
      <c r="AW22" cm="1">
        <f t="array" ref="AW22">INDEX('vsFISHMIP All TimeSteps'!$AT$3:$AY$1034,vsFISHMIP_Annual_tonnes!$A22,AW$1)</f>
        <v>318399.56</v>
      </c>
      <c r="AX22" cm="1">
        <f t="array" ref="AX22">INDEX('vsFISHMIP All TimeSteps'!$AT$3:$AY$1034,vsFISHMIP_Annual_tonnes!$A22,AX$1)</f>
        <v>0</v>
      </c>
      <c r="AY22" cm="1">
        <f t="array" ref="AY22">INDEX('vsFISHMIP All TimeSteps'!$AT$3:$AY$1034,vsFISHMIP_Annual_tonnes!$A22,AY$1)</f>
        <v>1747959.6</v>
      </c>
      <c r="AZ22" cm="1">
        <f t="array" ref="AZ22">INDEX('vsFISHMIP All TimeSteps'!$AT$3:$AY$1034,vsFISHMIP_Annual_tonnes!$A22,AZ$1)</f>
        <v>287288.3</v>
      </c>
      <c r="BA22" s="5"/>
    </row>
    <row r="23" spans="1:53" x14ac:dyDescent="0.2">
      <c r="A23">
        <f t="shared" si="0"/>
        <v>241</v>
      </c>
      <c r="C23">
        <v>2035</v>
      </c>
      <c r="D23" cm="1">
        <f t="array" ref="D23">INDEX('vsFISHMIP All TimeSteps'!$C$3:$P$1034,vsFISHMIP_Annual_tonnes!$A23,vsFISHMIP_Annual_tonnes!D$1)</f>
        <v>481343.12</v>
      </c>
      <c r="E23" cm="1">
        <f t="array" ref="E23">INDEX('vsFISHMIP All TimeSteps'!$C$3:$P$1034,vsFISHMIP_Annual_tonnes!$A23,vsFISHMIP_Annual_tonnes!E$1)</f>
        <v>762091.77</v>
      </c>
      <c r="F23" cm="1">
        <f t="array" ref="F23">INDEX('vsFISHMIP All TimeSteps'!$C$3:$P$1034,vsFISHMIP_Annual_tonnes!$A23,vsFISHMIP_Annual_tonnes!F$1)</f>
        <v>330076.88</v>
      </c>
      <c r="G23">
        <v>3281.5410000000002</v>
      </c>
      <c r="H23">
        <v>4300.6283999999996</v>
      </c>
      <c r="I23" cm="1">
        <f t="array" ref="I23">INDEX('vsFISHMIP All TimeSteps'!$C$3:$P$1034,vsFISHMIP_Annual_tonnes!$A23,vsFISHMIP_Annual_tonnes!I$1)</f>
        <v>2011832</v>
      </c>
      <c r="J23" cm="1">
        <f t="array" ref="J23">INDEX('vsFISHMIP All TimeSteps'!$C$3:$P$1034,vsFISHMIP_Annual_tonnes!$A23,vsFISHMIP_Annual_tonnes!J$1)</f>
        <v>5566742.5</v>
      </c>
      <c r="K23" cm="1">
        <f t="array" ref="K23">INDEX('vsFISHMIP All TimeSteps'!$C$3:$P$1034,vsFISHMIP_Annual_tonnes!$A23,vsFISHMIP_Annual_tonnes!K$1)</f>
        <v>3319132.2</v>
      </c>
      <c r="L23">
        <v>11133426</v>
      </c>
      <c r="M23">
        <v>1563118</v>
      </c>
      <c r="N23" cm="1">
        <f t="array" ref="N23">INDEX('vsFISHMIP All TimeSteps'!$C$3:$P$1034,vsFISHMIP_Annual_tonnes!$A23,vsFISHMIP_Annual_tonnes!N$1)</f>
        <v>451618.16</v>
      </c>
      <c r="O23" cm="1">
        <f t="array" ref="O23">INDEX('vsFISHMIP All TimeSteps'!$C$3:$P$1034,vsFISHMIP_Annual_tonnes!$A23,vsFISHMIP_Annual_tonnes!O$1)</f>
        <v>524698.06000000006</v>
      </c>
      <c r="P23">
        <v>1366955.4</v>
      </c>
      <c r="Q23">
        <v>689501.6</v>
      </c>
      <c r="T23">
        <v>2035</v>
      </c>
      <c r="U23" cm="1">
        <f t="array" ref="U23">INDEX('vsFISHMIP All TimeSteps'!$T$3:$AG$1034,vsFISHMIP_Annual_tonnes!$A23,U$1)</f>
        <v>583169.06000000006</v>
      </c>
      <c r="V23" cm="1">
        <f t="array" ref="V23">INDEX('vsFISHMIP All TimeSteps'!$T$3:$AG$1034,vsFISHMIP_Annual_tonnes!$A23,V$1)</f>
        <v>765690.44</v>
      </c>
      <c r="W23" cm="1">
        <f t="array" ref="W23">INDEX('vsFISHMIP All TimeSteps'!$T$3:$AG$1034,vsFISHMIP_Annual_tonnes!$A23,W$1)</f>
        <v>246209.01</v>
      </c>
      <c r="X23">
        <v>3537.2667999999999</v>
      </c>
      <c r="Y23">
        <v>4326.4683000000005</v>
      </c>
      <c r="Z23" cm="1">
        <f t="array" ref="Z23">INDEX('vsFISHMIP All TimeSteps'!$T$3:$AG$1034,vsFISHMIP_Annual_tonnes!$A23,Z$1)</f>
        <v>2034112.5</v>
      </c>
      <c r="AA23" cm="1">
        <f t="array" ref="AA23">INDEX('vsFISHMIP All TimeSteps'!$T$3:$AG$1034,vsFISHMIP_Annual_tonnes!$A23,AA$1)</f>
        <v>289002.96999999997</v>
      </c>
      <c r="AC23">
        <v>13579809</v>
      </c>
      <c r="AD23">
        <v>1871721.5</v>
      </c>
      <c r="AE23" cm="1">
        <f t="array" ref="AE23">INDEX('vsFISHMIP All TimeSteps'!$T$3:$AG$1034,vsFISHMIP_Annual_tonnes!$A23,AE$1)</f>
        <v>448655.4</v>
      </c>
      <c r="AF23" cm="1">
        <f t="array" ref="AF23">INDEX('vsFISHMIP All TimeSteps'!$T$3:$AG$1034,vsFISHMIP_Annual_tonnes!$A23,AF$1)</f>
        <v>816427.2</v>
      </c>
      <c r="AG23">
        <v>1672369.8</v>
      </c>
      <c r="AH23">
        <v>798288.25</v>
      </c>
      <c r="AK23">
        <v>2035</v>
      </c>
      <c r="AL23" cm="1">
        <f t="array" ref="AL23">INDEX('vsFISHMIP All TimeSteps'!$AK$3:$AP$1034,vsFISHMIP_Annual_tonnes!$A23,AL$1)</f>
        <v>225633.77</v>
      </c>
      <c r="AM23" cm="1">
        <f t="array" ref="AM23">INDEX('vsFISHMIP All TimeSteps'!$AK$3:$AP$1034,vsFISHMIP_Annual_tonnes!$A23,AM$1)</f>
        <v>105865.71</v>
      </c>
      <c r="AN23" cm="1">
        <f t="array" ref="AN23">INDEX('vsFISHMIP All TimeSteps'!$AK$3:$AP$1034,vsFISHMIP_Annual_tonnes!$A23,AN$1)</f>
        <v>284765.53000000003</v>
      </c>
      <c r="AO23" cm="1">
        <f t="array" ref="AO23">INDEX('vsFISHMIP All TimeSteps'!$AK$3:$AP$1034,vsFISHMIP_Annual_tonnes!$A23,AO$1)</f>
        <v>0</v>
      </c>
      <c r="AP23" cm="1">
        <f t="array" ref="AP23">INDEX('vsFISHMIP All TimeSteps'!$AK$3:$AP$1034,vsFISHMIP_Annual_tonnes!$A23,AP$1)</f>
        <v>1743058.1</v>
      </c>
      <c r="AQ23" cm="1">
        <f t="array" ref="AQ23">INDEX('vsFISHMIP All TimeSteps'!$AK$3:$AP$1034,vsFISHMIP_Annual_tonnes!$A23,AQ$1)</f>
        <v>268774.06</v>
      </c>
      <c r="AT23">
        <v>2035</v>
      </c>
      <c r="AU23" cm="1">
        <f t="array" ref="AU23">INDEX('vsFISHMIP All TimeSteps'!$AT$3:$AY$1034,vsFISHMIP_Annual_tonnes!$A23,AU$1)</f>
        <v>217947.72</v>
      </c>
      <c r="AV23" cm="1">
        <f t="array" ref="AV23">INDEX('vsFISHMIP All TimeSteps'!$AT$3:$AY$1034,vsFISHMIP_Annual_tonnes!$A23,AV$1)</f>
        <v>104231.83</v>
      </c>
      <c r="AW23" cm="1">
        <f t="array" ref="AW23">INDEX('vsFISHMIP All TimeSteps'!$AT$3:$AY$1034,vsFISHMIP_Annual_tonnes!$A23,AW$1)</f>
        <v>294737.59999999998</v>
      </c>
      <c r="AX23" cm="1">
        <f t="array" ref="AX23">INDEX('vsFISHMIP All TimeSteps'!$AT$3:$AY$1034,vsFISHMIP_Annual_tonnes!$A23,AX$1)</f>
        <v>0</v>
      </c>
      <c r="AY23" cm="1">
        <f t="array" ref="AY23">INDEX('vsFISHMIP All TimeSteps'!$AT$3:$AY$1034,vsFISHMIP_Annual_tonnes!$A23,AY$1)</f>
        <v>1753783.5</v>
      </c>
      <c r="AZ23" cm="1">
        <f t="array" ref="AZ23">INDEX('vsFISHMIP All TimeSteps'!$AT$3:$AY$1034,vsFISHMIP_Annual_tonnes!$A23,AZ$1)</f>
        <v>280329.06</v>
      </c>
      <c r="BA23" s="5"/>
    </row>
    <row r="24" spans="1:53" x14ac:dyDescent="0.2">
      <c r="A24">
        <f t="shared" si="0"/>
        <v>253</v>
      </c>
      <c r="C24">
        <v>2036</v>
      </c>
      <c r="D24" cm="1">
        <f t="array" ref="D24">INDEX('vsFISHMIP All TimeSteps'!$C$3:$P$1034,vsFISHMIP_Annual_tonnes!$A24,vsFISHMIP_Annual_tonnes!D$1)</f>
        <v>563769.9</v>
      </c>
      <c r="E24" cm="1">
        <f t="array" ref="E24">INDEX('vsFISHMIP All TimeSteps'!$C$3:$P$1034,vsFISHMIP_Annual_tonnes!$A24,vsFISHMIP_Annual_tonnes!E$1)</f>
        <v>765714.92999999993</v>
      </c>
      <c r="F24" cm="1">
        <f t="array" ref="F24">INDEX('vsFISHMIP All TimeSteps'!$C$3:$P$1034,vsFISHMIP_Annual_tonnes!$A24,vsFISHMIP_Annual_tonnes!F$1)</f>
        <v>337525.1</v>
      </c>
      <c r="G24">
        <v>3429.5264000000002</v>
      </c>
      <c r="H24">
        <v>3915.6167</v>
      </c>
      <c r="I24" cm="1">
        <f t="array" ref="I24">INDEX('vsFISHMIP All TimeSteps'!$C$3:$P$1034,vsFISHMIP_Annual_tonnes!$A24,vsFISHMIP_Annual_tonnes!I$1)</f>
        <v>2057593.2</v>
      </c>
      <c r="J24" cm="1">
        <f t="array" ref="J24">INDEX('vsFISHMIP All TimeSteps'!$C$3:$P$1034,vsFISHMIP_Annual_tonnes!$A24,vsFISHMIP_Annual_tonnes!J$1)</f>
        <v>5513085</v>
      </c>
      <c r="K24" cm="1">
        <f t="array" ref="K24">INDEX('vsFISHMIP All TimeSteps'!$C$3:$P$1034,vsFISHMIP_Annual_tonnes!$A24,vsFISHMIP_Annual_tonnes!K$1)</f>
        <v>3242831</v>
      </c>
      <c r="L24">
        <v>12791969</v>
      </c>
      <c r="M24">
        <v>1651886</v>
      </c>
      <c r="N24" cm="1">
        <f t="array" ref="N24">INDEX('vsFISHMIP All TimeSteps'!$C$3:$P$1034,vsFISHMIP_Annual_tonnes!$A24,vsFISHMIP_Annual_tonnes!N$1)</f>
        <v>506399.56</v>
      </c>
      <c r="O24" cm="1">
        <f t="array" ref="O24">INDEX('vsFISHMIP All TimeSteps'!$C$3:$P$1034,vsFISHMIP_Annual_tonnes!$A24,vsFISHMIP_Annual_tonnes!O$1)</f>
        <v>713081.06</v>
      </c>
      <c r="P24">
        <v>1545681.5</v>
      </c>
      <c r="Q24">
        <v>707389.75</v>
      </c>
      <c r="T24">
        <v>2036</v>
      </c>
      <c r="U24" cm="1">
        <f t="array" ref="U24">INDEX('vsFISHMIP All TimeSteps'!$T$3:$AG$1034,vsFISHMIP_Annual_tonnes!$A24,U$1)</f>
        <v>543488.75</v>
      </c>
      <c r="V24" cm="1">
        <f t="array" ref="V24">INDEX('vsFISHMIP All TimeSteps'!$T$3:$AG$1034,vsFISHMIP_Annual_tonnes!$A24,V$1)</f>
        <v>827731.3</v>
      </c>
      <c r="W24" cm="1">
        <f t="array" ref="W24">INDEX('vsFISHMIP All TimeSteps'!$T$3:$AG$1034,vsFISHMIP_Annual_tonnes!$A24,W$1)</f>
        <v>266354.32500000001</v>
      </c>
      <c r="X24">
        <v>3601.1963000000001</v>
      </c>
      <c r="Y24">
        <v>4512.0747000000001</v>
      </c>
      <c r="Z24" cm="1">
        <f t="array" ref="Z24">INDEX('vsFISHMIP All TimeSteps'!$T$3:$AG$1034,vsFISHMIP_Annual_tonnes!$A24,Z$1)</f>
        <v>2038094.8</v>
      </c>
      <c r="AA24" cm="1">
        <f t="array" ref="AA24">INDEX('vsFISHMIP All TimeSteps'!$T$3:$AG$1034,vsFISHMIP_Annual_tonnes!$A24,AA$1)</f>
        <v>296396.03000000003</v>
      </c>
      <c r="AC24">
        <v>14032752</v>
      </c>
      <c r="AD24">
        <v>1852050.8</v>
      </c>
      <c r="AE24" cm="1">
        <f t="array" ref="AE24">INDEX('vsFISHMIP All TimeSteps'!$T$3:$AG$1034,vsFISHMIP_Annual_tonnes!$A24,AE$1)</f>
        <v>611264.5</v>
      </c>
      <c r="AF24" cm="1">
        <f t="array" ref="AF24">INDEX('vsFISHMIP All TimeSteps'!$T$3:$AG$1034,vsFISHMIP_Annual_tonnes!$A24,AF$1)</f>
        <v>875391.5</v>
      </c>
      <c r="AG24">
        <v>1671585.2</v>
      </c>
      <c r="AH24">
        <v>777962.94</v>
      </c>
      <c r="AK24">
        <v>2036</v>
      </c>
      <c r="AL24" cm="1">
        <f t="array" ref="AL24">INDEX('vsFISHMIP All TimeSteps'!$AK$3:$AP$1034,vsFISHMIP_Annual_tonnes!$A24,AL$1)</f>
        <v>223273.88</v>
      </c>
      <c r="AM24" cm="1">
        <f t="array" ref="AM24">INDEX('vsFISHMIP All TimeSteps'!$AK$3:$AP$1034,vsFISHMIP_Annual_tonnes!$A24,AM$1)</f>
        <v>115261.484</v>
      </c>
      <c r="AN24" cm="1">
        <f t="array" ref="AN24">INDEX('vsFISHMIP All TimeSteps'!$AK$3:$AP$1034,vsFISHMIP_Annual_tonnes!$A24,AN$1)</f>
        <v>248562.48</v>
      </c>
      <c r="AO24" cm="1">
        <f t="array" ref="AO24">INDEX('vsFISHMIP All TimeSteps'!$AK$3:$AP$1034,vsFISHMIP_Annual_tonnes!$A24,AO$1)</f>
        <v>0</v>
      </c>
      <c r="AP24" cm="1">
        <f t="array" ref="AP24">INDEX('vsFISHMIP All TimeSteps'!$AK$3:$AP$1034,vsFISHMIP_Annual_tonnes!$A24,AP$1)</f>
        <v>1792633.2</v>
      </c>
      <c r="AQ24" cm="1">
        <f t="array" ref="AQ24">INDEX('vsFISHMIP All TimeSteps'!$AK$3:$AP$1034,vsFISHMIP_Annual_tonnes!$A24,AQ$1)</f>
        <v>264960.3</v>
      </c>
      <c r="AT24">
        <v>2036</v>
      </c>
      <c r="AU24" cm="1">
        <f t="array" ref="AU24">INDEX('vsFISHMIP All TimeSteps'!$AT$3:$AY$1034,vsFISHMIP_Annual_tonnes!$A24,AU$1)</f>
        <v>265271.78000000003</v>
      </c>
      <c r="AV24" cm="1">
        <f t="array" ref="AV24">INDEX('vsFISHMIP All TimeSteps'!$AT$3:$AY$1034,vsFISHMIP_Annual_tonnes!$A24,AV$1)</f>
        <v>172875.67</v>
      </c>
      <c r="AW24" cm="1">
        <f t="array" ref="AW24">INDEX('vsFISHMIP All TimeSteps'!$AT$3:$AY$1034,vsFISHMIP_Annual_tonnes!$A24,AW$1)</f>
        <v>322997.34000000003</v>
      </c>
      <c r="AX24" cm="1">
        <f t="array" ref="AX24">INDEX('vsFISHMIP All TimeSteps'!$AT$3:$AY$1034,vsFISHMIP_Annual_tonnes!$A24,AX$1)</f>
        <v>0</v>
      </c>
      <c r="AY24" cm="1">
        <f t="array" ref="AY24">INDEX('vsFISHMIP All TimeSteps'!$AT$3:$AY$1034,vsFISHMIP_Annual_tonnes!$A24,AY$1)</f>
        <v>1764837.5</v>
      </c>
      <c r="AZ24" cm="1">
        <f t="array" ref="AZ24">INDEX('vsFISHMIP All TimeSteps'!$AT$3:$AY$1034,vsFISHMIP_Annual_tonnes!$A24,AZ$1)</f>
        <v>273257.25</v>
      </c>
      <c r="BA24" s="5"/>
    </row>
    <row r="25" spans="1:53" x14ac:dyDescent="0.2">
      <c r="A25">
        <f t="shared" si="0"/>
        <v>265</v>
      </c>
      <c r="C25">
        <v>2037</v>
      </c>
      <c r="D25" cm="1">
        <f t="array" ref="D25">INDEX('vsFISHMIP All TimeSteps'!$C$3:$P$1034,vsFISHMIP_Annual_tonnes!$A25,vsFISHMIP_Annual_tonnes!D$1)</f>
        <v>536023.80000000005</v>
      </c>
      <c r="E25" cm="1">
        <f t="array" ref="E25">INDEX('vsFISHMIP All TimeSteps'!$C$3:$P$1034,vsFISHMIP_Annual_tonnes!$A25,vsFISHMIP_Annual_tonnes!E$1)</f>
        <v>777936.38</v>
      </c>
      <c r="F25" cm="1">
        <f t="array" ref="F25">INDEX('vsFISHMIP All TimeSteps'!$C$3:$P$1034,vsFISHMIP_Annual_tonnes!$A25,vsFISHMIP_Annual_tonnes!F$1)</f>
        <v>322095.38</v>
      </c>
      <c r="G25">
        <v>3376.7908000000002</v>
      </c>
      <c r="H25">
        <v>4076.107</v>
      </c>
      <c r="I25" cm="1">
        <f t="array" ref="I25">INDEX('vsFISHMIP All TimeSteps'!$C$3:$P$1034,vsFISHMIP_Annual_tonnes!$A25,vsFISHMIP_Annual_tonnes!I$1)</f>
        <v>2094768.9</v>
      </c>
      <c r="J25" cm="1">
        <f t="array" ref="J25">INDEX('vsFISHMIP All TimeSteps'!$C$3:$P$1034,vsFISHMIP_Annual_tonnes!$A25,vsFISHMIP_Annual_tonnes!J$1)</f>
        <v>5626184</v>
      </c>
      <c r="K25" cm="1">
        <f t="array" ref="K25">INDEX('vsFISHMIP All TimeSteps'!$C$3:$P$1034,vsFISHMIP_Annual_tonnes!$A25,vsFISHMIP_Annual_tonnes!K$1)</f>
        <v>3243179.5</v>
      </c>
      <c r="L25">
        <v>13094728</v>
      </c>
      <c r="M25">
        <v>1797798.6</v>
      </c>
      <c r="N25" cm="1">
        <f t="array" ref="N25">INDEX('vsFISHMIP All TimeSteps'!$C$3:$P$1034,vsFISHMIP_Annual_tonnes!$A25,vsFISHMIP_Annual_tonnes!N$1)</f>
        <v>526867.5</v>
      </c>
      <c r="O25" cm="1">
        <f t="array" ref="O25">INDEX('vsFISHMIP All TimeSteps'!$C$3:$P$1034,vsFISHMIP_Annual_tonnes!$A25,vsFISHMIP_Annual_tonnes!O$1)</f>
        <v>858072.44</v>
      </c>
      <c r="P25">
        <v>1509290.9</v>
      </c>
      <c r="Q25">
        <v>743318.3</v>
      </c>
      <c r="T25">
        <v>2037</v>
      </c>
      <c r="U25" cm="1">
        <f t="array" ref="U25">INDEX('vsFISHMIP All TimeSteps'!$T$3:$AG$1034,vsFISHMIP_Annual_tonnes!$A25,U$1)</f>
        <v>630082.4</v>
      </c>
      <c r="V25" cm="1">
        <f t="array" ref="V25">INDEX('vsFISHMIP All TimeSteps'!$T$3:$AG$1034,vsFISHMIP_Annual_tonnes!$A25,V$1)</f>
        <v>831400.4</v>
      </c>
      <c r="W25" cm="1">
        <f t="array" ref="W25">INDEX('vsFISHMIP All TimeSteps'!$T$3:$AG$1034,vsFISHMIP_Annual_tonnes!$A25,W$1)</f>
        <v>263833.39399999997</v>
      </c>
      <c r="X25">
        <v>3409.7995999999998</v>
      </c>
      <c r="Y25">
        <v>4501.13</v>
      </c>
      <c r="Z25" cm="1">
        <f t="array" ref="Z25">INDEX('vsFISHMIP All TimeSteps'!$T$3:$AG$1034,vsFISHMIP_Annual_tonnes!$A25,Z$1)</f>
        <v>2058054.8</v>
      </c>
      <c r="AA25" cm="1">
        <f t="array" ref="AA25">INDEX('vsFISHMIP All TimeSteps'!$T$3:$AG$1034,vsFISHMIP_Annual_tonnes!$A25,AA$1)</f>
        <v>314833.46999999997</v>
      </c>
      <c r="AC25">
        <v>12151320</v>
      </c>
      <c r="AD25">
        <v>1654514</v>
      </c>
      <c r="AE25" cm="1">
        <f t="array" ref="AE25">INDEX('vsFISHMIP All TimeSteps'!$T$3:$AG$1034,vsFISHMIP_Annual_tonnes!$A25,AE$1)</f>
        <v>571374.4</v>
      </c>
      <c r="AF25" cm="1">
        <f t="array" ref="AF25">INDEX('vsFISHMIP All TimeSteps'!$T$3:$AG$1034,vsFISHMIP_Annual_tonnes!$A25,AF$1)</f>
        <v>693569</v>
      </c>
      <c r="AG25">
        <v>1435107.4</v>
      </c>
      <c r="AH25">
        <v>730043.44</v>
      </c>
      <c r="AK25">
        <v>2037</v>
      </c>
      <c r="AL25" cm="1">
        <f t="array" ref="AL25">INDEX('vsFISHMIP All TimeSteps'!$AK$3:$AP$1034,vsFISHMIP_Annual_tonnes!$A25,AL$1)</f>
        <v>246746.31</v>
      </c>
      <c r="AM25" cm="1">
        <f t="array" ref="AM25">INDEX('vsFISHMIP All TimeSteps'!$AK$3:$AP$1034,vsFISHMIP_Annual_tonnes!$A25,AM$1)</f>
        <v>139145.03</v>
      </c>
      <c r="AN25" cm="1">
        <f t="array" ref="AN25">INDEX('vsFISHMIP All TimeSteps'!$AK$3:$AP$1034,vsFISHMIP_Annual_tonnes!$A25,AN$1)</f>
        <v>243642</v>
      </c>
      <c r="AO25" cm="1">
        <f t="array" ref="AO25">INDEX('vsFISHMIP All TimeSteps'!$AK$3:$AP$1034,vsFISHMIP_Annual_tonnes!$A25,AO$1)</f>
        <v>0</v>
      </c>
      <c r="AP25" cm="1">
        <f t="array" ref="AP25">INDEX('vsFISHMIP All TimeSteps'!$AK$3:$AP$1034,vsFISHMIP_Annual_tonnes!$A25,AP$1)</f>
        <v>1832831.8</v>
      </c>
      <c r="AQ25" cm="1">
        <f t="array" ref="AQ25">INDEX('vsFISHMIP All TimeSteps'!$AK$3:$AP$1034,vsFISHMIP_Annual_tonnes!$A25,AQ$1)</f>
        <v>261937.03</v>
      </c>
      <c r="AT25">
        <v>2037</v>
      </c>
      <c r="AU25" cm="1">
        <f t="array" ref="AU25">INDEX('vsFISHMIP All TimeSteps'!$AT$3:$AY$1034,vsFISHMIP_Annual_tonnes!$A25,AU$1)</f>
        <v>254200</v>
      </c>
      <c r="AV25" cm="1">
        <f t="array" ref="AV25">INDEX('vsFISHMIP All TimeSteps'!$AT$3:$AY$1034,vsFISHMIP_Annual_tonnes!$A25,AV$1)</f>
        <v>145919.69</v>
      </c>
      <c r="AW25" cm="1">
        <f t="array" ref="AW25">INDEX('vsFISHMIP All TimeSteps'!$AT$3:$AY$1034,vsFISHMIP_Annual_tonnes!$A25,AW$1)</f>
        <v>369274.7</v>
      </c>
      <c r="AX25" cm="1">
        <f t="array" ref="AX25">INDEX('vsFISHMIP All TimeSteps'!$AT$3:$AY$1034,vsFISHMIP_Annual_tonnes!$A25,AX$1)</f>
        <v>0</v>
      </c>
      <c r="AY25" cm="1">
        <f t="array" ref="AY25">INDEX('vsFISHMIP All TimeSteps'!$AT$3:$AY$1034,vsFISHMIP_Annual_tonnes!$A25,AY$1)</f>
        <v>1789527</v>
      </c>
      <c r="AZ25" cm="1">
        <f t="array" ref="AZ25">INDEX('vsFISHMIP All TimeSteps'!$AT$3:$AY$1034,vsFISHMIP_Annual_tonnes!$A25,AZ$1)</f>
        <v>268527.71999999997</v>
      </c>
      <c r="BA25" s="5"/>
    </row>
    <row r="26" spans="1:53" x14ac:dyDescent="0.2">
      <c r="A26">
        <f t="shared" si="0"/>
        <v>277</v>
      </c>
      <c r="C26">
        <v>2038</v>
      </c>
      <c r="D26" cm="1">
        <f t="array" ref="D26">INDEX('vsFISHMIP All TimeSteps'!$C$3:$P$1034,vsFISHMIP_Annual_tonnes!$A26,vsFISHMIP_Annual_tonnes!D$1)</f>
        <v>467113.25</v>
      </c>
      <c r="E26" cm="1">
        <f t="array" ref="E26">INDEX('vsFISHMIP All TimeSteps'!$C$3:$P$1034,vsFISHMIP_Annual_tonnes!$A26,vsFISHMIP_Annual_tonnes!E$1)</f>
        <v>779886.44</v>
      </c>
      <c r="F26" cm="1">
        <f t="array" ref="F26">INDEX('vsFISHMIP All TimeSteps'!$C$3:$P$1034,vsFISHMIP_Annual_tonnes!$A26,vsFISHMIP_Annual_tonnes!F$1)</f>
        <v>327188.56</v>
      </c>
      <c r="G26">
        <v>3369.2541999999999</v>
      </c>
      <c r="H26">
        <v>4168.3095999999996</v>
      </c>
      <c r="I26" cm="1">
        <f t="array" ref="I26">INDEX('vsFISHMIP All TimeSteps'!$C$3:$P$1034,vsFISHMIP_Annual_tonnes!$A26,vsFISHMIP_Annual_tonnes!I$1)</f>
        <v>2098546.5</v>
      </c>
      <c r="J26" cm="1">
        <f t="array" ref="J26">INDEX('vsFISHMIP All TimeSteps'!$C$3:$P$1034,vsFISHMIP_Annual_tonnes!$A26,vsFISHMIP_Annual_tonnes!J$1)</f>
        <v>5594889</v>
      </c>
      <c r="K26" cm="1">
        <f t="array" ref="K26">INDEX('vsFISHMIP All TimeSteps'!$C$3:$P$1034,vsFISHMIP_Annual_tonnes!$A26,vsFISHMIP_Annual_tonnes!K$1)</f>
        <v>3313263.5</v>
      </c>
      <c r="L26">
        <v>11570442</v>
      </c>
      <c r="M26">
        <v>1783981.4</v>
      </c>
      <c r="N26" cm="1">
        <f t="array" ref="N26">INDEX('vsFISHMIP All TimeSteps'!$C$3:$P$1034,vsFISHMIP_Annual_tonnes!$A26,vsFISHMIP_Annual_tonnes!N$1)</f>
        <v>517646.12</v>
      </c>
      <c r="O26" cm="1">
        <f t="array" ref="O26">INDEX('vsFISHMIP All TimeSteps'!$C$3:$P$1034,vsFISHMIP_Annual_tonnes!$A26,vsFISHMIP_Annual_tonnes!O$1)</f>
        <v>1003360.44</v>
      </c>
      <c r="P26">
        <v>1414564</v>
      </c>
      <c r="Q26">
        <v>746123.9</v>
      </c>
      <c r="T26">
        <v>2038</v>
      </c>
      <c r="U26" cm="1">
        <f t="array" ref="U26">INDEX('vsFISHMIP All TimeSteps'!$T$3:$AG$1034,vsFISHMIP_Annual_tonnes!$A26,U$1)</f>
        <v>610366.06000000006</v>
      </c>
      <c r="V26" cm="1">
        <f t="array" ref="V26">INDEX('vsFISHMIP All TimeSteps'!$T$3:$AG$1034,vsFISHMIP_Annual_tonnes!$A26,V$1)</f>
        <v>800887.9</v>
      </c>
      <c r="W26" cm="1">
        <f t="array" ref="W26">INDEX('vsFISHMIP All TimeSteps'!$T$3:$AG$1034,vsFISHMIP_Annual_tonnes!$A26,W$1)</f>
        <v>249329.06</v>
      </c>
      <c r="X26">
        <v>3493.1370000000002</v>
      </c>
      <c r="Y26">
        <v>5043.1606000000002</v>
      </c>
      <c r="Z26" cm="1">
        <f t="array" ref="Z26">INDEX('vsFISHMIP All TimeSteps'!$T$3:$AG$1034,vsFISHMIP_Annual_tonnes!$A26,Z$1)</f>
        <v>2109715</v>
      </c>
      <c r="AA26" cm="1">
        <f t="array" ref="AA26">INDEX('vsFISHMIP All TimeSteps'!$T$3:$AG$1034,vsFISHMIP_Annual_tonnes!$A26,AA$1)</f>
        <v>313773.44</v>
      </c>
      <c r="AC26">
        <v>13152139</v>
      </c>
      <c r="AD26">
        <v>2207818.7999999998</v>
      </c>
      <c r="AE26" cm="1">
        <f t="array" ref="AE26">INDEX('vsFISHMIP All TimeSteps'!$T$3:$AG$1034,vsFISHMIP_Annual_tonnes!$A26,AE$1)</f>
        <v>508289.97</v>
      </c>
      <c r="AF26" cm="1">
        <f t="array" ref="AF26">INDEX('vsFISHMIP All TimeSteps'!$T$3:$AG$1034,vsFISHMIP_Annual_tonnes!$A26,AF$1)</f>
        <v>542852.69999999995</v>
      </c>
      <c r="AG26">
        <v>1611698.9</v>
      </c>
      <c r="AH26">
        <v>890850.44</v>
      </c>
      <c r="AK26">
        <v>2038</v>
      </c>
      <c r="AL26" cm="1">
        <f t="array" ref="AL26">INDEX('vsFISHMIP All TimeSteps'!$AK$3:$AP$1034,vsFISHMIP_Annual_tonnes!$A26,AL$1)</f>
        <v>236560.6</v>
      </c>
      <c r="AM26" cm="1">
        <f t="array" ref="AM26">INDEX('vsFISHMIP All TimeSteps'!$AK$3:$AP$1034,vsFISHMIP_Annual_tonnes!$A26,AM$1)</f>
        <v>142697.45000000001</v>
      </c>
      <c r="AN26" cm="1">
        <f t="array" ref="AN26">INDEX('vsFISHMIP All TimeSteps'!$AK$3:$AP$1034,vsFISHMIP_Annual_tonnes!$A26,AN$1)</f>
        <v>274414.06</v>
      </c>
      <c r="AO26" cm="1">
        <f t="array" ref="AO26">INDEX('vsFISHMIP All TimeSteps'!$AK$3:$AP$1034,vsFISHMIP_Annual_tonnes!$A26,AO$1)</f>
        <v>0</v>
      </c>
      <c r="AP26" cm="1">
        <f t="array" ref="AP26">INDEX('vsFISHMIP All TimeSteps'!$AK$3:$AP$1034,vsFISHMIP_Annual_tonnes!$A26,AP$1)</f>
        <v>1839220.9</v>
      </c>
      <c r="AQ26" cm="1">
        <f t="array" ref="AQ26">INDEX('vsFISHMIP All TimeSteps'!$AK$3:$AP$1034,vsFISHMIP_Annual_tonnes!$A26,AQ$1)</f>
        <v>259325.44</v>
      </c>
      <c r="AT26">
        <v>2038</v>
      </c>
      <c r="AU26" cm="1">
        <f t="array" ref="AU26">INDEX('vsFISHMIP All TimeSteps'!$AT$3:$AY$1034,vsFISHMIP_Annual_tonnes!$A26,AU$1)</f>
        <v>235510.84</v>
      </c>
      <c r="AV26" cm="1">
        <f t="array" ref="AV26">INDEX('vsFISHMIP All TimeSteps'!$AT$3:$AY$1034,vsFISHMIP_Annual_tonnes!$A26,AV$1)</f>
        <v>125030.62</v>
      </c>
      <c r="AW26" cm="1">
        <f t="array" ref="AW26">INDEX('vsFISHMIP All TimeSteps'!$AT$3:$AY$1034,vsFISHMIP_Annual_tonnes!$A26,AW$1)</f>
        <v>310113.94</v>
      </c>
      <c r="AX26" cm="1">
        <f t="array" ref="AX26">INDEX('vsFISHMIP All TimeSteps'!$AT$3:$AY$1034,vsFISHMIP_Annual_tonnes!$A26,AX$1)</f>
        <v>0</v>
      </c>
      <c r="AY26" cm="1">
        <f t="array" ref="AY26">INDEX('vsFISHMIP All TimeSteps'!$AT$3:$AY$1034,vsFISHMIP_Annual_tonnes!$A26,AY$1)</f>
        <v>1842067.8</v>
      </c>
      <c r="AZ26" cm="1">
        <f t="array" ref="AZ26">INDEX('vsFISHMIP All TimeSteps'!$AT$3:$AY$1034,vsFISHMIP_Annual_tonnes!$A26,AZ$1)</f>
        <v>267647.3</v>
      </c>
      <c r="BA26" s="5"/>
    </row>
    <row r="27" spans="1:53" x14ac:dyDescent="0.2">
      <c r="A27">
        <f t="shared" si="0"/>
        <v>289</v>
      </c>
      <c r="C27">
        <v>2039</v>
      </c>
      <c r="D27" cm="1">
        <f t="array" ref="D27">INDEX('vsFISHMIP All TimeSteps'!$C$3:$P$1034,vsFISHMIP_Annual_tonnes!$A27,vsFISHMIP_Annual_tonnes!D$1)</f>
        <v>466899.3</v>
      </c>
      <c r="E27" cm="1">
        <f t="array" ref="E27">INDEX('vsFISHMIP All TimeSteps'!$C$3:$P$1034,vsFISHMIP_Annual_tonnes!$A27,vsFISHMIP_Annual_tonnes!E$1)</f>
        <v>767062.48</v>
      </c>
      <c r="F27" cm="1">
        <f t="array" ref="F27">INDEX('vsFISHMIP All TimeSteps'!$C$3:$P$1034,vsFISHMIP_Annual_tonnes!$A27,vsFISHMIP_Annual_tonnes!F$1)</f>
        <v>333454.84000000003</v>
      </c>
      <c r="G27">
        <v>3310.8420000000001</v>
      </c>
      <c r="H27">
        <v>4660.3804</v>
      </c>
      <c r="I27" cm="1">
        <f t="array" ref="I27">INDEX('vsFISHMIP All TimeSteps'!$C$3:$P$1034,vsFISHMIP_Annual_tonnes!$A27,vsFISHMIP_Annual_tonnes!I$1)</f>
        <v>2095070.8</v>
      </c>
      <c r="J27" cm="1">
        <f t="array" ref="J27">INDEX('vsFISHMIP All TimeSteps'!$C$3:$P$1034,vsFISHMIP_Annual_tonnes!$A27,vsFISHMIP_Annual_tonnes!J$1)</f>
        <v>5496537.5</v>
      </c>
      <c r="K27" cm="1">
        <f t="array" ref="K27">INDEX('vsFISHMIP All TimeSteps'!$C$3:$P$1034,vsFISHMIP_Annual_tonnes!$A27,vsFISHMIP_Annual_tonnes!K$1)</f>
        <v>3305756.8</v>
      </c>
      <c r="L27">
        <v>10723748</v>
      </c>
      <c r="M27">
        <v>2058713.2</v>
      </c>
      <c r="N27" cm="1">
        <f t="array" ref="N27">INDEX('vsFISHMIP All TimeSteps'!$C$3:$P$1034,vsFISHMIP_Annual_tonnes!$A27,vsFISHMIP_Annual_tonnes!N$1)</f>
        <v>480137.34</v>
      </c>
      <c r="O27" cm="1">
        <f t="array" ref="O27">INDEX('vsFISHMIP All TimeSteps'!$C$3:$P$1034,vsFISHMIP_Annual_tonnes!$A27,vsFISHMIP_Annual_tonnes!O$1)</f>
        <v>840124.9</v>
      </c>
      <c r="P27">
        <v>1306775</v>
      </c>
      <c r="Q27">
        <v>847766.5</v>
      </c>
      <c r="T27">
        <v>2039</v>
      </c>
      <c r="U27" cm="1">
        <f t="array" ref="U27">INDEX('vsFISHMIP All TimeSteps'!$T$3:$AG$1034,vsFISHMIP_Annual_tonnes!$A27,U$1)</f>
        <v>633870.6</v>
      </c>
      <c r="V27" cm="1">
        <f t="array" ref="V27">INDEX('vsFISHMIP All TimeSteps'!$T$3:$AG$1034,vsFISHMIP_Annual_tonnes!$A27,V$1)</f>
        <v>802991.6</v>
      </c>
      <c r="W27" cm="1">
        <f t="array" ref="W27">INDEX('vsFISHMIP All TimeSteps'!$T$3:$AG$1034,vsFISHMIP_Annual_tonnes!$A27,W$1)</f>
        <v>256175.245</v>
      </c>
      <c r="X27">
        <v>3351.002</v>
      </c>
      <c r="Y27">
        <v>4369.9380000000001</v>
      </c>
      <c r="Z27" cm="1">
        <f t="array" ref="Z27">INDEX('vsFISHMIP All TimeSteps'!$T$3:$AG$1034,vsFISHMIP_Annual_tonnes!$A27,Z$1)</f>
        <v>2043305</v>
      </c>
      <c r="AA27" cm="1">
        <f t="array" ref="AA27">INDEX('vsFISHMIP All TimeSteps'!$T$3:$AG$1034,vsFISHMIP_Annual_tonnes!$A27,AA$1)</f>
        <v>311348.38</v>
      </c>
      <c r="AC27">
        <v>12483753</v>
      </c>
      <c r="AD27">
        <v>1348474.6</v>
      </c>
      <c r="AE27" cm="1">
        <f t="array" ref="AE27">INDEX('vsFISHMIP All TimeSteps'!$T$3:$AG$1034,vsFISHMIP_Annual_tonnes!$A27,AE$1)</f>
        <v>513516.72</v>
      </c>
      <c r="AF27" cm="1">
        <f t="array" ref="AF27">INDEX('vsFISHMIP All TimeSteps'!$T$3:$AG$1034,vsFISHMIP_Annual_tonnes!$A27,AF$1)</f>
        <v>930172.3</v>
      </c>
      <c r="AG27">
        <v>1481638.9</v>
      </c>
      <c r="AH27">
        <v>616512.75</v>
      </c>
      <c r="AK27">
        <v>2039</v>
      </c>
      <c r="AL27" cm="1">
        <f t="array" ref="AL27">INDEX('vsFISHMIP All TimeSteps'!$AK$3:$AP$1034,vsFISHMIP_Annual_tonnes!$A27,AL$1)</f>
        <v>225563.61</v>
      </c>
      <c r="AM27" cm="1">
        <f t="array" ref="AM27">INDEX('vsFISHMIP All TimeSteps'!$AK$3:$AP$1034,vsFISHMIP_Annual_tonnes!$A27,AM$1)</f>
        <v>114895.32</v>
      </c>
      <c r="AN27" cm="1">
        <f t="array" ref="AN27">INDEX('vsFISHMIP All TimeSteps'!$AK$3:$AP$1034,vsFISHMIP_Annual_tonnes!$A27,AN$1)</f>
        <v>329264.03000000003</v>
      </c>
      <c r="AO27" cm="1">
        <f t="array" ref="AO27">INDEX('vsFISHMIP All TimeSteps'!$AK$3:$AP$1034,vsFISHMIP_Annual_tonnes!$A27,AO$1)</f>
        <v>0</v>
      </c>
      <c r="AP27" cm="1">
        <f t="array" ref="AP27">INDEX('vsFISHMIP All TimeSteps'!$AK$3:$AP$1034,vsFISHMIP_Annual_tonnes!$A27,AP$1)</f>
        <v>1837743.5</v>
      </c>
      <c r="AQ27" cm="1">
        <f t="array" ref="AQ27">INDEX('vsFISHMIP All TimeSteps'!$AK$3:$AP$1034,vsFISHMIP_Annual_tonnes!$A27,AQ$1)</f>
        <v>257327.14</v>
      </c>
      <c r="AT27">
        <v>2039</v>
      </c>
      <c r="AU27" cm="1">
        <f t="array" ref="AU27">INDEX('vsFISHMIP All TimeSteps'!$AT$3:$AY$1034,vsFISHMIP_Annual_tonnes!$A27,AU$1)</f>
        <v>252443.88</v>
      </c>
      <c r="AV27" cm="1">
        <f t="array" ref="AV27">INDEX('vsFISHMIP All TimeSteps'!$AT$3:$AY$1034,vsFISHMIP_Annual_tonnes!$A27,AV$1)</f>
        <v>121534.516</v>
      </c>
      <c r="AW27" cm="1">
        <f t="array" ref="AW27">INDEX('vsFISHMIP All TimeSteps'!$AT$3:$AY$1034,vsFISHMIP_Annual_tonnes!$A27,AW$1)</f>
        <v>284566.53000000003</v>
      </c>
      <c r="AX27" cm="1">
        <f t="array" ref="AX27">INDEX('vsFISHMIP All TimeSteps'!$AT$3:$AY$1034,vsFISHMIP_Annual_tonnes!$A27,AX$1)</f>
        <v>0</v>
      </c>
      <c r="AY27" cm="1">
        <f t="array" ref="AY27">INDEX('vsFISHMIP All TimeSteps'!$AT$3:$AY$1034,vsFISHMIP_Annual_tonnes!$A27,AY$1)</f>
        <v>1775307.5</v>
      </c>
      <c r="AZ27" cm="1">
        <f t="array" ref="AZ27">INDEX('vsFISHMIP All TimeSteps'!$AT$3:$AY$1034,vsFISHMIP_Annual_tonnes!$A27,AZ$1)</f>
        <v>267997.3</v>
      </c>
      <c r="BA27" s="5"/>
    </row>
    <row r="28" spans="1:53" x14ac:dyDescent="0.2">
      <c r="A28">
        <f t="shared" si="0"/>
        <v>301</v>
      </c>
      <c r="C28">
        <v>2040</v>
      </c>
      <c r="D28" cm="1">
        <f t="array" ref="D28">INDEX('vsFISHMIP All TimeSteps'!$C$3:$P$1034,vsFISHMIP_Annual_tonnes!$A28,vsFISHMIP_Annual_tonnes!D$1)</f>
        <v>659265.06000000006</v>
      </c>
      <c r="E28" cm="1">
        <f t="array" ref="E28">INDEX('vsFISHMIP All TimeSteps'!$C$3:$P$1034,vsFISHMIP_Annual_tonnes!$A28,vsFISHMIP_Annual_tonnes!E$1)</f>
        <v>745734.21</v>
      </c>
      <c r="F28" cm="1">
        <f t="array" ref="F28">INDEX('vsFISHMIP All TimeSteps'!$C$3:$P$1034,vsFISHMIP_Annual_tonnes!$A28,vsFISHMIP_Annual_tonnes!F$1)</f>
        <v>362458.06</v>
      </c>
      <c r="G28">
        <v>3329.5515</v>
      </c>
      <c r="H28">
        <v>4726.3280000000004</v>
      </c>
      <c r="I28" cm="1">
        <f t="array" ref="I28">INDEX('vsFISHMIP All TimeSteps'!$C$3:$P$1034,vsFISHMIP_Annual_tonnes!$A28,vsFISHMIP_Annual_tonnes!I$1)</f>
        <v>2094452.2</v>
      </c>
      <c r="J28" cm="1">
        <f t="array" ref="J28">INDEX('vsFISHMIP All TimeSteps'!$C$3:$P$1034,vsFISHMIP_Annual_tonnes!$A28,vsFISHMIP_Annual_tonnes!J$1)</f>
        <v>5339492</v>
      </c>
      <c r="K28" cm="1">
        <f t="array" ref="K28">INDEX('vsFISHMIP All TimeSteps'!$C$3:$P$1034,vsFISHMIP_Annual_tonnes!$A28,vsFISHMIP_Annual_tonnes!K$1)</f>
        <v>3290712.8</v>
      </c>
      <c r="L28">
        <v>11169085</v>
      </c>
      <c r="M28">
        <v>1719091.4</v>
      </c>
      <c r="N28" cm="1">
        <f t="array" ref="N28">INDEX('vsFISHMIP All TimeSteps'!$C$3:$P$1034,vsFISHMIP_Annual_tonnes!$A28,vsFISHMIP_Annual_tonnes!N$1)</f>
        <v>437726.9</v>
      </c>
      <c r="O28" cm="1">
        <f t="array" ref="O28">INDEX('vsFISHMIP All TimeSteps'!$C$3:$P$1034,vsFISHMIP_Annual_tonnes!$A28,vsFISHMIP_Annual_tonnes!O$1)</f>
        <v>793383.2</v>
      </c>
      <c r="P28">
        <v>1381875.5</v>
      </c>
      <c r="Q28">
        <v>765690.1</v>
      </c>
      <c r="T28">
        <v>2040</v>
      </c>
      <c r="U28" cm="1">
        <f t="array" ref="U28">INDEX('vsFISHMIP All TimeSteps'!$T$3:$AG$1034,vsFISHMIP_Annual_tonnes!$A28,U$1)</f>
        <v>477974.62</v>
      </c>
      <c r="V28" cm="1">
        <f t="array" ref="V28">INDEX('vsFISHMIP All TimeSteps'!$T$3:$AG$1034,vsFISHMIP_Annual_tonnes!$A28,V$1)</f>
        <v>785362.7</v>
      </c>
      <c r="W28" cm="1">
        <f t="array" ref="W28">INDEX('vsFISHMIP All TimeSteps'!$T$3:$AG$1034,vsFISHMIP_Annual_tonnes!$A28,W$1)</f>
        <v>257747.11</v>
      </c>
      <c r="X28">
        <v>3291.8595999999998</v>
      </c>
      <c r="Y28">
        <v>4926.5280000000002</v>
      </c>
      <c r="Z28" cm="1">
        <f t="array" ref="Z28">INDEX('vsFISHMIP All TimeSteps'!$T$3:$AG$1034,vsFISHMIP_Annual_tonnes!$A28,Z$1)</f>
        <v>1994145.5</v>
      </c>
      <c r="AA28" cm="1">
        <f t="array" ref="AA28">INDEX('vsFISHMIP All TimeSteps'!$T$3:$AG$1034,vsFISHMIP_Annual_tonnes!$A28,AA$1)</f>
        <v>300130.71999999997</v>
      </c>
      <c r="AC28">
        <v>12096632</v>
      </c>
      <c r="AD28">
        <v>1922908.6</v>
      </c>
      <c r="AE28" cm="1">
        <f t="array" ref="AE28">INDEX('vsFISHMIP All TimeSteps'!$T$3:$AG$1034,vsFISHMIP_Annual_tonnes!$A28,AE$1)</f>
        <v>498002.25</v>
      </c>
      <c r="AF28" cm="1">
        <f t="array" ref="AF28">INDEX('vsFISHMIP All TimeSteps'!$T$3:$AG$1034,vsFISHMIP_Annual_tonnes!$A28,AF$1)</f>
        <v>654059.6</v>
      </c>
      <c r="AG28">
        <v>1413838.2</v>
      </c>
      <c r="AH28">
        <v>803095.8</v>
      </c>
      <c r="AK28">
        <v>2040</v>
      </c>
      <c r="AL28" cm="1">
        <f t="array" ref="AL28">INDEX('vsFISHMIP All TimeSteps'!$AK$3:$AP$1034,vsFISHMIP_Annual_tonnes!$A28,AL$1)</f>
        <v>211244.16</v>
      </c>
      <c r="AM28" cm="1">
        <f t="array" ref="AM28">INDEX('vsFISHMIP All TimeSteps'!$AK$3:$AP$1034,vsFISHMIP_Annual_tonnes!$A28,AM$1)</f>
        <v>98163.37</v>
      </c>
      <c r="AN28" cm="1">
        <f t="array" ref="AN28">INDEX('vsFISHMIP All TimeSteps'!$AK$3:$AP$1034,vsFISHMIP_Annual_tonnes!$A28,AN$1)</f>
        <v>342150.40000000002</v>
      </c>
      <c r="AO28" cm="1">
        <f t="array" ref="AO28">INDEX('vsFISHMIP All TimeSteps'!$AK$3:$AP$1034,vsFISHMIP_Annual_tonnes!$A28,AO$1)</f>
        <v>0</v>
      </c>
      <c r="AP28" cm="1">
        <f t="array" ref="AP28">INDEX('vsFISHMIP All TimeSteps'!$AK$3:$AP$1034,vsFISHMIP_Annual_tonnes!$A28,AP$1)</f>
        <v>1838360</v>
      </c>
      <c r="AQ28" cm="1">
        <f t="array" ref="AQ28">INDEX('vsFISHMIP All TimeSteps'!$AK$3:$AP$1034,vsFISHMIP_Annual_tonnes!$A28,AQ$1)</f>
        <v>256092.28</v>
      </c>
      <c r="AT28">
        <v>2040</v>
      </c>
      <c r="AU28" cm="1">
        <f t="array" ref="AU28">INDEX('vsFISHMIP All TimeSteps'!$AT$3:$AY$1034,vsFISHMIP_Annual_tonnes!$A28,AU$1)</f>
        <v>238557.39</v>
      </c>
      <c r="AV28" cm="1">
        <f t="array" ref="AV28">INDEX('vsFISHMIP All TimeSteps'!$AT$3:$AY$1034,vsFISHMIP_Annual_tonnes!$A28,AV$1)</f>
        <v>126131.37</v>
      </c>
      <c r="AW28" cm="1">
        <f t="array" ref="AW28">INDEX('vsFISHMIP All TimeSteps'!$AT$3:$AY$1034,vsFISHMIP_Annual_tonnes!$A28,AW$1)</f>
        <v>302336.25</v>
      </c>
      <c r="AX28" cm="1">
        <f t="array" ref="AX28">INDEX('vsFISHMIP All TimeSteps'!$AT$3:$AY$1034,vsFISHMIP_Annual_tonnes!$A28,AX$1)</f>
        <v>0</v>
      </c>
      <c r="AY28" cm="1">
        <f t="array" ref="AY28">INDEX('vsFISHMIP All TimeSteps'!$AT$3:$AY$1034,vsFISHMIP_Annual_tonnes!$A28,AY$1)</f>
        <v>1729745.1</v>
      </c>
      <c r="AZ28" cm="1">
        <f t="array" ref="AZ28">INDEX('vsFISHMIP All TimeSteps'!$AT$3:$AY$1034,vsFISHMIP_Annual_tonnes!$A28,AZ$1)</f>
        <v>264400.34000000003</v>
      </c>
      <c r="BA28" s="5"/>
    </row>
    <row r="29" spans="1:53" x14ac:dyDescent="0.2">
      <c r="A29">
        <f t="shared" si="0"/>
        <v>313</v>
      </c>
      <c r="C29">
        <v>2041</v>
      </c>
      <c r="D29" cm="1">
        <f t="array" ref="D29">INDEX('vsFISHMIP All TimeSteps'!$C$3:$P$1034,vsFISHMIP_Annual_tonnes!$A29,vsFISHMIP_Annual_tonnes!D$1)</f>
        <v>551365.75</v>
      </c>
      <c r="E29" cm="1">
        <f t="array" ref="E29">INDEX('vsFISHMIP All TimeSteps'!$C$3:$P$1034,vsFISHMIP_Annual_tonnes!$A29,vsFISHMIP_Annual_tonnes!E$1)</f>
        <v>747818.99</v>
      </c>
      <c r="F29" cm="1">
        <f t="array" ref="F29">INDEX('vsFISHMIP All TimeSteps'!$C$3:$P$1034,vsFISHMIP_Annual_tonnes!$A29,vsFISHMIP_Annual_tonnes!F$1)</f>
        <v>346997.3</v>
      </c>
      <c r="G29">
        <v>3407.5340000000001</v>
      </c>
      <c r="H29">
        <v>4508.1367</v>
      </c>
      <c r="I29" cm="1">
        <f t="array" ref="I29">INDEX('vsFISHMIP All TimeSteps'!$C$3:$P$1034,vsFISHMIP_Annual_tonnes!$A29,vsFISHMIP_Annual_tonnes!I$1)</f>
        <v>2082320.2</v>
      </c>
      <c r="J29" cm="1">
        <f t="array" ref="J29">INDEX('vsFISHMIP All TimeSteps'!$C$3:$P$1034,vsFISHMIP_Annual_tonnes!$A29,vsFISHMIP_Annual_tonnes!J$1)</f>
        <v>5332644.5</v>
      </c>
      <c r="K29" cm="1">
        <f t="array" ref="K29">INDEX('vsFISHMIP All TimeSteps'!$C$3:$P$1034,vsFISHMIP_Annual_tonnes!$A29,vsFISHMIP_Annual_tonnes!K$1)</f>
        <v>3292400.2</v>
      </c>
      <c r="L29">
        <v>13337240</v>
      </c>
      <c r="M29">
        <v>1798387</v>
      </c>
      <c r="N29" cm="1">
        <f t="array" ref="N29">INDEX('vsFISHMIP All TimeSteps'!$C$3:$P$1034,vsFISHMIP_Annual_tonnes!$A29,vsFISHMIP_Annual_tonnes!N$1)</f>
        <v>510842.44</v>
      </c>
      <c r="O29" cm="1">
        <f t="array" ref="O29">INDEX('vsFISHMIP All TimeSteps'!$C$3:$P$1034,vsFISHMIP_Annual_tonnes!$A29,vsFISHMIP_Annual_tonnes!O$1)</f>
        <v>705498.56</v>
      </c>
      <c r="P29">
        <v>1525552.5</v>
      </c>
      <c r="Q29">
        <v>736323.6</v>
      </c>
      <c r="T29">
        <v>2041</v>
      </c>
      <c r="U29" cm="1">
        <f t="array" ref="U29">INDEX('vsFISHMIP All TimeSteps'!$T$3:$AG$1034,vsFISHMIP_Annual_tonnes!$A29,U$1)</f>
        <v>532408.4</v>
      </c>
      <c r="V29" cm="1">
        <f t="array" ref="V29">INDEX('vsFISHMIP All TimeSteps'!$T$3:$AG$1034,vsFISHMIP_Annual_tonnes!$A29,V$1)</f>
        <v>774742.44</v>
      </c>
      <c r="W29" cm="1">
        <f t="array" ref="W29">INDEX('vsFISHMIP All TimeSteps'!$T$3:$AG$1034,vsFISHMIP_Annual_tonnes!$A29,W$1)</f>
        <v>262044.3</v>
      </c>
      <c r="X29">
        <v>3314.6945999999998</v>
      </c>
      <c r="Y29">
        <v>5444.0659999999998</v>
      </c>
      <c r="Z29" cm="1">
        <f t="array" ref="Z29">INDEX('vsFISHMIP All TimeSteps'!$T$3:$AG$1034,vsFISHMIP_Annual_tonnes!$A29,Z$1)</f>
        <v>2079374.4</v>
      </c>
      <c r="AA29" cm="1">
        <f t="array" ref="AA29">INDEX('vsFISHMIP All TimeSteps'!$T$3:$AG$1034,vsFISHMIP_Annual_tonnes!$A29,AA$1)</f>
        <v>293698.06</v>
      </c>
      <c r="AC29">
        <v>12131307</v>
      </c>
      <c r="AD29">
        <v>2300835.7999999998</v>
      </c>
      <c r="AE29" cm="1">
        <f t="array" ref="AE29">INDEX('vsFISHMIP All TimeSteps'!$T$3:$AG$1034,vsFISHMIP_Annual_tonnes!$A29,AE$1)</f>
        <v>479163.3</v>
      </c>
      <c r="AF29" cm="1">
        <f t="array" ref="AF29">INDEX('vsFISHMIP All TimeSteps'!$T$3:$AG$1034,vsFISHMIP_Annual_tonnes!$A29,AF$1)</f>
        <v>664305.4</v>
      </c>
      <c r="AG29">
        <v>1450925</v>
      </c>
      <c r="AH29">
        <v>944513.2</v>
      </c>
      <c r="AK29">
        <v>2041</v>
      </c>
      <c r="AL29" cm="1">
        <f t="array" ref="AL29">INDEX('vsFISHMIP All TimeSteps'!$AK$3:$AP$1034,vsFISHMIP_Annual_tonnes!$A29,AL$1)</f>
        <v>226073.83</v>
      </c>
      <c r="AM29" cm="1">
        <f t="array" ref="AM29">INDEX('vsFISHMIP All TimeSteps'!$AK$3:$AP$1034,vsFISHMIP_Annual_tonnes!$A29,AM$1)</f>
        <v>123921.04</v>
      </c>
      <c r="AN29" cm="1">
        <f t="array" ref="AN29">INDEX('vsFISHMIP All TimeSteps'!$AK$3:$AP$1034,vsFISHMIP_Annual_tonnes!$A29,AN$1)</f>
        <v>305222</v>
      </c>
      <c r="AO29" cm="1">
        <f t="array" ref="AO29">INDEX('vsFISHMIP All TimeSteps'!$AK$3:$AP$1034,vsFISHMIP_Annual_tonnes!$A29,AO$1)</f>
        <v>0</v>
      </c>
      <c r="AP29" cm="1">
        <f t="array" ref="AP29">INDEX('vsFISHMIP All TimeSteps'!$AK$3:$AP$1034,vsFISHMIP_Annual_tonnes!$A29,AP$1)</f>
        <v>1826354.4</v>
      </c>
      <c r="AQ29" cm="1">
        <f t="array" ref="AQ29">INDEX('vsFISHMIP All TimeSteps'!$AK$3:$AP$1034,vsFISHMIP_Annual_tonnes!$A29,AQ$1)</f>
        <v>255965.86</v>
      </c>
      <c r="AT29">
        <v>2041</v>
      </c>
      <c r="AU29" cm="1">
        <f t="array" ref="AU29">INDEX('vsFISHMIP All TimeSteps'!$AT$3:$AY$1034,vsFISHMIP_Annual_tonnes!$A29,AU$1)</f>
        <v>226742.94</v>
      </c>
      <c r="AV29" cm="1">
        <f t="array" ref="AV29">INDEX('vsFISHMIP All TimeSteps'!$AT$3:$AY$1034,vsFISHMIP_Annual_tonnes!$A29,AV$1)</f>
        <v>122429.74</v>
      </c>
      <c r="AW29" cm="1">
        <f t="array" ref="AW29">INDEX('vsFISHMIP All TimeSteps'!$AT$3:$AY$1034,vsFISHMIP_Annual_tonnes!$A29,AW$1)</f>
        <v>319480.53000000003</v>
      </c>
      <c r="AX29" cm="1">
        <f t="array" ref="AX29">INDEX('vsFISHMIP All TimeSteps'!$AT$3:$AY$1034,vsFISHMIP_Annual_tonnes!$A29,AX$1)</f>
        <v>0</v>
      </c>
      <c r="AY29" cm="1">
        <f t="array" ref="AY29">INDEX('vsFISHMIP All TimeSteps'!$AT$3:$AY$1034,vsFISHMIP_Annual_tonnes!$A29,AY$1)</f>
        <v>1814555.6</v>
      </c>
      <c r="AZ29" cm="1">
        <f t="array" ref="AZ29">INDEX('vsFISHMIP All TimeSteps'!$AT$3:$AY$1034,vsFISHMIP_Annual_tonnes!$A29,AZ$1)</f>
        <v>264818.94</v>
      </c>
      <c r="BA29" s="5"/>
    </row>
    <row r="30" spans="1:53" x14ac:dyDescent="0.2">
      <c r="A30">
        <f t="shared" si="0"/>
        <v>325</v>
      </c>
      <c r="C30">
        <v>2042</v>
      </c>
      <c r="D30" cm="1">
        <f t="array" ref="D30">INDEX('vsFISHMIP All TimeSteps'!$C$3:$P$1034,vsFISHMIP_Annual_tonnes!$A30,vsFISHMIP_Annual_tonnes!D$1)</f>
        <v>464087.94</v>
      </c>
      <c r="E30" cm="1">
        <f t="array" ref="E30">INDEX('vsFISHMIP All TimeSteps'!$C$3:$P$1034,vsFISHMIP_Annual_tonnes!$A30,vsFISHMIP_Annual_tonnes!E$1)</f>
        <v>768803.99000000011</v>
      </c>
      <c r="F30" cm="1">
        <f t="array" ref="F30">INDEX('vsFISHMIP All TimeSteps'!$C$3:$P$1034,vsFISHMIP_Annual_tonnes!$A30,vsFISHMIP_Annual_tonnes!F$1)</f>
        <v>344993.8</v>
      </c>
      <c r="G30">
        <v>3364.3090000000002</v>
      </c>
      <c r="H30">
        <v>4842.1809999999996</v>
      </c>
      <c r="I30" cm="1">
        <f t="array" ref="I30">INDEX('vsFISHMIP All TimeSteps'!$C$3:$P$1034,vsFISHMIP_Annual_tonnes!$A30,vsFISHMIP_Annual_tonnes!I$1)</f>
        <v>2103929.5</v>
      </c>
      <c r="J30" cm="1">
        <f t="array" ref="J30">INDEX('vsFISHMIP All TimeSteps'!$C$3:$P$1034,vsFISHMIP_Annual_tonnes!$A30,vsFISHMIP_Annual_tonnes!J$1)</f>
        <v>5448966</v>
      </c>
      <c r="K30" cm="1">
        <f t="array" ref="K30">INDEX('vsFISHMIP All TimeSteps'!$C$3:$P$1034,vsFISHMIP_Annual_tonnes!$A30,vsFISHMIP_Annual_tonnes!K$1)</f>
        <v>3296064</v>
      </c>
      <c r="L30">
        <v>12880573</v>
      </c>
      <c r="M30">
        <v>2126135.2000000002</v>
      </c>
      <c r="N30" cm="1">
        <f t="array" ref="N30">INDEX('vsFISHMIP All TimeSteps'!$C$3:$P$1034,vsFISHMIP_Annual_tonnes!$A30,vsFISHMIP_Annual_tonnes!N$1)</f>
        <v>551855.9</v>
      </c>
      <c r="O30" cm="1">
        <f t="array" ref="O30">INDEX('vsFISHMIP All TimeSteps'!$C$3:$P$1034,vsFISHMIP_Annual_tonnes!$A30,vsFISHMIP_Annual_tonnes!O$1)</f>
        <v>693047.75</v>
      </c>
      <c r="P30">
        <v>1501056.8</v>
      </c>
      <c r="Q30">
        <v>833571.1</v>
      </c>
      <c r="T30">
        <v>2042</v>
      </c>
      <c r="U30" cm="1">
        <f t="array" ref="U30">INDEX('vsFISHMIP All TimeSteps'!$T$3:$AG$1034,vsFISHMIP_Annual_tonnes!$A30,U$1)</f>
        <v>714897</v>
      </c>
      <c r="V30" cm="1">
        <f t="array" ref="V30">INDEX('vsFISHMIP All TimeSteps'!$T$3:$AG$1034,vsFISHMIP_Annual_tonnes!$A30,V$1)</f>
        <v>765493</v>
      </c>
      <c r="W30" cm="1">
        <f t="array" ref="W30">INDEX('vsFISHMIP All TimeSteps'!$T$3:$AG$1034,vsFISHMIP_Annual_tonnes!$A30,W$1)</f>
        <v>285477.06099999999</v>
      </c>
      <c r="X30">
        <v>3208.5725000000002</v>
      </c>
      <c r="Y30">
        <v>4675.0923000000003</v>
      </c>
      <c r="Z30" cm="1">
        <f t="array" ref="Z30">INDEX('vsFISHMIP All TimeSteps'!$T$3:$AG$1034,vsFISHMIP_Annual_tonnes!$A30,Z$1)</f>
        <v>2075632</v>
      </c>
      <c r="AA30" cm="1">
        <f t="array" ref="AA30">INDEX('vsFISHMIP All TimeSteps'!$T$3:$AG$1034,vsFISHMIP_Annual_tonnes!$A30,AA$1)</f>
        <v>293514.03000000003</v>
      </c>
      <c r="AC30">
        <v>9760567</v>
      </c>
      <c r="AD30">
        <v>1536854.8</v>
      </c>
      <c r="AE30" cm="1">
        <f t="array" ref="AE30">INDEX('vsFISHMIP All TimeSteps'!$T$3:$AG$1034,vsFISHMIP_Annual_tonnes!$A30,AE$1)</f>
        <v>460143.84</v>
      </c>
      <c r="AF30" cm="1">
        <f t="array" ref="AF30">INDEX('vsFISHMIP All TimeSteps'!$T$3:$AG$1034,vsFISHMIP_Annual_tonnes!$A30,AF$1)</f>
        <v>1034874.6</v>
      </c>
      <c r="AG30">
        <v>1212196.2</v>
      </c>
      <c r="AH30">
        <v>681606.9</v>
      </c>
      <c r="AK30">
        <v>2042</v>
      </c>
      <c r="AL30" cm="1">
        <f t="array" ref="AL30">INDEX('vsFISHMIP All TimeSteps'!$AK$3:$AP$1034,vsFISHMIP_Annual_tonnes!$A30,AL$1)</f>
        <v>246305.19</v>
      </c>
      <c r="AM30" cm="1">
        <f t="array" ref="AM30">INDEX('vsFISHMIP All TimeSteps'!$AK$3:$AP$1034,vsFISHMIP_Annual_tonnes!$A30,AM$1)</f>
        <v>156129.19</v>
      </c>
      <c r="AN30" cm="1">
        <f t="array" ref="AN30">INDEX('vsFISHMIP All TimeSteps'!$AK$3:$AP$1034,vsFISHMIP_Annual_tonnes!$A30,AN$1)</f>
        <v>298627.78000000003</v>
      </c>
      <c r="AO30" cm="1">
        <f t="array" ref="AO30">INDEX('vsFISHMIP All TimeSteps'!$AK$3:$AP$1034,vsFISHMIP_Annual_tonnes!$A30,AO$1)</f>
        <v>0</v>
      </c>
      <c r="AP30" cm="1">
        <f t="array" ref="AP30">INDEX('vsFISHMIP All TimeSteps'!$AK$3:$AP$1034,vsFISHMIP_Annual_tonnes!$A30,AP$1)</f>
        <v>1846169.6000000001</v>
      </c>
      <c r="AQ30" cm="1">
        <f t="array" ref="AQ30">INDEX('vsFISHMIP All TimeSteps'!$AK$3:$AP$1034,vsFISHMIP_Annual_tonnes!$A30,AQ$1)</f>
        <v>257759.89</v>
      </c>
      <c r="AT30">
        <v>2042</v>
      </c>
      <c r="AU30" cm="1">
        <f t="array" ref="AU30">INDEX('vsFISHMIP All TimeSteps'!$AT$3:$AY$1034,vsFISHMIP_Annual_tonnes!$A30,AU$1)</f>
        <v>223675.7</v>
      </c>
      <c r="AV30" cm="1">
        <f t="array" ref="AV30">INDEX('vsFISHMIP All TimeSteps'!$AT$3:$AY$1034,vsFISHMIP_Annual_tonnes!$A30,AV$1)</f>
        <v>106813.55499999999</v>
      </c>
      <c r="AW30" cm="1">
        <f t="array" ref="AW30">INDEX('vsFISHMIP All TimeSteps'!$AT$3:$AY$1034,vsFISHMIP_Annual_tonnes!$A30,AW$1)</f>
        <v>296955.3</v>
      </c>
      <c r="AX30" cm="1">
        <f t="array" ref="AX30">INDEX('vsFISHMIP All TimeSteps'!$AT$3:$AY$1034,vsFISHMIP_Annual_tonnes!$A30,AX$1)</f>
        <v>0</v>
      </c>
      <c r="AY30" cm="1">
        <f t="array" ref="AY30">INDEX('vsFISHMIP All TimeSteps'!$AT$3:$AY$1034,vsFISHMIP_Annual_tonnes!$A30,AY$1)</f>
        <v>1809232.1</v>
      </c>
      <c r="AZ30" cm="1">
        <f t="array" ref="AZ30">INDEX('vsFISHMIP All TimeSteps'!$AT$3:$AY$1034,vsFISHMIP_Annual_tonnes!$A30,AZ$1)</f>
        <v>266399.84000000003</v>
      </c>
      <c r="BA30" s="5"/>
    </row>
    <row r="31" spans="1:53" x14ac:dyDescent="0.2">
      <c r="A31">
        <f t="shared" si="0"/>
        <v>337</v>
      </c>
      <c r="C31">
        <v>2043</v>
      </c>
      <c r="D31" cm="1">
        <f t="array" ref="D31">INDEX('vsFISHMIP All TimeSteps'!$C$3:$P$1034,vsFISHMIP_Annual_tonnes!$A31,vsFISHMIP_Annual_tonnes!D$1)</f>
        <v>658746.75</v>
      </c>
      <c r="E31" cm="1">
        <f t="array" ref="E31">INDEX('vsFISHMIP All TimeSteps'!$C$3:$P$1034,vsFISHMIP_Annual_tonnes!$A31,vsFISHMIP_Annual_tonnes!E$1)</f>
        <v>770575.93</v>
      </c>
      <c r="F31" cm="1">
        <f t="array" ref="F31">INDEX('vsFISHMIP All TimeSteps'!$C$3:$P$1034,vsFISHMIP_Annual_tonnes!$A31,vsFISHMIP_Annual_tonnes!F$1)</f>
        <v>360705.66</v>
      </c>
      <c r="G31">
        <v>3263.884</v>
      </c>
      <c r="H31">
        <v>4384.3905999999997</v>
      </c>
      <c r="I31" cm="1">
        <f t="array" ref="I31">INDEX('vsFISHMIP All TimeSteps'!$C$3:$P$1034,vsFISHMIP_Annual_tonnes!$A31,vsFISHMIP_Annual_tonnes!I$1)</f>
        <v>2140684.7999999998</v>
      </c>
      <c r="J31" cm="1">
        <f t="array" ref="J31">INDEX('vsFISHMIP All TimeSteps'!$C$3:$P$1034,vsFISHMIP_Annual_tonnes!$A31,vsFISHMIP_Annual_tonnes!J$1)</f>
        <v>5501113</v>
      </c>
      <c r="K31" cm="1">
        <f t="array" ref="K31">INDEX('vsFISHMIP All TimeSteps'!$C$3:$P$1034,vsFISHMIP_Annual_tonnes!$A31,vsFISHMIP_Annual_tonnes!K$1)</f>
        <v>3256061.8</v>
      </c>
      <c r="L31">
        <v>11449180</v>
      </c>
      <c r="M31">
        <v>1769393.1</v>
      </c>
      <c r="N31" cm="1">
        <f t="array" ref="N31">INDEX('vsFISHMIP All TimeSteps'!$C$3:$P$1034,vsFISHMIP_Annual_tonnes!$A31,vsFISHMIP_Annual_tonnes!N$1)</f>
        <v>511065.25</v>
      </c>
      <c r="O31" cm="1">
        <f t="array" ref="O31">INDEX('vsFISHMIP All TimeSteps'!$C$3:$P$1034,vsFISHMIP_Annual_tonnes!$A31,vsFISHMIP_Annual_tonnes!O$1)</f>
        <v>1003987.7</v>
      </c>
      <c r="P31">
        <v>1296292.5</v>
      </c>
      <c r="Q31">
        <v>759964.94</v>
      </c>
      <c r="T31">
        <v>2043</v>
      </c>
      <c r="U31" cm="1">
        <f t="array" ref="U31">INDEX('vsFISHMIP All TimeSteps'!$T$3:$AG$1034,vsFISHMIP_Annual_tonnes!$A31,U$1)</f>
        <v>434392.38</v>
      </c>
      <c r="V31" cm="1">
        <f t="array" ref="V31">INDEX('vsFISHMIP All TimeSteps'!$T$3:$AG$1034,vsFISHMIP_Annual_tonnes!$A31,V$1)</f>
        <v>722984.5</v>
      </c>
      <c r="W31" cm="1">
        <f t="array" ref="W31">INDEX('vsFISHMIP All TimeSteps'!$T$3:$AG$1034,vsFISHMIP_Annual_tonnes!$A31,W$1)</f>
        <v>259144.43100000001</v>
      </c>
      <c r="X31">
        <v>3249.7665999999999</v>
      </c>
      <c r="Y31">
        <v>4673.8936000000003</v>
      </c>
      <c r="Z31" cm="1">
        <f t="array" ref="Z31">INDEX('vsFISHMIP All TimeSteps'!$T$3:$AG$1034,vsFISHMIP_Annual_tonnes!$A31,Z$1)</f>
        <v>2035525.1</v>
      </c>
      <c r="AA31" cm="1">
        <f t="array" ref="AA31">INDEX('vsFISHMIP All TimeSteps'!$T$3:$AG$1034,vsFISHMIP_Annual_tonnes!$A31,AA$1)</f>
        <v>272098.8</v>
      </c>
      <c r="AC31">
        <v>11639487</v>
      </c>
      <c r="AD31">
        <v>1921222.8</v>
      </c>
      <c r="AE31" cm="1">
        <f t="array" ref="AE31">INDEX('vsFISHMIP All TimeSteps'!$T$3:$AG$1034,vsFISHMIP_Annual_tonnes!$A31,AE$1)</f>
        <v>431167.6</v>
      </c>
      <c r="AF31" cm="1">
        <f t="array" ref="AF31">INDEX('vsFISHMIP All TimeSteps'!$T$3:$AG$1034,vsFISHMIP_Annual_tonnes!$A31,AF$1)</f>
        <v>615037.69999999995</v>
      </c>
      <c r="AG31">
        <v>1365069.6</v>
      </c>
      <c r="AH31">
        <v>789096.6</v>
      </c>
      <c r="AK31">
        <v>2043</v>
      </c>
      <c r="AL31" cm="1">
        <f t="array" ref="AL31">INDEX('vsFISHMIP All TimeSteps'!$AK$3:$AP$1034,vsFISHMIP_Annual_tonnes!$A31,AL$1)</f>
        <v>240029.2</v>
      </c>
      <c r="AM31" cm="1">
        <f t="array" ref="AM31">INDEX('vsFISHMIP All TimeSteps'!$AK$3:$AP$1034,vsFISHMIP_Annual_tonnes!$A31,AM$1)</f>
        <v>135844.92000000001</v>
      </c>
      <c r="AN31" cm="1">
        <f t="array" ref="AN31">INDEX('vsFISHMIP All TimeSteps'!$AK$3:$AP$1034,vsFISHMIP_Annual_tonnes!$A31,AN$1)</f>
        <v>280401.75</v>
      </c>
      <c r="AO31" cm="1">
        <f t="array" ref="AO31">INDEX('vsFISHMIP All TimeSteps'!$AK$3:$AP$1034,vsFISHMIP_Annual_tonnes!$A31,AO$1)</f>
        <v>0</v>
      </c>
      <c r="AP31" cm="1">
        <f t="array" ref="AP31">INDEX('vsFISHMIP All TimeSteps'!$AK$3:$AP$1034,vsFISHMIP_Annual_tonnes!$A31,AP$1)</f>
        <v>1879364.4</v>
      </c>
      <c r="AQ31" cm="1">
        <f t="array" ref="AQ31">INDEX('vsFISHMIP All TimeSteps'!$AK$3:$AP$1034,vsFISHMIP_Annual_tonnes!$A31,AQ$1)</f>
        <v>261320.3</v>
      </c>
      <c r="AT31">
        <v>2043</v>
      </c>
      <c r="AU31" cm="1">
        <f t="array" ref="AU31">INDEX('vsFISHMIP All TimeSteps'!$AT$3:$AY$1034,vsFISHMIP_Annual_tonnes!$A31,AU$1)</f>
        <v>200273.11</v>
      </c>
      <c r="AV31" cm="1">
        <f t="array" ref="AV31">INDEX('vsFISHMIP All TimeSteps'!$AT$3:$AY$1034,vsFISHMIP_Annual_tonnes!$A31,AV$1)</f>
        <v>83522.509999999995</v>
      </c>
      <c r="AW31" cm="1">
        <f t="array" ref="AW31">INDEX('vsFISHMIP All TimeSteps'!$AT$3:$AY$1034,vsFISHMIP_Annual_tonnes!$A31,AW$1)</f>
        <v>338086.94</v>
      </c>
      <c r="AX31" cm="1">
        <f t="array" ref="AX31">INDEX('vsFISHMIP All TimeSteps'!$AT$3:$AY$1034,vsFISHMIP_Annual_tonnes!$A31,AX$1)</f>
        <v>0</v>
      </c>
      <c r="AY31" cm="1">
        <f t="array" ref="AY31">INDEX('vsFISHMIP All TimeSteps'!$AT$3:$AY$1034,vsFISHMIP_Annual_tonnes!$A31,AY$1)</f>
        <v>1771141.9</v>
      </c>
      <c r="AZ31" cm="1">
        <f t="array" ref="AZ31">INDEX('vsFISHMIP All TimeSteps'!$AT$3:$AY$1034,vsFISHMIP_Annual_tonnes!$A31,AZ$1)</f>
        <v>264383.40000000002</v>
      </c>
      <c r="BA31" s="5"/>
    </row>
    <row r="32" spans="1:53" x14ac:dyDescent="0.2">
      <c r="A32">
        <f t="shared" si="0"/>
        <v>349</v>
      </c>
      <c r="C32">
        <v>2044</v>
      </c>
      <c r="D32" cm="1">
        <f t="array" ref="D32">INDEX('vsFISHMIP All TimeSteps'!$C$3:$P$1034,vsFISHMIP_Annual_tonnes!$A32,vsFISHMIP_Annual_tonnes!D$1)</f>
        <v>576480.1</v>
      </c>
      <c r="E32" cm="1">
        <f t="array" ref="E32">INDEX('vsFISHMIP All TimeSteps'!$C$3:$P$1034,vsFISHMIP_Annual_tonnes!$A32,vsFISHMIP_Annual_tonnes!E$1)</f>
        <v>733426.29999999993</v>
      </c>
      <c r="F32" cm="1">
        <f t="array" ref="F32">INDEX('vsFISHMIP All TimeSteps'!$C$3:$P$1034,vsFISHMIP_Annual_tonnes!$A32,vsFISHMIP_Annual_tonnes!F$1)</f>
        <v>347426.9</v>
      </c>
      <c r="G32">
        <v>3356.8092999999999</v>
      </c>
      <c r="H32">
        <v>4411.4032999999999</v>
      </c>
      <c r="I32" cm="1">
        <f t="array" ref="I32">INDEX('vsFISHMIP All TimeSteps'!$C$3:$P$1034,vsFISHMIP_Annual_tonnes!$A32,vsFISHMIP_Annual_tonnes!I$1)</f>
        <v>2112650.7999999998</v>
      </c>
      <c r="J32" cm="1">
        <f t="array" ref="J32">INDEX('vsFISHMIP All TimeSteps'!$C$3:$P$1034,vsFISHMIP_Annual_tonnes!$A32,vsFISHMIP_Annual_tonnes!J$1)</f>
        <v>5335203.5</v>
      </c>
      <c r="K32" cm="1">
        <f t="array" ref="K32">INDEX('vsFISHMIP All TimeSteps'!$C$3:$P$1034,vsFISHMIP_Annual_tonnes!$A32,vsFISHMIP_Annual_tonnes!K$1)</f>
        <v>3289078.5</v>
      </c>
      <c r="L32">
        <v>11723531</v>
      </c>
      <c r="M32">
        <v>1799738.6</v>
      </c>
      <c r="N32" cm="1">
        <f t="array" ref="N32">INDEX('vsFISHMIP All TimeSteps'!$C$3:$P$1034,vsFISHMIP_Annual_tonnes!$A32,vsFISHMIP_Annual_tonnes!N$1)</f>
        <v>473404.12</v>
      </c>
      <c r="O32" cm="1">
        <f t="array" ref="O32">INDEX('vsFISHMIP All TimeSteps'!$C$3:$P$1034,vsFISHMIP_Annual_tonnes!$A32,vsFISHMIP_Annual_tonnes!O$1)</f>
        <v>913054.3</v>
      </c>
      <c r="P32">
        <v>1448532</v>
      </c>
      <c r="Q32">
        <v>727925.7</v>
      </c>
      <c r="T32">
        <v>2044</v>
      </c>
      <c r="U32" cm="1">
        <f t="array" ref="U32">INDEX('vsFISHMIP All TimeSteps'!$T$3:$AG$1034,vsFISHMIP_Annual_tonnes!$A32,U$1)</f>
        <v>544408.75</v>
      </c>
      <c r="V32" cm="1">
        <f t="array" ref="V32">INDEX('vsFISHMIP All TimeSteps'!$T$3:$AG$1034,vsFISHMIP_Annual_tonnes!$A32,V$1)</f>
        <v>722018.3</v>
      </c>
      <c r="W32" cm="1">
        <f t="array" ref="W32">INDEX('vsFISHMIP All TimeSteps'!$T$3:$AG$1034,vsFISHMIP_Annual_tonnes!$A32,W$1)</f>
        <v>260877.7</v>
      </c>
      <c r="X32">
        <v>3259.1073999999999</v>
      </c>
      <c r="Y32">
        <v>4941.9984999999997</v>
      </c>
      <c r="Z32" cm="1">
        <f t="array" ref="Z32">INDEX('vsFISHMIP All TimeSteps'!$T$3:$AG$1034,vsFISHMIP_Annual_tonnes!$A32,Z$1)</f>
        <v>2045742.6</v>
      </c>
      <c r="AA32" cm="1">
        <f t="array" ref="AA32">INDEX('vsFISHMIP All TimeSteps'!$T$3:$AG$1034,vsFISHMIP_Annual_tonnes!$A32,AA$1)</f>
        <v>268538.53000000003</v>
      </c>
      <c r="AC32">
        <v>12340118</v>
      </c>
      <c r="AD32">
        <v>1829936.5</v>
      </c>
      <c r="AE32" cm="1">
        <f t="array" ref="AE32">INDEX('vsFISHMIP All TimeSteps'!$T$3:$AG$1034,vsFISHMIP_Annual_tonnes!$A32,AE$1)</f>
        <v>494853.06</v>
      </c>
      <c r="AF32" cm="1">
        <f t="array" ref="AF32">INDEX('vsFISHMIP All TimeSteps'!$T$3:$AG$1034,vsFISHMIP_Annual_tonnes!$A32,AF$1)</f>
        <v>854397.06</v>
      </c>
      <c r="AG32">
        <v>1417362.8</v>
      </c>
      <c r="AH32">
        <v>769332.5</v>
      </c>
      <c r="AK32">
        <v>2044</v>
      </c>
      <c r="AL32" cm="1">
        <f t="array" ref="AL32">INDEX('vsFISHMIP All TimeSteps'!$AK$3:$AP$1034,vsFISHMIP_Annual_tonnes!$A32,AL$1)</f>
        <v>219102.62</v>
      </c>
      <c r="AM32" cm="1">
        <f t="array" ref="AM32">INDEX('vsFISHMIP All TimeSteps'!$AK$3:$AP$1034,vsFISHMIP_Annual_tonnes!$A32,AM$1)</f>
        <v>102577.30499999999</v>
      </c>
      <c r="AN32" cm="1">
        <f t="array" ref="AN32">INDEX('vsFISHMIP All TimeSteps'!$AK$3:$AP$1034,vsFISHMIP_Annual_tonnes!$A32,AN$1)</f>
        <v>308486.62</v>
      </c>
      <c r="AO32" cm="1">
        <f t="array" ref="AO32">INDEX('vsFISHMIP All TimeSteps'!$AK$3:$AP$1034,vsFISHMIP_Annual_tonnes!$A32,AO$1)</f>
        <v>0</v>
      </c>
      <c r="AP32" cm="1">
        <f t="array" ref="AP32">INDEX('vsFISHMIP All TimeSteps'!$AK$3:$AP$1034,vsFISHMIP_Annual_tonnes!$A32,AP$1)</f>
        <v>1847835.4</v>
      </c>
      <c r="AQ32" cm="1">
        <f t="array" ref="AQ32">INDEX('vsFISHMIP All TimeSteps'!$AK$3:$AP$1034,vsFISHMIP_Annual_tonnes!$A32,AQ$1)</f>
        <v>264815.21999999997</v>
      </c>
      <c r="AT32">
        <v>2044</v>
      </c>
      <c r="AU32" cm="1">
        <f t="array" ref="AU32">INDEX('vsFISHMIP All TimeSteps'!$AT$3:$AY$1034,vsFISHMIP_Annual_tonnes!$A32,AU$1)</f>
        <v>218666.39</v>
      </c>
      <c r="AV32" cm="1">
        <f t="array" ref="AV32">INDEX('vsFISHMIP All TimeSteps'!$AT$3:$AY$1034,vsFISHMIP_Annual_tonnes!$A32,AV$1)</f>
        <v>116781.73</v>
      </c>
      <c r="AW32" cm="1">
        <f t="array" ref="AW32">INDEX('vsFISHMIP All TimeSteps'!$AT$3:$AY$1034,vsFISHMIP_Annual_tonnes!$A32,AW$1)</f>
        <v>258438.14</v>
      </c>
      <c r="AX32" cm="1">
        <f t="array" ref="AX32">INDEX('vsFISHMIP All TimeSteps'!$AT$3:$AY$1034,vsFISHMIP_Annual_tonnes!$A32,AX$1)</f>
        <v>0</v>
      </c>
      <c r="AY32" cm="1">
        <f t="array" ref="AY32">INDEX('vsFISHMIP All TimeSteps'!$AT$3:$AY$1034,vsFISHMIP_Annual_tonnes!$A32,AY$1)</f>
        <v>1782176.2</v>
      </c>
      <c r="AZ32" cm="1">
        <f t="array" ref="AZ32">INDEX('vsFISHMIP All TimeSteps'!$AT$3:$AY$1034,vsFISHMIP_Annual_tonnes!$A32,AZ$1)</f>
        <v>263566.25</v>
      </c>
      <c r="BA32" s="5"/>
    </row>
    <row r="33" spans="1:53" x14ac:dyDescent="0.2">
      <c r="A33">
        <f t="shared" si="0"/>
        <v>361</v>
      </c>
      <c r="C33">
        <v>2045</v>
      </c>
      <c r="D33" cm="1">
        <f t="array" ref="D33">INDEX('vsFISHMIP All TimeSteps'!$C$3:$P$1034,vsFISHMIP_Annual_tonnes!$A33,vsFISHMIP_Annual_tonnes!D$1)</f>
        <v>515297.44</v>
      </c>
      <c r="E33" cm="1">
        <f t="array" ref="E33">INDEX('vsFISHMIP All TimeSteps'!$C$3:$P$1034,vsFISHMIP_Annual_tonnes!$A33,vsFISHMIP_Annual_tonnes!E$1)</f>
        <v>739974.77</v>
      </c>
      <c r="F33" cm="1">
        <f t="array" ref="F33">INDEX('vsFISHMIP All TimeSteps'!$C$3:$P$1034,vsFISHMIP_Annual_tonnes!$A33,vsFISHMIP_Annual_tonnes!F$1)</f>
        <v>334882.2</v>
      </c>
      <c r="G33">
        <v>3290.2224000000001</v>
      </c>
      <c r="H33">
        <v>4558.3419999999996</v>
      </c>
      <c r="I33" cm="1">
        <f t="array" ref="I33">INDEX('vsFISHMIP All TimeSteps'!$C$3:$P$1034,vsFISHMIP_Annual_tonnes!$A33,vsFISHMIP_Annual_tonnes!I$1)</f>
        <v>2029698.6</v>
      </c>
      <c r="J33" cm="1">
        <f t="array" ref="J33">INDEX('vsFISHMIP All TimeSteps'!$C$3:$P$1034,vsFISHMIP_Annual_tonnes!$A33,vsFISHMIP_Annual_tonnes!J$1)</f>
        <v>5410385.5</v>
      </c>
      <c r="K33" cm="1">
        <f t="array" ref="K33">INDEX('vsFISHMIP All TimeSteps'!$C$3:$P$1034,vsFISHMIP_Annual_tonnes!$A33,vsFISHMIP_Annual_tonnes!K$1)</f>
        <v>3288708.8</v>
      </c>
      <c r="L33">
        <v>11678516</v>
      </c>
      <c r="M33">
        <v>1681883.2</v>
      </c>
      <c r="N33" cm="1">
        <f t="array" ref="N33">INDEX('vsFISHMIP All TimeSteps'!$C$3:$P$1034,vsFISHMIP_Annual_tonnes!$A33,vsFISHMIP_Annual_tonnes!N$1)</f>
        <v>488477.16</v>
      </c>
      <c r="O33" cm="1">
        <f t="array" ref="O33">INDEX('vsFISHMIP All TimeSteps'!$C$3:$P$1034,vsFISHMIP_Annual_tonnes!$A33,vsFISHMIP_Annual_tonnes!O$1)</f>
        <v>717232</v>
      </c>
      <c r="P33">
        <v>1373290.4</v>
      </c>
      <c r="Q33">
        <v>715675.6</v>
      </c>
      <c r="T33">
        <v>2045</v>
      </c>
      <c r="U33" cm="1">
        <f t="array" ref="U33">INDEX('vsFISHMIP All TimeSteps'!$T$3:$AG$1034,vsFISHMIP_Annual_tonnes!$A33,U$1)</f>
        <v>578633.93999999994</v>
      </c>
      <c r="V33" cm="1">
        <f t="array" ref="V33">INDEX('vsFISHMIP All TimeSteps'!$T$3:$AG$1034,vsFISHMIP_Annual_tonnes!$A33,V$1)</f>
        <v>729465.56</v>
      </c>
      <c r="W33" cm="1">
        <f t="array" ref="W33">INDEX('vsFISHMIP All TimeSteps'!$T$3:$AG$1034,vsFISHMIP_Annual_tonnes!$A33,W$1)</f>
        <v>259076.01</v>
      </c>
      <c r="X33">
        <v>3189.6702</v>
      </c>
      <c r="Y33">
        <v>3721.6581999999999</v>
      </c>
      <c r="Z33" cm="1">
        <f t="array" ref="Z33">INDEX('vsFISHMIP All TimeSteps'!$T$3:$AG$1034,vsFISHMIP_Annual_tonnes!$A33,Z$1)</f>
        <v>1985297.6</v>
      </c>
      <c r="AA33" cm="1">
        <f t="array" ref="AA33">INDEX('vsFISHMIP All TimeSteps'!$T$3:$AG$1034,vsFISHMIP_Annual_tonnes!$A33,AA$1)</f>
        <v>282078.06</v>
      </c>
      <c r="AC33">
        <v>9967120</v>
      </c>
      <c r="AD33">
        <v>886480.8</v>
      </c>
      <c r="AE33" cm="1">
        <f t="array" ref="AE33">INDEX('vsFISHMIP All TimeSteps'!$T$3:$AG$1034,vsFISHMIP_Annual_tonnes!$A33,AE$1)</f>
        <v>513627.72</v>
      </c>
      <c r="AF33" cm="1">
        <f t="array" ref="AF33">INDEX('vsFISHMIP All TimeSteps'!$T$3:$AG$1034,vsFISHMIP_Annual_tonnes!$A33,AF$1)</f>
        <v>957950.8</v>
      </c>
      <c r="AG33">
        <v>1167883.6000000001</v>
      </c>
      <c r="AH33">
        <v>476488</v>
      </c>
      <c r="AK33">
        <v>2045</v>
      </c>
      <c r="AL33" cm="1">
        <f t="array" ref="AL33">INDEX('vsFISHMIP All TimeSteps'!$AK$3:$AP$1034,vsFISHMIP_Annual_tonnes!$A33,AL$1)</f>
        <v>225043.27</v>
      </c>
      <c r="AM33" cm="1">
        <f t="array" ref="AM33">INDEX('vsFISHMIP All TimeSteps'!$AK$3:$AP$1034,vsFISHMIP_Annual_tonnes!$A33,AM$1)</f>
        <v>121676.37</v>
      </c>
      <c r="AN33" cm="1">
        <f t="array" ref="AN33">INDEX('vsFISHMIP All TimeSteps'!$AK$3:$AP$1034,vsFISHMIP_Annual_tonnes!$A33,AN$1)</f>
        <v>326575.75</v>
      </c>
      <c r="AO33" cm="1">
        <f t="array" ref="AO33">INDEX('vsFISHMIP All TimeSteps'!$AK$3:$AP$1034,vsFISHMIP_Annual_tonnes!$A33,AO$1)</f>
        <v>0</v>
      </c>
      <c r="AP33" cm="1">
        <f t="array" ref="AP33">INDEX('vsFISHMIP All TimeSteps'!$AK$3:$AP$1034,vsFISHMIP_Annual_tonnes!$A33,AP$1)</f>
        <v>1763932.2</v>
      </c>
      <c r="AQ33" cm="1">
        <f t="array" ref="AQ33">INDEX('vsFISHMIP All TimeSteps'!$AK$3:$AP$1034,vsFISHMIP_Annual_tonnes!$A33,AQ$1)</f>
        <v>265766.44</v>
      </c>
      <c r="AT33">
        <v>2045</v>
      </c>
      <c r="AU33" cm="1">
        <f t="array" ref="AU33">INDEX('vsFISHMIP All TimeSteps'!$AT$3:$AY$1034,vsFISHMIP_Annual_tonnes!$A33,AU$1)</f>
        <v>227524.25</v>
      </c>
      <c r="AV33" cm="1">
        <f t="array" ref="AV33">INDEX('vsFISHMIP All TimeSteps'!$AT$3:$AY$1034,vsFISHMIP_Annual_tonnes!$A33,AV$1)</f>
        <v>126989.33</v>
      </c>
      <c r="AW33" cm="1">
        <f t="array" ref="AW33">INDEX('vsFISHMIP All TimeSteps'!$AT$3:$AY$1034,vsFISHMIP_Annual_tonnes!$A33,AW$1)</f>
        <v>274943.46999999997</v>
      </c>
      <c r="AX33" cm="1">
        <f t="array" ref="AX33">INDEX('vsFISHMIP All TimeSteps'!$AT$3:$AY$1034,vsFISHMIP_Annual_tonnes!$A33,AX$1)</f>
        <v>0</v>
      </c>
      <c r="AY33" cm="1">
        <f t="array" ref="AY33">INDEX('vsFISHMIP All TimeSteps'!$AT$3:$AY$1034,vsFISHMIP_Annual_tonnes!$A33,AY$1)</f>
        <v>1724516.1</v>
      </c>
      <c r="AZ33" cm="1">
        <f t="array" ref="AZ33">INDEX('vsFISHMIP All TimeSteps'!$AT$3:$AY$1034,vsFISHMIP_Annual_tonnes!$A33,AZ$1)</f>
        <v>260781.44</v>
      </c>
      <c r="BA33" s="5"/>
    </row>
    <row r="34" spans="1:53" x14ac:dyDescent="0.2">
      <c r="A34">
        <f t="shared" si="0"/>
        <v>373</v>
      </c>
      <c r="C34">
        <v>2046</v>
      </c>
      <c r="D34" cm="1">
        <f t="array" ref="D34">INDEX('vsFISHMIP All TimeSteps'!$C$3:$P$1034,vsFISHMIP_Annual_tonnes!$A34,vsFISHMIP_Annual_tonnes!D$1)</f>
        <v>486673.62</v>
      </c>
      <c r="E34" cm="1">
        <f t="array" ref="E34">INDEX('vsFISHMIP All TimeSteps'!$C$3:$P$1034,vsFISHMIP_Annual_tonnes!$A34,vsFISHMIP_Annual_tonnes!E$1)</f>
        <v>732512.53</v>
      </c>
      <c r="F34" cm="1">
        <f t="array" ref="F34">INDEX('vsFISHMIP All TimeSteps'!$C$3:$P$1034,vsFISHMIP_Annual_tonnes!$A34,vsFISHMIP_Annual_tonnes!F$1)</f>
        <v>338470.53</v>
      </c>
      <c r="G34">
        <v>3242.5985999999998</v>
      </c>
      <c r="H34">
        <v>4238.6553000000004</v>
      </c>
      <c r="I34" cm="1">
        <f t="array" ref="I34">INDEX('vsFISHMIP All TimeSteps'!$C$3:$P$1034,vsFISHMIP_Annual_tonnes!$A34,vsFISHMIP_Annual_tonnes!I$1)</f>
        <v>1974687.4</v>
      </c>
      <c r="J34" cm="1">
        <f t="array" ref="J34">INDEX('vsFISHMIP All TimeSteps'!$C$3:$P$1034,vsFISHMIP_Annual_tonnes!$A34,vsFISHMIP_Annual_tonnes!J$1)</f>
        <v>5342954</v>
      </c>
      <c r="K34" cm="1">
        <f t="array" ref="K34">INDEX('vsFISHMIP All TimeSteps'!$C$3:$P$1034,vsFISHMIP_Annual_tonnes!$A34,vsFISHMIP_Annual_tonnes!K$1)</f>
        <v>3263410.8</v>
      </c>
      <c r="L34">
        <v>12114003</v>
      </c>
      <c r="M34">
        <v>1414488.8</v>
      </c>
      <c r="N34" cm="1">
        <f t="array" ref="N34">INDEX('vsFISHMIP All TimeSteps'!$C$3:$P$1034,vsFISHMIP_Annual_tonnes!$A34,vsFISHMIP_Annual_tonnes!N$1)</f>
        <v>460043.72</v>
      </c>
      <c r="O34" cm="1">
        <f t="array" ref="O34">INDEX('vsFISHMIP All TimeSteps'!$C$3:$P$1034,vsFISHMIP_Annual_tonnes!$A34,vsFISHMIP_Annual_tonnes!O$1)</f>
        <v>811289.4</v>
      </c>
      <c r="P34">
        <v>1348917.2</v>
      </c>
      <c r="Q34">
        <v>632302.93999999994</v>
      </c>
      <c r="T34">
        <v>2046</v>
      </c>
      <c r="U34" cm="1">
        <f t="array" ref="U34">INDEX('vsFISHMIP All TimeSteps'!$T$3:$AG$1034,vsFISHMIP_Annual_tonnes!$A34,U$1)</f>
        <v>516141.5</v>
      </c>
      <c r="V34" cm="1">
        <f t="array" ref="V34">INDEX('vsFISHMIP All TimeSteps'!$T$3:$AG$1034,vsFISHMIP_Annual_tonnes!$A34,V$1)</f>
        <v>673953.1</v>
      </c>
      <c r="W34" cm="1">
        <f t="array" ref="W34">INDEX('vsFISHMIP All TimeSteps'!$T$3:$AG$1034,vsFISHMIP_Annual_tonnes!$A34,W$1)</f>
        <v>237811.31700000001</v>
      </c>
      <c r="X34">
        <v>3187.9301999999998</v>
      </c>
      <c r="Y34">
        <v>4436.22</v>
      </c>
      <c r="Z34" cm="1">
        <f t="array" ref="Z34">INDEX('vsFISHMIP All TimeSteps'!$T$3:$AG$1034,vsFISHMIP_Annual_tonnes!$A34,Z$1)</f>
        <v>2044994.5</v>
      </c>
      <c r="AA34" cm="1">
        <f t="array" ref="AA34">INDEX('vsFISHMIP All TimeSteps'!$T$3:$AG$1034,vsFISHMIP_Annual_tonnes!$A34,AA$1)</f>
        <v>270764.94</v>
      </c>
      <c r="AC34">
        <v>9869321</v>
      </c>
      <c r="AD34">
        <v>1970055.1</v>
      </c>
      <c r="AE34" cm="1">
        <f t="array" ref="AE34">INDEX('vsFISHMIP All TimeSteps'!$T$3:$AG$1034,vsFISHMIP_Annual_tonnes!$A34,AE$1)</f>
        <v>389865.03</v>
      </c>
      <c r="AF34" cm="1">
        <f t="array" ref="AF34">INDEX('vsFISHMIP All TimeSteps'!$T$3:$AG$1034,vsFISHMIP_Annual_tonnes!$A34,AF$1)</f>
        <v>492829.3</v>
      </c>
      <c r="AG34">
        <v>1198877.8999999999</v>
      </c>
      <c r="AH34">
        <v>851664.9</v>
      </c>
      <c r="AK34">
        <v>2046</v>
      </c>
      <c r="AL34" cm="1">
        <f t="array" ref="AL34">INDEX('vsFISHMIP All TimeSteps'!$AK$3:$AP$1034,vsFISHMIP_Annual_tonnes!$A34,AL$1)</f>
        <v>215396.03</v>
      </c>
      <c r="AM34" cm="1">
        <f t="array" ref="AM34">INDEX('vsFISHMIP All TimeSteps'!$AK$3:$AP$1034,vsFISHMIP_Annual_tonnes!$A34,AM$1)</f>
        <v>116954.57</v>
      </c>
      <c r="AN34" cm="1">
        <f t="array" ref="AN34">INDEX('vsFISHMIP All TimeSteps'!$AK$3:$AP$1034,vsFISHMIP_Annual_tonnes!$A34,AN$1)</f>
        <v>261270.08</v>
      </c>
      <c r="AO34" cm="1">
        <f t="array" ref="AO34">INDEX('vsFISHMIP All TimeSteps'!$AK$3:$AP$1034,vsFISHMIP_Annual_tonnes!$A34,AO$1)</f>
        <v>0</v>
      </c>
      <c r="AP34" cm="1">
        <f t="array" ref="AP34">INDEX('vsFISHMIP All TimeSteps'!$AK$3:$AP$1034,vsFISHMIP_Annual_tonnes!$A34,AP$1)</f>
        <v>1712941</v>
      </c>
      <c r="AQ34" cm="1">
        <f t="array" ref="AQ34">INDEX('vsFISHMIP All TimeSteps'!$AK$3:$AP$1034,vsFISHMIP_Annual_tonnes!$A34,AQ$1)</f>
        <v>261746.31</v>
      </c>
      <c r="AT34">
        <v>2046</v>
      </c>
      <c r="AU34" cm="1">
        <f t="array" ref="AU34">INDEX('vsFISHMIP All TimeSteps'!$AT$3:$AY$1034,vsFISHMIP_Annual_tonnes!$A34,AU$1)</f>
        <v>196090.92</v>
      </c>
      <c r="AV34" cm="1">
        <f t="array" ref="AV34">INDEX('vsFISHMIP All TimeSteps'!$AT$3:$AY$1034,vsFISHMIP_Annual_tonnes!$A34,AV$1)</f>
        <v>70953.149999999994</v>
      </c>
      <c r="AW34" cm="1">
        <f t="array" ref="AW34">INDEX('vsFISHMIP All TimeSteps'!$AT$3:$AY$1034,vsFISHMIP_Annual_tonnes!$A34,AW$1)</f>
        <v>251213.12</v>
      </c>
      <c r="AX34" cm="1">
        <f t="array" ref="AX34">INDEX('vsFISHMIP All TimeSteps'!$AT$3:$AY$1034,vsFISHMIP_Annual_tonnes!$A34,AX$1)</f>
        <v>0</v>
      </c>
      <c r="AY34" cm="1">
        <f t="array" ref="AY34">INDEX('vsFISHMIP All TimeSteps'!$AT$3:$AY$1034,vsFISHMIP_Annual_tonnes!$A34,AY$1)</f>
        <v>1787398.8</v>
      </c>
      <c r="AZ34" cm="1">
        <f t="array" ref="AZ34">INDEX('vsFISHMIP All TimeSteps'!$AT$3:$AY$1034,vsFISHMIP_Annual_tonnes!$A34,AZ$1)</f>
        <v>257595.8</v>
      </c>
      <c r="BA34" s="5"/>
    </row>
    <row r="35" spans="1:53" x14ac:dyDescent="0.2">
      <c r="A35">
        <f t="shared" si="0"/>
        <v>385</v>
      </c>
      <c r="C35">
        <v>2047</v>
      </c>
      <c r="D35" cm="1">
        <f t="array" ref="D35">INDEX('vsFISHMIP All TimeSteps'!$C$3:$P$1034,vsFISHMIP_Annual_tonnes!$A35,vsFISHMIP_Annual_tonnes!D$1)</f>
        <v>506050.56</v>
      </c>
      <c r="E35" cm="1">
        <f t="array" ref="E35">INDEX('vsFISHMIP All TimeSteps'!$C$3:$P$1034,vsFISHMIP_Annual_tonnes!$A35,vsFISHMIP_Annual_tonnes!E$1)</f>
        <v>720681.72</v>
      </c>
      <c r="F35" cm="1">
        <f t="array" ref="F35">INDEX('vsFISHMIP All TimeSteps'!$C$3:$P$1034,vsFISHMIP_Annual_tonnes!$A35,vsFISHMIP_Annual_tonnes!F$1)</f>
        <v>330075.71999999997</v>
      </c>
      <c r="G35">
        <v>3246.6658000000002</v>
      </c>
      <c r="H35">
        <v>3703.6677</v>
      </c>
      <c r="I35" cm="1">
        <f t="array" ref="I35">INDEX('vsFISHMIP All TimeSteps'!$C$3:$P$1034,vsFISHMIP_Annual_tonnes!$A35,vsFISHMIP_Annual_tonnes!I$1)</f>
        <v>1963776.8</v>
      </c>
      <c r="J35" cm="1">
        <f t="array" ref="J35">INDEX('vsFISHMIP All TimeSteps'!$C$3:$P$1034,vsFISHMIP_Annual_tonnes!$A35,vsFISHMIP_Annual_tonnes!J$1)</f>
        <v>5414870</v>
      </c>
      <c r="K35" cm="1">
        <f t="array" ref="K35">INDEX('vsFISHMIP All TimeSteps'!$C$3:$P$1034,vsFISHMIP_Annual_tonnes!$A35,vsFISHMIP_Annual_tonnes!K$1)</f>
        <v>3193602.8</v>
      </c>
      <c r="L35">
        <v>10852820</v>
      </c>
      <c r="M35">
        <v>1092082.5</v>
      </c>
      <c r="N35" cm="1">
        <f t="array" ref="N35">INDEX('vsFISHMIP All TimeSteps'!$C$3:$P$1034,vsFISHMIP_Annual_tonnes!$A35,vsFISHMIP_Annual_tonnes!N$1)</f>
        <v>484549.3</v>
      </c>
      <c r="O35" cm="1">
        <f t="array" ref="O35">INDEX('vsFISHMIP All TimeSteps'!$C$3:$P$1034,vsFISHMIP_Annual_tonnes!$A35,vsFISHMIP_Annual_tonnes!O$1)</f>
        <v>649791.30000000005</v>
      </c>
      <c r="P35">
        <v>1305301.1000000001</v>
      </c>
      <c r="Q35">
        <v>544533.25</v>
      </c>
      <c r="T35">
        <v>2047</v>
      </c>
      <c r="U35" cm="1">
        <f t="array" ref="U35">INDEX('vsFISHMIP All TimeSteps'!$T$3:$AG$1034,vsFISHMIP_Annual_tonnes!$A35,U$1)</f>
        <v>605346.75</v>
      </c>
      <c r="V35" cm="1">
        <f t="array" ref="V35">INDEX('vsFISHMIP All TimeSteps'!$T$3:$AG$1034,vsFISHMIP_Annual_tonnes!$A35,V$1)</f>
        <v>671111.06</v>
      </c>
      <c r="W35" cm="1">
        <f t="array" ref="W35">INDEX('vsFISHMIP All TimeSteps'!$T$3:$AG$1034,vsFISHMIP_Annual_tonnes!$A35,W$1)</f>
        <v>257680.25599999999</v>
      </c>
      <c r="X35">
        <v>3323.5727999999999</v>
      </c>
      <c r="Y35">
        <v>3741.2685999999999</v>
      </c>
      <c r="Z35" cm="1">
        <f t="array" ref="Z35">INDEX('vsFISHMIP All TimeSteps'!$T$3:$AG$1034,vsFISHMIP_Annual_tonnes!$A35,Z$1)</f>
        <v>2045440.6</v>
      </c>
      <c r="AA35" cm="1">
        <f t="array" ref="AA35">INDEX('vsFISHMIP All TimeSteps'!$T$3:$AG$1034,vsFISHMIP_Annual_tonnes!$A35,AA$1)</f>
        <v>262323.09999999998</v>
      </c>
      <c r="AC35">
        <v>11888850</v>
      </c>
      <c r="AD35">
        <v>1113539.8999999999</v>
      </c>
      <c r="AE35" cm="1">
        <f t="array" ref="AE35">INDEX('vsFISHMIP All TimeSteps'!$T$3:$AG$1034,vsFISHMIP_Annual_tonnes!$A35,AE$1)</f>
        <v>427785.9</v>
      </c>
      <c r="AF35" cm="1">
        <f t="array" ref="AF35">INDEX('vsFISHMIP All TimeSteps'!$T$3:$AG$1034,vsFISHMIP_Annual_tonnes!$A35,AF$1)</f>
        <v>913616.6</v>
      </c>
      <c r="AG35">
        <v>1431335.9</v>
      </c>
      <c r="AH35">
        <v>521858</v>
      </c>
      <c r="AK35">
        <v>2047</v>
      </c>
      <c r="AL35" cm="1">
        <f t="array" ref="AL35">INDEX('vsFISHMIP All TimeSteps'!$AK$3:$AP$1034,vsFISHMIP_Annual_tonnes!$A35,AL$1)</f>
        <v>213963.86</v>
      </c>
      <c r="AM35" cm="1">
        <f t="array" ref="AM35">INDEX('vsFISHMIP All TimeSteps'!$AK$3:$AP$1034,vsFISHMIP_Annual_tonnes!$A35,AM$1)</f>
        <v>116848.61</v>
      </c>
      <c r="AN35" cm="1">
        <f t="array" ref="AN35">INDEX('vsFISHMIP All TimeSteps'!$AK$3:$AP$1034,vsFISHMIP_Annual_tonnes!$A35,AN$1)</f>
        <v>278015.25</v>
      </c>
      <c r="AO35" cm="1">
        <f t="array" ref="AO35">INDEX('vsFISHMIP All TimeSteps'!$AK$3:$AP$1034,vsFISHMIP_Annual_tonnes!$A35,AO$1)</f>
        <v>0</v>
      </c>
      <c r="AP35" cm="1">
        <f t="array" ref="AP35">INDEX('vsFISHMIP All TimeSteps'!$AK$3:$AP$1034,vsFISHMIP_Annual_tonnes!$A35,AP$1)</f>
        <v>1708412.5</v>
      </c>
      <c r="AQ35" cm="1">
        <f t="array" ref="AQ35">INDEX('vsFISHMIP All TimeSteps'!$AK$3:$AP$1034,vsFISHMIP_Annual_tonnes!$A35,AQ$1)</f>
        <v>255364.34</v>
      </c>
      <c r="AT35">
        <v>2047</v>
      </c>
      <c r="AU35" cm="1">
        <f t="array" ref="AU35">INDEX('vsFISHMIP All TimeSteps'!$AT$3:$AY$1034,vsFISHMIP_Annual_tonnes!$A35,AU$1)</f>
        <v>200648.89</v>
      </c>
      <c r="AV35" cm="1">
        <f t="array" ref="AV35">INDEX('vsFISHMIP All TimeSteps'!$AT$3:$AY$1034,vsFISHMIP_Annual_tonnes!$A35,AV$1)</f>
        <v>84745.914000000004</v>
      </c>
      <c r="AW35" cm="1">
        <f t="array" ref="AW35">INDEX('vsFISHMIP All TimeSteps'!$AT$3:$AY$1034,vsFISHMIP_Annual_tonnes!$A35,AW$1)</f>
        <v>221536.06</v>
      </c>
      <c r="AX35" cm="1">
        <f t="array" ref="AX35">INDEX('vsFISHMIP All TimeSteps'!$AT$3:$AY$1034,vsFISHMIP_Annual_tonnes!$A35,AX$1)</f>
        <v>0</v>
      </c>
      <c r="AY35" cm="1">
        <f t="array" ref="AY35">INDEX('vsFISHMIP All TimeSteps'!$AT$3:$AY$1034,vsFISHMIP_Annual_tonnes!$A35,AY$1)</f>
        <v>1787339.8</v>
      </c>
      <c r="AZ35" cm="1">
        <f t="array" ref="AZ35">INDEX('vsFISHMIP All TimeSteps'!$AT$3:$AY$1034,vsFISHMIP_Annual_tonnes!$A35,AZ$1)</f>
        <v>258101.02</v>
      </c>
      <c r="BA35" s="5"/>
    </row>
    <row r="36" spans="1:53" x14ac:dyDescent="0.2">
      <c r="A36">
        <f t="shared" si="0"/>
        <v>397</v>
      </c>
      <c r="C36">
        <v>2048</v>
      </c>
      <c r="D36" cm="1">
        <f t="array" ref="D36">INDEX('vsFISHMIP All TimeSteps'!$C$3:$P$1034,vsFISHMIP_Annual_tonnes!$A36,vsFISHMIP_Annual_tonnes!D$1)</f>
        <v>474283.56</v>
      </c>
      <c r="E36" cm="1">
        <f t="array" ref="E36">INDEX('vsFISHMIP All TimeSteps'!$C$3:$P$1034,vsFISHMIP_Annual_tonnes!$A36,vsFISHMIP_Annual_tonnes!E$1)</f>
        <v>709481.04999999993</v>
      </c>
      <c r="F36" cm="1">
        <f t="array" ref="F36">INDEX('vsFISHMIP All TimeSteps'!$C$3:$P$1034,vsFISHMIP_Annual_tonnes!$A36,vsFISHMIP_Annual_tonnes!F$1)</f>
        <v>319717.3</v>
      </c>
      <c r="G36">
        <v>3322.5446999999999</v>
      </c>
      <c r="H36">
        <v>3985.2467999999999</v>
      </c>
      <c r="I36" cm="1">
        <f t="array" ref="I36">INDEX('vsFISHMIP All TimeSteps'!$C$3:$P$1034,vsFISHMIP_Annual_tonnes!$A36,vsFISHMIP_Annual_tonnes!I$1)</f>
        <v>1996964.9</v>
      </c>
      <c r="J36" cm="1">
        <f t="array" ref="J36">INDEX('vsFISHMIP All TimeSteps'!$C$3:$P$1034,vsFISHMIP_Annual_tonnes!$A36,vsFISHMIP_Annual_tonnes!J$1)</f>
        <v>5394747.5</v>
      </c>
      <c r="K36" cm="1">
        <f t="array" ref="K36">INDEX('vsFISHMIP All TimeSteps'!$C$3:$P$1034,vsFISHMIP_Annual_tonnes!$A36,vsFISHMIP_Annual_tonnes!K$1)</f>
        <v>3229852.2</v>
      </c>
      <c r="L36">
        <v>12273610</v>
      </c>
      <c r="M36">
        <v>1859755.6</v>
      </c>
      <c r="N36" cm="1">
        <f t="array" ref="N36">INDEX('vsFISHMIP All TimeSteps'!$C$3:$P$1034,vsFISHMIP_Annual_tonnes!$A36,vsFISHMIP_Annual_tonnes!N$1)</f>
        <v>454510.5</v>
      </c>
      <c r="O36" cm="1">
        <f t="array" ref="O36">INDEX('vsFISHMIP All TimeSteps'!$C$3:$P$1034,vsFISHMIP_Annual_tonnes!$A36,vsFISHMIP_Annual_tonnes!O$1)</f>
        <v>495575.56</v>
      </c>
      <c r="P36">
        <v>1476848.1</v>
      </c>
      <c r="Q36">
        <v>743498.8</v>
      </c>
      <c r="T36">
        <v>2048</v>
      </c>
      <c r="U36" cm="1">
        <f t="array" ref="U36">INDEX('vsFISHMIP All TimeSteps'!$T$3:$AG$1034,vsFISHMIP_Annual_tonnes!$A36,U$1)</f>
        <v>552889.25</v>
      </c>
      <c r="V36" cm="1">
        <f t="array" ref="V36">INDEX('vsFISHMIP All TimeSteps'!$T$3:$AG$1034,vsFISHMIP_Annual_tonnes!$A36,V$1)</f>
        <v>717684.5</v>
      </c>
      <c r="W36" cm="1">
        <f t="array" ref="W36">INDEX('vsFISHMIP All TimeSteps'!$T$3:$AG$1034,vsFISHMIP_Annual_tonnes!$A36,W$1)</f>
        <v>233254.467</v>
      </c>
      <c r="X36">
        <v>3338.4124000000002</v>
      </c>
      <c r="Y36">
        <v>3839.0639999999999</v>
      </c>
      <c r="Z36" cm="1">
        <f t="array" ref="Z36">INDEX('vsFISHMIP All TimeSteps'!$T$3:$AG$1034,vsFISHMIP_Annual_tonnes!$A36,Z$1)</f>
        <v>1958684.9</v>
      </c>
      <c r="AA36" cm="1">
        <f t="array" ref="AA36">INDEX('vsFISHMIP All TimeSteps'!$T$3:$AG$1034,vsFISHMIP_Annual_tonnes!$A36,AA$1)</f>
        <v>257593.81</v>
      </c>
      <c r="AC36">
        <v>12896144</v>
      </c>
      <c r="AD36">
        <v>1690369.8</v>
      </c>
      <c r="AE36" cm="1">
        <f t="array" ref="AE36">INDEX('vsFISHMIP All TimeSteps'!$T$3:$AG$1034,vsFISHMIP_Annual_tonnes!$A36,AE$1)</f>
        <v>492394.66</v>
      </c>
      <c r="AF36" cm="1">
        <f t="array" ref="AF36">INDEX('vsFISHMIP All TimeSteps'!$T$3:$AG$1034,vsFISHMIP_Annual_tonnes!$A36,AF$1)</f>
        <v>735472.06</v>
      </c>
      <c r="AG36">
        <v>1563111.9</v>
      </c>
      <c r="AH36">
        <v>716244.25</v>
      </c>
      <c r="AK36">
        <v>2048</v>
      </c>
      <c r="AL36" cm="1">
        <f t="array" ref="AL36">INDEX('vsFISHMIP All TimeSteps'!$AK$3:$AP$1034,vsFISHMIP_Annual_tonnes!$A36,AL$1)</f>
        <v>215840.1</v>
      </c>
      <c r="AM36" cm="1">
        <f t="array" ref="AM36">INDEX('vsFISHMIP All TimeSteps'!$AK$3:$AP$1034,vsFISHMIP_Annual_tonnes!$A36,AM$1)</f>
        <v>100363.29</v>
      </c>
      <c r="AN36" cm="1">
        <f t="array" ref="AN36">INDEX('vsFISHMIP All TimeSteps'!$AK$3:$AP$1034,vsFISHMIP_Annual_tonnes!$A36,AN$1)</f>
        <v>228221.94</v>
      </c>
      <c r="AO36" cm="1">
        <f t="array" ref="AO36">INDEX('vsFISHMIP All TimeSteps'!$AK$3:$AP$1034,vsFISHMIP_Annual_tonnes!$A36,AO$1)</f>
        <v>0</v>
      </c>
      <c r="AP36" cm="1">
        <f t="array" ref="AP36">INDEX('vsFISHMIP All TimeSteps'!$AK$3:$AP$1034,vsFISHMIP_Annual_tonnes!$A36,AP$1)</f>
        <v>1747097.2</v>
      </c>
      <c r="AQ36" cm="1">
        <f t="array" ref="AQ36">INDEX('vsFISHMIP All TimeSteps'!$AK$3:$AP$1034,vsFISHMIP_Annual_tonnes!$A36,AQ$1)</f>
        <v>249867.83</v>
      </c>
      <c r="AT36">
        <v>2048</v>
      </c>
      <c r="AU36" cm="1">
        <f t="array" ref="AU36">INDEX('vsFISHMIP All TimeSteps'!$AT$3:$AY$1034,vsFISHMIP_Annual_tonnes!$A36,AU$1)</f>
        <v>219927.94</v>
      </c>
      <c r="AV36" cm="1">
        <f t="array" ref="AV36">INDEX('vsFISHMIP All TimeSteps'!$AT$3:$AY$1034,vsFISHMIP_Annual_tonnes!$A36,AV$1)</f>
        <v>123647.914</v>
      </c>
      <c r="AW36" cm="1">
        <f t="array" ref="AW36">INDEX('vsFISHMIP All TimeSteps'!$AT$3:$AY$1034,vsFISHMIP_Annual_tonnes!$A36,AW$1)</f>
        <v>228730.23</v>
      </c>
      <c r="AX36" cm="1">
        <f t="array" ref="AX36">INDEX('vsFISHMIP All TimeSteps'!$AT$3:$AY$1034,vsFISHMIP_Annual_tonnes!$A36,AX$1)</f>
        <v>0</v>
      </c>
      <c r="AY36" cm="1">
        <f t="array" ref="AY36">INDEX('vsFISHMIP All TimeSteps'!$AT$3:$AY$1034,vsFISHMIP_Annual_tonnes!$A36,AY$1)</f>
        <v>1706494</v>
      </c>
      <c r="AZ36" cm="1">
        <f t="array" ref="AZ36">INDEX('vsFISHMIP All TimeSteps'!$AT$3:$AY$1034,vsFISHMIP_Annual_tonnes!$A36,AZ$1)</f>
        <v>252190.97</v>
      </c>
      <c r="BA36" s="5"/>
    </row>
    <row r="37" spans="1:53" x14ac:dyDescent="0.2">
      <c r="A37">
        <f t="shared" si="0"/>
        <v>409</v>
      </c>
      <c r="C37">
        <v>2049</v>
      </c>
      <c r="D37" cm="1">
        <f t="array" ref="D37">INDEX('vsFISHMIP All TimeSteps'!$C$3:$P$1034,vsFISHMIP_Annual_tonnes!$A37,vsFISHMIP_Annual_tonnes!D$1)</f>
        <v>504040.2</v>
      </c>
      <c r="E37" cm="1">
        <f t="array" ref="E37">INDEX('vsFISHMIP All TimeSteps'!$C$3:$P$1034,vsFISHMIP_Annual_tonnes!$A37,vsFISHMIP_Annual_tonnes!E$1)</f>
        <v>730349</v>
      </c>
      <c r="F37" cm="1">
        <f t="array" ref="F37">INDEX('vsFISHMIP All TimeSteps'!$C$3:$P$1034,vsFISHMIP_Annual_tonnes!$A37,vsFISHMIP_Annual_tonnes!F$1)</f>
        <v>330816.5</v>
      </c>
      <c r="G37">
        <v>3274.7130000000002</v>
      </c>
      <c r="H37">
        <v>4456.098</v>
      </c>
      <c r="I37" cm="1">
        <f t="array" ref="I37">INDEX('vsFISHMIP All TimeSteps'!$C$3:$P$1034,vsFISHMIP_Annual_tonnes!$A37,vsFISHMIP_Annual_tonnes!I$1)</f>
        <v>2070563.5</v>
      </c>
      <c r="J37" cm="1">
        <f t="array" ref="J37">INDEX('vsFISHMIP All TimeSteps'!$C$3:$P$1034,vsFISHMIP_Annual_tonnes!$A37,vsFISHMIP_Annual_tonnes!J$1)</f>
        <v>5477270</v>
      </c>
      <c r="K37" cm="1">
        <f t="array" ref="K37">INDEX('vsFISHMIP All TimeSteps'!$C$3:$P$1034,vsFISHMIP_Annual_tonnes!$A37,vsFISHMIP_Annual_tonnes!K$1)</f>
        <v>3201002.8</v>
      </c>
      <c r="L37">
        <v>12208661</v>
      </c>
      <c r="M37">
        <v>2371144.5</v>
      </c>
      <c r="N37" cm="1">
        <f t="array" ref="N37">INDEX('vsFISHMIP All TimeSteps'!$C$3:$P$1034,vsFISHMIP_Annual_tonnes!$A37,vsFISHMIP_Annual_tonnes!N$1)</f>
        <v>529783.06000000006</v>
      </c>
      <c r="O37" cm="1">
        <f t="array" ref="O37">INDEX('vsFISHMIP All TimeSteps'!$C$3:$P$1034,vsFISHMIP_Annual_tonnes!$A37,vsFISHMIP_Annual_tonnes!O$1)</f>
        <v>924310.94</v>
      </c>
      <c r="P37">
        <v>1445705.6</v>
      </c>
      <c r="Q37">
        <v>920056.9</v>
      </c>
      <c r="T37">
        <v>2049</v>
      </c>
      <c r="U37" cm="1">
        <f t="array" ref="U37">INDEX('vsFISHMIP All TimeSteps'!$T$3:$AG$1034,vsFISHMIP_Annual_tonnes!$A37,U$1)</f>
        <v>592524.06000000006</v>
      </c>
      <c r="V37" cm="1">
        <f t="array" ref="V37">INDEX('vsFISHMIP All TimeSteps'!$T$3:$AG$1034,vsFISHMIP_Annual_tonnes!$A37,V$1)</f>
        <v>738716.1</v>
      </c>
      <c r="W37" cm="1">
        <f t="array" ref="W37">INDEX('vsFISHMIP All TimeSteps'!$T$3:$AG$1034,vsFISHMIP_Annual_tonnes!$A37,W$1)</f>
        <v>246532.424</v>
      </c>
      <c r="X37">
        <v>3272.027</v>
      </c>
      <c r="Y37">
        <v>4407.4614000000001</v>
      </c>
      <c r="Z37" cm="1">
        <f t="array" ref="Z37">INDEX('vsFISHMIP All TimeSteps'!$T$3:$AG$1034,vsFISHMIP_Annual_tonnes!$A37,Z$1)</f>
        <v>1936955.6</v>
      </c>
      <c r="AA37" cm="1">
        <f t="array" ref="AA37">INDEX('vsFISHMIP All TimeSteps'!$T$3:$AG$1034,vsFISHMIP_Annual_tonnes!$A37,AA$1)</f>
        <v>265853.12</v>
      </c>
      <c r="AC37">
        <v>11017302</v>
      </c>
      <c r="AD37">
        <v>2197260</v>
      </c>
      <c r="AE37" cm="1">
        <f t="array" ref="AE37">INDEX('vsFISHMIP All TimeSteps'!$T$3:$AG$1034,vsFISHMIP_Annual_tonnes!$A37,AE$1)</f>
        <v>497162.78</v>
      </c>
      <c r="AF37" cm="1">
        <f t="array" ref="AF37">INDEX('vsFISHMIP All TimeSteps'!$T$3:$AG$1034,vsFISHMIP_Annual_tonnes!$A37,AF$1)</f>
        <v>981566.06</v>
      </c>
      <c r="AG37">
        <v>1292495.5</v>
      </c>
      <c r="AH37">
        <v>883554.7</v>
      </c>
      <c r="AK37">
        <v>2049</v>
      </c>
      <c r="AL37" cm="1">
        <f t="array" ref="AL37">INDEX('vsFISHMIP All TimeSteps'!$AK$3:$AP$1034,vsFISHMIP_Annual_tonnes!$A37,AL$1)</f>
        <v>231221.16</v>
      </c>
      <c r="AM37" cm="1">
        <f t="array" ref="AM37">INDEX('vsFISHMIP All TimeSteps'!$AK$3:$AP$1034,vsFISHMIP_Annual_tonnes!$A37,AM$1)</f>
        <v>134417.28</v>
      </c>
      <c r="AN37" cm="1">
        <f t="array" ref="AN37">INDEX('vsFISHMIP All TimeSteps'!$AK$3:$AP$1034,vsFISHMIP_Annual_tonnes!$A37,AN$1)</f>
        <v>214647.11</v>
      </c>
      <c r="AO37" cm="1">
        <f t="array" ref="AO37">INDEX('vsFISHMIP All TimeSteps'!$AK$3:$AP$1034,vsFISHMIP_Annual_tonnes!$A37,AO$1)</f>
        <v>0</v>
      </c>
      <c r="AP37" cm="1">
        <f t="array" ref="AP37">INDEX('vsFISHMIP All TimeSteps'!$AK$3:$AP$1034,vsFISHMIP_Annual_tonnes!$A37,AP$1)</f>
        <v>1823672.8</v>
      </c>
      <c r="AQ37" cm="1">
        <f t="array" ref="AQ37">INDEX('vsFISHMIP All TimeSteps'!$AK$3:$AP$1034,vsFISHMIP_Annual_tonnes!$A37,AQ$1)</f>
        <v>246890.58</v>
      </c>
      <c r="AT37">
        <v>2049</v>
      </c>
      <c r="AU37" cm="1">
        <f t="array" ref="AU37">INDEX('vsFISHMIP All TimeSteps'!$AT$3:$AY$1034,vsFISHMIP_Annual_tonnes!$A37,AU$1)</f>
        <v>221934.88</v>
      </c>
      <c r="AV37" cm="1">
        <f t="array" ref="AV37">INDEX('vsFISHMIP All TimeSteps'!$AT$3:$AY$1034,vsFISHMIP_Annual_tonnes!$A37,AV$1)</f>
        <v>131947.07999999999</v>
      </c>
      <c r="AW37" cm="1">
        <f t="array" ref="AW37">INDEX('vsFISHMIP All TimeSteps'!$AT$3:$AY$1034,vsFISHMIP_Annual_tonnes!$A37,AW$1)</f>
        <v>221396.14</v>
      </c>
      <c r="AX37" cm="1">
        <f t="array" ref="AX37">INDEX('vsFISHMIP All TimeSteps'!$AT$3:$AY$1034,vsFISHMIP_Annual_tonnes!$A37,AX$1)</f>
        <v>0</v>
      </c>
      <c r="AY37" cm="1">
        <f t="array" ref="AY37">INDEX('vsFISHMIP All TimeSteps'!$AT$3:$AY$1034,vsFISHMIP_Annual_tonnes!$A37,AY$1)</f>
        <v>1691162.8</v>
      </c>
      <c r="AZ37" cm="1">
        <f t="array" ref="AZ37">INDEX('vsFISHMIP All TimeSteps'!$AT$3:$AY$1034,vsFISHMIP_Annual_tonnes!$A37,AZ$1)</f>
        <v>245793.08</v>
      </c>
      <c r="BA37" s="5"/>
    </row>
    <row r="38" spans="1:53" x14ac:dyDescent="0.2">
      <c r="A38">
        <f t="shared" si="0"/>
        <v>421</v>
      </c>
      <c r="C38">
        <v>2050</v>
      </c>
      <c r="D38" cm="1">
        <f t="array" ref="D38">INDEX('vsFISHMIP All TimeSteps'!$C$3:$P$1034,vsFISHMIP_Annual_tonnes!$A38,vsFISHMIP_Annual_tonnes!D$1)</f>
        <v>649685.80000000005</v>
      </c>
      <c r="E38" cm="1">
        <f t="array" ref="E38">INDEX('vsFISHMIP All TimeSteps'!$C$3:$P$1034,vsFISHMIP_Annual_tonnes!$A38,vsFISHMIP_Annual_tonnes!E$1)</f>
        <v>733699.3600000001</v>
      </c>
      <c r="F38" cm="1">
        <f t="array" ref="F38">INDEX('vsFISHMIP All TimeSteps'!$C$3:$P$1034,vsFISHMIP_Annual_tonnes!$A38,vsFISHMIP_Annual_tonnes!F$1)</f>
        <v>342422.47</v>
      </c>
      <c r="G38">
        <v>3419.7002000000002</v>
      </c>
      <c r="H38">
        <v>4118.3720000000003</v>
      </c>
      <c r="I38" cm="1">
        <f t="array" ref="I38">INDEX('vsFISHMIP All TimeSteps'!$C$3:$P$1034,vsFISHMIP_Annual_tonnes!$A38,vsFISHMIP_Annual_tonnes!I$1)</f>
        <v>2118363.5</v>
      </c>
      <c r="J38" cm="1">
        <f t="array" ref="J38">INDEX('vsFISHMIP All TimeSteps'!$C$3:$P$1034,vsFISHMIP_Annual_tonnes!$A38,vsFISHMIP_Annual_tonnes!J$1)</f>
        <v>5587762.5</v>
      </c>
      <c r="K38" cm="1">
        <f t="array" ref="K38">INDEX('vsFISHMIP All TimeSteps'!$C$3:$P$1034,vsFISHMIP_Annual_tonnes!$A38,vsFISHMIP_Annual_tonnes!K$1)</f>
        <v>3271098.2</v>
      </c>
      <c r="L38">
        <v>12976368</v>
      </c>
      <c r="M38">
        <v>1570221.9</v>
      </c>
      <c r="N38" cm="1">
        <f t="array" ref="N38">INDEX('vsFISHMIP All TimeSteps'!$C$3:$P$1034,vsFISHMIP_Annual_tonnes!$A38,vsFISHMIP_Annual_tonnes!N$1)</f>
        <v>524062.06</v>
      </c>
      <c r="O38" cm="1">
        <f t="array" ref="O38">INDEX('vsFISHMIP All TimeSteps'!$C$3:$P$1034,vsFISHMIP_Annual_tonnes!$A38,vsFISHMIP_Annual_tonnes!O$1)</f>
        <v>1427849.1</v>
      </c>
      <c r="P38">
        <v>1623774.2</v>
      </c>
      <c r="Q38">
        <v>662476.43999999994</v>
      </c>
      <c r="T38">
        <v>2050</v>
      </c>
      <c r="U38" cm="1">
        <f t="array" ref="U38">INDEX('vsFISHMIP All TimeSteps'!$T$3:$AG$1034,vsFISHMIP_Annual_tonnes!$A38,U$1)</f>
        <v>676234.94</v>
      </c>
      <c r="V38" cm="1">
        <f t="array" ref="V38">INDEX('vsFISHMIP All TimeSteps'!$T$3:$AG$1034,vsFISHMIP_Annual_tonnes!$A38,V$1)</f>
        <v>703102.2</v>
      </c>
      <c r="W38" cm="1">
        <f t="array" ref="W38">INDEX('vsFISHMIP All TimeSteps'!$T$3:$AG$1034,vsFISHMIP_Annual_tonnes!$A38,W$1)</f>
        <v>275057.77</v>
      </c>
      <c r="X38">
        <v>3197.0841999999998</v>
      </c>
      <c r="Y38">
        <v>4223.1265000000003</v>
      </c>
      <c r="Z38" cm="1">
        <f t="array" ref="Z38">INDEX('vsFISHMIP All TimeSteps'!$T$3:$AG$1034,vsFISHMIP_Annual_tonnes!$A38,Z$1)</f>
        <v>1926582.5</v>
      </c>
      <c r="AA38" cm="1">
        <f t="array" ref="AA38">INDEX('vsFISHMIP All TimeSteps'!$T$3:$AG$1034,vsFISHMIP_Annual_tonnes!$A38,AA$1)</f>
        <v>266683.09999999998</v>
      </c>
      <c r="AC38">
        <v>9504551</v>
      </c>
      <c r="AD38">
        <v>1307461.2</v>
      </c>
      <c r="AE38" cm="1">
        <f t="array" ref="AE38">INDEX('vsFISHMIP All TimeSteps'!$T$3:$AG$1034,vsFISHMIP_Annual_tonnes!$A38,AE$1)</f>
        <v>403890.9</v>
      </c>
      <c r="AF38" cm="1">
        <f t="array" ref="AF38">INDEX('vsFISHMIP All TimeSteps'!$T$3:$AG$1034,vsFISHMIP_Annual_tonnes!$A38,AF$1)</f>
        <v>1248327</v>
      </c>
      <c r="AG38">
        <v>1183813.3999999999</v>
      </c>
      <c r="AH38">
        <v>622441.5</v>
      </c>
      <c r="AK38">
        <v>2050</v>
      </c>
      <c r="AL38" cm="1">
        <f t="array" ref="AL38">INDEX('vsFISHMIP All TimeSteps'!$AK$3:$AP$1034,vsFISHMIP_Annual_tonnes!$A38,AL$1)</f>
        <v>235698.95</v>
      </c>
      <c r="AM38" cm="1">
        <f t="array" ref="AM38">INDEX('vsFISHMIP All TimeSteps'!$AK$3:$AP$1034,vsFISHMIP_Annual_tonnes!$A38,AM$1)</f>
        <v>128836.2</v>
      </c>
      <c r="AN38" cm="1">
        <f t="array" ref="AN38">INDEX('vsFISHMIP All TimeSteps'!$AK$3:$AP$1034,vsFISHMIP_Annual_tonnes!$A38,AN$1)</f>
        <v>268275.09999999998</v>
      </c>
      <c r="AO38" cm="1">
        <f t="array" ref="AO38">INDEX('vsFISHMIP All TimeSteps'!$AK$3:$AP$1034,vsFISHMIP_Annual_tonnes!$A38,AO$1)</f>
        <v>0</v>
      </c>
      <c r="AP38" cm="1">
        <f t="array" ref="AP38">INDEX('vsFISHMIP All TimeSteps'!$AK$3:$AP$1034,vsFISHMIP_Annual_tonnes!$A38,AP$1)</f>
        <v>1873610.8</v>
      </c>
      <c r="AQ38" cm="1">
        <f t="array" ref="AQ38">INDEX('vsFISHMIP All TimeSteps'!$AK$3:$AP$1034,vsFISHMIP_Annual_tonnes!$A38,AQ$1)</f>
        <v>244752.47</v>
      </c>
      <c r="AT38">
        <v>2050</v>
      </c>
      <c r="AU38" cm="1">
        <f t="array" ref="AU38">INDEX('vsFISHMIP All TimeSteps'!$AT$3:$AY$1034,vsFISHMIP_Annual_tonnes!$A38,AU$1)</f>
        <v>206349.84</v>
      </c>
      <c r="AV38" cm="1">
        <f t="array" ref="AV38">INDEX('vsFISHMIP All TimeSteps'!$AT$3:$AY$1034,vsFISHMIP_Annual_tonnes!$A38,AV$1)</f>
        <v>76003.960000000006</v>
      </c>
      <c r="AW38" cm="1">
        <f t="array" ref="AW38">INDEX('vsFISHMIP All TimeSteps'!$AT$3:$AY$1034,vsFISHMIP_Annual_tonnes!$A38,AW$1)</f>
        <v>287377.59999999998</v>
      </c>
      <c r="AX38" cm="1">
        <f t="array" ref="AX38">INDEX('vsFISHMIP All TimeSteps'!$AT$3:$AY$1034,vsFISHMIP_Annual_tonnes!$A38,AX$1)</f>
        <v>0</v>
      </c>
      <c r="AY38" cm="1">
        <f t="array" ref="AY38">INDEX('vsFISHMIP All TimeSteps'!$AT$3:$AY$1034,vsFISHMIP_Annual_tonnes!$A38,AY$1)</f>
        <v>1688192.2</v>
      </c>
      <c r="AZ38" cm="1">
        <f t="array" ref="AZ38">INDEX('vsFISHMIP All TimeSteps'!$AT$3:$AY$1034,vsFISHMIP_Annual_tonnes!$A38,AZ$1)</f>
        <v>238390.11</v>
      </c>
      <c r="BA38" s="5"/>
    </row>
    <row r="39" spans="1:53" x14ac:dyDescent="0.2">
      <c r="A39">
        <f t="shared" si="0"/>
        <v>433</v>
      </c>
      <c r="C39">
        <v>2051</v>
      </c>
      <c r="D39" cm="1">
        <f t="array" ref="D39">INDEX('vsFISHMIP All TimeSteps'!$C$3:$P$1034,vsFISHMIP_Annual_tonnes!$A39,vsFISHMIP_Annual_tonnes!D$1)</f>
        <v>474658.44</v>
      </c>
      <c r="E39" cm="1">
        <f t="array" ref="E39">INDEX('vsFISHMIP All TimeSteps'!$C$3:$P$1034,vsFISHMIP_Annual_tonnes!$A39,vsFISHMIP_Annual_tonnes!E$1)</f>
        <v>756806.10000000009</v>
      </c>
      <c r="F39" cm="1">
        <f t="array" ref="F39">INDEX('vsFISHMIP All TimeSteps'!$C$3:$P$1034,vsFISHMIP_Annual_tonnes!$A39,vsFISHMIP_Annual_tonnes!F$1)</f>
        <v>330236.34000000003</v>
      </c>
      <c r="G39">
        <v>3311.5383000000002</v>
      </c>
      <c r="H39">
        <v>4582.2619999999997</v>
      </c>
      <c r="I39" cm="1">
        <f t="array" ref="I39">INDEX('vsFISHMIP All TimeSteps'!$C$3:$P$1034,vsFISHMIP_Annual_tonnes!$A39,vsFISHMIP_Annual_tonnes!I$1)</f>
        <v>2086560.5</v>
      </c>
      <c r="J39" cm="1">
        <f t="array" ref="J39">INDEX('vsFISHMIP All TimeSteps'!$C$3:$P$1034,vsFISHMIP_Annual_tonnes!$A39,vsFISHMIP_Annual_tonnes!J$1)</f>
        <v>5467971</v>
      </c>
      <c r="K39" cm="1">
        <f t="array" ref="K39">INDEX('vsFISHMIP All TimeSteps'!$C$3:$P$1034,vsFISHMIP_Annual_tonnes!$A39,vsFISHMIP_Annual_tonnes!K$1)</f>
        <v>3306468</v>
      </c>
      <c r="L39">
        <v>11664402</v>
      </c>
      <c r="M39">
        <v>1885838</v>
      </c>
      <c r="N39" cm="1">
        <f t="array" ref="N39">INDEX('vsFISHMIP All TimeSteps'!$C$3:$P$1034,vsFISHMIP_Annual_tonnes!$A39,vsFISHMIP_Annual_tonnes!N$1)</f>
        <v>489519</v>
      </c>
      <c r="O39" cm="1">
        <f t="array" ref="O39">INDEX('vsFISHMIP All TimeSteps'!$C$3:$P$1034,vsFISHMIP_Annual_tonnes!$A39,vsFISHMIP_Annual_tonnes!O$1)</f>
        <v>1139839.8</v>
      </c>
      <c r="P39">
        <v>1448405</v>
      </c>
      <c r="Q39">
        <v>795233.94</v>
      </c>
      <c r="T39">
        <v>2051</v>
      </c>
      <c r="U39" cm="1">
        <f t="array" ref="U39">INDEX('vsFISHMIP All TimeSteps'!$T$3:$AG$1034,vsFISHMIP_Annual_tonnes!$A39,U$1)</f>
        <v>438538.06</v>
      </c>
      <c r="V39" cm="1">
        <f t="array" ref="V39">INDEX('vsFISHMIP All TimeSteps'!$T$3:$AG$1034,vsFISHMIP_Annual_tonnes!$A39,V$1)</f>
        <v>674196.25</v>
      </c>
      <c r="W39" cm="1">
        <f t="array" ref="W39">INDEX('vsFISHMIP All TimeSteps'!$T$3:$AG$1034,vsFISHMIP_Annual_tonnes!$A39,W$1)</f>
        <v>245839.39600000001</v>
      </c>
      <c r="X39">
        <v>3218.5817999999999</v>
      </c>
      <c r="Y39">
        <v>4596.4260000000004</v>
      </c>
      <c r="Z39" cm="1">
        <f t="array" ref="Z39">INDEX('vsFISHMIP All TimeSteps'!$T$3:$AG$1034,vsFISHMIP_Annual_tonnes!$A39,Z$1)</f>
        <v>1916498.1</v>
      </c>
      <c r="AA39" cm="1">
        <f t="array" ref="AA39">INDEX('vsFISHMIP All TimeSteps'!$T$3:$AG$1034,vsFISHMIP_Annual_tonnes!$A39,AA$1)</f>
        <v>259864.83</v>
      </c>
      <c r="AC39">
        <v>9958040</v>
      </c>
      <c r="AD39">
        <v>1826808.9</v>
      </c>
      <c r="AE39" cm="1">
        <f t="array" ref="AE39">INDEX('vsFISHMIP All TimeSteps'!$T$3:$AG$1034,vsFISHMIP_Annual_tonnes!$A39,AE$1)</f>
        <v>420827.97</v>
      </c>
      <c r="AF39" cm="1">
        <f t="array" ref="AF39">INDEX('vsFISHMIP All TimeSteps'!$T$3:$AG$1034,vsFISHMIP_Annual_tonnes!$A39,AF$1)</f>
        <v>644328.1</v>
      </c>
      <c r="AG39">
        <v>1249657.6000000001</v>
      </c>
      <c r="AH39">
        <v>761226.9</v>
      </c>
      <c r="AK39">
        <v>2051</v>
      </c>
      <c r="AL39" cm="1">
        <f t="array" ref="AL39">INDEX('vsFISHMIP All TimeSteps'!$AK$3:$AP$1034,vsFISHMIP_Annual_tonnes!$A39,AL$1)</f>
        <v>239101.4</v>
      </c>
      <c r="AM39" cm="1">
        <f t="array" ref="AM39">INDEX('vsFISHMIP All TimeSteps'!$AK$3:$AP$1034,vsFISHMIP_Annual_tonnes!$A39,AM$1)</f>
        <v>125700.49</v>
      </c>
      <c r="AN39" cm="1">
        <f t="array" ref="AN39">INDEX('vsFISHMIP All TimeSteps'!$AK$3:$AP$1034,vsFISHMIP_Annual_tonnes!$A39,AN$1)</f>
        <v>325395.62</v>
      </c>
      <c r="AO39" cm="1">
        <f t="array" ref="AO39">INDEX('vsFISHMIP All TimeSteps'!$AK$3:$AP$1034,vsFISHMIP_Annual_tonnes!$A39,AO$1)</f>
        <v>0</v>
      </c>
      <c r="AP39" cm="1">
        <f t="array" ref="AP39">INDEX('vsFISHMIP All TimeSteps'!$AK$3:$AP$1034,vsFISHMIP_Annual_tonnes!$A39,AP$1)</f>
        <v>1843014.9</v>
      </c>
      <c r="AQ39" cm="1">
        <f t="array" ref="AQ39">INDEX('vsFISHMIP All TimeSteps'!$AK$3:$AP$1034,vsFISHMIP_Annual_tonnes!$A39,AQ$1)</f>
        <v>243545.52</v>
      </c>
      <c r="AT39">
        <v>2051</v>
      </c>
      <c r="AU39" cm="1">
        <f t="array" ref="AU39">INDEX('vsFISHMIP All TimeSteps'!$AT$3:$AY$1034,vsFISHMIP_Annual_tonnes!$A39,AU$1)</f>
        <v>190279.28</v>
      </c>
      <c r="AV39" cm="1">
        <f t="array" ref="AV39">INDEX('vsFISHMIP All TimeSteps'!$AT$3:$AY$1034,vsFISHMIP_Annual_tonnes!$A39,AV$1)</f>
        <v>75667.195000000007</v>
      </c>
      <c r="AW39" cm="1">
        <f t="array" ref="AW39">INDEX('vsFISHMIP All TimeSteps'!$AT$3:$AY$1034,vsFISHMIP_Annual_tonnes!$A39,AW$1)</f>
        <v>311710.65999999997</v>
      </c>
      <c r="AX39" cm="1">
        <f t="array" ref="AX39">INDEX('vsFISHMIP All TimeSteps'!$AT$3:$AY$1034,vsFISHMIP_Annual_tonnes!$A39,AX$1)</f>
        <v>0</v>
      </c>
      <c r="AY39" cm="1">
        <f t="array" ref="AY39">INDEX('vsFISHMIP All TimeSteps'!$AT$3:$AY$1034,vsFISHMIP_Annual_tonnes!$A39,AY$1)</f>
        <v>1685335.2</v>
      </c>
      <c r="AZ39" cm="1">
        <f t="array" ref="AZ39">INDEX('vsFISHMIP All TimeSteps'!$AT$3:$AY$1034,vsFISHMIP_Annual_tonnes!$A39,AZ$1)</f>
        <v>231162.67</v>
      </c>
      <c r="BA39" s="5"/>
    </row>
    <row r="40" spans="1:53" x14ac:dyDescent="0.2">
      <c r="A40">
        <f t="shared" si="0"/>
        <v>445</v>
      </c>
      <c r="C40">
        <v>2052</v>
      </c>
      <c r="D40" cm="1">
        <f t="array" ref="D40">INDEX('vsFISHMIP All TimeSteps'!$C$3:$P$1034,vsFISHMIP_Annual_tonnes!$A40,vsFISHMIP_Annual_tonnes!D$1)</f>
        <v>514994.88</v>
      </c>
      <c r="E40" cm="1">
        <f t="array" ref="E40">INDEX('vsFISHMIP All TimeSteps'!$C$3:$P$1034,vsFISHMIP_Annual_tonnes!$A40,vsFISHMIP_Annual_tonnes!E$1)</f>
        <v>741379.14000000013</v>
      </c>
      <c r="F40" cm="1">
        <f t="array" ref="F40">INDEX('vsFISHMIP All TimeSteps'!$C$3:$P$1034,vsFISHMIP_Annual_tonnes!$A40,vsFISHMIP_Annual_tonnes!F$1)</f>
        <v>346085.78</v>
      </c>
      <c r="G40">
        <v>3266.7993000000001</v>
      </c>
      <c r="H40">
        <v>5391.3964999999998</v>
      </c>
      <c r="I40" cm="1">
        <f t="array" ref="I40">INDEX('vsFISHMIP All TimeSteps'!$C$3:$P$1034,vsFISHMIP_Annual_tonnes!$A40,vsFISHMIP_Annual_tonnes!I$1)</f>
        <v>2125139.2000000002</v>
      </c>
      <c r="J40" cm="1">
        <f t="array" ref="J40">INDEX('vsFISHMIP All TimeSteps'!$C$3:$P$1034,vsFISHMIP_Annual_tonnes!$A40,vsFISHMIP_Annual_tonnes!J$1)</f>
        <v>5488771.5</v>
      </c>
      <c r="K40" cm="1">
        <f t="array" ref="K40">INDEX('vsFISHMIP All TimeSteps'!$C$3:$P$1034,vsFISHMIP_Annual_tonnes!$A40,vsFISHMIP_Annual_tonnes!K$1)</f>
        <v>3276240</v>
      </c>
      <c r="L40">
        <v>11205618</v>
      </c>
      <c r="M40">
        <v>2244427</v>
      </c>
      <c r="N40" cm="1">
        <f t="array" ref="N40">INDEX('vsFISHMIP All TimeSteps'!$C$3:$P$1034,vsFISHMIP_Annual_tonnes!$A40,vsFISHMIP_Annual_tonnes!N$1)</f>
        <v>489609.22</v>
      </c>
      <c r="O40" cm="1">
        <f t="array" ref="O40">INDEX('vsFISHMIP All TimeSteps'!$C$3:$P$1034,vsFISHMIP_Annual_tonnes!$A40,vsFISHMIP_Annual_tonnes!O$1)</f>
        <v>974050</v>
      </c>
      <c r="P40">
        <v>1402249.2</v>
      </c>
      <c r="Q40">
        <v>918934.44</v>
      </c>
      <c r="T40">
        <v>2052</v>
      </c>
      <c r="U40" cm="1">
        <f t="array" ref="U40">INDEX('vsFISHMIP All TimeSteps'!$T$3:$AG$1034,vsFISHMIP_Annual_tonnes!$A40,U$1)</f>
        <v>616265.93999999994</v>
      </c>
      <c r="V40" cm="1">
        <f t="array" ref="V40">INDEX('vsFISHMIP All TimeSteps'!$T$3:$AG$1034,vsFISHMIP_Annual_tonnes!$A40,V$1)</f>
        <v>667580.80000000005</v>
      </c>
      <c r="W40" cm="1">
        <f t="array" ref="W40">INDEX('vsFISHMIP All TimeSteps'!$T$3:$AG$1034,vsFISHMIP_Annual_tonnes!$A40,W$1)</f>
        <v>253842.91899999999</v>
      </c>
      <c r="X40">
        <v>3160.6237999999998</v>
      </c>
      <c r="Y40">
        <v>5242.9930000000004</v>
      </c>
      <c r="Z40" cm="1">
        <f t="array" ref="Z40">INDEX('vsFISHMIP All TimeSteps'!$T$3:$AG$1034,vsFISHMIP_Annual_tonnes!$A40,Z$1)</f>
        <v>1966260.2</v>
      </c>
      <c r="AA40" cm="1">
        <f t="array" ref="AA40">INDEX('vsFISHMIP All TimeSteps'!$T$3:$AG$1034,vsFISHMIP_Annual_tonnes!$A40,AA$1)</f>
        <v>243212.53</v>
      </c>
      <c r="AC40">
        <v>9873916</v>
      </c>
      <c r="AD40">
        <v>2075105.9</v>
      </c>
      <c r="AE40" cm="1">
        <f t="array" ref="AE40">INDEX('vsFISHMIP All TimeSteps'!$T$3:$AG$1034,vsFISHMIP_Annual_tonnes!$A40,AE$1)</f>
        <v>403544.34</v>
      </c>
      <c r="AF40" cm="1">
        <f t="array" ref="AF40">INDEX('vsFISHMIP All TimeSteps'!$T$3:$AG$1034,vsFISHMIP_Annual_tonnes!$A40,AF$1)</f>
        <v>967579.8</v>
      </c>
      <c r="AG40">
        <v>1181917.6000000001</v>
      </c>
      <c r="AH40">
        <v>831230.2</v>
      </c>
      <c r="AK40">
        <v>2052</v>
      </c>
      <c r="AL40" cm="1">
        <f t="array" ref="AL40">INDEX('vsFISHMIP All TimeSteps'!$AK$3:$AP$1034,vsFISHMIP_Annual_tonnes!$A40,AL$1)</f>
        <v>233502.23</v>
      </c>
      <c r="AM40" cm="1">
        <f t="array" ref="AM40">INDEX('vsFISHMIP All TimeSteps'!$AK$3:$AP$1034,vsFISHMIP_Annual_tonnes!$A40,AM$1)</f>
        <v>110768.89</v>
      </c>
      <c r="AN40" cm="1">
        <f t="array" ref="AN40">INDEX('vsFISHMIP All TimeSteps'!$AK$3:$AP$1034,vsFISHMIP_Annual_tonnes!$A40,AN$1)</f>
        <v>342393.66</v>
      </c>
      <c r="AO40" cm="1">
        <f t="array" ref="AO40">INDEX('vsFISHMIP All TimeSteps'!$AK$3:$AP$1034,vsFISHMIP_Annual_tonnes!$A40,AO$1)</f>
        <v>0</v>
      </c>
      <c r="AP40" cm="1">
        <f t="array" ref="AP40">INDEX('vsFISHMIP All TimeSteps'!$AK$3:$AP$1034,vsFISHMIP_Annual_tonnes!$A40,AP$1)</f>
        <v>1881155.6</v>
      </c>
      <c r="AQ40" cm="1">
        <f t="array" ref="AQ40">INDEX('vsFISHMIP All TimeSteps'!$AK$3:$AP$1034,vsFISHMIP_Annual_tonnes!$A40,AQ$1)</f>
        <v>243983.45</v>
      </c>
      <c r="AT40">
        <v>2052</v>
      </c>
      <c r="AU40" cm="1">
        <f t="array" ref="AU40">INDEX('vsFISHMIP All TimeSteps'!$AT$3:$AY$1034,vsFISHMIP_Annual_tonnes!$A40,AU$1)</f>
        <v>196106.42</v>
      </c>
      <c r="AV40" cm="1">
        <f t="array" ref="AV40">INDEX('vsFISHMIP All TimeSteps'!$AT$3:$AY$1034,vsFISHMIP_Annual_tonnes!$A40,AV$1)</f>
        <v>79960.516000000003</v>
      </c>
      <c r="AW40" cm="1">
        <f t="array" ref="AW40">INDEX('vsFISHMIP All TimeSteps'!$AT$3:$AY$1034,vsFISHMIP_Annual_tonnes!$A40,AW$1)</f>
        <v>226875.05</v>
      </c>
      <c r="AX40" cm="1">
        <f t="array" ref="AX40">INDEX('vsFISHMIP All TimeSteps'!$AT$3:$AY$1034,vsFISHMIP_Annual_tonnes!$A40,AX$1)</f>
        <v>0</v>
      </c>
      <c r="AY40" cm="1">
        <f t="array" ref="AY40">INDEX('vsFISHMIP All TimeSteps'!$AT$3:$AY$1034,vsFISHMIP_Annual_tonnes!$A40,AY$1)</f>
        <v>1739854.5</v>
      </c>
      <c r="AZ40" cm="1">
        <f t="array" ref="AZ40">INDEX('vsFISHMIP All TimeSteps'!$AT$3:$AY$1034,vsFISHMIP_Annual_tonnes!$A40,AZ$1)</f>
        <v>226405.81</v>
      </c>
      <c r="BA40" s="5"/>
    </row>
    <row r="41" spans="1:53" x14ac:dyDescent="0.2">
      <c r="A41">
        <f t="shared" si="0"/>
        <v>457</v>
      </c>
      <c r="C41">
        <v>2053</v>
      </c>
      <c r="D41" cm="1">
        <f t="array" ref="D41">INDEX('vsFISHMIP All TimeSteps'!$C$3:$P$1034,vsFISHMIP_Annual_tonnes!$A41,vsFISHMIP_Annual_tonnes!D$1)</f>
        <v>603393.6</v>
      </c>
      <c r="E41" cm="1">
        <f t="array" ref="E41">INDEX('vsFISHMIP All TimeSteps'!$C$3:$P$1034,vsFISHMIP_Annual_tonnes!$A41,vsFISHMIP_Annual_tonnes!E$1)</f>
        <v>736299.2</v>
      </c>
      <c r="F41" cm="1">
        <f t="array" ref="F41">INDEX('vsFISHMIP All TimeSteps'!$C$3:$P$1034,vsFISHMIP_Annual_tonnes!$A41,vsFISHMIP_Annual_tonnes!F$1)</f>
        <v>353705.94</v>
      </c>
      <c r="G41">
        <v>3399.6170000000002</v>
      </c>
      <c r="H41">
        <v>4076.3647000000001</v>
      </c>
      <c r="I41" cm="1">
        <f t="array" ref="I41">INDEX('vsFISHMIP All TimeSteps'!$C$3:$P$1034,vsFISHMIP_Annual_tonnes!$A41,vsFISHMIP_Annual_tonnes!I$1)</f>
        <v>2062473.1</v>
      </c>
      <c r="J41" cm="1">
        <f t="array" ref="J41">INDEX('vsFISHMIP All TimeSteps'!$C$3:$P$1034,vsFISHMIP_Annual_tonnes!$A41,vsFISHMIP_Annual_tonnes!J$1)</f>
        <v>5639260.5</v>
      </c>
      <c r="K41" cm="1">
        <f t="array" ref="K41">INDEX('vsFISHMIP All TimeSteps'!$C$3:$P$1034,vsFISHMIP_Annual_tonnes!$A41,vsFISHMIP_Annual_tonnes!K$1)</f>
        <v>3272230</v>
      </c>
      <c r="L41">
        <v>11777123</v>
      </c>
      <c r="M41">
        <v>1165341.8999999999</v>
      </c>
      <c r="N41" cm="1">
        <f t="array" ref="N41">INDEX('vsFISHMIP All TimeSteps'!$C$3:$P$1034,vsFISHMIP_Annual_tonnes!$A41,vsFISHMIP_Annual_tonnes!N$1)</f>
        <v>525171.80000000005</v>
      </c>
      <c r="O41" cm="1">
        <f t="array" ref="O41">INDEX('vsFISHMIP All TimeSteps'!$C$3:$P$1034,vsFISHMIP_Annual_tonnes!$A41,vsFISHMIP_Annual_tonnes!O$1)</f>
        <v>1013492.5</v>
      </c>
      <c r="P41">
        <v>1477271.5</v>
      </c>
      <c r="Q41">
        <v>557965.1</v>
      </c>
      <c r="T41">
        <v>2053</v>
      </c>
      <c r="U41" cm="1">
        <f t="array" ref="U41">INDEX('vsFISHMIP All TimeSteps'!$T$3:$AG$1034,vsFISHMIP_Annual_tonnes!$A41,U$1)</f>
        <v>644848.6</v>
      </c>
      <c r="V41" cm="1">
        <f t="array" ref="V41">INDEX('vsFISHMIP All TimeSteps'!$T$3:$AG$1034,vsFISHMIP_Annual_tonnes!$A41,V$1)</f>
        <v>662958</v>
      </c>
      <c r="W41" cm="1">
        <f t="array" ref="W41">INDEX('vsFISHMIP All TimeSteps'!$T$3:$AG$1034,vsFISHMIP_Annual_tonnes!$A41,W$1)</f>
        <v>265168.79200000002</v>
      </c>
      <c r="X41">
        <v>3239.7411999999999</v>
      </c>
      <c r="Y41">
        <v>5328.8856999999998</v>
      </c>
      <c r="Z41" cm="1">
        <f t="array" ref="Z41">INDEX('vsFISHMIP All TimeSteps'!$T$3:$AG$1034,vsFISHMIP_Annual_tonnes!$A41,Z$1)</f>
        <v>2061829.8</v>
      </c>
      <c r="AA41" cm="1">
        <f t="array" ref="AA41">INDEX('vsFISHMIP All TimeSteps'!$T$3:$AG$1034,vsFISHMIP_Annual_tonnes!$A41,AA$1)</f>
        <v>240548.08</v>
      </c>
      <c r="AC41">
        <v>10749332</v>
      </c>
      <c r="AD41">
        <v>2260688.5</v>
      </c>
      <c r="AE41" cm="1">
        <f t="array" ref="AE41">INDEX('vsFISHMIP All TimeSteps'!$T$3:$AG$1034,vsFISHMIP_Annual_tonnes!$A41,AE$1)</f>
        <v>434324.38</v>
      </c>
      <c r="AF41" cm="1">
        <f t="array" ref="AF41">INDEX('vsFISHMIP All TimeSteps'!$T$3:$AG$1034,vsFISHMIP_Annual_tonnes!$A41,AF$1)</f>
        <v>1292716.8999999999</v>
      </c>
      <c r="AG41">
        <v>1268626.2</v>
      </c>
      <c r="AH41">
        <v>918496.6</v>
      </c>
      <c r="AK41">
        <v>2053</v>
      </c>
      <c r="AL41" cm="1">
        <f t="array" ref="AL41">INDEX('vsFISHMIP All TimeSteps'!$AK$3:$AP$1034,vsFISHMIP_Annual_tonnes!$A41,AL$1)</f>
        <v>233967.73</v>
      </c>
      <c r="AM41" cm="1">
        <f t="array" ref="AM41">INDEX('vsFISHMIP All TimeSteps'!$AK$3:$AP$1034,vsFISHMIP_Annual_tonnes!$A41,AM$1)</f>
        <v>121459.52</v>
      </c>
      <c r="AN41" cm="1">
        <f t="array" ref="AN41">INDEX('vsFISHMIP All TimeSteps'!$AK$3:$AP$1034,vsFISHMIP_Annual_tonnes!$A41,AN$1)</f>
        <v>354366.53</v>
      </c>
      <c r="AO41" cm="1">
        <f t="array" ref="AO41">INDEX('vsFISHMIP All TimeSteps'!$AK$3:$AP$1034,vsFISHMIP_Annual_tonnes!$A41,AO$1)</f>
        <v>0</v>
      </c>
      <c r="AP41" cm="1">
        <f t="array" ref="AP41">INDEX('vsFISHMIP All TimeSteps'!$AK$3:$AP$1034,vsFISHMIP_Annual_tonnes!$A41,AP$1)</f>
        <v>1816908.6</v>
      </c>
      <c r="AQ41" cm="1">
        <f t="array" ref="AQ41">INDEX('vsFISHMIP All TimeSteps'!$AK$3:$AP$1034,vsFISHMIP_Annual_tonnes!$A41,AQ$1)</f>
        <v>245564.31</v>
      </c>
      <c r="AT41">
        <v>2053</v>
      </c>
      <c r="AU41" cm="1">
        <f t="array" ref="AU41">INDEX('vsFISHMIP All TimeSteps'!$AT$3:$AY$1034,vsFISHMIP_Annual_tonnes!$A41,AU$1)</f>
        <v>188709.86</v>
      </c>
      <c r="AV41" cm="1">
        <f t="array" ref="AV41">INDEX('vsFISHMIP All TimeSteps'!$AT$3:$AY$1034,vsFISHMIP_Annual_tonnes!$A41,AV$1)</f>
        <v>90240.08</v>
      </c>
      <c r="AW41" cm="1">
        <f t="array" ref="AW41">INDEX('vsFISHMIP All TimeSteps'!$AT$3:$AY$1034,vsFISHMIP_Annual_tonnes!$A41,AW$1)</f>
        <v>261477.14</v>
      </c>
      <c r="AX41" cm="1">
        <f t="array" ref="AX41">INDEX('vsFISHMIP All TimeSteps'!$AT$3:$AY$1034,vsFISHMIP_Annual_tonnes!$A41,AX$1)</f>
        <v>0</v>
      </c>
      <c r="AY41" cm="1">
        <f t="array" ref="AY41">INDEX('vsFISHMIP All TimeSteps'!$AT$3:$AY$1034,vsFISHMIP_Annual_tonnes!$A41,AY$1)</f>
        <v>1836123.5</v>
      </c>
      <c r="AZ41" cm="1">
        <f t="array" ref="AZ41">INDEX('vsFISHMIP All TimeSteps'!$AT$3:$AY$1034,vsFISHMIP_Annual_tonnes!$A41,AZ$1)</f>
        <v>225706.12</v>
      </c>
      <c r="BA41" s="5"/>
    </row>
    <row r="42" spans="1:53" x14ac:dyDescent="0.2">
      <c r="A42">
        <f t="shared" si="0"/>
        <v>469</v>
      </c>
      <c r="C42">
        <v>2054</v>
      </c>
      <c r="D42" cm="1">
        <f t="array" ref="D42">INDEX('vsFISHMIP All TimeSteps'!$C$3:$P$1034,vsFISHMIP_Annual_tonnes!$A42,vsFISHMIP_Annual_tonnes!D$1)</f>
        <v>404133.56</v>
      </c>
      <c r="E42" cm="1">
        <f t="array" ref="E42">INDEX('vsFISHMIP All TimeSteps'!$C$3:$P$1034,vsFISHMIP_Annual_tonnes!$A42,vsFISHMIP_Annual_tonnes!E$1)</f>
        <v>754284.14</v>
      </c>
      <c r="F42" cm="1">
        <f t="array" ref="F42">INDEX('vsFISHMIP All TimeSteps'!$C$3:$P$1034,vsFISHMIP_Annual_tonnes!$A42,vsFISHMIP_Annual_tonnes!F$1)</f>
        <v>319044.40000000002</v>
      </c>
      <c r="G42">
        <v>3427.2283000000002</v>
      </c>
      <c r="H42">
        <v>4661.5039999999999</v>
      </c>
      <c r="I42" cm="1">
        <f t="array" ref="I42">INDEX('vsFISHMIP All TimeSteps'!$C$3:$P$1034,vsFISHMIP_Annual_tonnes!$A42,vsFISHMIP_Annual_tonnes!I$1)</f>
        <v>2022221.2</v>
      </c>
      <c r="J42" cm="1">
        <f t="array" ref="J42">INDEX('vsFISHMIP All TimeSteps'!$C$3:$P$1034,vsFISHMIP_Annual_tonnes!$A42,vsFISHMIP_Annual_tonnes!J$1)</f>
        <v>5392592.5</v>
      </c>
      <c r="K42" cm="1">
        <f t="array" ref="K42">INDEX('vsFISHMIP All TimeSteps'!$C$3:$P$1034,vsFISHMIP_Annual_tonnes!$A42,vsFISHMIP_Annual_tonnes!K$1)</f>
        <v>3278316</v>
      </c>
      <c r="L42">
        <v>12892744</v>
      </c>
      <c r="M42">
        <v>2000889.9</v>
      </c>
      <c r="N42" cm="1">
        <f t="array" ref="N42">INDEX('vsFISHMIP All TimeSteps'!$C$3:$P$1034,vsFISHMIP_Annual_tonnes!$A42,vsFISHMIP_Annual_tonnes!N$1)</f>
        <v>472650.06</v>
      </c>
      <c r="O42" cm="1">
        <f t="array" ref="O42">INDEX('vsFISHMIP All TimeSteps'!$C$3:$P$1034,vsFISHMIP_Annual_tonnes!$A42,vsFISHMIP_Annual_tonnes!O$1)</f>
        <v>573480.5</v>
      </c>
      <c r="P42">
        <v>1648678</v>
      </c>
      <c r="Q42">
        <v>821804.8</v>
      </c>
      <c r="T42">
        <v>2054</v>
      </c>
      <c r="U42" cm="1">
        <f t="array" ref="U42">INDEX('vsFISHMIP All TimeSteps'!$T$3:$AG$1034,vsFISHMIP_Annual_tonnes!$A42,U$1)</f>
        <v>611439.69999999995</v>
      </c>
      <c r="V42" cm="1">
        <f t="array" ref="V42">INDEX('vsFISHMIP All TimeSteps'!$T$3:$AG$1034,vsFISHMIP_Annual_tonnes!$A42,V$1)</f>
        <v>661972.06000000006</v>
      </c>
      <c r="W42" cm="1">
        <f t="array" ref="W42">INDEX('vsFISHMIP All TimeSteps'!$T$3:$AG$1034,vsFISHMIP_Annual_tonnes!$A42,W$1)</f>
        <v>265861.95799999998</v>
      </c>
      <c r="X42">
        <v>3260.0340000000001</v>
      </c>
      <c r="Y42">
        <v>5355.116</v>
      </c>
      <c r="Z42" cm="1">
        <f t="array" ref="Z42">INDEX('vsFISHMIP All TimeSteps'!$T$3:$AG$1034,vsFISHMIP_Annual_tonnes!$A42,Z$1)</f>
        <v>2039691.4</v>
      </c>
      <c r="AA42" cm="1">
        <f t="array" ref="AA42">INDEX('vsFISHMIP All TimeSteps'!$T$3:$AG$1034,vsFISHMIP_Annual_tonnes!$A42,AA$1)</f>
        <v>256247.98</v>
      </c>
      <c r="AC42">
        <v>10128138</v>
      </c>
      <c r="AD42">
        <v>1786900.2</v>
      </c>
      <c r="AE42" cm="1">
        <f t="array" ref="AE42">INDEX('vsFISHMIP All TimeSteps'!$T$3:$AG$1034,vsFISHMIP_Annual_tonnes!$A42,AE$1)</f>
        <v>420804.22</v>
      </c>
      <c r="AF42" cm="1">
        <f t="array" ref="AF42">INDEX('vsFISHMIP All TimeSteps'!$T$3:$AG$1034,vsFISHMIP_Annual_tonnes!$A42,AF$1)</f>
        <v>1365377.2</v>
      </c>
      <c r="AG42">
        <v>1233275</v>
      </c>
      <c r="AH42">
        <v>757781.56</v>
      </c>
      <c r="AK42">
        <v>2054</v>
      </c>
      <c r="AL42" cm="1">
        <f t="array" ref="AL42">INDEX('vsFISHMIP All TimeSteps'!$AK$3:$AP$1034,vsFISHMIP_Annual_tonnes!$A42,AL$1)</f>
        <v>229528.11</v>
      </c>
      <c r="AM42" cm="1">
        <f t="array" ref="AM42">INDEX('vsFISHMIP All TimeSteps'!$AK$3:$AP$1034,vsFISHMIP_Annual_tonnes!$A42,AM$1)</f>
        <v>107765.75999999999</v>
      </c>
      <c r="AN42" cm="1">
        <f t="array" ref="AN42">INDEX('vsFISHMIP All TimeSteps'!$AK$3:$AP$1034,vsFISHMIP_Annual_tonnes!$A42,AN$1)</f>
        <v>295916.53000000003</v>
      </c>
      <c r="AO42" cm="1">
        <f t="array" ref="AO42">INDEX('vsFISHMIP All TimeSteps'!$AK$3:$AP$1034,vsFISHMIP_Annual_tonnes!$A42,AO$1)</f>
        <v>0</v>
      </c>
      <c r="AP42" cm="1">
        <f t="array" ref="AP42">INDEX('vsFISHMIP All TimeSteps'!$AK$3:$AP$1034,vsFISHMIP_Annual_tonnes!$A42,AP$1)</f>
        <v>1778146.9</v>
      </c>
      <c r="AQ42" cm="1">
        <f t="array" ref="AQ42">INDEX('vsFISHMIP All TimeSteps'!$AK$3:$AP$1034,vsFISHMIP_Annual_tonnes!$A42,AQ$1)</f>
        <v>244074.44</v>
      </c>
      <c r="AT42">
        <v>2054</v>
      </c>
      <c r="AU42" cm="1">
        <f t="array" ref="AU42">INDEX('vsFISHMIP All TimeSteps'!$AT$3:$AY$1034,vsFISHMIP_Annual_tonnes!$A42,AU$1)</f>
        <v>192249.92</v>
      </c>
      <c r="AV42" cm="1">
        <f t="array" ref="AV42">INDEX('vsFISHMIP All TimeSteps'!$AT$3:$AY$1034,vsFISHMIP_Annual_tonnes!$A42,AV$1)</f>
        <v>86194.53</v>
      </c>
      <c r="AW42" cm="1">
        <f t="array" ref="AW42">INDEX('vsFISHMIP All TimeSteps'!$AT$3:$AY$1034,vsFISHMIP_Annual_tonnes!$A42,AW$1)</f>
        <v>318665.15999999997</v>
      </c>
      <c r="AX42" cm="1">
        <f t="array" ref="AX42">INDEX('vsFISHMIP All TimeSteps'!$AT$3:$AY$1034,vsFISHMIP_Annual_tonnes!$A42,AX$1)</f>
        <v>0</v>
      </c>
      <c r="AY42" cm="1">
        <f t="array" ref="AY42">INDEX('vsFISHMIP All TimeSteps'!$AT$3:$AY$1034,vsFISHMIP_Annual_tonnes!$A42,AY$1)</f>
        <v>1811592.2</v>
      </c>
      <c r="AZ42" cm="1">
        <f t="array" ref="AZ42">INDEX('vsFISHMIP All TimeSteps'!$AT$3:$AY$1034,vsFISHMIP_Annual_tonnes!$A42,AZ$1)</f>
        <v>228099.1</v>
      </c>
      <c r="BA42" s="5"/>
    </row>
    <row r="43" spans="1:53" x14ac:dyDescent="0.2">
      <c r="A43">
        <f t="shared" si="0"/>
        <v>481</v>
      </c>
      <c r="C43">
        <v>2055</v>
      </c>
      <c r="D43" cm="1">
        <f t="array" ref="D43">INDEX('vsFISHMIP All TimeSteps'!$C$3:$P$1034,vsFISHMIP_Annual_tonnes!$A43,vsFISHMIP_Annual_tonnes!D$1)</f>
        <v>576081.06000000006</v>
      </c>
      <c r="E43" cm="1">
        <f t="array" ref="E43">INDEX('vsFISHMIP All TimeSteps'!$C$3:$P$1034,vsFISHMIP_Annual_tonnes!$A43,vsFISHMIP_Annual_tonnes!E$1)</f>
        <v>778154.72</v>
      </c>
      <c r="F43" cm="1">
        <f t="array" ref="F43">INDEX('vsFISHMIP All TimeSteps'!$C$3:$P$1034,vsFISHMIP_Annual_tonnes!$A43,vsFISHMIP_Annual_tonnes!F$1)</f>
        <v>348064.72</v>
      </c>
      <c r="G43">
        <v>3352.384</v>
      </c>
      <c r="H43">
        <v>4711.7139999999999</v>
      </c>
      <c r="I43" cm="1">
        <f t="array" ref="I43">INDEX('vsFISHMIP All TimeSteps'!$C$3:$P$1034,vsFISHMIP_Annual_tonnes!$A43,vsFISHMIP_Annual_tonnes!I$1)</f>
        <v>2040691.1</v>
      </c>
      <c r="J43" cm="1">
        <f t="array" ref="J43">INDEX('vsFISHMIP All TimeSteps'!$C$3:$P$1034,vsFISHMIP_Annual_tonnes!$A43,vsFISHMIP_Annual_tonnes!J$1)</f>
        <v>5481210</v>
      </c>
      <c r="K43" cm="1">
        <f t="array" ref="K43">INDEX('vsFISHMIP All TimeSteps'!$C$3:$P$1034,vsFISHMIP_Annual_tonnes!$A43,vsFISHMIP_Annual_tonnes!K$1)</f>
        <v>3271318.5</v>
      </c>
      <c r="L43">
        <v>12666000</v>
      </c>
      <c r="M43">
        <v>1789869.6</v>
      </c>
      <c r="N43" cm="1">
        <f t="array" ref="N43">INDEX('vsFISHMIP All TimeSteps'!$C$3:$P$1034,vsFISHMIP_Annual_tonnes!$A43,vsFISHMIP_Annual_tonnes!N$1)</f>
        <v>502349.4</v>
      </c>
      <c r="O43" cm="1">
        <f t="array" ref="O43">INDEX('vsFISHMIP All TimeSteps'!$C$3:$P$1034,vsFISHMIP_Annual_tonnes!$A43,vsFISHMIP_Annual_tonnes!O$1)</f>
        <v>1056649.8999999999</v>
      </c>
      <c r="P43">
        <v>1568624.9</v>
      </c>
      <c r="Q43">
        <v>759960.4</v>
      </c>
      <c r="T43">
        <v>2055</v>
      </c>
      <c r="U43" cm="1">
        <f t="array" ref="U43">INDEX('vsFISHMIP All TimeSteps'!$T$3:$AG$1034,vsFISHMIP_Annual_tonnes!$A43,U$1)</f>
        <v>606723.1</v>
      </c>
      <c r="V43" cm="1">
        <f t="array" ref="V43">INDEX('vsFISHMIP All TimeSteps'!$T$3:$AG$1034,vsFISHMIP_Annual_tonnes!$A43,V$1)</f>
        <v>656285.69999999995</v>
      </c>
      <c r="W43" cm="1">
        <f t="array" ref="W43">INDEX('vsFISHMIP All TimeSteps'!$T$3:$AG$1034,vsFISHMIP_Annual_tonnes!$A43,W$1)</f>
        <v>260532.67</v>
      </c>
      <c r="X43">
        <v>3121.5718000000002</v>
      </c>
      <c r="Y43">
        <v>5023.9650000000001</v>
      </c>
      <c r="Z43" cm="1">
        <f t="array" ref="Z43">INDEX('vsFISHMIP All TimeSteps'!$T$3:$AG$1034,vsFISHMIP_Annual_tonnes!$A43,Z$1)</f>
        <v>1965829</v>
      </c>
      <c r="AA43" cm="1">
        <f t="array" ref="AA43">INDEX('vsFISHMIP All TimeSteps'!$T$3:$AG$1034,vsFISHMIP_Annual_tonnes!$A43,AA$1)</f>
        <v>256636</v>
      </c>
      <c r="AC43">
        <v>9267639</v>
      </c>
      <c r="AD43">
        <v>1286020.5</v>
      </c>
      <c r="AE43" cm="1">
        <f t="array" ref="AE43">INDEX('vsFISHMIP All TimeSteps'!$T$3:$AG$1034,vsFISHMIP_Annual_tonnes!$A43,AE$1)</f>
        <v>410405.75</v>
      </c>
      <c r="AF43" cm="1">
        <f t="array" ref="AF43">INDEX('vsFISHMIP All TimeSteps'!$T$3:$AG$1034,vsFISHMIP_Annual_tonnes!$A43,AF$1)</f>
        <v>1107318.2</v>
      </c>
      <c r="AG43">
        <v>1104600.2</v>
      </c>
      <c r="AH43">
        <v>622867.6</v>
      </c>
      <c r="AK43">
        <v>2055</v>
      </c>
      <c r="AL43" cm="1">
        <f t="array" ref="AL43">INDEX('vsFISHMIP All TimeSteps'!$AK$3:$AP$1034,vsFISHMIP_Annual_tonnes!$A43,AL$1)</f>
        <v>236001</v>
      </c>
      <c r="AM43" cm="1">
        <f t="array" ref="AM43">INDEX('vsFISHMIP All TimeSteps'!$AK$3:$AP$1034,vsFISHMIP_Annual_tonnes!$A43,AM$1)</f>
        <v>128782.55499999999</v>
      </c>
      <c r="AN43" cm="1">
        <f t="array" ref="AN43">INDEX('vsFISHMIP All TimeSteps'!$AK$3:$AP$1034,vsFISHMIP_Annual_tonnes!$A43,AN$1)</f>
        <v>247696.45</v>
      </c>
      <c r="AO43" cm="1">
        <f t="array" ref="AO43">INDEX('vsFISHMIP All TimeSteps'!$AK$3:$AP$1034,vsFISHMIP_Annual_tonnes!$A43,AO$1)</f>
        <v>0</v>
      </c>
      <c r="AP43" cm="1">
        <f t="array" ref="AP43">INDEX('vsFISHMIP All TimeSteps'!$AK$3:$AP$1034,vsFISHMIP_Annual_tonnes!$A43,AP$1)</f>
        <v>1794782.9</v>
      </c>
      <c r="AQ43" cm="1">
        <f t="array" ref="AQ43">INDEX('vsFISHMIP All TimeSteps'!$AK$3:$AP$1034,vsFISHMIP_Annual_tonnes!$A43,AQ$1)</f>
        <v>245908.22</v>
      </c>
      <c r="AT43">
        <v>2055</v>
      </c>
      <c r="AU43" cm="1">
        <f t="array" ref="AU43">INDEX('vsFISHMIP All TimeSteps'!$AT$3:$AY$1034,vsFISHMIP_Annual_tonnes!$A43,AU$1)</f>
        <v>190262.23</v>
      </c>
      <c r="AV43" cm="1">
        <f t="array" ref="AV43">INDEX('vsFISHMIP All TimeSteps'!$AT$3:$AY$1034,vsFISHMIP_Annual_tonnes!$A43,AV$1)</f>
        <v>92217.15</v>
      </c>
      <c r="AW43" cm="1">
        <f t="array" ref="AW43">INDEX('vsFISHMIP All TimeSteps'!$AT$3:$AY$1034,vsFISHMIP_Annual_tonnes!$A43,AW$1)</f>
        <v>328297.90000000002</v>
      </c>
      <c r="AX43" cm="1">
        <f t="array" ref="AX43">INDEX('vsFISHMIP All TimeSteps'!$AT$3:$AY$1034,vsFISHMIP_Annual_tonnes!$A43,AX$1)</f>
        <v>0</v>
      </c>
      <c r="AY43" cm="1">
        <f t="array" ref="AY43">INDEX('vsFISHMIP All TimeSteps'!$AT$3:$AY$1034,vsFISHMIP_Annual_tonnes!$A43,AY$1)</f>
        <v>1736749.6</v>
      </c>
      <c r="AZ43" cm="1">
        <f t="array" ref="AZ43">INDEX('vsFISHMIP All TimeSteps'!$AT$3:$AY$1034,vsFISHMIP_Annual_tonnes!$A43,AZ$1)</f>
        <v>229079.31</v>
      </c>
      <c r="BA43" s="5"/>
    </row>
    <row r="44" spans="1:53" x14ac:dyDescent="0.2">
      <c r="A44">
        <f t="shared" si="0"/>
        <v>493</v>
      </c>
      <c r="C44">
        <v>2056</v>
      </c>
      <c r="D44" cm="1">
        <f t="array" ref="D44">INDEX('vsFISHMIP All TimeSteps'!$C$3:$P$1034,vsFISHMIP_Annual_tonnes!$A44,vsFISHMIP_Annual_tonnes!D$1)</f>
        <v>560144.19999999995</v>
      </c>
      <c r="E44" cm="1">
        <f t="array" ref="E44">INDEX('vsFISHMIP All TimeSteps'!$C$3:$P$1034,vsFISHMIP_Annual_tonnes!$A44,vsFISHMIP_Annual_tonnes!E$1)</f>
        <v>789528.82000000007</v>
      </c>
      <c r="F44" cm="1">
        <f t="array" ref="F44">INDEX('vsFISHMIP All TimeSteps'!$C$3:$P$1034,vsFISHMIP_Annual_tonnes!$A44,vsFISHMIP_Annual_tonnes!F$1)</f>
        <v>345500.44</v>
      </c>
      <c r="G44">
        <v>3397.2278000000001</v>
      </c>
      <c r="H44">
        <v>4541.2120000000004</v>
      </c>
      <c r="I44" cm="1">
        <f t="array" ref="I44">INDEX('vsFISHMIP All TimeSteps'!$C$3:$P$1034,vsFISHMIP_Annual_tonnes!$A44,vsFISHMIP_Annual_tonnes!I$1)</f>
        <v>2014999</v>
      </c>
      <c r="J44" cm="1">
        <f t="array" ref="J44">INDEX('vsFISHMIP All TimeSteps'!$C$3:$P$1034,vsFISHMIP_Annual_tonnes!$A44,vsFISHMIP_Annual_tonnes!J$1)</f>
        <v>5547394.5</v>
      </c>
      <c r="K44" cm="1">
        <f t="array" ref="K44">INDEX('vsFISHMIP All TimeSteps'!$C$3:$P$1034,vsFISHMIP_Annual_tonnes!$A44,vsFISHMIP_Annual_tonnes!K$1)</f>
        <v>3274133.8</v>
      </c>
      <c r="L44">
        <v>12931031</v>
      </c>
      <c r="M44">
        <v>1871334.5</v>
      </c>
      <c r="N44" cm="1">
        <f t="array" ref="N44">INDEX('vsFISHMIP All TimeSteps'!$C$3:$P$1034,vsFISHMIP_Annual_tonnes!$A44,vsFISHMIP_Annual_tonnes!N$1)</f>
        <v>520513.78</v>
      </c>
      <c r="O44" cm="1">
        <f t="array" ref="O44">INDEX('vsFISHMIP All TimeSteps'!$C$3:$P$1034,vsFISHMIP_Annual_tonnes!$A44,vsFISHMIP_Annual_tonnes!O$1)</f>
        <v>1172939.6000000001</v>
      </c>
      <c r="P44">
        <v>1582749.1</v>
      </c>
      <c r="Q44">
        <v>759670.3</v>
      </c>
      <c r="T44">
        <v>2056</v>
      </c>
      <c r="U44" cm="1">
        <f t="array" ref="U44">INDEX('vsFISHMIP All TimeSteps'!$T$3:$AG$1034,vsFISHMIP_Annual_tonnes!$A44,U$1)</f>
        <v>482366.97</v>
      </c>
      <c r="V44" cm="1">
        <f t="array" ref="V44">INDEX('vsFISHMIP All TimeSteps'!$T$3:$AG$1034,vsFISHMIP_Annual_tonnes!$A44,V$1)</f>
        <v>625633.56000000006</v>
      </c>
      <c r="W44" cm="1">
        <f t="array" ref="W44">INDEX('vsFISHMIP All TimeSteps'!$T$3:$AG$1034,vsFISHMIP_Annual_tonnes!$A44,W$1)</f>
        <v>247558.31</v>
      </c>
      <c r="X44">
        <v>3238.3362000000002</v>
      </c>
      <c r="Y44">
        <v>5628.9660000000003</v>
      </c>
      <c r="Z44" cm="1">
        <f t="array" ref="Z44">INDEX('vsFISHMIP All TimeSteps'!$T$3:$AG$1034,vsFISHMIP_Annual_tonnes!$A44,Z$1)</f>
        <v>1988435.4</v>
      </c>
      <c r="AA44" cm="1">
        <f t="array" ref="AA44">INDEX('vsFISHMIP All TimeSteps'!$T$3:$AG$1034,vsFISHMIP_Annual_tonnes!$A44,AA$1)</f>
        <v>247202.38</v>
      </c>
      <c r="AC44">
        <v>9473587</v>
      </c>
      <c r="AD44">
        <v>2076444.9</v>
      </c>
      <c r="AE44" cm="1">
        <f t="array" ref="AE44">INDEX('vsFISHMIP All TimeSteps'!$T$3:$AG$1034,vsFISHMIP_Annual_tonnes!$A44,AE$1)</f>
        <v>373215.2</v>
      </c>
      <c r="AF44" cm="1">
        <f t="array" ref="AF44">INDEX('vsFISHMIP All TimeSteps'!$T$3:$AG$1034,vsFISHMIP_Annual_tonnes!$A44,AF$1)</f>
        <v>759878.7</v>
      </c>
      <c r="AG44">
        <v>1211657.6000000001</v>
      </c>
      <c r="AH44">
        <v>897459.19999999995</v>
      </c>
      <c r="AK44">
        <v>2056</v>
      </c>
      <c r="AL44" cm="1">
        <f t="array" ref="AL44">INDEX('vsFISHMIP All TimeSteps'!$AK$3:$AP$1034,vsFISHMIP_Annual_tonnes!$A44,AL$1)</f>
        <v>238615.69</v>
      </c>
      <c r="AM44" cm="1">
        <f t="array" ref="AM44">INDEX('vsFISHMIP All TimeSteps'!$AK$3:$AP$1034,vsFISHMIP_Annual_tonnes!$A44,AM$1)</f>
        <v>146034.19</v>
      </c>
      <c r="AN44" cm="1">
        <f t="array" ref="AN44">INDEX('vsFISHMIP All TimeSteps'!$AK$3:$AP$1034,vsFISHMIP_Annual_tonnes!$A44,AN$1)</f>
        <v>286351.06</v>
      </c>
      <c r="AO44" cm="1">
        <f t="array" ref="AO44">INDEX('vsFISHMIP All TimeSteps'!$AK$3:$AP$1034,vsFISHMIP_Annual_tonnes!$A44,AO$1)</f>
        <v>0</v>
      </c>
      <c r="AP44" cm="1">
        <f t="array" ref="AP44">INDEX('vsFISHMIP All TimeSteps'!$AK$3:$AP$1034,vsFISHMIP_Annual_tonnes!$A44,AP$1)</f>
        <v>1768964.8</v>
      </c>
      <c r="AQ44" cm="1">
        <f t="array" ref="AQ44">INDEX('vsFISHMIP All TimeSteps'!$AK$3:$AP$1034,vsFISHMIP_Annual_tonnes!$A44,AQ$1)</f>
        <v>246034.14</v>
      </c>
      <c r="AT44">
        <v>2056</v>
      </c>
      <c r="AU44" cm="1">
        <f t="array" ref="AU44">INDEX('vsFISHMIP All TimeSteps'!$AT$3:$AY$1034,vsFISHMIP_Annual_tonnes!$A44,AU$1)</f>
        <v>172801.78</v>
      </c>
      <c r="AV44" cm="1">
        <f t="array" ref="AV44">INDEX('vsFISHMIP All TimeSteps'!$AT$3:$AY$1034,vsFISHMIP_Annual_tonnes!$A44,AV$1)</f>
        <v>64269.53</v>
      </c>
      <c r="AW44" cm="1">
        <f t="array" ref="AW44">INDEX('vsFISHMIP All TimeSteps'!$AT$3:$AY$1034,vsFISHMIP_Annual_tonnes!$A44,AW$1)</f>
        <v>271729.84000000003</v>
      </c>
      <c r="AX44" cm="1">
        <f t="array" ref="AX44">INDEX('vsFISHMIP All TimeSteps'!$AT$3:$AY$1034,vsFISHMIP_Annual_tonnes!$A44,AX$1)</f>
        <v>0</v>
      </c>
      <c r="AY44" cm="1">
        <f t="array" ref="AY44">INDEX('vsFISHMIP All TimeSteps'!$AT$3:$AY$1034,vsFISHMIP_Annual_tonnes!$A44,AY$1)</f>
        <v>1756841.6</v>
      </c>
      <c r="AZ44" cm="1">
        <f t="array" ref="AZ44">INDEX('vsFISHMIP All TimeSteps'!$AT$3:$AY$1034,vsFISHMIP_Annual_tonnes!$A44,AZ$1)</f>
        <v>231593.62</v>
      </c>
      <c r="BA44" s="5"/>
    </row>
    <row r="45" spans="1:53" x14ac:dyDescent="0.2">
      <c r="A45">
        <f t="shared" si="0"/>
        <v>505</v>
      </c>
      <c r="C45">
        <v>2057</v>
      </c>
      <c r="D45" cm="1">
        <f t="array" ref="D45">INDEX('vsFISHMIP All TimeSteps'!$C$3:$P$1034,vsFISHMIP_Annual_tonnes!$A45,vsFISHMIP_Annual_tonnes!D$1)</f>
        <v>526605.4</v>
      </c>
      <c r="E45" cm="1">
        <f t="array" ref="E45">INDEX('vsFISHMIP All TimeSteps'!$C$3:$P$1034,vsFISHMIP_Annual_tonnes!$A45,vsFISHMIP_Annual_tonnes!E$1)</f>
        <v>785376.4</v>
      </c>
      <c r="F45" cm="1">
        <f t="array" ref="F45">INDEX('vsFISHMIP All TimeSteps'!$C$3:$P$1034,vsFISHMIP_Annual_tonnes!$A45,vsFISHMIP_Annual_tonnes!F$1)</f>
        <v>339644.66</v>
      </c>
      <c r="G45">
        <v>3302.7919999999999</v>
      </c>
      <c r="H45">
        <v>4900.6379999999999</v>
      </c>
      <c r="I45" cm="1">
        <f t="array" ref="I45">INDEX('vsFISHMIP All TimeSteps'!$C$3:$P$1034,vsFISHMIP_Annual_tonnes!$A45,vsFISHMIP_Annual_tonnes!I$1)</f>
        <v>2052918.5</v>
      </c>
      <c r="J45" cm="1">
        <f t="array" ref="J45">INDEX('vsFISHMIP All TimeSteps'!$C$3:$P$1034,vsFISHMIP_Annual_tonnes!$A45,vsFISHMIP_Annual_tonnes!J$1)</f>
        <v>5691625.5</v>
      </c>
      <c r="K45" cm="1">
        <f t="array" ref="K45">INDEX('vsFISHMIP All TimeSteps'!$C$3:$P$1034,vsFISHMIP_Annual_tonnes!$A45,vsFISHMIP_Annual_tonnes!K$1)</f>
        <v>3211784.8</v>
      </c>
      <c r="L45">
        <v>11581612</v>
      </c>
      <c r="M45">
        <v>2044541</v>
      </c>
      <c r="N45" cm="1">
        <f t="array" ref="N45">INDEX('vsFISHMIP All TimeSteps'!$C$3:$P$1034,vsFISHMIP_Annual_tonnes!$A45,vsFISHMIP_Annual_tonnes!N$1)</f>
        <v>552279.6</v>
      </c>
      <c r="O45" cm="1">
        <f t="array" ref="O45">INDEX('vsFISHMIP All TimeSteps'!$C$3:$P$1034,vsFISHMIP_Annual_tonnes!$A45,vsFISHMIP_Annual_tonnes!O$1)</f>
        <v>1123834.8</v>
      </c>
      <c r="P45">
        <v>1357540.4</v>
      </c>
      <c r="Q45">
        <v>838018.1</v>
      </c>
      <c r="T45">
        <v>2057</v>
      </c>
      <c r="U45" cm="1">
        <f t="array" ref="U45">INDEX('vsFISHMIP All TimeSteps'!$T$3:$AG$1034,vsFISHMIP_Annual_tonnes!$A45,U$1)</f>
        <v>683088.1</v>
      </c>
      <c r="V45" cm="1">
        <f t="array" ref="V45">INDEX('vsFISHMIP All TimeSteps'!$T$3:$AG$1034,vsFISHMIP_Annual_tonnes!$A45,V$1)</f>
        <v>633284.06000000006</v>
      </c>
      <c r="W45" cm="1">
        <f t="array" ref="W45">INDEX('vsFISHMIP All TimeSteps'!$T$3:$AG$1034,vsFISHMIP_Annual_tonnes!$A45,W$1)</f>
        <v>268063</v>
      </c>
      <c r="X45">
        <v>3259.9645999999998</v>
      </c>
      <c r="Y45">
        <v>5014.9575000000004</v>
      </c>
      <c r="Z45" cm="1">
        <f t="array" ref="Z45">INDEX('vsFISHMIP All TimeSteps'!$T$3:$AG$1034,vsFISHMIP_Annual_tonnes!$A45,Z$1)</f>
        <v>1990393.5</v>
      </c>
      <c r="AA45" cm="1">
        <f t="array" ref="AA45">INDEX('vsFISHMIP All TimeSteps'!$T$3:$AG$1034,vsFISHMIP_Annual_tonnes!$A45,AA$1)</f>
        <v>249878.22</v>
      </c>
      <c r="AC45">
        <v>10662824</v>
      </c>
      <c r="AD45">
        <v>1765163.8</v>
      </c>
      <c r="AE45" cm="1">
        <f t="array" ref="AE45">INDEX('vsFISHMIP All TimeSteps'!$T$3:$AG$1034,vsFISHMIP_Annual_tonnes!$A45,AE$1)</f>
        <v>401110.03</v>
      </c>
      <c r="AF45" cm="1">
        <f t="array" ref="AF45">INDEX('vsFISHMIP All TimeSteps'!$T$3:$AG$1034,vsFISHMIP_Annual_tonnes!$A45,AF$1)</f>
        <v>1132529.8</v>
      </c>
      <c r="AG45">
        <v>1261713</v>
      </c>
      <c r="AH45">
        <v>734909.56</v>
      </c>
      <c r="AK45">
        <v>2057</v>
      </c>
      <c r="AL45" cm="1">
        <f t="array" ref="AL45">INDEX('vsFISHMIP All TimeSteps'!$AK$3:$AP$1034,vsFISHMIP_Annual_tonnes!$A45,AL$1)</f>
        <v>243653.34</v>
      </c>
      <c r="AM45" cm="1">
        <f t="array" ref="AM45">INDEX('vsFISHMIP All TimeSteps'!$AK$3:$AP$1034,vsFISHMIP_Annual_tonnes!$A45,AM$1)</f>
        <v>134082.97</v>
      </c>
      <c r="AN45" cm="1">
        <f t="array" ref="AN45">INDEX('vsFISHMIP All TimeSteps'!$AK$3:$AP$1034,vsFISHMIP_Annual_tonnes!$A45,AN$1)</f>
        <v>322528.34000000003</v>
      </c>
      <c r="AO45" cm="1">
        <f t="array" ref="AO45">INDEX('vsFISHMIP All TimeSteps'!$AK$3:$AP$1034,vsFISHMIP_Annual_tonnes!$A45,AO$1)</f>
        <v>0</v>
      </c>
      <c r="AP45" cm="1">
        <f t="array" ref="AP45">INDEX('vsFISHMIP All TimeSteps'!$AK$3:$AP$1034,vsFISHMIP_Annual_tonnes!$A45,AP$1)</f>
        <v>1807812.4</v>
      </c>
      <c r="AQ45" cm="1">
        <f t="array" ref="AQ45">INDEX('vsFISHMIP All TimeSteps'!$AK$3:$AP$1034,vsFISHMIP_Annual_tonnes!$A45,AQ$1)</f>
        <v>245106.28</v>
      </c>
      <c r="AT45">
        <v>2057</v>
      </c>
      <c r="AU45" cm="1">
        <f t="array" ref="AU45">INDEX('vsFISHMIP All TimeSteps'!$AT$3:$AY$1034,vsFISHMIP_Annual_tonnes!$A45,AU$1)</f>
        <v>184200.88</v>
      </c>
      <c r="AV45" cm="1">
        <f t="array" ref="AV45">INDEX('vsFISHMIP All TimeSteps'!$AT$3:$AY$1034,vsFISHMIP_Annual_tonnes!$A45,AV$1)</f>
        <v>72114.22</v>
      </c>
      <c r="AW45" cm="1">
        <f t="array" ref="AW45">INDEX('vsFISHMIP All TimeSteps'!$AT$3:$AY$1034,vsFISHMIP_Annual_tonnes!$A45,AW$1)</f>
        <v>263290.8</v>
      </c>
      <c r="AX45" cm="1">
        <f t="array" ref="AX45">INDEX('vsFISHMIP All TimeSteps'!$AT$3:$AY$1034,vsFISHMIP_Annual_tonnes!$A45,AX$1)</f>
        <v>0</v>
      </c>
      <c r="AY45" cm="1">
        <f t="array" ref="AY45">INDEX('vsFISHMIP All TimeSteps'!$AT$3:$AY$1034,vsFISHMIP_Annual_tonnes!$A45,AY$1)</f>
        <v>1755696.2</v>
      </c>
      <c r="AZ45" cm="1">
        <f t="array" ref="AZ45">INDEX('vsFISHMIP All TimeSteps'!$AT$3:$AY$1034,vsFISHMIP_Annual_tonnes!$A45,AZ$1)</f>
        <v>234697.42</v>
      </c>
      <c r="BA45" s="5"/>
    </row>
    <row r="46" spans="1:53" x14ac:dyDescent="0.2">
      <c r="A46">
        <f t="shared" si="0"/>
        <v>517</v>
      </c>
      <c r="C46">
        <v>2058</v>
      </c>
      <c r="D46" cm="1">
        <f t="array" ref="D46">INDEX('vsFISHMIP All TimeSteps'!$C$3:$P$1034,vsFISHMIP_Annual_tonnes!$A46,vsFISHMIP_Annual_tonnes!D$1)</f>
        <v>589570.80000000005</v>
      </c>
      <c r="E46" cm="1">
        <f t="array" ref="E46">INDEX('vsFISHMIP All TimeSteps'!$C$3:$P$1034,vsFISHMIP_Annual_tonnes!$A46,vsFISHMIP_Annual_tonnes!E$1)</f>
        <v>737154.34</v>
      </c>
      <c r="F46" cm="1">
        <f t="array" ref="F46">INDEX('vsFISHMIP All TimeSteps'!$C$3:$P$1034,vsFISHMIP_Annual_tonnes!$A46,vsFISHMIP_Annual_tonnes!F$1)</f>
        <v>332728.25</v>
      </c>
      <c r="G46">
        <v>3281.8552</v>
      </c>
      <c r="H46">
        <v>4930.1836000000003</v>
      </c>
      <c r="I46" cm="1">
        <f t="array" ref="I46">INDEX('vsFISHMIP All TimeSteps'!$C$3:$P$1034,vsFISHMIP_Annual_tonnes!$A46,vsFISHMIP_Annual_tonnes!I$1)</f>
        <v>2077946.9</v>
      </c>
      <c r="J46" cm="1">
        <f t="array" ref="J46">INDEX('vsFISHMIP All TimeSteps'!$C$3:$P$1034,vsFISHMIP_Annual_tonnes!$A46,vsFISHMIP_Annual_tonnes!J$1)</f>
        <v>5474629.5</v>
      </c>
      <c r="K46" cm="1">
        <f t="array" ref="K46">INDEX('vsFISHMIP All TimeSteps'!$C$3:$P$1034,vsFISHMIP_Annual_tonnes!$A46,vsFISHMIP_Annual_tonnes!K$1)</f>
        <v>3225287</v>
      </c>
      <c r="L46">
        <v>10733475</v>
      </c>
      <c r="M46">
        <v>1817368.4</v>
      </c>
      <c r="N46" cm="1">
        <f t="array" ref="N46">INDEX('vsFISHMIP All TimeSteps'!$C$3:$P$1034,vsFISHMIP_Annual_tonnes!$A46,vsFISHMIP_Annual_tonnes!N$1)</f>
        <v>460545.8</v>
      </c>
      <c r="O46" cm="1">
        <f t="array" ref="O46">INDEX('vsFISHMIP All TimeSteps'!$C$3:$P$1034,vsFISHMIP_Annual_tonnes!$A46,vsFISHMIP_Annual_tonnes!O$1)</f>
        <v>952098.6</v>
      </c>
      <c r="P46">
        <v>1301732.3999999999</v>
      </c>
      <c r="Q46">
        <v>751616</v>
      </c>
      <c r="T46">
        <v>2058</v>
      </c>
      <c r="U46" cm="1">
        <f t="array" ref="U46">INDEX('vsFISHMIP All TimeSteps'!$T$3:$AG$1034,vsFISHMIP_Annual_tonnes!$A46,U$1)</f>
        <v>602029.43999999994</v>
      </c>
      <c r="V46" cm="1">
        <f t="array" ref="V46">INDEX('vsFISHMIP All TimeSteps'!$T$3:$AG$1034,vsFISHMIP_Annual_tonnes!$A46,V$1)</f>
        <v>643126.56000000006</v>
      </c>
      <c r="W46" cm="1">
        <f t="array" ref="W46">INDEX('vsFISHMIP All TimeSteps'!$T$3:$AG$1034,vsFISHMIP_Annual_tonnes!$A46,W$1)</f>
        <v>251999.47500000001</v>
      </c>
      <c r="X46">
        <v>3177.2521999999999</v>
      </c>
      <c r="Y46">
        <v>5302.2065000000002</v>
      </c>
      <c r="Z46" cm="1">
        <f t="array" ref="Z46">INDEX('vsFISHMIP All TimeSteps'!$T$3:$AG$1034,vsFISHMIP_Annual_tonnes!$A46,Z$1)</f>
        <v>1928558.4</v>
      </c>
      <c r="AA46" cm="1">
        <f t="array" ref="AA46">INDEX('vsFISHMIP All TimeSteps'!$T$3:$AG$1034,vsFISHMIP_Annual_tonnes!$A46,AA$1)</f>
        <v>258287.52</v>
      </c>
      <c r="AC46">
        <v>10083833</v>
      </c>
      <c r="AD46">
        <v>1946489.9</v>
      </c>
      <c r="AE46" cm="1">
        <f t="array" ref="AE46">INDEX('vsFISHMIP All TimeSteps'!$T$3:$AG$1034,vsFISHMIP_Annual_tonnes!$A46,AE$1)</f>
        <v>424150.03</v>
      </c>
      <c r="AF46" cm="1">
        <f t="array" ref="AF46">INDEX('vsFISHMIP All TimeSteps'!$T$3:$AG$1034,vsFISHMIP_Annual_tonnes!$A46,AF$1)</f>
        <v>1258262.1000000001</v>
      </c>
      <c r="AG46">
        <v>1266726.1000000001</v>
      </c>
      <c r="AH46">
        <v>805855.25</v>
      </c>
      <c r="AK46">
        <v>2058</v>
      </c>
      <c r="AL46" cm="1">
        <f t="array" ref="AL46">INDEX('vsFISHMIP All TimeSteps'!$AK$3:$AP$1034,vsFISHMIP_Annual_tonnes!$A46,AL$1)</f>
        <v>226583.78</v>
      </c>
      <c r="AM46" cm="1">
        <f t="array" ref="AM46">INDEX('vsFISHMIP All TimeSteps'!$AK$3:$AP$1034,vsFISHMIP_Annual_tonnes!$A46,AM$1)</f>
        <v>99199.19</v>
      </c>
      <c r="AN46" cm="1">
        <f t="array" ref="AN46">INDEX('vsFISHMIP All TimeSteps'!$AK$3:$AP$1034,vsFISHMIP_Annual_tonnes!$A46,AN$1)</f>
        <v>367758.5</v>
      </c>
      <c r="AO46" cm="1">
        <f t="array" ref="AO46">INDEX('vsFISHMIP All TimeSteps'!$AK$3:$AP$1034,vsFISHMIP_Annual_tonnes!$A46,AO$1)</f>
        <v>0</v>
      </c>
      <c r="AP46" cm="1">
        <f t="array" ref="AP46">INDEX('vsFISHMIP All TimeSteps'!$AK$3:$AP$1034,vsFISHMIP_Annual_tonnes!$A46,AP$1)</f>
        <v>1831425.8</v>
      </c>
      <c r="AQ46" cm="1">
        <f t="array" ref="AQ46">INDEX('vsFISHMIP All TimeSteps'!$AK$3:$AP$1034,vsFISHMIP_Annual_tonnes!$A46,AQ$1)</f>
        <v>246521.14</v>
      </c>
      <c r="AT46">
        <v>2058</v>
      </c>
      <c r="AU46" cm="1">
        <f t="array" ref="AU46">INDEX('vsFISHMIP All TimeSteps'!$AT$3:$AY$1034,vsFISHMIP_Annual_tonnes!$A46,AU$1)</f>
        <v>193860.88</v>
      </c>
      <c r="AV46" cm="1">
        <f t="array" ref="AV46">INDEX('vsFISHMIP All TimeSteps'!$AT$3:$AY$1034,vsFISHMIP_Annual_tonnes!$A46,AV$1)</f>
        <v>90904.28</v>
      </c>
      <c r="AW46" cm="1">
        <f t="array" ref="AW46">INDEX('vsFISHMIP All TimeSteps'!$AT$3:$AY$1034,vsFISHMIP_Annual_tonnes!$A46,AW$1)</f>
        <v>257075.47</v>
      </c>
      <c r="AX46" cm="1">
        <f t="array" ref="AX46">INDEX('vsFISHMIP All TimeSteps'!$AT$3:$AY$1034,vsFISHMIP_Annual_tonnes!$A46,AX$1)</f>
        <v>0</v>
      </c>
      <c r="AY46" cm="1">
        <f t="array" ref="AY46">INDEX('vsFISHMIP All TimeSteps'!$AT$3:$AY$1034,vsFISHMIP_Annual_tonnes!$A46,AY$1)</f>
        <v>1693819.6</v>
      </c>
      <c r="AZ46" cm="1">
        <f t="array" ref="AZ46">INDEX('vsFISHMIP All TimeSteps'!$AT$3:$AY$1034,vsFISHMIP_Annual_tonnes!$A46,AZ$1)</f>
        <v>234738.7</v>
      </c>
      <c r="BA46" s="5"/>
    </row>
    <row r="47" spans="1:53" x14ac:dyDescent="0.2">
      <c r="A47">
        <f t="shared" si="0"/>
        <v>529</v>
      </c>
      <c r="C47">
        <v>2059</v>
      </c>
      <c r="D47" cm="1">
        <f t="array" ref="D47">INDEX('vsFISHMIP All TimeSteps'!$C$3:$P$1034,vsFISHMIP_Annual_tonnes!$A47,vsFISHMIP_Annual_tonnes!D$1)</f>
        <v>538133.19999999995</v>
      </c>
      <c r="E47" cm="1">
        <f t="array" ref="E47">INDEX('vsFISHMIP All TimeSteps'!$C$3:$P$1034,vsFISHMIP_Annual_tonnes!$A47,vsFISHMIP_Annual_tonnes!E$1)</f>
        <v>731344.6</v>
      </c>
      <c r="F47" cm="1">
        <f t="array" ref="F47">INDEX('vsFISHMIP All TimeSteps'!$C$3:$P$1034,vsFISHMIP_Annual_tonnes!$A47,vsFISHMIP_Annual_tonnes!F$1)</f>
        <v>339208.3</v>
      </c>
      <c r="G47">
        <v>3347.1287000000002</v>
      </c>
      <c r="H47">
        <v>4677.1080000000002</v>
      </c>
      <c r="I47" cm="1">
        <f t="array" ref="I47">INDEX('vsFISHMIP All TimeSteps'!$C$3:$P$1034,vsFISHMIP_Annual_tonnes!$A47,vsFISHMIP_Annual_tonnes!I$1)</f>
        <v>2050959.1</v>
      </c>
      <c r="J47" cm="1">
        <f t="array" ref="J47">INDEX('vsFISHMIP All TimeSteps'!$C$3:$P$1034,vsFISHMIP_Annual_tonnes!$A47,vsFISHMIP_Annual_tonnes!J$1)</f>
        <v>5365461</v>
      </c>
      <c r="K47" cm="1">
        <f t="array" ref="K47">INDEX('vsFISHMIP All TimeSteps'!$C$3:$P$1034,vsFISHMIP_Annual_tonnes!$A47,vsFISHMIP_Annual_tonnes!K$1)</f>
        <v>3314256</v>
      </c>
      <c r="L47">
        <v>11636854</v>
      </c>
      <c r="M47">
        <v>1797765.4</v>
      </c>
      <c r="N47" cm="1">
        <f t="array" ref="N47">INDEX('vsFISHMIP All TimeSteps'!$C$3:$P$1034,vsFISHMIP_Annual_tonnes!$A47,vsFISHMIP_Annual_tonnes!N$1)</f>
        <v>453989.47</v>
      </c>
      <c r="O47" cm="1">
        <f t="array" ref="O47">INDEX('vsFISHMIP All TimeSteps'!$C$3:$P$1034,vsFISHMIP_Annual_tonnes!$A47,vsFISHMIP_Annual_tonnes!O$1)</f>
        <v>866469.2</v>
      </c>
      <c r="P47">
        <v>1485935.8</v>
      </c>
      <c r="Q47">
        <v>743234.56000000006</v>
      </c>
      <c r="T47">
        <v>2059</v>
      </c>
      <c r="U47" cm="1">
        <f t="array" ref="U47">INDEX('vsFISHMIP All TimeSteps'!$T$3:$AG$1034,vsFISHMIP_Annual_tonnes!$A47,U$1)</f>
        <v>580130.5</v>
      </c>
      <c r="V47" cm="1">
        <f t="array" ref="V47">INDEX('vsFISHMIP All TimeSteps'!$T$3:$AG$1034,vsFISHMIP_Annual_tonnes!$A47,V$1)</f>
        <v>645112.19999999995</v>
      </c>
      <c r="W47" cm="1">
        <f t="array" ref="W47">INDEX('vsFISHMIP All TimeSteps'!$T$3:$AG$1034,vsFISHMIP_Annual_tonnes!$A47,W$1)</f>
        <v>258141.21900000001</v>
      </c>
      <c r="X47">
        <v>3176.2040000000002</v>
      </c>
      <c r="Y47">
        <v>5611.4364999999998</v>
      </c>
      <c r="Z47" cm="1">
        <f t="array" ref="Z47">INDEX('vsFISHMIP All TimeSteps'!$T$3:$AG$1034,vsFISHMIP_Annual_tonnes!$A47,Z$1)</f>
        <v>1936488.8</v>
      </c>
      <c r="AA47" cm="1">
        <f t="array" ref="AA47">INDEX('vsFISHMIP All TimeSteps'!$T$3:$AG$1034,vsFISHMIP_Annual_tonnes!$A47,AA$1)</f>
        <v>245759.95</v>
      </c>
      <c r="AC47">
        <v>9285231</v>
      </c>
      <c r="AD47">
        <v>1795618.1</v>
      </c>
      <c r="AE47" cm="1">
        <f t="array" ref="AE47">INDEX('vsFISHMIP All TimeSteps'!$T$3:$AG$1034,vsFISHMIP_Annual_tonnes!$A47,AE$1)</f>
        <v>397441.6</v>
      </c>
      <c r="AF47" cm="1">
        <f t="array" ref="AF47">INDEX('vsFISHMIP All TimeSteps'!$T$3:$AG$1034,vsFISHMIP_Annual_tonnes!$A47,AF$1)</f>
        <v>1335577.2</v>
      </c>
      <c r="AG47">
        <v>1159484.5</v>
      </c>
      <c r="AH47">
        <v>781231.8</v>
      </c>
      <c r="AK47">
        <v>2059</v>
      </c>
      <c r="AL47" cm="1">
        <f t="array" ref="AL47">INDEX('vsFISHMIP All TimeSteps'!$AK$3:$AP$1034,vsFISHMIP_Annual_tonnes!$A47,AL$1)</f>
        <v>217114.45</v>
      </c>
      <c r="AM47" cm="1">
        <f t="array" ref="AM47">INDEX('vsFISHMIP All TimeSteps'!$AK$3:$AP$1034,vsFISHMIP_Annual_tonnes!$A47,AM$1)</f>
        <v>96854.62</v>
      </c>
      <c r="AN47" cm="1">
        <f t="array" ref="AN47">INDEX('vsFISHMIP All TimeSteps'!$AK$3:$AP$1034,vsFISHMIP_Annual_tonnes!$A47,AN$1)</f>
        <v>317304.7</v>
      </c>
      <c r="AO47" cm="1">
        <f t="array" ref="AO47">INDEX('vsFISHMIP All TimeSteps'!$AK$3:$AP$1034,vsFISHMIP_Annual_tonnes!$A47,AO$1)</f>
        <v>0</v>
      </c>
      <c r="AP47" cm="1">
        <f t="array" ref="AP47">INDEX('vsFISHMIP All TimeSteps'!$AK$3:$AP$1034,vsFISHMIP_Annual_tonnes!$A47,AP$1)</f>
        <v>1802714</v>
      </c>
      <c r="AQ47" cm="1">
        <f t="array" ref="AQ47">INDEX('vsFISHMIP All TimeSteps'!$AK$3:$AP$1034,vsFISHMIP_Annual_tonnes!$A47,AQ$1)</f>
        <v>248244.86</v>
      </c>
      <c r="AT47">
        <v>2059</v>
      </c>
      <c r="AU47" cm="1">
        <f t="array" ref="AU47">INDEX('vsFISHMIP All TimeSteps'!$AT$3:$AY$1034,vsFISHMIP_Annual_tonnes!$A47,AU$1)</f>
        <v>183840.42</v>
      </c>
      <c r="AV47" cm="1">
        <f t="array" ref="AV47">INDEX('vsFISHMIP All TimeSteps'!$AT$3:$AY$1034,vsFISHMIP_Annual_tonnes!$A47,AV$1)</f>
        <v>76835.100000000006</v>
      </c>
      <c r="AW47" cm="1">
        <f t="array" ref="AW47">INDEX('vsFISHMIP All TimeSteps'!$AT$3:$AY$1034,vsFISHMIP_Annual_tonnes!$A47,AW$1)</f>
        <v>303536.15999999997</v>
      </c>
      <c r="AX47" cm="1">
        <f t="array" ref="AX47">INDEX('vsFISHMIP All TimeSteps'!$AT$3:$AY$1034,vsFISHMIP_Annual_tonnes!$A47,AX$1)</f>
        <v>0</v>
      </c>
      <c r="AY47" cm="1">
        <f t="array" ref="AY47">INDEX('vsFISHMIP All TimeSteps'!$AT$3:$AY$1034,vsFISHMIP_Annual_tonnes!$A47,AY$1)</f>
        <v>1703630.2</v>
      </c>
      <c r="AZ47" cm="1">
        <f t="array" ref="AZ47">INDEX('vsFISHMIP All TimeSteps'!$AT$3:$AY$1034,vsFISHMIP_Annual_tonnes!$A47,AZ$1)</f>
        <v>232858.64</v>
      </c>
      <c r="BA47" s="5"/>
    </row>
    <row r="48" spans="1:53" x14ac:dyDescent="0.2">
      <c r="A48">
        <f t="shared" si="0"/>
        <v>541</v>
      </c>
      <c r="C48">
        <v>2060</v>
      </c>
      <c r="D48" cm="1">
        <f t="array" ref="D48">INDEX('vsFISHMIP All TimeSteps'!$C$3:$P$1034,vsFISHMIP_Annual_tonnes!$A48,vsFISHMIP_Annual_tonnes!D$1)</f>
        <v>592176.1</v>
      </c>
      <c r="E48" cm="1">
        <f t="array" ref="E48">INDEX('vsFISHMIP All TimeSteps'!$C$3:$P$1034,vsFISHMIP_Annual_tonnes!$A48,vsFISHMIP_Annual_tonnes!E$1)</f>
        <v>741168.38</v>
      </c>
      <c r="F48" cm="1">
        <f t="array" ref="F48">INDEX('vsFISHMIP All TimeSteps'!$C$3:$P$1034,vsFISHMIP_Annual_tonnes!$A48,vsFISHMIP_Annual_tonnes!F$1)</f>
        <v>342891.9</v>
      </c>
      <c r="G48">
        <v>3322.2190000000001</v>
      </c>
      <c r="H48">
        <v>5121.9639999999999</v>
      </c>
      <c r="I48" cm="1">
        <f t="array" ref="I48">INDEX('vsFISHMIP All TimeSteps'!$C$3:$P$1034,vsFISHMIP_Annual_tonnes!$A48,vsFISHMIP_Annual_tonnes!I$1)</f>
        <v>2039988.6</v>
      </c>
      <c r="J48" cm="1">
        <f t="array" ref="J48">INDEX('vsFISHMIP All TimeSteps'!$C$3:$P$1034,vsFISHMIP_Annual_tonnes!$A48,vsFISHMIP_Annual_tonnes!J$1)</f>
        <v>5171810</v>
      </c>
      <c r="K48" cm="1">
        <f t="array" ref="K48">INDEX('vsFISHMIP All TimeSteps'!$C$3:$P$1034,vsFISHMIP_Annual_tonnes!$A48,vsFISHMIP_Annual_tonnes!K$1)</f>
        <v>3207498.2</v>
      </c>
      <c r="L48">
        <v>11789974</v>
      </c>
      <c r="M48">
        <v>2077239</v>
      </c>
      <c r="N48" cm="1">
        <f t="array" ref="N48">INDEX('vsFISHMIP All TimeSteps'!$C$3:$P$1034,vsFISHMIP_Annual_tonnes!$A48,vsFISHMIP_Annual_tonnes!N$1)</f>
        <v>436956.44</v>
      </c>
      <c r="O48" cm="1">
        <f t="array" ref="O48">INDEX('vsFISHMIP All TimeSteps'!$C$3:$P$1034,vsFISHMIP_Annual_tonnes!$A48,vsFISHMIP_Annual_tonnes!O$1)</f>
        <v>890504.8</v>
      </c>
      <c r="P48">
        <v>1400303.1</v>
      </c>
      <c r="Q48">
        <v>846220.4</v>
      </c>
      <c r="T48">
        <v>2060</v>
      </c>
      <c r="U48" cm="1">
        <f t="array" ref="U48">INDEX('vsFISHMIP All TimeSteps'!$T$3:$AG$1034,vsFISHMIP_Annual_tonnes!$A48,U$1)</f>
        <v>565425</v>
      </c>
      <c r="V48" cm="1">
        <f t="array" ref="V48">INDEX('vsFISHMIP All TimeSteps'!$T$3:$AG$1034,vsFISHMIP_Annual_tonnes!$A48,V$1)</f>
        <v>631577.5</v>
      </c>
      <c r="W48" cm="1">
        <f t="array" ref="W48">INDEX('vsFISHMIP All TimeSteps'!$T$3:$AG$1034,vsFISHMIP_Annual_tonnes!$A48,W$1)</f>
        <v>255414.78600000002</v>
      </c>
      <c r="X48">
        <v>3303.9140000000002</v>
      </c>
      <c r="Y48">
        <v>5287.4413999999997</v>
      </c>
      <c r="Z48" cm="1">
        <f t="array" ref="Z48">INDEX('vsFISHMIP All TimeSteps'!$T$3:$AG$1034,vsFISHMIP_Annual_tonnes!$A48,Z$1)</f>
        <v>1938231.1</v>
      </c>
      <c r="AA48" cm="1">
        <f t="array" ref="AA48">INDEX('vsFISHMIP All TimeSteps'!$T$3:$AG$1034,vsFISHMIP_Annual_tonnes!$A48,AA$1)</f>
        <v>239297.31</v>
      </c>
      <c r="AC48">
        <v>10038325</v>
      </c>
      <c r="AD48">
        <v>1615845</v>
      </c>
      <c r="AE48" cm="1">
        <f t="array" ref="AE48">INDEX('vsFISHMIP All TimeSteps'!$T$3:$AG$1034,vsFISHMIP_Annual_tonnes!$A48,AE$1)</f>
        <v>387384.94</v>
      </c>
      <c r="AF48" cm="1">
        <f t="array" ref="AF48">INDEX('vsFISHMIP All TimeSteps'!$T$3:$AG$1034,vsFISHMIP_Annual_tonnes!$A48,AF$1)</f>
        <v>931589.6</v>
      </c>
      <c r="AG48">
        <v>1291551.1000000001</v>
      </c>
      <c r="AH48">
        <v>682688.9</v>
      </c>
      <c r="AK48">
        <v>2060</v>
      </c>
      <c r="AL48" cm="1">
        <f t="array" ref="AL48">INDEX('vsFISHMIP All TimeSteps'!$AK$3:$AP$1034,vsFISHMIP_Annual_tonnes!$A48,AL$1)</f>
        <v>211914.9</v>
      </c>
      <c r="AM48" cm="1">
        <f t="array" ref="AM48">INDEX('vsFISHMIP All TimeSteps'!$AK$3:$AP$1034,vsFISHMIP_Annual_tonnes!$A48,AM$1)</f>
        <v>95325.98</v>
      </c>
      <c r="AN48" cm="1">
        <f t="array" ref="AN48">INDEX('vsFISHMIP All TimeSteps'!$AK$3:$AP$1034,vsFISHMIP_Annual_tonnes!$A48,AN$1)</f>
        <v>318850.46999999997</v>
      </c>
      <c r="AO48" cm="1">
        <f t="array" ref="AO48">INDEX('vsFISHMIP All TimeSteps'!$AK$3:$AP$1034,vsFISHMIP_Annual_tonnes!$A48,AO$1)</f>
        <v>0</v>
      </c>
      <c r="AP48" cm="1">
        <f t="array" ref="AP48">INDEX('vsFISHMIP All TimeSteps'!$AK$3:$AP$1034,vsFISHMIP_Annual_tonnes!$A48,AP$1)</f>
        <v>1790381.4</v>
      </c>
      <c r="AQ48" cm="1">
        <f t="array" ref="AQ48">INDEX('vsFISHMIP All TimeSteps'!$AK$3:$AP$1034,vsFISHMIP_Annual_tonnes!$A48,AQ$1)</f>
        <v>249607.12</v>
      </c>
      <c r="AT48">
        <v>2060</v>
      </c>
      <c r="AU48" cm="1">
        <f t="array" ref="AU48">INDEX('vsFISHMIP All TimeSteps'!$AT$3:$AY$1034,vsFISHMIP_Annual_tonnes!$A48,AU$1)</f>
        <v>177407.38</v>
      </c>
      <c r="AV48" cm="1">
        <f t="array" ref="AV48">INDEX('vsFISHMIP All TimeSteps'!$AT$3:$AY$1034,vsFISHMIP_Annual_tonnes!$A48,AV$1)</f>
        <v>68744.639999999999</v>
      </c>
      <c r="AW48" cm="1">
        <f t="array" ref="AW48">INDEX('vsFISHMIP All TimeSteps'!$AT$3:$AY$1034,vsFISHMIP_Annual_tonnes!$A48,AW$1)</f>
        <v>373257.4</v>
      </c>
      <c r="AX48" cm="1">
        <f t="array" ref="AX48">INDEX('vsFISHMIP All TimeSteps'!$AT$3:$AY$1034,vsFISHMIP_Annual_tonnes!$A48,AX$1)</f>
        <v>0</v>
      </c>
      <c r="AY48" cm="1">
        <f t="array" ref="AY48">INDEX('vsFISHMIP All TimeSteps'!$AT$3:$AY$1034,vsFISHMIP_Annual_tonnes!$A48,AY$1)</f>
        <v>1706719.9</v>
      </c>
      <c r="AZ48" cm="1">
        <f t="array" ref="AZ48">INDEX('vsFISHMIP All TimeSteps'!$AT$3:$AY$1034,vsFISHMIP_Annual_tonnes!$A48,AZ$1)</f>
        <v>231511.36</v>
      </c>
      <c r="BA48" s="5"/>
    </row>
    <row r="49" spans="1:53" x14ac:dyDescent="0.2">
      <c r="A49">
        <f t="shared" si="0"/>
        <v>553</v>
      </c>
      <c r="C49">
        <v>2061</v>
      </c>
      <c r="D49" cm="1">
        <f t="array" ref="D49">INDEX('vsFISHMIP All TimeSteps'!$C$3:$P$1034,vsFISHMIP_Annual_tonnes!$A49,vsFISHMIP_Annual_tonnes!D$1)</f>
        <v>640523.19999999995</v>
      </c>
      <c r="E49" cm="1">
        <f t="array" ref="E49">INDEX('vsFISHMIP All TimeSteps'!$C$3:$P$1034,vsFISHMIP_Annual_tonnes!$A49,vsFISHMIP_Annual_tonnes!E$1)</f>
        <v>750083.70000000007</v>
      </c>
      <c r="F49" cm="1">
        <f t="array" ref="F49">INDEX('vsFISHMIP All TimeSteps'!$C$3:$P$1034,vsFISHMIP_Annual_tonnes!$A49,vsFISHMIP_Annual_tonnes!F$1)</f>
        <v>350326.44</v>
      </c>
      <c r="G49">
        <v>3348.7750000000001</v>
      </c>
      <c r="H49">
        <v>4586.5272999999997</v>
      </c>
      <c r="I49" cm="1">
        <f t="array" ref="I49">INDEX('vsFISHMIP All TimeSteps'!$C$3:$P$1034,vsFISHMIP_Annual_tonnes!$A49,vsFISHMIP_Annual_tonnes!I$1)</f>
        <v>2021916.2</v>
      </c>
      <c r="J49" cm="1">
        <f t="array" ref="J49">INDEX('vsFISHMIP All TimeSteps'!$C$3:$P$1034,vsFISHMIP_Annual_tonnes!$A49,vsFISHMIP_Annual_tonnes!J$1)</f>
        <v>5420825</v>
      </c>
      <c r="K49" cm="1">
        <f t="array" ref="K49">INDEX('vsFISHMIP All TimeSteps'!$C$3:$P$1034,vsFISHMIP_Annual_tonnes!$A49,vsFISHMIP_Annual_tonnes!K$1)</f>
        <v>3209989.2</v>
      </c>
      <c r="L49">
        <v>12695203</v>
      </c>
      <c r="M49">
        <v>1600202.5</v>
      </c>
      <c r="N49" cm="1">
        <f t="array" ref="N49">INDEX('vsFISHMIP All TimeSteps'!$C$3:$P$1034,vsFISHMIP_Annual_tonnes!$A49,vsFISHMIP_Annual_tonnes!N$1)</f>
        <v>543683.1</v>
      </c>
      <c r="O49" cm="1">
        <f t="array" ref="O49">INDEX('vsFISHMIP All TimeSteps'!$C$3:$P$1034,vsFISHMIP_Annual_tonnes!$A49,vsFISHMIP_Annual_tonnes!O$1)</f>
        <v>939368.8</v>
      </c>
      <c r="P49">
        <v>1424453</v>
      </c>
      <c r="Q49">
        <v>681328.2</v>
      </c>
      <c r="T49">
        <v>2061</v>
      </c>
      <c r="U49" cm="1">
        <f t="array" ref="U49">INDEX('vsFISHMIP All TimeSteps'!$T$3:$AG$1034,vsFISHMIP_Annual_tonnes!$A49,U$1)</f>
        <v>556782.43999999994</v>
      </c>
      <c r="V49" cm="1">
        <f t="array" ref="V49">INDEX('vsFISHMIP All TimeSteps'!$T$3:$AG$1034,vsFISHMIP_Annual_tonnes!$A49,V$1)</f>
        <v>641432.19999999995</v>
      </c>
      <c r="W49" cm="1">
        <f t="array" ref="W49">INDEX('vsFISHMIP All TimeSteps'!$T$3:$AG$1034,vsFISHMIP_Annual_tonnes!$A49,W$1)</f>
        <v>241763.77000000002</v>
      </c>
      <c r="X49">
        <v>3282.1833000000001</v>
      </c>
      <c r="Y49">
        <v>4893.0069999999996</v>
      </c>
      <c r="Z49" cm="1">
        <f t="array" ref="Z49">INDEX('vsFISHMIP All TimeSteps'!$T$3:$AG$1034,vsFISHMIP_Annual_tonnes!$A49,Z$1)</f>
        <v>1916966</v>
      </c>
      <c r="AA49" cm="1">
        <f t="array" ref="AA49">INDEX('vsFISHMIP All TimeSteps'!$T$3:$AG$1034,vsFISHMIP_Annual_tonnes!$A49,AA$1)</f>
        <v>231743.27</v>
      </c>
      <c r="AC49">
        <v>9860851</v>
      </c>
      <c r="AD49">
        <v>1551694.4</v>
      </c>
      <c r="AE49" cm="1">
        <f t="array" ref="AE49">INDEX('vsFISHMIP All TimeSteps'!$T$3:$AG$1034,vsFISHMIP_Annual_tonnes!$A49,AE$1)</f>
        <v>394143.56</v>
      </c>
      <c r="AF49" cm="1">
        <f t="array" ref="AF49">INDEX('vsFISHMIP All TimeSteps'!$T$3:$AG$1034,vsFISHMIP_Annual_tonnes!$A49,AF$1)</f>
        <v>797776.8</v>
      </c>
      <c r="AG49">
        <v>1241973</v>
      </c>
      <c r="AH49">
        <v>664744.6</v>
      </c>
      <c r="AK49">
        <v>2061</v>
      </c>
      <c r="AL49" cm="1">
        <f t="array" ref="AL49">INDEX('vsFISHMIP All TimeSteps'!$AK$3:$AP$1034,vsFISHMIP_Annual_tonnes!$A49,AL$1)</f>
        <v>221471.1</v>
      </c>
      <c r="AM49" cm="1">
        <f t="array" ref="AM49">INDEX('vsFISHMIP All TimeSteps'!$AK$3:$AP$1034,vsFISHMIP_Annual_tonnes!$A49,AM$1)</f>
        <v>128080.164</v>
      </c>
      <c r="AN49" cm="1">
        <f t="array" ref="AN49">INDEX('vsFISHMIP All TimeSteps'!$AK$3:$AP$1034,vsFISHMIP_Annual_tonnes!$A49,AN$1)</f>
        <v>345721.9</v>
      </c>
      <c r="AO49" cm="1">
        <f t="array" ref="AO49">INDEX('vsFISHMIP All TimeSteps'!$AK$3:$AP$1034,vsFISHMIP_Annual_tonnes!$A49,AO$1)</f>
        <v>0</v>
      </c>
      <c r="AP49" cm="1">
        <f t="array" ref="AP49">INDEX('vsFISHMIP All TimeSteps'!$AK$3:$AP$1034,vsFISHMIP_Annual_tonnes!$A49,AP$1)</f>
        <v>1772488.8</v>
      </c>
      <c r="AQ49" cm="1">
        <f t="array" ref="AQ49">INDEX('vsFISHMIP All TimeSteps'!$AK$3:$AP$1034,vsFISHMIP_Annual_tonnes!$A49,AQ$1)</f>
        <v>249427.45</v>
      </c>
      <c r="AT49">
        <v>2061</v>
      </c>
      <c r="AU49" cm="1">
        <f t="array" ref="AU49">INDEX('vsFISHMIP All TimeSteps'!$AT$3:$AY$1034,vsFISHMIP_Annual_tonnes!$A49,AU$1)</f>
        <v>183864.34</v>
      </c>
      <c r="AV49" cm="1">
        <f t="array" ref="AV49">INDEX('vsFISHMIP All TimeSteps'!$AT$3:$AY$1034,vsFISHMIP_Annual_tonnes!$A49,AV$1)</f>
        <v>79584.289999999994</v>
      </c>
      <c r="AW49" cm="1">
        <f t="array" ref="AW49">INDEX('vsFISHMIP All TimeSteps'!$AT$3:$AY$1034,vsFISHMIP_Annual_tonnes!$A49,AW$1)</f>
        <v>286860.40000000002</v>
      </c>
      <c r="AX49" cm="1">
        <f t="array" ref="AX49">INDEX('vsFISHMIP All TimeSteps'!$AT$3:$AY$1034,vsFISHMIP_Annual_tonnes!$A49,AX$1)</f>
        <v>0</v>
      </c>
      <c r="AY49" cm="1">
        <f t="array" ref="AY49">INDEX('vsFISHMIP All TimeSteps'!$AT$3:$AY$1034,vsFISHMIP_Annual_tonnes!$A49,AY$1)</f>
        <v>1688846.6</v>
      </c>
      <c r="AZ49" cm="1">
        <f t="array" ref="AZ49">INDEX('vsFISHMIP All TimeSteps'!$AT$3:$AY$1034,vsFISHMIP_Annual_tonnes!$A49,AZ$1)</f>
        <v>228119.22</v>
      </c>
      <c r="BA49" s="5"/>
    </row>
    <row r="50" spans="1:53" x14ac:dyDescent="0.2">
      <c r="A50">
        <f t="shared" si="0"/>
        <v>565</v>
      </c>
      <c r="C50">
        <v>2062</v>
      </c>
      <c r="D50" cm="1">
        <f t="array" ref="D50">INDEX('vsFISHMIP All TimeSteps'!$C$3:$P$1034,vsFISHMIP_Annual_tonnes!$A50,vsFISHMIP_Annual_tonnes!D$1)</f>
        <v>423194.75</v>
      </c>
      <c r="E50" cm="1">
        <f t="array" ref="E50">INDEX('vsFISHMIP All TimeSteps'!$C$3:$P$1034,vsFISHMIP_Annual_tonnes!$A50,vsFISHMIP_Annual_tonnes!E$1)</f>
        <v>744348.77</v>
      </c>
      <c r="F50" cm="1">
        <f t="array" ref="F50">INDEX('vsFISHMIP All TimeSteps'!$C$3:$P$1034,vsFISHMIP_Annual_tonnes!$A50,vsFISHMIP_Annual_tonnes!F$1)</f>
        <v>341143.25</v>
      </c>
      <c r="G50">
        <v>3308.2446</v>
      </c>
      <c r="H50">
        <v>4752.7826999999997</v>
      </c>
      <c r="I50" cm="1">
        <f t="array" ref="I50">INDEX('vsFISHMIP All TimeSteps'!$C$3:$P$1034,vsFISHMIP_Annual_tonnes!$A50,vsFISHMIP_Annual_tonnes!I$1)</f>
        <v>2019769.6</v>
      </c>
      <c r="J50" cm="1">
        <f t="array" ref="J50">INDEX('vsFISHMIP All TimeSteps'!$C$3:$P$1034,vsFISHMIP_Annual_tonnes!$A50,vsFISHMIP_Annual_tonnes!J$1)</f>
        <v>5552972</v>
      </c>
      <c r="K50" cm="1">
        <f t="array" ref="K50">INDEX('vsFISHMIP All TimeSteps'!$C$3:$P$1034,vsFISHMIP_Annual_tonnes!$A50,vsFISHMIP_Annual_tonnes!K$1)</f>
        <v>3231252.8</v>
      </c>
      <c r="L50">
        <v>12118462</v>
      </c>
      <c r="M50">
        <v>1642981</v>
      </c>
      <c r="N50" cm="1">
        <f t="array" ref="N50">INDEX('vsFISHMIP All TimeSteps'!$C$3:$P$1034,vsFISHMIP_Annual_tonnes!$A50,vsFISHMIP_Annual_tonnes!N$1)</f>
        <v>524069.66</v>
      </c>
      <c r="O50" cm="1">
        <f t="array" ref="O50">INDEX('vsFISHMIP All TimeSteps'!$C$3:$P$1034,vsFISHMIP_Annual_tonnes!$A50,vsFISHMIP_Annual_tonnes!O$1)</f>
        <v>643283.30000000005</v>
      </c>
      <c r="P50">
        <v>1437925</v>
      </c>
      <c r="Q50">
        <v>732158.6</v>
      </c>
      <c r="T50">
        <v>2062</v>
      </c>
      <c r="U50" cm="1">
        <f t="array" ref="U50">INDEX('vsFISHMIP All TimeSteps'!$T$3:$AG$1034,vsFISHMIP_Annual_tonnes!$A50,U$1)</f>
        <v>596452.69999999995</v>
      </c>
      <c r="V50" cm="1">
        <f t="array" ref="V50">INDEX('vsFISHMIP All TimeSteps'!$T$3:$AG$1034,vsFISHMIP_Annual_tonnes!$A50,V$1)</f>
        <v>641328.69999999995</v>
      </c>
      <c r="W50" cm="1">
        <f t="array" ref="W50">INDEX('vsFISHMIP All TimeSteps'!$T$3:$AG$1034,vsFISHMIP_Annual_tonnes!$A50,W$1)</f>
        <v>243351.45499999999</v>
      </c>
      <c r="X50">
        <v>3156.7107000000001</v>
      </c>
      <c r="Y50">
        <v>5305.3374000000003</v>
      </c>
      <c r="Z50" cm="1">
        <f t="array" ref="Z50">INDEX('vsFISHMIP All TimeSteps'!$T$3:$AG$1034,vsFISHMIP_Annual_tonnes!$A50,Z$1)</f>
        <v>1924876.5</v>
      </c>
      <c r="AA50" cm="1">
        <f t="array" ref="AA50">INDEX('vsFISHMIP All TimeSteps'!$T$3:$AG$1034,vsFISHMIP_Annual_tonnes!$A50,AA$1)</f>
        <v>229723.94</v>
      </c>
      <c r="AC50">
        <v>9239613</v>
      </c>
      <c r="AD50">
        <v>1929012.8</v>
      </c>
      <c r="AE50" cm="1">
        <f t="array" ref="AE50">INDEX('vsFISHMIP All TimeSteps'!$T$3:$AG$1034,vsFISHMIP_Annual_tonnes!$A50,AE$1)</f>
        <v>401629.97</v>
      </c>
      <c r="AF50" cm="1">
        <f t="array" ref="AF50">INDEX('vsFISHMIP All TimeSteps'!$T$3:$AG$1034,vsFISHMIP_Annual_tonnes!$A50,AF$1)</f>
        <v>796943.5</v>
      </c>
      <c r="AG50">
        <v>1129572.3999999999</v>
      </c>
      <c r="AH50">
        <v>782475.2</v>
      </c>
      <c r="AK50">
        <v>2062</v>
      </c>
      <c r="AL50" cm="1">
        <f t="array" ref="AL50">INDEX('vsFISHMIP All TimeSteps'!$AK$3:$AP$1034,vsFISHMIP_Annual_tonnes!$A50,AL$1)</f>
        <v>237895.52</v>
      </c>
      <c r="AM50" cm="1">
        <f t="array" ref="AM50">INDEX('vsFISHMIP All TimeSteps'!$AK$3:$AP$1034,vsFISHMIP_Annual_tonnes!$A50,AM$1)</f>
        <v>119549.77</v>
      </c>
      <c r="AN50" cm="1">
        <f t="array" ref="AN50">INDEX('vsFISHMIP All TimeSteps'!$AK$3:$AP$1034,vsFISHMIP_Annual_tonnes!$A50,AN$1)</f>
        <v>341734</v>
      </c>
      <c r="AO50" cm="1">
        <f t="array" ref="AO50">INDEX('vsFISHMIP All TimeSteps'!$AK$3:$AP$1034,vsFISHMIP_Annual_tonnes!$A50,AO$1)</f>
        <v>0</v>
      </c>
      <c r="AP50" cm="1">
        <f t="array" ref="AP50">INDEX('vsFISHMIP All TimeSteps'!$AK$3:$AP$1034,vsFISHMIP_Annual_tonnes!$A50,AP$1)</f>
        <v>1771831</v>
      </c>
      <c r="AQ50" cm="1">
        <f t="array" ref="AQ50">INDEX('vsFISHMIP All TimeSteps'!$AK$3:$AP$1034,vsFISHMIP_Annual_tonnes!$A50,AQ$1)</f>
        <v>247938.5</v>
      </c>
      <c r="AT50">
        <v>2062</v>
      </c>
      <c r="AU50" cm="1">
        <f t="array" ref="AU50">INDEX('vsFISHMIP All TimeSteps'!$AT$3:$AY$1034,vsFISHMIP_Annual_tonnes!$A50,AU$1)</f>
        <v>179075.84</v>
      </c>
      <c r="AV50" cm="1">
        <f t="array" ref="AV50">INDEX('vsFISHMIP All TimeSteps'!$AT$3:$AY$1034,vsFISHMIP_Annual_tonnes!$A50,AV$1)</f>
        <v>76480.62</v>
      </c>
      <c r="AW50" cm="1">
        <f t="array" ref="AW50">INDEX('vsFISHMIP All TimeSteps'!$AT$3:$AY$1034,vsFISHMIP_Annual_tonnes!$A50,AW$1)</f>
        <v>267675.78000000003</v>
      </c>
      <c r="AX50" cm="1">
        <f t="array" ref="AX50">INDEX('vsFISHMIP All TimeSteps'!$AT$3:$AY$1034,vsFISHMIP_Annual_tonnes!$A50,AX$1)</f>
        <v>0</v>
      </c>
      <c r="AY50" cm="1">
        <f t="array" ref="AY50">INDEX('vsFISHMIP All TimeSteps'!$AT$3:$AY$1034,vsFISHMIP_Annual_tonnes!$A50,AY$1)</f>
        <v>1700048.2</v>
      </c>
      <c r="AZ50" cm="1">
        <f t="array" ref="AZ50">INDEX('vsFISHMIP All TimeSteps'!$AT$3:$AY$1034,vsFISHMIP_Annual_tonnes!$A50,AZ$1)</f>
        <v>224828.12</v>
      </c>
      <c r="BA50" s="5"/>
    </row>
    <row r="51" spans="1:53" x14ac:dyDescent="0.2">
      <c r="A51">
        <f t="shared" si="0"/>
        <v>577</v>
      </c>
      <c r="C51">
        <v>2063</v>
      </c>
      <c r="D51" cm="1">
        <f t="array" ref="D51">INDEX('vsFISHMIP All TimeSteps'!$C$3:$P$1034,vsFISHMIP_Annual_tonnes!$A51,vsFISHMIP_Annual_tonnes!D$1)</f>
        <v>511611.75</v>
      </c>
      <c r="E51" cm="1">
        <f t="array" ref="E51">INDEX('vsFISHMIP All TimeSteps'!$C$3:$P$1034,vsFISHMIP_Annual_tonnes!$A51,vsFISHMIP_Annual_tonnes!E$1)</f>
        <v>729232.47</v>
      </c>
      <c r="F51" cm="1">
        <f t="array" ref="F51">INDEX('vsFISHMIP All TimeSteps'!$C$3:$P$1034,vsFISHMIP_Annual_tonnes!$A51,vsFISHMIP_Annual_tonnes!F$1)</f>
        <v>360043.4</v>
      </c>
      <c r="G51">
        <v>3232.3843000000002</v>
      </c>
      <c r="H51">
        <v>5014.8315000000002</v>
      </c>
      <c r="I51" cm="1">
        <f t="array" ref="I51">INDEX('vsFISHMIP All TimeSteps'!$C$3:$P$1034,vsFISHMIP_Annual_tonnes!$A51,vsFISHMIP_Annual_tonnes!I$1)</f>
        <v>2043017.5</v>
      </c>
      <c r="J51" cm="1">
        <f t="array" ref="J51">INDEX('vsFISHMIP All TimeSteps'!$C$3:$P$1034,vsFISHMIP_Annual_tonnes!$A51,vsFISHMIP_Annual_tonnes!J$1)</f>
        <v>5474131</v>
      </c>
      <c r="K51" cm="1">
        <f t="array" ref="K51">INDEX('vsFISHMIP All TimeSteps'!$C$3:$P$1034,vsFISHMIP_Annual_tonnes!$A51,vsFISHMIP_Annual_tonnes!K$1)</f>
        <v>3205207</v>
      </c>
      <c r="L51">
        <v>10843358</v>
      </c>
      <c r="M51">
        <v>2079313.1</v>
      </c>
      <c r="N51" cm="1">
        <f t="array" ref="N51">INDEX('vsFISHMIP All TimeSteps'!$C$3:$P$1034,vsFISHMIP_Annual_tonnes!$A51,vsFISHMIP_Annual_tonnes!N$1)</f>
        <v>483311.34</v>
      </c>
      <c r="O51" cm="1">
        <f t="array" ref="O51">INDEX('vsFISHMIP All TimeSteps'!$C$3:$P$1034,vsFISHMIP_Annual_tonnes!$A51,vsFISHMIP_Annual_tonnes!O$1)</f>
        <v>714594.3</v>
      </c>
      <c r="P51">
        <v>1282236</v>
      </c>
      <c r="Q51">
        <v>872768</v>
      </c>
      <c r="T51">
        <v>2063</v>
      </c>
      <c r="U51" cm="1">
        <f t="array" ref="U51">INDEX('vsFISHMIP All TimeSteps'!$T$3:$AG$1034,vsFISHMIP_Annual_tonnes!$A51,U$1)</f>
        <v>582966</v>
      </c>
      <c r="V51" cm="1">
        <f t="array" ref="V51">INDEX('vsFISHMIP All TimeSteps'!$T$3:$AG$1034,vsFISHMIP_Annual_tonnes!$A51,V$1)</f>
        <v>619094.43999999994</v>
      </c>
      <c r="W51" cm="1">
        <f t="array" ref="W51">INDEX('vsFISHMIP All TimeSteps'!$T$3:$AG$1034,vsFISHMIP_Annual_tonnes!$A51,W$1)</f>
        <v>247232.20699999999</v>
      </c>
      <c r="X51">
        <v>3170.5626999999999</v>
      </c>
      <c r="Y51">
        <v>5630.5272999999997</v>
      </c>
      <c r="Z51" cm="1">
        <f t="array" ref="Z51">INDEX('vsFISHMIP All TimeSteps'!$T$3:$AG$1034,vsFISHMIP_Annual_tonnes!$A51,Z$1)</f>
        <v>1927797.4</v>
      </c>
      <c r="AA51" cm="1">
        <f t="array" ref="AA51">INDEX('vsFISHMIP All TimeSteps'!$T$3:$AG$1034,vsFISHMIP_Annual_tonnes!$A51,AA$1)</f>
        <v>239864.45</v>
      </c>
      <c r="AC51">
        <v>9763853</v>
      </c>
      <c r="AD51">
        <v>2124503</v>
      </c>
      <c r="AE51" cm="1">
        <f t="array" ref="AE51">INDEX('vsFISHMIP All TimeSteps'!$T$3:$AG$1034,vsFISHMIP_Annual_tonnes!$A51,AE$1)</f>
        <v>389965.88</v>
      </c>
      <c r="AF51" cm="1">
        <f t="array" ref="AF51">INDEX('vsFISHMIP All TimeSteps'!$T$3:$AG$1034,vsFISHMIP_Annual_tonnes!$A51,AF$1)</f>
        <v>892281.7</v>
      </c>
      <c r="AG51">
        <v>1251999.3999999999</v>
      </c>
      <c r="AH51">
        <v>849400.56</v>
      </c>
      <c r="AK51">
        <v>2063</v>
      </c>
      <c r="AL51" cm="1">
        <f t="array" ref="AL51">INDEX('vsFISHMIP All TimeSteps'!$AK$3:$AP$1034,vsFISHMIP_Annual_tonnes!$A51,AL$1)</f>
        <v>235272.52</v>
      </c>
      <c r="AM51" cm="1">
        <f t="array" ref="AM51">INDEX('vsFISHMIP All TimeSteps'!$AK$3:$AP$1034,vsFISHMIP_Annual_tonnes!$A51,AM$1)</f>
        <v>112471.52</v>
      </c>
      <c r="AN51" cm="1">
        <f t="array" ref="AN51">INDEX('vsFISHMIP All TimeSteps'!$AK$3:$AP$1034,vsFISHMIP_Annual_tonnes!$A51,AN$1)</f>
        <v>284536.21999999997</v>
      </c>
      <c r="AO51" cm="1">
        <f t="array" ref="AO51">INDEX('vsFISHMIP All TimeSteps'!$AK$3:$AP$1034,vsFISHMIP_Annual_tonnes!$A51,AO$1)</f>
        <v>0</v>
      </c>
      <c r="AP51" cm="1">
        <f t="array" ref="AP51">INDEX('vsFISHMIP All TimeSteps'!$AK$3:$AP$1034,vsFISHMIP_Annual_tonnes!$A51,AP$1)</f>
        <v>1795018.2</v>
      </c>
      <c r="AQ51" cm="1">
        <f t="array" ref="AQ51">INDEX('vsFISHMIP All TimeSteps'!$AK$3:$AP$1034,vsFISHMIP_Annual_tonnes!$A51,AQ$1)</f>
        <v>247999.38</v>
      </c>
      <c r="AT51">
        <v>2063</v>
      </c>
      <c r="AU51" cm="1">
        <f t="array" ref="AU51">INDEX('vsFISHMIP All TimeSteps'!$AT$3:$AY$1034,vsFISHMIP_Annual_tonnes!$A51,AU$1)</f>
        <v>171803.45</v>
      </c>
      <c r="AV51" cm="1">
        <f t="array" ref="AV51">INDEX('vsFISHMIP All TimeSteps'!$AT$3:$AY$1034,vsFISHMIP_Annual_tonnes!$A51,AV$1)</f>
        <v>66734.414000000004</v>
      </c>
      <c r="AW51" cm="1">
        <f t="array" ref="AW51">INDEX('vsFISHMIP All TimeSteps'!$AT$3:$AY$1034,vsFISHMIP_Annual_tonnes!$A51,AW$1)</f>
        <v>300003.88</v>
      </c>
      <c r="AX51" cm="1">
        <f t="array" ref="AX51">INDEX('vsFISHMIP All TimeSteps'!$AT$3:$AY$1034,vsFISHMIP_Annual_tonnes!$A51,AX$1)</f>
        <v>0</v>
      </c>
      <c r="AY51" cm="1">
        <f t="array" ref="AY51">INDEX('vsFISHMIP All TimeSteps'!$AT$3:$AY$1034,vsFISHMIP_Annual_tonnes!$A51,AY$1)</f>
        <v>1705645.2</v>
      </c>
      <c r="AZ51" cm="1">
        <f t="array" ref="AZ51">INDEX('vsFISHMIP All TimeSteps'!$AT$3:$AY$1034,vsFISHMIP_Annual_tonnes!$A51,AZ$1)</f>
        <v>222151.97</v>
      </c>
      <c r="BA51" s="5"/>
    </row>
    <row r="52" spans="1:53" x14ac:dyDescent="0.2">
      <c r="A52">
        <f t="shared" si="0"/>
        <v>589</v>
      </c>
      <c r="C52">
        <v>2064</v>
      </c>
      <c r="D52" cm="1">
        <f t="array" ref="D52">INDEX('vsFISHMIP All TimeSteps'!$C$3:$P$1034,vsFISHMIP_Annual_tonnes!$A52,vsFISHMIP_Annual_tonnes!D$1)</f>
        <v>549607.4</v>
      </c>
      <c r="E52" cm="1">
        <f t="array" ref="E52">INDEX('vsFISHMIP All TimeSteps'!$C$3:$P$1034,vsFISHMIP_Annual_tonnes!$A52,vsFISHMIP_Annual_tonnes!E$1)</f>
        <v>706304.58000000007</v>
      </c>
      <c r="F52" cm="1">
        <f t="array" ref="F52">INDEX('vsFISHMIP All TimeSteps'!$C$3:$P$1034,vsFISHMIP_Annual_tonnes!$A52,vsFISHMIP_Annual_tonnes!F$1)</f>
        <v>358566.28</v>
      </c>
      <c r="G52">
        <v>3309.5745000000002</v>
      </c>
      <c r="H52">
        <v>4871.2259999999997</v>
      </c>
      <c r="I52" cm="1">
        <f t="array" ref="I52">INDEX('vsFISHMIP All TimeSteps'!$C$3:$P$1034,vsFISHMIP_Annual_tonnes!$A52,vsFISHMIP_Annual_tonnes!I$1)</f>
        <v>2047572.9</v>
      </c>
      <c r="J52" cm="1">
        <f t="array" ref="J52">INDEX('vsFISHMIP All TimeSteps'!$C$3:$P$1034,vsFISHMIP_Annual_tonnes!$A52,vsFISHMIP_Annual_tonnes!J$1)</f>
        <v>5303733.5</v>
      </c>
      <c r="K52" cm="1">
        <f t="array" ref="K52">INDEX('vsFISHMIP All TimeSteps'!$C$3:$P$1034,vsFISHMIP_Annual_tonnes!$A52,vsFISHMIP_Annual_tonnes!K$1)</f>
        <v>3268636</v>
      </c>
      <c r="L52">
        <v>11101902</v>
      </c>
      <c r="M52">
        <v>1824097.2</v>
      </c>
      <c r="N52" cm="1">
        <f t="array" ref="N52">INDEX('vsFISHMIP All TimeSteps'!$C$3:$P$1034,vsFISHMIP_Annual_tonnes!$A52,vsFISHMIP_Annual_tonnes!N$1)</f>
        <v>436174.75</v>
      </c>
      <c r="O52" cm="1">
        <f t="array" ref="O52">INDEX('vsFISHMIP All TimeSteps'!$C$3:$P$1034,vsFISHMIP_Annual_tonnes!$A52,vsFISHMIP_Annual_tonnes!O$1)</f>
        <v>972801.3</v>
      </c>
      <c r="P52">
        <v>1354207.1</v>
      </c>
      <c r="Q52">
        <v>743250.9</v>
      </c>
      <c r="T52">
        <v>2064</v>
      </c>
      <c r="U52" cm="1">
        <f t="array" ref="U52">INDEX('vsFISHMIP All TimeSteps'!$T$3:$AG$1034,vsFISHMIP_Annual_tonnes!$A52,U$1)</f>
        <v>619554.9</v>
      </c>
      <c r="V52" cm="1">
        <f t="array" ref="V52">INDEX('vsFISHMIP All TimeSteps'!$T$3:$AG$1034,vsFISHMIP_Annual_tonnes!$A52,V$1)</f>
        <v>618869.80000000005</v>
      </c>
      <c r="W52" cm="1">
        <f t="array" ref="W52">INDEX('vsFISHMIP All TimeSteps'!$T$3:$AG$1034,vsFISHMIP_Annual_tonnes!$A52,W$1)</f>
        <v>256842.32400000002</v>
      </c>
      <c r="X52">
        <v>3101.7914999999998</v>
      </c>
      <c r="Y52">
        <v>5494.6854999999996</v>
      </c>
      <c r="Z52" cm="1">
        <f t="array" ref="Z52">INDEX('vsFISHMIP All TimeSteps'!$T$3:$AG$1034,vsFISHMIP_Annual_tonnes!$A52,Z$1)</f>
        <v>1854824.8</v>
      </c>
      <c r="AA52" cm="1">
        <f t="array" ref="AA52">INDEX('vsFISHMIP All TimeSteps'!$T$3:$AG$1034,vsFISHMIP_Annual_tonnes!$A52,AA$1)</f>
        <v>235260.66</v>
      </c>
      <c r="AC52">
        <v>8878739</v>
      </c>
      <c r="AD52">
        <v>1483728.5</v>
      </c>
      <c r="AE52" cm="1">
        <f t="array" ref="AE52">INDEX('vsFISHMIP All TimeSteps'!$T$3:$AG$1034,vsFISHMIP_Annual_tonnes!$A52,AE$1)</f>
        <v>358107.8</v>
      </c>
      <c r="AF52" cm="1">
        <f t="array" ref="AF52">INDEX('vsFISHMIP All TimeSteps'!$T$3:$AG$1034,vsFISHMIP_Annual_tonnes!$A52,AF$1)</f>
        <v>1091479.2</v>
      </c>
      <c r="AG52">
        <v>1119139.5</v>
      </c>
      <c r="AH52">
        <v>698033.4</v>
      </c>
      <c r="AK52">
        <v>2064</v>
      </c>
      <c r="AL52" cm="1">
        <f t="array" ref="AL52">INDEX('vsFISHMIP All TimeSteps'!$AK$3:$AP$1034,vsFISHMIP_Annual_tonnes!$A52,AL$1)</f>
        <v>214680.88</v>
      </c>
      <c r="AM52" cm="1">
        <f t="array" ref="AM52">INDEX('vsFISHMIP All TimeSteps'!$AK$3:$AP$1034,vsFISHMIP_Annual_tonnes!$A52,AM$1)</f>
        <v>88513.81</v>
      </c>
      <c r="AN52" cm="1">
        <f t="array" ref="AN52">INDEX('vsFISHMIP All TimeSteps'!$AK$3:$AP$1034,vsFISHMIP_Annual_tonnes!$A52,AN$1)</f>
        <v>291798.34000000003</v>
      </c>
      <c r="AO52" cm="1">
        <f t="array" ref="AO52">INDEX('vsFISHMIP All TimeSteps'!$AK$3:$AP$1034,vsFISHMIP_Annual_tonnes!$A52,AO$1)</f>
        <v>0</v>
      </c>
      <c r="AP52" cm="1">
        <f t="array" ref="AP52">INDEX('vsFISHMIP All TimeSteps'!$AK$3:$AP$1034,vsFISHMIP_Annual_tonnes!$A52,AP$1)</f>
        <v>1799809.1</v>
      </c>
      <c r="AQ52" cm="1">
        <f t="array" ref="AQ52">INDEX('vsFISHMIP All TimeSteps'!$AK$3:$AP$1034,vsFISHMIP_Annual_tonnes!$A52,AQ$1)</f>
        <v>247763.72</v>
      </c>
      <c r="AT52">
        <v>2064</v>
      </c>
      <c r="AU52" cm="1">
        <f t="array" ref="AU52">INDEX('vsFISHMIP All TimeSteps'!$AT$3:$AY$1034,vsFISHMIP_Annual_tonnes!$A52,AU$1)</f>
        <v>170609.9</v>
      </c>
      <c r="AV52" cm="1">
        <f t="array" ref="AV52">INDEX('vsFISHMIP All TimeSteps'!$AT$3:$AY$1034,vsFISHMIP_Annual_tonnes!$A52,AV$1)</f>
        <v>65055.311999999998</v>
      </c>
      <c r="AW52" cm="1">
        <f t="array" ref="AW52">INDEX('vsFISHMIP All TimeSteps'!$AT$3:$AY$1034,vsFISHMIP_Annual_tonnes!$A52,AW$1)</f>
        <v>312316.7</v>
      </c>
      <c r="AX52" cm="1">
        <f t="array" ref="AX52">INDEX('vsFISHMIP All TimeSteps'!$AT$3:$AY$1034,vsFISHMIP_Annual_tonnes!$A52,AX$1)</f>
        <v>0</v>
      </c>
      <c r="AY52" cm="1">
        <f t="array" ref="AY52">INDEX('vsFISHMIP All TimeSteps'!$AT$3:$AY$1034,vsFISHMIP_Annual_tonnes!$A52,AY$1)</f>
        <v>1637116.5</v>
      </c>
      <c r="AZ52" cm="1">
        <f t="array" ref="AZ52">INDEX('vsFISHMIP All TimeSteps'!$AT$3:$AY$1034,vsFISHMIP_Annual_tonnes!$A52,AZ$1)</f>
        <v>217708.17</v>
      </c>
      <c r="BA52" s="5"/>
    </row>
    <row r="53" spans="1:53" x14ac:dyDescent="0.2">
      <c r="A53">
        <f t="shared" si="0"/>
        <v>601</v>
      </c>
      <c r="C53">
        <v>2065</v>
      </c>
      <c r="D53" cm="1">
        <f t="array" ref="D53">INDEX('vsFISHMIP All TimeSteps'!$C$3:$P$1034,vsFISHMIP_Annual_tonnes!$A53,vsFISHMIP_Annual_tonnes!D$1)</f>
        <v>574671.6</v>
      </c>
      <c r="E53" cm="1">
        <f t="array" ref="E53">INDEX('vsFISHMIP All TimeSteps'!$C$3:$P$1034,vsFISHMIP_Annual_tonnes!$A53,vsFISHMIP_Annual_tonnes!E$1)</f>
        <v>710652.62</v>
      </c>
      <c r="F53" cm="1">
        <f t="array" ref="F53">INDEX('vsFISHMIP All TimeSteps'!$C$3:$P$1034,vsFISHMIP_Annual_tonnes!$A53,vsFISHMIP_Annual_tonnes!F$1)</f>
        <v>340022.4</v>
      </c>
      <c r="G53">
        <v>3273.1325999999999</v>
      </c>
      <c r="H53">
        <v>4240.4790000000003</v>
      </c>
      <c r="I53" cm="1">
        <f t="array" ref="I53">INDEX('vsFISHMIP All TimeSteps'!$C$3:$P$1034,vsFISHMIP_Annual_tonnes!$A53,vsFISHMIP_Annual_tonnes!I$1)</f>
        <v>2079031.4</v>
      </c>
      <c r="J53" cm="1">
        <f t="array" ref="J53">INDEX('vsFISHMIP All TimeSteps'!$C$3:$P$1034,vsFISHMIP_Annual_tonnes!$A53,vsFISHMIP_Annual_tonnes!J$1)</f>
        <v>5464140</v>
      </c>
      <c r="K53" cm="1">
        <f t="array" ref="K53">INDEX('vsFISHMIP All TimeSteps'!$C$3:$P$1034,vsFISHMIP_Annual_tonnes!$A53,vsFISHMIP_Annual_tonnes!K$1)</f>
        <v>3247099.5</v>
      </c>
      <c r="L53">
        <v>11459030</v>
      </c>
      <c r="M53">
        <v>1653475.1</v>
      </c>
      <c r="N53" cm="1">
        <f t="array" ref="N53">INDEX('vsFISHMIP All TimeSteps'!$C$3:$P$1034,vsFISHMIP_Annual_tonnes!$A53,vsFISHMIP_Annual_tonnes!N$1)</f>
        <v>493452.2</v>
      </c>
      <c r="O53" cm="1">
        <f t="array" ref="O53">INDEX('vsFISHMIP All TimeSteps'!$C$3:$P$1034,vsFISHMIP_Annual_tonnes!$A53,vsFISHMIP_Annual_tonnes!O$1)</f>
        <v>837351</v>
      </c>
      <c r="P53">
        <v>1359708.2</v>
      </c>
      <c r="Q53">
        <v>684528.7</v>
      </c>
      <c r="T53">
        <v>2065</v>
      </c>
      <c r="U53" cm="1">
        <f t="array" ref="U53">INDEX('vsFISHMIP All TimeSteps'!$T$3:$AG$1034,vsFISHMIP_Annual_tonnes!$A53,U$1)</f>
        <v>557235.80000000005</v>
      </c>
      <c r="V53" cm="1">
        <f t="array" ref="V53">INDEX('vsFISHMIP All TimeSteps'!$T$3:$AG$1034,vsFISHMIP_Annual_tonnes!$A53,V$1)</f>
        <v>608593.69999999995</v>
      </c>
      <c r="W53" cm="1">
        <f t="array" ref="W53">INDEX('vsFISHMIP All TimeSteps'!$T$3:$AG$1034,vsFISHMIP_Annual_tonnes!$A53,W$1)</f>
        <v>263577.61</v>
      </c>
      <c r="X53">
        <v>3134.2840000000001</v>
      </c>
      <c r="Y53">
        <v>5622.0969999999998</v>
      </c>
      <c r="Z53" cm="1">
        <f t="array" ref="Z53">INDEX('vsFISHMIP All TimeSteps'!$T$3:$AG$1034,vsFISHMIP_Annual_tonnes!$A53,Z$1)</f>
        <v>1870123.5</v>
      </c>
      <c r="AA53" cm="1">
        <f t="array" ref="AA53">INDEX('vsFISHMIP All TimeSteps'!$T$3:$AG$1034,vsFISHMIP_Annual_tonnes!$A53,AA$1)</f>
        <v>235729.92000000001</v>
      </c>
      <c r="AC53">
        <v>8732163</v>
      </c>
      <c r="AD53">
        <v>1939880.8</v>
      </c>
      <c r="AE53" cm="1">
        <f t="array" ref="AE53">INDEX('vsFISHMIP All TimeSteps'!$T$3:$AG$1034,vsFISHMIP_Annual_tonnes!$A53,AE$1)</f>
        <v>401825.78</v>
      </c>
      <c r="AF53" cm="1">
        <f t="array" ref="AF53">INDEX('vsFISHMIP All TimeSteps'!$T$3:$AG$1034,vsFISHMIP_Annual_tonnes!$A53,AF$1)</f>
        <v>775183.2</v>
      </c>
      <c r="AG53">
        <v>1124720.1000000001</v>
      </c>
      <c r="AH53">
        <v>803212.06</v>
      </c>
      <c r="AK53">
        <v>2065</v>
      </c>
      <c r="AL53" cm="1">
        <f t="array" ref="AL53">INDEX('vsFISHMIP All TimeSteps'!$AK$3:$AP$1034,vsFISHMIP_Annual_tonnes!$A53,AL$1)</f>
        <v>215463.19</v>
      </c>
      <c r="AM53" cm="1">
        <f t="array" ref="AM53">INDEX('vsFISHMIP All TimeSteps'!$AK$3:$AP$1034,vsFISHMIP_Annual_tonnes!$A53,AM$1)</f>
        <v>112824</v>
      </c>
      <c r="AN53" cm="1">
        <f t="array" ref="AN53">INDEX('vsFISHMIP All TimeSteps'!$AK$3:$AP$1034,vsFISHMIP_Annual_tonnes!$A53,AN$1)</f>
        <v>331163.88</v>
      </c>
      <c r="AO53" cm="1">
        <f t="array" ref="AO53">INDEX('vsFISHMIP All TimeSteps'!$AK$3:$AP$1034,vsFISHMIP_Annual_tonnes!$A53,AO$1)</f>
        <v>0</v>
      </c>
      <c r="AP53" cm="1">
        <f t="array" ref="AP53">INDEX('vsFISHMIP All TimeSteps'!$AK$3:$AP$1034,vsFISHMIP_Annual_tonnes!$A53,AP$1)</f>
        <v>1832670.4</v>
      </c>
      <c r="AQ53" cm="1">
        <f t="array" ref="AQ53">INDEX('vsFISHMIP All TimeSteps'!$AK$3:$AP$1034,vsFISHMIP_Annual_tonnes!$A53,AQ$1)</f>
        <v>246360.94</v>
      </c>
      <c r="AT53">
        <v>2065</v>
      </c>
      <c r="AU53" cm="1">
        <f t="array" ref="AU53">INDEX('vsFISHMIP All TimeSteps'!$AT$3:$AY$1034,vsFISHMIP_Annual_tonnes!$A53,AU$1)</f>
        <v>164678.12</v>
      </c>
      <c r="AV53" cm="1">
        <f t="array" ref="AV53">INDEX('vsFISHMIP All TimeSteps'!$AT$3:$AY$1034,vsFISHMIP_Annual_tonnes!$A53,AV$1)</f>
        <v>69888.490000000005</v>
      </c>
      <c r="AW53" cm="1">
        <f t="array" ref="AW53">INDEX('vsFISHMIP All TimeSteps'!$AT$3:$AY$1034,vsFISHMIP_Annual_tonnes!$A53,AW$1)</f>
        <v>335448.21999999997</v>
      </c>
      <c r="AX53" cm="1">
        <f t="array" ref="AX53">INDEX('vsFISHMIP All TimeSteps'!$AT$3:$AY$1034,vsFISHMIP_Annual_tonnes!$A53,AX$1)</f>
        <v>0</v>
      </c>
      <c r="AY53" cm="1">
        <f t="array" ref="AY53">INDEX('vsFISHMIP All TimeSteps'!$AT$3:$AY$1034,vsFISHMIP_Annual_tonnes!$A53,AY$1)</f>
        <v>1658782.6</v>
      </c>
      <c r="AZ53" cm="1">
        <f t="array" ref="AZ53">INDEX('vsFISHMIP All TimeSteps'!$AT$3:$AY$1034,vsFISHMIP_Annual_tonnes!$A53,AZ$1)</f>
        <v>211341.05</v>
      </c>
      <c r="BA53" s="5"/>
    </row>
    <row r="54" spans="1:53" x14ac:dyDescent="0.2">
      <c r="A54">
        <f t="shared" si="0"/>
        <v>613</v>
      </c>
      <c r="C54">
        <v>2066</v>
      </c>
      <c r="D54" cm="1">
        <f t="array" ref="D54">INDEX('vsFISHMIP All TimeSteps'!$C$3:$P$1034,vsFISHMIP_Annual_tonnes!$A54,vsFISHMIP_Annual_tonnes!D$1)</f>
        <v>514626.28</v>
      </c>
      <c r="E54" cm="1">
        <f t="array" ref="E54">INDEX('vsFISHMIP All TimeSteps'!$C$3:$P$1034,vsFISHMIP_Annual_tonnes!$A54,vsFISHMIP_Annual_tonnes!E$1)</f>
        <v>714019.71000000008</v>
      </c>
      <c r="F54" cm="1">
        <f t="array" ref="F54">INDEX('vsFISHMIP All TimeSteps'!$C$3:$P$1034,vsFISHMIP_Annual_tonnes!$A54,vsFISHMIP_Annual_tonnes!F$1)</f>
        <v>324380.79999999999</v>
      </c>
      <c r="G54">
        <v>3295.8764999999999</v>
      </c>
      <c r="H54">
        <v>4055.0322000000001</v>
      </c>
      <c r="I54" cm="1">
        <f t="array" ref="I54">INDEX('vsFISHMIP All TimeSteps'!$C$3:$P$1034,vsFISHMIP_Annual_tonnes!$A54,vsFISHMIP_Annual_tonnes!I$1)</f>
        <v>2047954.4</v>
      </c>
      <c r="J54" cm="1">
        <f t="array" ref="J54">INDEX('vsFISHMIP All TimeSteps'!$C$3:$P$1034,vsFISHMIP_Annual_tonnes!$A54,vsFISHMIP_Annual_tonnes!J$1)</f>
        <v>5421907.5</v>
      </c>
      <c r="K54" cm="1">
        <f t="array" ref="K54">INDEX('vsFISHMIP All TimeSteps'!$C$3:$P$1034,vsFISHMIP_Annual_tonnes!$A54,vsFISHMIP_Annual_tonnes!K$1)</f>
        <v>3228428.2</v>
      </c>
      <c r="L54">
        <v>11392292</v>
      </c>
      <c r="M54">
        <v>1520518.1</v>
      </c>
      <c r="N54" cm="1">
        <f t="array" ref="N54">INDEX('vsFISHMIP All TimeSteps'!$C$3:$P$1034,vsFISHMIP_Annual_tonnes!$A54,vsFISHMIP_Annual_tonnes!N$1)</f>
        <v>465154.38</v>
      </c>
      <c r="O54" cm="1">
        <f t="array" ref="O54">INDEX('vsFISHMIP All TimeSteps'!$C$3:$P$1034,vsFISHMIP_Annual_tonnes!$A54,vsFISHMIP_Annual_tonnes!O$1)</f>
        <v>624616.6</v>
      </c>
      <c r="P54">
        <v>1350047.9</v>
      </c>
      <c r="Q54">
        <v>657740.25</v>
      </c>
      <c r="T54">
        <v>2066</v>
      </c>
      <c r="U54" cm="1">
        <f t="array" ref="U54">INDEX('vsFISHMIP All TimeSteps'!$T$3:$AG$1034,vsFISHMIP_Annual_tonnes!$A54,U$1)</f>
        <v>592138.6</v>
      </c>
      <c r="V54" cm="1">
        <f t="array" ref="V54">INDEX('vsFISHMIP All TimeSteps'!$T$3:$AG$1034,vsFISHMIP_Annual_tonnes!$A54,V$1)</f>
        <v>596393.5</v>
      </c>
      <c r="W54" cm="1">
        <f t="array" ref="W54">INDEX('vsFISHMIP All TimeSteps'!$T$3:$AG$1034,vsFISHMIP_Annual_tonnes!$A54,W$1)</f>
        <v>254824.22</v>
      </c>
      <c r="X54">
        <v>3179.8780000000002</v>
      </c>
      <c r="Y54">
        <v>5821.8867</v>
      </c>
      <c r="Z54" cm="1">
        <f t="array" ref="Z54">INDEX('vsFISHMIP All TimeSteps'!$T$3:$AG$1034,vsFISHMIP_Annual_tonnes!$A54,Z$1)</f>
        <v>1946071.1</v>
      </c>
      <c r="AA54" cm="1">
        <f t="array" ref="AA54">INDEX('vsFISHMIP All TimeSteps'!$T$3:$AG$1034,vsFISHMIP_Annual_tonnes!$A54,AA$1)</f>
        <v>227831.27</v>
      </c>
      <c r="AC54">
        <v>9500428</v>
      </c>
      <c r="AD54">
        <v>2179086</v>
      </c>
      <c r="AE54" cm="1">
        <f t="array" ref="AE54">INDEX('vsFISHMIP All TimeSteps'!$T$3:$AG$1034,vsFISHMIP_Annual_tonnes!$A54,AE$1)</f>
        <v>348857.66</v>
      </c>
      <c r="AF54" cm="1">
        <f t="array" ref="AF54">INDEX('vsFISHMIP All TimeSteps'!$T$3:$AG$1034,vsFISHMIP_Annual_tonnes!$A54,AF$1)</f>
        <v>880045</v>
      </c>
      <c r="AG54">
        <v>1258400.8</v>
      </c>
      <c r="AH54">
        <v>863073.75</v>
      </c>
      <c r="AK54">
        <v>2066</v>
      </c>
      <c r="AL54" cm="1">
        <f t="array" ref="AL54">INDEX('vsFISHMIP All TimeSteps'!$AK$3:$AP$1034,vsFISHMIP_Annual_tonnes!$A54,AL$1)</f>
        <v>220575.9</v>
      </c>
      <c r="AM54" cm="1">
        <f t="array" ref="AM54">INDEX('vsFISHMIP All TimeSteps'!$AK$3:$AP$1034,vsFISHMIP_Annual_tonnes!$A54,AM$1)</f>
        <v>108611.18</v>
      </c>
      <c r="AN54" cm="1">
        <f t="array" ref="AN54">INDEX('vsFISHMIP All TimeSteps'!$AK$3:$AP$1034,vsFISHMIP_Annual_tonnes!$A54,AN$1)</f>
        <v>318760.40000000002</v>
      </c>
      <c r="AO54" cm="1">
        <f t="array" ref="AO54">INDEX('vsFISHMIP All TimeSteps'!$AK$3:$AP$1034,vsFISHMIP_Annual_tonnes!$A54,AO$1)</f>
        <v>0</v>
      </c>
      <c r="AP54" cm="1">
        <f t="array" ref="AP54">INDEX('vsFISHMIP All TimeSteps'!$AK$3:$AP$1034,vsFISHMIP_Annual_tonnes!$A54,AP$1)</f>
        <v>1801090.9</v>
      </c>
      <c r="AQ54" cm="1">
        <f t="array" ref="AQ54">INDEX('vsFISHMIP All TimeSteps'!$AK$3:$AP$1034,vsFISHMIP_Annual_tonnes!$A54,AQ$1)</f>
        <v>246863.6</v>
      </c>
      <c r="AT54">
        <v>2066</v>
      </c>
      <c r="AU54" cm="1">
        <f t="array" ref="AU54">INDEX('vsFISHMIP All TimeSteps'!$AT$3:$AY$1034,vsFISHMIP_Annual_tonnes!$A54,AU$1)</f>
        <v>166138.85999999999</v>
      </c>
      <c r="AV54" cm="1">
        <f t="array" ref="AV54">INDEX('vsFISHMIP All TimeSteps'!$AT$3:$AY$1034,vsFISHMIP_Annual_tonnes!$A54,AV$1)</f>
        <v>58719.894999999997</v>
      </c>
      <c r="AW54" cm="1">
        <f t="array" ref="AW54">INDEX('vsFISHMIP All TimeSteps'!$AT$3:$AY$1034,vsFISHMIP_Annual_tonnes!$A54,AW$1)</f>
        <v>298727.15999999997</v>
      </c>
      <c r="AX54" cm="1">
        <f t="array" ref="AX54">INDEX('vsFISHMIP All TimeSteps'!$AT$3:$AY$1034,vsFISHMIP_Annual_tonnes!$A54,AX$1)</f>
        <v>0</v>
      </c>
      <c r="AY54" cm="1">
        <f t="array" ref="AY54">INDEX('vsFISHMIP All TimeSteps'!$AT$3:$AY$1034,vsFISHMIP_Annual_tonnes!$A54,AY$1)</f>
        <v>1737384.8</v>
      </c>
      <c r="AZ54" cm="1">
        <f t="array" ref="AZ54">INDEX('vsFISHMIP All TimeSteps'!$AT$3:$AY$1034,vsFISHMIP_Annual_tonnes!$A54,AZ$1)</f>
        <v>208686.19</v>
      </c>
      <c r="BA54" s="5"/>
    </row>
    <row r="55" spans="1:53" x14ac:dyDescent="0.2">
      <c r="A55">
        <f t="shared" si="0"/>
        <v>625</v>
      </c>
      <c r="C55">
        <v>2067</v>
      </c>
      <c r="D55" cm="1">
        <f t="array" ref="D55">INDEX('vsFISHMIP All TimeSteps'!$C$3:$P$1034,vsFISHMIP_Annual_tonnes!$A55,vsFISHMIP_Annual_tonnes!D$1)</f>
        <v>555835.4</v>
      </c>
      <c r="E55" cm="1">
        <f t="array" ref="E55">INDEX('vsFISHMIP All TimeSteps'!$C$3:$P$1034,vsFISHMIP_Annual_tonnes!$A55,vsFISHMIP_Annual_tonnes!E$1)</f>
        <v>713411.26</v>
      </c>
      <c r="F55" cm="1">
        <f t="array" ref="F55">INDEX('vsFISHMIP All TimeSteps'!$C$3:$P$1034,vsFISHMIP_Annual_tonnes!$A55,vsFISHMIP_Annual_tonnes!F$1)</f>
        <v>326342.53000000003</v>
      </c>
      <c r="G55">
        <v>3227.0317</v>
      </c>
      <c r="H55">
        <v>3592.2258000000002</v>
      </c>
      <c r="I55" cm="1">
        <f t="array" ref="I55">INDEX('vsFISHMIP All TimeSteps'!$C$3:$P$1034,vsFISHMIP_Annual_tonnes!$A55,vsFISHMIP_Annual_tonnes!I$1)</f>
        <v>1939363.5</v>
      </c>
      <c r="J55" cm="1">
        <f t="array" ref="J55">INDEX('vsFISHMIP All TimeSteps'!$C$3:$P$1034,vsFISHMIP_Annual_tonnes!$A55,vsFISHMIP_Annual_tonnes!J$1)</f>
        <v>5412372</v>
      </c>
      <c r="K55" cm="1">
        <f t="array" ref="K55">INDEX('vsFISHMIP All TimeSteps'!$C$3:$P$1034,vsFISHMIP_Annual_tonnes!$A55,vsFISHMIP_Annual_tonnes!K$1)</f>
        <v>3197660.8</v>
      </c>
      <c r="L55">
        <v>10596134</v>
      </c>
      <c r="M55">
        <v>1178823.8999999999</v>
      </c>
      <c r="N55" cm="1">
        <f t="array" ref="N55">INDEX('vsFISHMIP All TimeSteps'!$C$3:$P$1034,vsFISHMIP_Annual_tonnes!$A55,vsFISHMIP_Annual_tonnes!N$1)</f>
        <v>481584</v>
      </c>
      <c r="O55" cm="1">
        <f t="array" ref="O55">INDEX('vsFISHMIP All TimeSteps'!$C$3:$P$1034,vsFISHMIP_Annual_tonnes!$A55,vsFISHMIP_Annual_tonnes!O$1)</f>
        <v>613017.30000000005</v>
      </c>
      <c r="P55">
        <v>1286872.8999999999</v>
      </c>
      <c r="Q55">
        <v>544044.56000000006</v>
      </c>
      <c r="T55">
        <v>2067</v>
      </c>
      <c r="U55" cm="1">
        <f t="array" ref="U55">INDEX('vsFISHMIP All TimeSteps'!$T$3:$AG$1034,vsFISHMIP_Annual_tonnes!$A55,U$1)</f>
        <v>629052.25</v>
      </c>
      <c r="V55" cm="1">
        <f t="array" ref="V55">INDEX('vsFISHMIP All TimeSteps'!$T$3:$AG$1034,vsFISHMIP_Annual_tonnes!$A55,V$1)</f>
        <v>615036</v>
      </c>
      <c r="W55" cm="1">
        <f t="array" ref="W55">INDEX('vsFISHMIP All TimeSteps'!$T$3:$AG$1034,vsFISHMIP_Annual_tonnes!$A55,W$1)</f>
        <v>266595.28600000002</v>
      </c>
      <c r="X55">
        <v>3113.4580000000001</v>
      </c>
      <c r="Y55">
        <v>6107.9390000000003</v>
      </c>
      <c r="Z55" cm="1">
        <f t="array" ref="Z55">INDEX('vsFISHMIP All TimeSteps'!$T$3:$AG$1034,vsFISHMIP_Annual_tonnes!$A55,Z$1)</f>
        <v>2008749.1</v>
      </c>
      <c r="AA55" cm="1">
        <f t="array" ref="AA55">INDEX('vsFISHMIP All TimeSteps'!$T$3:$AG$1034,vsFISHMIP_Annual_tonnes!$A55,AA$1)</f>
        <v>222713.73</v>
      </c>
      <c r="AC55">
        <v>8992963</v>
      </c>
      <c r="AD55">
        <v>2313498.2000000002</v>
      </c>
      <c r="AE55" cm="1">
        <f t="array" ref="AE55">INDEX('vsFISHMIP All TimeSteps'!$T$3:$AG$1034,vsFISHMIP_Annual_tonnes!$A55,AE$1)</f>
        <v>405796.6</v>
      </c>
      <c r="AF55" cm="1">
        <f t="array" ref="AF55">INDEX('vsFISHMIP All TimeSteps'!$T$3:$AG$1034,vsFISHMIP_Annual_tonnes!$A55,AF$1)</f>
        <v>1213266.6000000001</v>
      </c>
      <c r="AG55">
        <v>1126646.8</v>
      </c>
      <c r="AH55">
        <v>912824.75</v>
      </c>
      <c r="AK55">
        <v>2067</v>
      </c>
      <c r="AL55" cm="1">
        <f t="array" ref="AL55">INDEX('vsFISHMIP All TimeSteps'!$AK$3:$AP$1034,vsFISHMIP_Annual_tonnes!$A55,AL$1)</f>
        <v>217425.17</v>
      </c>
      <c r="AM55" cm="1">
        <f t="array" ref="AM55">INDEX('vsFISHMIP All TimeSteps'!$AK$3:$AP$1034,vsFISHMIP_Annual_tonnes!$A55,AM$1)</f>
        <v>111772.32</v>
      </c>
      <c r="AN55" cm="1">
        <f t="array" ref="AN55">INDEX('vsFISHMIP All TimeSteps'!$AK$3:$AP$1034,vsFISHMIP_Annual_tonnes!$A55,AN$1)</f>
        <v>272414.84000000003</v>
      </c>
      <c r="AO55" cm="1">
        <f t="array" ref="AO55">INDEX('vsFISHMIP All TimeSteps'!$AK$3:$AP$1034,vsFISHMIP_Annual_tonnes!$A55,AO$1)</f>
        <v>0</v>
      </c>
      <c r="AP55" cm="1">
        <f t="array" ref="AP55">INDEX('vsFISHMIP All TimeSteps'!$AK$3:$AP$1034,vsFISHMIP_Annual_tonnes!$A55,AP$1)</f>
        <v>1695503.4</v>
      </c>
      <c r="AQ55" cm="1">
        <f t="array" ref="AQ55">INDEX('vsFISHMIP All TimeSteps'!$AK$3:$AP$1034,vsFISHMIP_Annual_tonnes!$A55,AQ$1)</f>
        <v>243860.14</v>
      </c>
      <c r="AT55">
        <v>2067</v>
      </c>
      <c r="AU55" cm="1">
        <f t="array" ref="AU55">INDEX('vsFISHMIP All TimeSteps'!$AT$3:$AY$1034,vsFISHMIP_Annual_tonnes!$A55,AU$1)</f>
        <v>178293.27</v>
      </c>
      <c r="AV55" cm="1">
        <f t="array" ref="AV55">INDEX('vsFISHMIP All TimeSteps'!$AT$3:$AY$1034,vsFISHMIP_Annual_tonnes!$A55,AV$1)</f>
        <v>75356.009999999995</v>
      </c>
      <c r="AW55" cm="1">
        <f t="array" ref="AW55">INDEX('vsFISHMIP All TimeSteps'!$AT$3:$AY$1034,vsFISHMIP_Annual_tonnes!$A55,AW$1)</f>
        <v>296970.40000000002</v>
      </c>
      <c r="AX55" cm="1">
        <f t="array" ref="AX55">INDEX('vsFISHMIP All TimeSteps'!$AT$3:$AY$1034,vsFISHMIP_Annual_tonnes!$A55,AX$1)</f>
        <v>0</v>
      </c>
      <c r="AY55" cm="1">
        <f t="array" ref="AY55">INDEX('vsFISHMIP All TimeSteps'!$AT$3:$AY$1034,vsFISHMIP_Annual_tonnes!$A55,AY$1)</f>
        <v>1800188.5</v>
      </c>
      <c r="AZ55" cm="1">
        <f t="array" ref="AZ55">INDEX('vsFISHMIP All TimeSteps'!$AT$3:$AY$1034,vsFISHMIP_Annual_tonnes!$A55,AZ$1)</f>
        <v>208560.73</v>
      </c>
      <c r="BA55" s="5"/>
    </row>
    <row r="56" spans="1:53" x14ac:dyDescent="0.2">
      <c r="A56">
        <f t="shared" si="0"/>
        <v>637</v>
      </c>
      <c r="C56">
        <v>2068</v>
      </c>
      <c r="D56" cm="1">
        <f t="array" ref="D56">INDEX('vsFISHMIP All TimeSteps'!$C$3:$P$1034,vsFISHMIP_Annual_tonnes!$A56,vsFISHMIP_Annual_tonnes!D$1)</f>
        <v>508927.6</v>
      </c>
      <c r="E56" cm="1">
        <f t="array" ref="E56">INDEX('vsFISHMIP All TimeSteps'!$C$3:$P$1034,vsFISHMIP_Annual_tonnes!$A56,vsFISHMIP_Annual_tonnes!E$1)</f>
        <v>691471.11</v>
      </c>
      <c r="F56" cm="1">
        <f t="array" ref="F56">INDEX('vsFISHMIP All TimeSteps'!$C$3:$P$1034,vsFISHMIP_Annual_tonnes!$A56,vsFISHMIP_Annual_tonnes!F$1)</f>
        <v>315389.12</v>
      </c>
      <c r="G56">
        <v>3186.8755000000001</v>
      </c>
      <c r="H56">
        <v>4099.8530000000001</v>
      </c>
      <c r="I56" cm="1">
        <f t="array" ref="I56">INDEX('vsFISHMIP All TimeSteps'!$C$3:$P$1034,vsFISHMIP_Annual_tonnes!$A56,vsFISHMIP_Annual_tonnes!I$1)</f>
        <v>1998138.2</v>
      </c>
      <c r="J56" cm="1">
        <f t="array" ref="J56">INDEX('vsFISHMIP All TimeSteps'!$C$3:$P$1034,vsFISHMIP_Annual_tonnes!$A56,vsFISHMIP_Annual_tonnes!J$1)</f>
        <v>5356021</v>
      </c>
      <c r="K56" cm="1">
        <f t="array" ref="K56">INDEX('vsFISHMIP All TimeSteps'!$C$3:$P$1034,vsFISHMIP_Annual_tonnes!$A56,vsFISHMIP_Annual_tonnes!K$1)</f>
        <v>3193181.8</v>
      </c>
      <c r="L56">
        <v>10075962</v>
      </c>
      <c r="M56">
        <v>2159289.5</v>
      </c>
      <c r="N56" cm="1">
        <f t="array" ref="N56">INDEX('vsFISHMIP All TimeSteps'!$C$3:$P$1034,vsFISHMIP_Annual_tonnes!$A56,vsFISHMIP_Annual_tonnes!N$1)</f>
        <v>426727.6</v>
      </c>
      <c r="O56" cm="1">
        <f t="array" ref="O56">INDEX('vsFISHMIP All TimeSteps'!$C$3:$P$1034,vsFISHMIP_Annual_tonnes!$A56,vsFISHMIP_Annual_tonnes!O$1)</f>
        <v>468191.7</v>
      </c>
      <c r="P56">
        <v>1277706.1000000001</v>
      </c>
      <c r="Q56">
        <v>843799.44</v>
      </c>
      <c r="T56">
        <v>2068</v>
      </c>
      <c r="U56" cm="1">
        <f t="array" ref="U56">INDEX('vsFISHMIP All TimeSteps'!$T$3:$AG$1034,vsFISHMIP_Annual_tonnes!$A56,U$1)</f>
        <v>619603.75</v>
      </c>
      <c r="V56" cm="1">
        <f t="array" ref="V56">INDEX('vsFISHMIP All TimeSteps'!$T$3:$AG$1034,vsFISHMIP_Annual_tonnes!$A56,V$1)</f>
        <v>605639.69999999995</v>
      </c>
      <c r="W56" cm="1">
        <f t="array" ref="W56">INDEX('vsFISHMIP All TimeSteps'!$T$3:$AG$1034,vsFISHMIP_Annual_tonnes!$A56,W$1)</f>
        <v>257849.84400000001</v>
      </c>
      <c r="X56">
        <v>3157.7082999999998</v>
      </c>
      <c r="Y56">
        <v>6021.3353999999999</v>
      </c>
      <c r="Z56" cm="1">
        <f t="array" ref="Z56">INDEX('vsFISHMIP All TimeSteps'!$T$3:$AG$1034,vsFISHMIP_Annual_tonnes!$A56,Z$1)</f>
        <v>2011545.8</v>
      </c>
      <c r="AA56" cm="1">
        <f t="array" ref="AA56">INDEX('vsFISHMIP All TimeSteps'!$T$3:$AG$1034,vsFISHMIP_Annual_tonnes!$A56,AA$1)</f>
        <v>221536.03</v>
      </c>
      <c r="AC56">
        <v>9880375</v>
      </c>
      <c r="AD56">
        <v>1931333.5</v>
      </c>
      <c r="AE56" cm="1">
        <f t="array" ref="AE56">INDEX('vsFISHMIP All TimeSteps'!$T$3:$AG$1034,vsFISHMIP_Annual_tonnes!$A56,AE$1)</f>
        <v>370541.5</v>
      </c>
      <c r="AF56" cm="1">
        <f t="array" ref="AF56">INDEX('vsFISHMIP All TimeSteps'!$T$3:$AG$1034,vsFISHMIP_Annual_tonnes!$A56,AF$1)</f>
        <v>1246905.3999999999</v>
      </c>
      <c r="AG56">
        <v>1260334.2</v>
      </c>
      <c r="AH56">
        <v>807317.1</v>
      </c>
      <c r="AK56">
        <v>2068</v>
      </c>
      <c r="AL56" cm="1">
        <f t="array" ref="AL56">INDEX('vsFISHMIP All TimeSteps'!$AK$3:$AP$1034,vsFISHMIP_Annual_tonnes!$A56,AL$1)</f>
        <v>209231.02</v>
      </c>
      <c r="AM56" cm="1">
        <f t="array" ref="AM56">INDEX('vsFISHMIP All TimeSteps'!$AK$3:$AP$1034,vsFISHMIP_Annual_tonnes!$A56,AM$1)</f>
        <v>88859.585999999996</v>
      </c>
      <c r="AN56" cm="1">
        <f t="array" ref="AN56">INDEX('vsFISHMIP All TimeSteps'!$AK$3:$AP$1034,vsFISHMIP_Annual_tonnes!$A56,AN$1)</f>
        <v>244986.97</v>
      </c>
      <c r="AO56" cm="1">
        <f t="array" ref="AO56">INDEX('vsFISHMIP All TimeSteps'!$AK$3:$AP$1034,vsFISHMIP_Annual_tonnes!$A56,AO$1)</f>
        <v>0</v>
      </c>
      <c r="AP56" cm="1">
        <f t="array" ref="AP56">INDEX('vsFISHMIP All TimeSteps'!$AK$3:$AP$1034,vsFISHMIP_Annual_tonnes!$A56,AP$1)</f>
        <v>1759497.5</v>
      </c>
      <c r="AQ56" cm="1">
        <f t="array" ref="AQ56">INDEX('vsFISHMIP All TimeSteps'!$AK$3:$AP$1034,vsFISHMIP_Annual_tonnes!$A56,AQ$1)</f>
        <v>238640.7</v>
      </c>
      <c r="AT56">
        <v>2068</v>
      </c>
      <c r="AU56" cm="1">
        <f t="array" ref="AU56">INDEX('vsFISHMIP All TimeSteps'!$AT$3:$AY$1034,vsFISHMIP_Annual_tonnes!$A56,AU$1)</f>
        <v>167956.89</v>
      </c>
      <c r="AV56" cm="1">
        <f t="array" ref="AV56">INDEX('vsFISHMIP All TimeSteps'!$AT$3:$AY$1034,vsFISHMIP_Annual_tonnes!$A56,AV$1)</f>
        <v>64373.605000000003</v>
      </c>
      <c r="AW56" cm="1">
        <f t="array" ref="AW56">INDEX('vsFISHMIP All TimeSteps'!$AT$3:$AY$1034,vsFISHMIP_Annual_tonnes!$A56,AW$1)</f>
        <v>376586.75</v>
      </c>
      <c r="AX56" cm="1">
        <f t="array" ref="AX56">INDEX('vsFISHMIP All TimeSteps'!$AT$3:$AY$1034,vsFISHMIP_Annual_tonnes!$A56,AX$1)</f>
        <v>0</v>
      </c>
      <c r="AY56" cm="1">
        <f t="array" ref="AY56">INDEX('vsFISHMIP All TimeSteps'!$AT$3:$AY$1034,vsFISHMIP_Annual_tonnes!$A56,AY$1)</f>
        <v>1801073.4</v>
      </c>
      <c r="AZ56" cm="1">
        <f t="array" ref="AZ56">INDEX('vsFISHMIP All TimeSteps'!$AT$3:$AY$1034,vsFISHMIP_Annual_tonnes!$A56,AZ$1)</f>
        <v>210472.23</v>
      </c>
      <c r="BA56" s="5"/>
    </row>
    <row r="57" spans="1:53" x14ac:dyDescent="0.2">
      <c r="A57">
        <f t="shared" si="0"/>
        <v>649</v>
      </c>
      <c r="C57">
        <v>2069</v>
      </c>
      <c r="D57" cm="1">
        <f t="array" ref="D57">INDEX('vsFISHMIP All TimeSteps'!$C$3:$P$1034,vsFISHMIP_Annual_tonnes!$A57,vsFISHMIP_Annual_tonnes!D$1)</f>
        <v>631425.69999999995</v>
      </c>
      <c r="E57" cm="1">
        <f t="array" ref="E57">INDEX('vsFISHMIP All TimeSteps'!$C$3:$P$1034,vsFISHMIP_Annual_tonnes!$A57,vsFISHMIP_Annual_tonnes!E$1)</f>
        <v>682518.5</v>
      </c>
      <c r="F57" cm="1">
        <f t="array" ref="F57">INDEX('vsFISHMIP All TimeSteps'!$C$3:$P$1034,vsFISHMIP_Annual_tonnes!$A57,vsFISHMIP_Annual_tonnes!F$1)</f>
        <v>340307.12</v>
      </c>
      <c r="G57">
        <v>3153.3580000000002</v>
      </c>
      <c r="H57">
        <v>4331.1369999999997</v>
      </c>
      <c r="I57" cm="1">
        <f t="array" ref="I57">INDEX('vsFISHMIP All TimeSteps'!$C$3:$P$1034,vsFISHMIP_Annual_tonnes!$A57,vsFISHMIP_Annual_tonnes!I$1)</f>
        <v>2066327.6</v>
      </c>
      <c r="J57" cm="1">
        <f t="array" ref="J57">INDEX('vsFISHMIP All TimeSteps'!$C$3:$P$1034,vsFISHMIP_Annual_tonnes!$A57,vsFISHMIP_Annual_tonnes!J$1)</f>
        <v>5303018.5</v>
      </c>
      <c r="K57" cm="1">
        <f t="array" ref="K57">INDEX('vsFISHMIP All TimeSteps'!$C$3:$P$1034,vsFISHMIP_Annual_tonnes!$A57,vsFISHMIP_Annual_tonnes!K$1)</f>
        <v>3199687</v>
      </c>
      <c r="L57">
        <v>10215013</v>
      </c>
      <c r="M57">
        <v>1983838.2</v>
      </c>
      <c r="N57" cm="1">
        <f t="array" ref="N57">INDEX('vsFISHMIP All TimeSteps'!$C$3:$P$1034,vsFISHMIP_Annual_tonnes!$A57,vsFISHMIP_Annual_tonnes!N$1)</f>
        <v>452297.34</v>
      </c>
      <c r="O57" cm="1">
        <f t="array" ref="O57">INDEX('vsFISHMIP All TimeSteps'!$C$3:$P$1034,vsFISHMIP_Annual_tonnes!$A57,vsFISHMIP_Annual_tonnes!O$1)</f>
        <v>982891.44</v>
      </c>
      <c r="P57">
        <v>1255563.5</v>
      </c>
      <c r="Q57">
        <v>817091.44</v>
      </c>
      <c r="T57">
        <v>2069</v>
      </c>
      <c r="U57" cm="1">
        <f t="array" ref="U57">INDEX('vsFISHMIP All TimeSteps'!$T$3:$AG$1034,vsFISHMIP_Annual_tonnes!$A57,U$1)</f>
        <v>668825.25</v>
      </c>
      <c r="V57" cm="1">
        <f t="array" ref="V57">INDEX('vsFISHMIP All TimeSteps'!$T$3:$AG$1034,vsFISHMIP_Annual_tonnes!$A57,V$1)</f>
        <v>615730.80000000005</v>
      </c>
      <c r="W57" cm="1">
        <f t="array" ref="W57">INDEX('vsFISHMIP All TimeSteps'!$T$3:$AG$1034,vsFISHMIP_Annual_tonnes!$A57,W$1)</f>
        <v>263177.81</v>
      </c>
      <c r="X57">
        <v>3068.482</v>
      </c>
      <c r="Y57">
        <v>6207.9920000000002</v>
      </c>
      <c r="Z57" cm="1">
        <f t="array" ref="Z57">INDEX('vsFISHMIP All TimeSteps'!$T$3:$AG$1034,vsFISHMIP_Annual_tonnes!$A57,Z$1)</f>
        <v>1969153.9</v>
      </c>
      <c r="AA57" cm="1">
        <f t="array" ref="AA57">INDEX('vsFISHMIP All TimeSteps'!$T$3:$AG$1034,vsFISHMIP_Annual_tonnes!$A57,AA$1)</f>
        <v>218633.77</v>
      </c>
      <c r="AC57">
        <v>9149566</v>
      </c>
      <c r="AD57">
        <v>2060679.8</v>
      </c>
      <c r="AE57" cm="1">
        <f t="array" ref="AE57">INDEX('vsFISHMIP All TimeSteps'!$T$3:$AG$1034,vsFISHMIP_Annual_tonnes!$A57,AE$1)</f>
        <v>411830.8</v>
      </c>
      <c r="AF57" cm="1">
        <f t="array" ref="AF57">INDEX('vsFISHMIP All TimeSteps'!$T$3:$AG$1034,vsFISHMIP_Annual_tonnes!$A57,AF$1)</f>
        <v>863748.3</v>
      </c>
      <c r="AG57">
        <v>1121101.3999999999</v>
      </c>
      <c r="AH57">
        <v>853082.4</v>
      </c>
      <c r="AK57">
        <v>2069</v>
      </c>
      <c r="AL57" cm="1">
        <f t="array" ref="AL57">INDEX('vsFISHMIP All TimeSteps'!$AK$3:$AP$1034,vsFISHMIP_Annual_tonnes!$A57,AL$1)</f>
        <v>209521.34</v>
      </c>
      <c r="AM57" cm="1">
        <f t="array" ref="AM57">INDEX('vsFISHMIP All TimeSteps'!$AK$3:$AP$1034,vsFISHMIP_Annual_tonnes!$A57,AM$1)</f>
        <v>86029.83</v>
      </c>
      <c r="AN57" cm="1">
        <f t="array" ref="AN57">INDEX('vsFISHMIP All TimeSteps'!$AK$3:$AP$1034,vsFISHMIP_Annual_tonnes!$A57,AN$1)</f>
        <v>243663.05</v>
      </c>
      <c r="AO57" cm="1">
        <f t="array" ref="AO57">INDEX('vsFISHMIP All TimeSteps'!$AK$3:$AP$1034,vsFISHMIP_Annual_tonnes!$A57,AO$1)</f>
        <v>0</v>
      </c>
      <c r="AP57" cm="1">
        <f t="array" ref="AP57">INDEX('vsFISHMIP All TimeSteps'!$AK$3:$AP$1034,vsFISHMIP_Annual_tonnes!$A57,AP$1)</f>
        <v>1828500.9</v>
      </c>
      <c r="AQ57" cm="1">
        <f t="array" ref="AQ57">INDEX('vsFISHMIP All TimeSteps'!$AK$3:$AP$1034,vsFISHMIP_Annual_tonnes!$A57,AQ$1)</f>
        <v>237826.66</v>
      </c>
      <c r="AT57">
        <v>2069</v>
      </c>
      <c r="AU57" cm="1">
        <f t="array" ref="AU57">INDEX('vsFISHMIP All TimeSteps'!$AT$3:$AY$1034,vsFISHMIP_Annual_tonnes!$A57,AU$1)</f>
        <v>176977.98</v>
      </c>
      <c r="AV57" cm="1">
        <f t="array" ref="AV57">INDEX('vsFISHMIP All TimeSteps'!$AT$3:$AY$1034,vsFISHMIP_Annual_tonnes!$A57,AV$1)</f>
        <v>75110.44</v>
      </c>
      <c r="AW57" cm="1">
        <f t="array" ref="AW57">INDEX('vsFISHMIP All TimeSteps'!$AT$3:$AY$1034,vsFISHMIP_Annual_tonnes!$A57,AW$1)</f>
        <v>394892.03</v>
      </c>
      <c r="AX57" cm="1">
        <f t="array" ref="AX57">INDEX('vsFISHMIP All TimeSteps'!$AT$3:$AY$1034,vsFISHMIP_Annual_tonnes!$A57,AX$1)</f>
        <v>0</v>
      </c>
      <c r="AY57" cm="1">
        <f t="array" ref="AY57">INDEX('vsFISHMIP All TimeSteps'!$AT$3:$AY$1034,vsFISHMIP_Annual_tonnes!$A57,AY$1)</f>
        <v>1756687.6</v>
      </c>
      <c r="AZ57" cm="1">
        <f t="array" ref="AZ57">INDEX('vsFISHMIP All TimeSteps'!$AT$3:$AY$1034,vsFISHMIP_Annual_tonnes!$A57,AZ$1)</f>
        <v>212466.14</v>
      </c>
      <c r="BA57" s="5"/>
    </row>
    <row r="58" spans="1:53" x14ac:dyDescent="0.2">
      <c r="A58">
        <f t="shared" si="0"/>
        <v>661</v>
      </c>
      <c r="C58">
        <v>2070</v>
      </c>
      <c r="D58" cm="1">
        <f t="array" ref="D58">INDEX('vsFISHMIP All TimeSteps'!$C$3:$P$1034,vsFISHMIP_Annual_tonnes!$A58,vsFISHMIP_Annual_tonnes!D$1)</f>
        <v>512973.97</v>
      </c>
      <c r="E58" cm="1">
        <f t="array" ref="E58">INDEX('vsFISHMIP All TimeSteps'!$C$3:$P$1034,vsFISHMIP_Annual_tonnes!$A58,vsFISHMIP_Annual_tonnes!E$1)</f>
        <v>671404.13</v>
      </c>
      <c r="F58" cm="1">
        <f t="array" ref="F58">INDEX('vsFISHMIP All TimeSteps'!$C$3:$P$1034,vsFISHMIP_Annual_tonnes!$A58,vsFISHMIP_Annual_tonnes!F$1)</f>
        <v>352146.12</v>
      </c>
      <c r="G58">
        <v>3142.2492999999999</v>
      </c>
      <c r="H58">
        <v>4707.2782999999999</v>
      </c>
      <c r="I58" cm="1">
        <f t="array" ref="I58">INDEX('vsFISHMIP All TimeSteps'!$C$3:$P$1034,vsFISHMIP_Annual_tonnes!$A58,vsFISHMIP_Annual_tonnes!I$1)</f>
        <v>2115196</v>
      </c>
      <c r="J58" cm="1">
        <f t="array" ref="J58">INDEX('vsFISHMIP All TimeSteps'!$C$3:$P$1034,vsFISHMIP_Annual_tonnes!$A58,vsFISHMIP_Annual_tonnes!J$1)</f>
        <v>5354381.5</v>
      </c>
      <c r="K58" cm="1">
        <f t="array" ref="K58">INDEX('vsFISHMIP All TimeSteps'!$C$3:$P$1034,vsFISHMIP_Annual_tonnes!$A58,vsFISHMIP_Annual_tonnes!K$1)</f>
        <v>3217507.5</v>
      </c>
      <c r="L58">
        <v>9735522</v>
      </c>
      <c r="M58">
        <v>2123399.7999999998</v>
      </c>
      <c r="N58" cm="1">
        <f t="array" ref="N58">INDEX('vsFISHMIP All TimeSteps'!$C$3:$P$1034,vsFISHMIP_Annual_tonnes!$A58,vsFISHMIP_Annual_tonnes!N$1)</f>
        <v>440731.88</v>
      </c>
      <c r="O58" cm="1">
        <f t="array" ref="O58">INDEX('vsFISHMIP All TimeSteps'!$C$3:$P$1034,vsFISHMIP_Annual_tonnes!$A58,vsFISHMIP_Annual_tonnes!O$1)</f>
        <v>1049092.8999999999</v>
      </c>
      <c r="P58">
        <v>1203052.3999999999</v>
      </c>
      <c r="Q58">
        <v>889871.9</v>
      </c>
      <c r="T58">
        <v>2070</v>
      </c>
      <c r="U58" cm="1">
        <f t="array" ref="U58">INDEX('vsFISHMIP All TimeSteps'!$T$3:$AG$1034,vsFISHMIP_Annual_tonnes!$A58,U$1)</f>
        <v>621750.30000000005</v>
      </c>
      <c r="V58" cm="1">
        <f t="array" ref="V58">INDEX('vsFISHMIP All TimeSteps'!$T$3:$AG$1034,vsFISHMIP_Annual_tonnes!$A58,V$1)</f>
        <v>596656.06000000006</v>
      </c>
      <c r="W58" cm="1">
        <f t="array" ref="W58">INDEX('vsFISHMIP All TimeSteps'!$T$3:$AG$1034,vsFISHMIP_Annual_tonnes!$A58,W$1)</f>
        <v>268825.94200000004</v>
      </c>
      <c r="X58">
        <v>3076.404</v>
      </c>
      <c r="Y58">
        <v>6448.3706000000002</v>
      </c>
      <c r="Z58" cm="1">
        <f t="array" ref="Z58">INDEX('vsFISHMIP All TimeSteps'!$T$3:$AG$1034,vsFISHMIP_Annual_tonnes!$A58,Z$1)</f>
        <v>1951596.8</v>
      </c>
      <c r="AA58" cm="1">
        <f t="array" ref="AA58">INDEX('vsFISHMIP All TimeSteps'!$T$3:$AG$1034,vsFISHMIP_Annual_tonnes!$A58,AA$1)</f>
        <v>223844.25</v>
      </c>
      <c r="AC58">
        <v>8563948</v>
      </c>
      <c r="AD58">
        <v>2102297.2000000002</v>
      </c>
      <c r="AE58" cm="1">
        <f t="array" ref="AE58">INDEX('vsFISHMIP All TimeSteps'!$T$3:$AG$1034,vsFISHMIP_Annual_tonnes!$A58,AE$1)</f>
        <v>380053.38</v>
      </c>
      <c r="AF58" cm="1">
        <f t="array" ref="AF58">INDEX('vsFISHMIP All TimeSteps'!$T$3:$AG$1034,vsFISHMIP_Annual_tonnes!$A58,AF$1)</f>
        <v>815040.44</v>
      </c>
      <c r="AG58">
        <v>1065919.8999999999</v>
      </c>
      <c r="AH58">
        <v>858082.9</v>
      </c>
      <c r="AK58">
        <v>2070</v>
      </c>
      <c r="AL58" cm="1">
        <f t="array" ref="AL58">INDEX('vsFISHMIP All TimeSteps'!$AK$3:$AP$1034,vsFISHMIP_Annual_tonnes!$A58,AL$1)</f>
        <v>203788.22</v>
      </c>
      <c r="AM58" cm="1">
        <f t="array" ref="AM58">INDEX('vsFISHMIP All TimeSteps'!$AK$3:$AP$1034,vsFISHMIP_Annual_tonnes!$A58,AM$1)</f>
        <v>86122.733999999997</v>
      </c>
      <c r="AN58" cm="1">
        <f t="array" ref="AN58">INDEX('vsFISHMIP All TimeSteps'!$AK$3:$AP$1034,vsFISHMIP_Annual_tonnes!$A58,AN$1)</f>
        <v>319600.40000000002</v>
      </c>
      <c r="AO58" cm="1">
        <f t="array" ref="AO58">INDEX('vsFISHMIP All TimeSteps'!$AK$3:$AP$1034,vsFISHMIP_Annual_tonnes!$A58,AO$1)</f>
        <v>0</v>
      </c>
      <c r="AP58" cm="1">
        <f t="array" ref="AP58">INDEX('vsFISHMIP All TimeSteps'!$AK$3:$AP$1034,vsFISHMIP_Annual_tonnes!$A58,AP$1)</f>
        <v>1878376.8</v>
      </c>
      <c r="AQ58" cm="1">
        <f t="array" ref="AQ58">INDEX('vsFISHMIP All TimeSteps'!$AK$3:$AP$1034,vsFISHMIP_Annual_tonnes!$A58,AQ$1)</f>
        <v>236819.14</v>
      </c>
      <c r="AT58">
        <v>2070</v>
      </c>
      <c r="AU58" cm="1">
        <f t="array" ref="AU58">INDEX('vsFISHMIP All TimeSteps'!$AT$3:$AY$1034,vsFISHMIP_Annual_tonnes!$A58,AU$1)</f>
        <v>166501.97</v>
      </c>
      <c r="AV58" cm="1">
        <f t="array" ref="AV58">INDEX('vsFISHMIP All TimeSteps'!$AT$3:$AY$1034,vsFISHMIP_Annual_tonnes!$A58,AV$1)</f>
        <v>62165.315999999999</v>
      </c>
      <c r="AW58" cm="1">
        <f t="array" ref="AW58">INDEX('vsFISHMIP All TimeSteps'!$AT$3:$AY$1034,vsFISHMIP_Annual_tonnes!$A58,AW$1)</f>
        <v>357544.97</v>
      </c>
      <c r="AX58" cm="1">
        <f t="array" ref="AX58">INDEX('vsFISHMIP All TimeSteps'!$AT$3:$AY$1034,vsFISHMIP_Annual_tonnes!$A58,AX$1)</f>
        <v>0</v>
      </c>
      <c r="AY58" cm="1">
        <f t="array" ref="AY58">INDEX('vsFISHMIP All TimeSteps'!$AT$3:$AY$1034,vsFISHMIP_Annual_tonnes!$A58,AY$1)</f>
        <v>1736174.6</v>
      </c>
      <c r="AZ58" cm="1">
        <f t="array" ref="AZ58">INDEX('vsFISHMIP All TimeSteps'!$AT$3:$AY$1034,vsFISHMIP_Annual_tonnes!$A58,AZ$1)</f>
        <v>215422.38</v>
      </c>
      <c r="BA58" s="5"/>
    </row>
    <row r="59" spans="1:53" x14ac:dyDescent="0.2">
      <c r="A59">
        <f t="shared" si="0"/>
        <v>673</v>
      </c>
      <c r="C59">
        <v>2071</v>
      </c>
      <c r="D59" cm="1">
        <f t="array" ref="D59">INDEX('vsFISHMIP All TimeSteps'!$C$3:$P$1034,vsFISHMIP_Annual_tonnes!$A59,vsFISHMIP_Annual_tonnes!D$1)</f>
        <v>714109.6</v>
      </c>
      <c r="E59" cm="1">
        <f t="array" ref="E59">INDEX('vsFISHMIP All TimeSteps'!$C$3:$P$1034,vsFISHMIP_Annual_tonnes!$A59,vsFISHMIP_Annual_tonnes!E$1)</f>
        <v>664127.68000000005</v>
      </c>
      <c r="F59" cm="1">
        <f t="array" ref="F59">INDEX('vsFISHMIP All TimeSteps'!$C$3:$P$1034,vsFISHMIP_Annual_tonnes!$A59,vsFISHMIP_Annual_tonnes!F$1)</f>
        <v>369801.1</v>
      </c>
      <c r="G59">
        <v>3258.2968999999998</v>
      </c>
      <c r="H59">
        <v>4967.6176999999998</v>
      </c>
      <c r="I59" cm="1">
        <f t="array" ref="I59">INDEX('vsFISHMIP All TimeSteps'!$C$3:$P$1034,vsFISHMIP_Annual_tonnes!$A59,vsFISHMIP_Annual_tonnes!I$1)</f>
        <v>2193495.2000000002</v>
      </c>
      <c r="J59" cm="1">
        <f t="array" ref="J59">INDEX('vsFISHMIP All TimeSteps'!$C$3:$P$1034,vsFISHMIP_Annual_tonnes!$A59,vsFISHMIP_Annual_tonnes!J$1)</f>
        <v>5265031</v>
      </c>
      <c r="K59" cm="1">
        <f t="array" ref="K59">INDEX('vsFISHMIP All TimeSteps'!$C$3:$P$1034,vsFISHMIP_Annual_tonnes!$A59,vsFISHMIP_Annual_tonnes!K$1)</f>
        <v>3302704.2</v>
      </c>
      <c r="L59">
        <v>11781349</v>
      </c>
      <c r="M59">
        <v>2216395.5</v>
      </c>
      <c r="N59" cm="1">
        <f t="array" ref="N59">INDEX('vsFISHMIP All TimeSteps'!$C$3:$P$1034,vsFISHMIP_Annual_tonnes!$A59,vsFISHMIP_Annual_tonnes!N$1)</f>
        <v>416327.9</v>
      </c>
      <c r="O59" cm="1">
        <f t="array" ref="O59">INDEX('vsFISHMIP All TimeSteps'!$C$3:$P$1034,vsFISHMIP_Annual_tonnes!$A59,vsFISHMIP_Annual_tonnes!O$1)</f>
        <v>1037871.8</v>
      </c>
      <c r="P59">
        <v>1528231.6</v>
      </c>
      <c r="Q59">
        <v>921760.25</v>
      </c>
      <c r="T59">
        <v>2071</v>
      </c>
      <c r="U59" cm="1">
        <f t="array" ref="U59">INDEX('vsFISHMIP All TimeSteps'!$T$3:$AG$1034,vsFISHMIP_Annual_tonnes!$A59,U$1)</f>
        <v>710686.25</v>
      </c>
      <c r="V59" cm="1">
        <f t="array" ref="V59">INDEX('vsFISHMIP All TimeSteps'!$T$3:$AG$1034,vsFISHMIP_Annual_tonnes!$A59,V$1)</f>
        <v>577401.93999999994</v>
      </c>
      <c r="W59" cm="1">
        <f t="array" ref="W59">INDEX('vsFISHMIP All TimeSteps'!$T$3:$AG$1034,vsFISHMIP_Annual_tonnes!$A59,W$1)</f>
        <v>267859.74699999997</v>
      </c>
      <c r="X59">
        <v>3050.8647000000001</v>
      </c>
      <c r="Y59">
        <v>5884.3850000000002</v>
      </c>
      <c r="Z59" cm="1">
        <f t="array" ref="Z59">INDEX('vsFISHMIP All TimeSteps'!$T$3:$AG$1034,vsFISHMIP_Annual_tonnes!$A59,Z$1)</f>
        <v>1884859.5</v>
      </c>
      <c r="AA59" cm="1">
        <f t="array" ref="AA59">INDEX('vsFISHMIP All TimeSteps'!$T$3:$AG$1034,vsFISHMIP_Annual_tonnes!$A59,AA$1)</f>
        <v>223638.23</v>
      </c>
      <c r="AC59">
        <v>7893525.5</v>
      </c>
      <c r="AD59">
        <v>1466569.6</v>
      </c>
      <c r="AE59" cm="1">
        <f t="array" ref="AE59">INDEX('vsFISHMIP All TimeSteps'!$T$3:$AG$1034,vsFISHMIP_Annual_tonnes!$A59,AE$1)</f>
        <v>362443.28</v>
      </c>
      <c r="AF59" cm="1">
        <f t="array" ref="AF59">INDEX('vsFISHMIP All TimeSteps'!$T$3:$AG$1034,vsFISHMIP_Annual_tonnes!$A59,AF$1)</f>
        <v>939774.5</v>
      </c>
      <c r="AG59">
        <v>1026080.25</v>
      </c>
      <c r="AH59">
        <v>679792.44</v>
      </c>
      <c r="AK59">
        <v>2071</v>
      </c>
      <c r="AL59" cm="1">
        <f t="array" ref="AL59">INDEX('vsFISHMIP All TimeSteps'!$AK$3:$AP$1034,vsFISHMIP_Annual_tonnes!$A59,AL$1)</f>
        <v>198882.12</v>
      </c>
      <c r="AM59" cm="1">
        <f t="array" ref="AM59">INDEX('vsFISHMIP All TimeSteps'!$AK$3:$AP$1034,vsFISHMIP_Annual_tonnes!$A59,AM$1)</f>
        <v>78961.05</v>
      </c>
      <c r="AN59" cm="1">
        <f t="array" ref="AN59">INDEX('vsFISHMIP All TimeSteps'!$AK$3:$AP$1034,vsFISHMIP_Annual_tonnes!$A59,AN$1)</f>
        <v>346089.38</v>
      </c>
      <c r="AO59" cm="1">
        <f t="array" ref="AO59">INDEX('vsFISHMIP All TimeSteps'!$AK$3:$AP$1034,vsFISHMIP_Annual_tonnes!$A59,AO$1)</f>
        <v>0</v>
      </c>
      <c r="AP59" cm="1">
        <f t="array" ref="AP59">INDEX('vsFISHMIP All TimeSteps'!$AK$3:$AP$1034,vsFISHMIP_Annual_tonnes!$A59,AP$1)</f>
        <v>1953601.5</v>
      </c>
      <c r="AQ59" cm="1">
        <f t="array" ref="AQ59">INDEX('vsFISHMIP All TimeSteps'!$AK$3:$AP$1034,vsFISHMIP_Annual_tonnes!$A59,AQ$1)</f>
        <v>239893.78</v>
      </c>
      <c r="AT59">
        <v>2071</v>
      </c>
      <c r="AU59" cm="1">
        <f t="array" ref="AU59">INDEX('vsFISHMIP All TimeSteps'!$AT$3:$AY$1034,vsFISHMIP_Annual_tonnes!$A59,AU$1)</f>
        <v>162291.42000000001</v>
      </c>
      <c r="AV59" cm="1">
        <f t="array" ref="AV59">INDEX('vsFISHMIP All TimeSteps'!$AT$3:$AY$1034,vsFISHMIP_Annual_tonnes!$A59,AV$1)</f>
        <v>61678.542999999998</v>
      </c>
      <c r="AW59" cm="1">
        <f t="array" ref="AW59">INDEX('vsFISHMIP All TimeSteps'!$AT$3:$AY$1034,vsFISHMIP_Annual_tonnes!$A59,AW$1)</f>
        <v>327441.8</v>
      </c>
      <c r="AX59" cm="1">
        <f t="array" ref="AX59">INDEX('vsFISHMIP All TimeSteps'!$AT$3:$AY$1034,vsFISHMIP_Annual_tonnes!$A59,AX$1)</f>
        <v>0</v>
      </c>
      <c r="AY59" cm="1">
        <f t="array" ref="AY59">INDEX('vsFISHMIP All TimeSteps'!$AT$3:$AY$1034,vsFISHMIP_Annual_tonnes!$A59,AY$1)</f>
        <v>1667289.9</v>
      </c>
      <c r="AZ59" cm="1">
        <f t="array" ref="AZ59">INDEX('vsFISHMIP All TimeSteps'!$AT$3:$AY$1034,vsFISHMIP_Annual_tonnes!$A59,AZ$1)</f>
        <v>217569.86</v>
      </c>
      <c r="BA59" s="5"/>
    </row>
    <row r="60" spans="1:53" x14ac:dyDescent="0.2">
      <c r="A60">
        <f t="shared" si="0"/>
        <v>685</v>
      </c>
      <c r="C60">
        <v>2072</v>
      </c>
      <c r="D60" cm="1">
        <f t="array" ref="D60">INDEX('vsFISHMIP All TimeSteps'!$C$3:$P$1034,vsFISHMIP_Annual_tonnes!$A60,vsFISHMIP_Annual_tonnes!D$1)</f>
        <v>642803.56000000006</v>
      </c>
      <c r="E60" cm="1">
        <f t="array" ref="E60">INDEX('vsFISHMIP All TimeSteps'!$C$3:$P$1034,vsFISHMIP_Annual_tonnes!$A60,vsFISHMIP_Annual_tonnes!E$1)</f>
        <v>707884.18</v>
      </c>
      <c r="F60" cm="1">
        <f t="array" ref="F60">INDEX('vsFISHMIP All TimeSteps'!$C$3:$P$1034,vsFISHMIP_Annual_tonnes!$A60,vsFISHMIP_Annual_tonnes!F$1)</f>
        <v>369837.47</v>
      </c>
      <c r="G60">
        <v>3100.5515</v>
      </c>
      <c r="H60">
        <v>4070.7968999999998</v>
      </c>
      <c r="I60" cm="1">
        <f t="array" ref="I60">INDEX('vsFISHMIP All TimeSteps'!$C$3:$P$1034,vsFISHMIP_Annual_tonnes!$A60,vsFISHMIP_Annual_tonnes!I$1)</f>
        <v>2099361.2000000002</v>
      </c>
      <c r="J60" cm="1">
        <f t="array" ref="J60">INDEX('vsFISHMIP All TimeSteps'!$C$3:$P$1034,vsFISHMIP_Annual_tonnes!$A60,vsFISHMIP_Annual_tonnes!J$1)</f>
        <v>5322432.5</v>
      </c>
      <c r="K60" cm="1">
        <f t="array" ref="K60">INDEX('vsFISHMIP All TimeSteps'!$C$3:$P$1034,vsFISHMIP_Annual_tonnes!$A60,vsFISHMIP_Annual_tonnes!K$1)</f>
        <v>3304124</v>
      </c>
      <c r="L60">
        <v>9753504</v>
      </c>
      <c r="M60">
        <v>1316567</v>
      </c>
      <c r="N60" cm="1">
        <f t="array" ref="N60">INDEX('vsFISHMIP All TimeSteps'!$C$3:$P$1034,vsFISHMIP_Annual_tonnes!$A60,vsFISHMIP_Annual_tonnes!N$1)</f>
        <v>466126.6</v>
      </c>
      <c r="O60" cm="1">
        <f t="array" ref="O60">INDEX('vsFISHMIP All TimeSteps'!$C$3:$P$1034,vsFISHMIP_Annual_tonnes!$A60,vsFISHMIP_Annual_tonnes!O$1)</f>
        <v>903587.9</v>
      </c>
      <c r="P60">
        <v>1229534.6000000001</v>
      </c>
      <c r="Q60">
        <v>594086.9</v>
      </c>
      <c r="T60">
        <v>2072</v>
      </c>
      <c r="U60" cm="1">
        <f t="array" ref="U60">INDEX('vsFISHMIP All TimeSteps'!$T$3:$AG$1034,vsFISHMIP_Annual_tonnes!$A60,U$1)</f>
        <v>502972.62</v>
      </c>
      <c r="V60" cm="1">
        <f t="array" ref="V60">INDEX('vsFISHMIP All TimeSteps'!$T$3:$AG$1034,vsFISHMIP_Annual_tonnes!$A60,V$1)</f>
        <v>572705.30000000005</v>
      </c>
      <c r="W60" cm="1">
        <f t="array" ref="W60">INDEX('vsFISHMIP All TimeSteps'!$T$3:$AG$1034,vsFISHMIP_Annual_tonnes!$A60,W$1)</f>
        <v>256854.84999999998</v>
      </c>
      <c r="X60">
        <v>3064.7055999999998</v>
      </c>
      <c r="Y60">
        <v>6126.0910000000003</v>
      </c>
      <c r="Z60" cm="1">
        <f t="array" ref="Z60">INDEX('vsFISHMIP All TimeSteps'!$T$3:$AG$1034,vsFISHMIP_Annual_tonnes!$A60,Z$1)</f>
        <v>1844683.8</v>
      </c>
      <c r="AA60" cm="1">
        <f t="array" ref="AA60">INDEX('vsFISHMIP All TimeSteps'!$T$3:$AG$1034,vsFISHMIP_Annual_tonnes!$A60,AA$1)</f>
        <v>219055.66</v>
      </c>
      <c r="AC60">
        <v>8258600.5</v>
      </c>
      <c r="AD60">
        <v>1869816.4</v>
      </c>
      <c r="AE60" cm="1">
        <f t="array" ref="AE60">INDEX('vsFISHMIP All TimeSteps'!$T$3:$AG$1034,vsFISHMIP_Annual_tonnes!$A60,AE$1)</f>
        <v>378589.47</v>
      </c>
      <c r="AF60" cm="1">
        <f t="array" ref="AF60">INDEX('vsFISHMIP All TimeSteps'!$T$3:$AG$1034,vsFISHMIP_Annual_tonnes!$A60,AF$1)</f>
        <v>611361.19999999995</v>
      </c>
      <c r="AG60">
        <v>1063518.2</v>
      </c>
      <c r="AH60">
        <v>785286.6</v>
      </c>
      <c r="AK60">
        <v>2072</v>
      </c>
      <c r="AL60" cm="1">
        <f t="array" ref="AL60">INDEX('vsFISHMIP All TimeSteps'!$AK$3:$AP$1034,vsFISHMIP_Annual_tonnes!$A60,AL$1)</f>
        <v>210255.61</v>
      </c>
      <c r="AM60" cm="1">
        <f t="array" ref="AM60">INDEX('vsFISHMIP All TimeSteps'!$AK$3:$AP$1034,vsFISHMIP_Annual_tonnes!$A60,AM$1)</f>
        <v>110041.836</v>
      </c>
      <c r="AN60" cm="1">
        <f t="array" ref="AN60">INDEX('vsFISHMIP All TimeSteps'!$AK$3:$AP$1034,vsFISHMIP_Annual_tonnes!$A60,AN$1)</f>
        <v>379856.28</v>
      </c>
      <c r="AO60" cm="1">
        <f t="array" ref="AO60">INDEX('vsFISHMIP All TimeSteps'!$AK$3:$AP$1034,vsFISHMIP_Annual_tonnes!$A60,AO$1)</f>
        <v>0</v>
      </c>
      <c r="AP60" cm="1">
        <f t="array" ref="AP60">INDEX('vsFISHMIP All TimeSteps'!$AK$3:$AP$1034,vsFISHMIP_Annual_tonnes!$A60,AP$1)</f>
        <v>1854880.4</v>
      </c>
      <c r="AQ60" cm="1">
        <f t="array" ref="AQ60">INDEX('vsFISHMIP All TimeSteps'!$AK$3:$AP$1034,vsFISHMIP_Annual_tonnes!$A60,AQ$1)</f>
        <v>244480.81</v>
      </c>
      <c r="AT60">
        <v>2072</v>
      </c>
      <c r="AU60" cm="1">
        <f t="array" ref="AU60">INDEX('vsFISHMIP All TimeSteps'!$AT$3:$AY$1034,vsFISHMIP_Annual_tonnes!$A60,AU$1)</f>
        <v>158596.26999999999</v>
      </c>
      <c r="AV60" cm="1">
        <f t="array" ref="AV60">INDEX('vsFISHMIP All TimeSteps'!$AT$3:$AY$1034,vsFISHMIP_Annual_tonnes!$A60,AV$1)</f>
        <v>56782.535000000003</v>
      </c>
      <c r="AW60" cm="1">
        <f t="array" ref="AW60">INDEX('vsFISHMIP All TimeSteps'!$AT$3:$AY$1034,vsFISHMIP_Annual_tonnes!$A60,AW$1)</f>
        <v>320105.78000000003</v>
      </c>
      <c r="AX60" cm="1">
        <f t="array" ref="AX60">INDEX('vsFISHMIP All TimeSteps'!$AT$3:$AY$1034,vsFISHMIP_Annual_tonnes!$A60,AX$1)</f>
        <v>0</v>
      </c>
      <c r="AY60" cm="1">
        <f t="array" ref="AY60">INDEX('vsFISHMIP All TimeSteps'!$AT$3:$AY$1034,vsFISHMIP_Annual_tonnes!$A60,AY$1)</f>
        <v>1629005.9</v>
      </c>
      <c r="AZ60" cm="1">
        <f t="array" ref="AZ60">INDEX('vsFISHMIP All TimeSteps'!$AT$3:$AY$1034,vsFISHMIP_Annual_tonnes!$A60,AZ$1)</f>
        <v>215677.58</v>
      </c>
      <c r="BA60" s="5"/>
    </row>
    <row r="61" spans="1:53" x14ac:dyDescent="0.2">
      <c r="A61">
        <f t="shared" si="0"/>
        <v>697</v>
      </c>
      <c r="C61">
        <v>2073</v>
      </c>
      <c r="D61" cm="1">
        <f t="array" ref="D61">INDEX('vsFISHMIP All TimeSteps'!$C$3:$P$1034,vsFISHMIP_Annual_tonnes!$A61,vsFISHMIP_Annual_tonnes!D$1)</f>
        <v>552530.1</v>
      </c>
      <c r="E61" cm="1">
        <f t="array" ref="E61">INDEX('vsFISHMIP All TimeSteps'!$C$3:$P$1034,vsFISHMIP_Annual_tonnes!$A61,vsFISHMIP_Annual_tonnes!E$1)</f>
        <v>673736.02</v>
      </c>
      <c r="F61" cm="1">
        <f t="array" ref="F61">INDEX('vsFISHMIP All TimeSteps'!$C$3:$P$1034,vsFISHMIP_Annual_tonnes!$A61,vsFISHMIP_Annual_tonnes!F$1)</f>
        <v>331227.75</v>
      </c>
      <c r="G61">
        <v>3125.357</v>
      </c>
      <c r="H61">
        <v>3939.4953999999998</v>
      </c>
      <c r="I61" cm="1">
        <f t="array" ref="I61">INDEX('vsFISHMIP All TimeSteps'!$C$3:$P$1034,vsFISHMIP_Annual_tonnes!$A61,vsFISHMIP_Annual_tonnes!I$1)</f>
        <v>2009814.9</v>
      </c>
      <c r="J61" cm="1">
        <f t="array" ref="J61">INDEX('vsFISHMIP All TimeSteps'!$C$3:$P$1034,vsFISHMIP_Annual_tonnes!$A61,vsFISHMIP_Annual_tonnes!J$1)</f>
        <v>5160481.5</v>
      </c>
      <c r="K61" cm="1">
        <f t="array" ref="K61">INDEX('vsFISHMIP All TimeSteps'!$C$3:$P$1034,vsFISHMIP_Annual_tonnes!$A61,vsFISHMIP_Annual_tonnes!K$1)</f>
        <v>3189323.2</v>
      </c>
      <c r="L61">
        <v>10216671</v>
      </c>
      <c r="M61">
        <v>1482229.4</v>
      </c>
      <c r="N61" cm="1">
        <f t="array" ref="N61">INDEX('vsFISHMIP All TimeSteps'!$C$3:$P$1034,vsFISHMIP_Annual_tonnes!$A61,vsFISHMIP_Annual_tonnes!N$1)</f>
        <v>399166.38</v>
      </c>
      <c r="O61" cm="1">
        <f t="array" ref="O61">INDEX('vsFISHMIP All TimeSteps'!$C$3:$P$1034,vsFISHMIP_Annual_tonnes!$A61,vsFISHMIP_Annual_tonnes!O$1)</f>
        <v>505853.44</v>
      </c>
      <c r="P61">
        <v>1276699</v>
      </c>
      <c r="Q61">
        <v>633297.9</v>
      </c>
      <c r="T61">
        <v>2073</v>
      </c>
      <c r="U61" cm="1">
        <f t="array" ref="U61">INDEX('vsFISHMIP All TimeSteps'!$T$3:$AG$1034,vsFISHMIP_Annual_tonnes!$A61,U$1)</f>
        <v>593312.9</v>
      </c>
      <c r="V61" cm="1">
        <f t="array" ref="V61">INDEX('vsFISHMIP All TimeSteps'!$T$3:$AG$1034,vsFISHMIP_Annual_tonnes!$A61,V$1)</f>
        <v>560463.75</v>
      </c>
      <c r="W61" cm="1">
        <f t="array" ref="W61">INDEX('vsFISHMIP All TimeSteps'!$T$3:$AG$1034,vsFISHMIP_Annual_tonnes!$A61,W$1)</f>
        <v>255585.42299999998</v>
      </c>
      <c r="X61">
        <v>3048.5659999999998</v>
      </c>
      <c r="Y61">
        <v>6041.1972999999998</v>
      </c>
      <c r="Z61" cm="1">
        <f t="array" ref="Z61">INDEX('vsFISHMIP All TimeSteps'!$T$3:$AG$1034,vsFISHMIP_Annual_tonnes!$A61,Z$1)</f>
        <v>1879007.6</v>
      </c>
      <c r="AA61" cm="1">
        <f t="array" ref="AA61">INDEX('vsFISHMIP All TimeSteps'!$T$3:$AG$1034,vsFISHMIP_Annual_tonnes!$A61,AA$1)</f>
        <v>208786.23</v>
      </c>
      <c r="AC61">
        <v>8571524</v>
      </c>
      <c r="AD61">
        <v>1748347.9</v>
      </c>
      <c r="AE61" cm="1">
        <f t="array" ref="AE61">INDEX('vsFISHMIP All TimeSteps'!$T$3:$AG$1034,vsFISHMIP_Annual_tonnes!$A61,AE$1)</f>
        <v>327289.2</v>
      </c>
      <c r="AF61" cm="1">
        <f t="array" ref="AF61">INDEX('vsFISHMIP All TimeSteps'!$T$3:$AG$1034,vsFISHMIP_Annual_tonnes!$A61,AF$1)</f>
        <v>744290.56</v>
      </c>
      <c r="AG61">
        <v>1111642</v>
      </c>
      <c r="AH61">
        <v>713349.8</v>
      </c>
      <c r="AK61">
        <v>2073</v>
      </c>
      <c r="AL61" cm="1">
        <f t="array" ref="AL61">INDEX('vsFISHMIP All TimeSteps'!$AK$3:$AP$1034,vsFISHMIP_Annual_tonnes!$A61,AL$1)</f>
        <v>190082.3</v>
      </c>
      <c r="AM61" cm="1">
        <f t="array" ref="AM61">INDEX('vsFISHMIP All TimeSteps'!$AK$3:$AP$1034,vsFISHMIP_Annual_tonnes!$A61,AM$1)</f>
        <v>77230.61</v>
      </c>
      <c r="AN61" cm="1">
        <f t="array" ref="AN61">INDEX('vsFISHMIP All TimeSteps'!$AK$3:$AP$1034,vsFISHMIP_Annual_tonnes!$A61,AN$1)</f>
        <v>295144.28000000003</v>
      </c>
      <c r="AO61" cm="1">
        <f t="array" ref="AO61">INDEX('vsFISHMIP All TimeSteps'!$AK$3:$AP$1034,vsFISHMIP_Annual_tonnes!$A61,AO$1)</f>
        <v>0</v>
      </c>
      <c r="AP61" cm="1">
        <f t="array" ref="AP61">INDEX('vsFISHMIP All TimeSteps'!$AK$3:$AP$1034,vsFISHMIP_Annual_tonnes!$A61,AP$1)</f>
        <v>1764860.2</v>
      </c>
      <c r="AQ61" cm="1">
        <f t="array" ref="AQ61">INDEX('vsFISHMIP All TimeSteps'!$AK$3:$AP$1034,vsFISHMIP_Annual_tonnes!$A61,AQ$1)</f>
        <v>244954.69</v>
      </c>
      <c r="AT61">
        <v>2073</v>
      </c>
      <c r="AU61" cm="1">
        <f t="array" ref="AU61">INDEX('vsFISHMIP All TimeSteps'!$AT$3:$AY$1034,vsFISHMIP_Annual_tonnes!$A61,AU$1)</f>
        <v>153526.32999999999</v>
      </c>
      <c r="AV61" cm="1">
        <f t="array" ref="AV61">INDEX('vsFISHMIP All TimeSteps'!$AT$3:$AY$1034,vsFISHMIP_Annual_tonnes!$A61,AV$1)</f>
        <v>47826.792999999998</v>
      </c>
      <c r="AW61" cm="1">
        <f t="array" ref="AW61">INDEX('vsFISHMIP All TimeSteps'!$AT$3:$AY$1034,vsFISHMIP_Annual_tonnes!$A61,AW$1)</f>
        <v>285237.8</v>
      </c>
      <c r="AX61" cm="1">
        <f t="array" ref="AX61">INDEX('vsFISHMIP All TimeSteps'!$AT$3:$AY$1034,vsFISHMIP_Annual_tonnes!$A61,AX$1)</f>
        <v>0</v>
      </c>
      <c r="AY61" cm="1">
        <f t="array" ref="AY61">INDEX('vsFISHMIP All TimeSteps'!$AT$3:$AY$1034,vsFISHMIP_Annual_tonnes!$A61,AY$1)</f>
        <v>1665179.6</v>
      </c>
      <c r="AZ61" cm="1">
        <f t="array" ref="AZ61">INDEX('vsFISHMIP All TimeSteps'!$AT$3:$AY$1034,vsFISHMIP_Annual_tonnes!$A61,AZ$1)</f>
        <v>213828.19</v>
      </c>
      <c r="BA61" s="5"/>
    </row>
    <row r="62" spans="1:53" x14ac:dyDescent="0.2">
      <c r="A62">
        <f t="shared" si="0"/>
        <v>709</v>
      </c>
      <c r="C62">
        <v>2074</v>
      </c>
      <c r="D62" cm="1">
        <f t="array" ref="D62">INDEX('vsFISHMIP All TimeSteps'!$C$3:$P$1034,vsFISHMIP_Annual_tonnes!$A62,vsFISHMIP_Annual_tonnes!D$1)</f>
        <v>481944.22</v>
      </c>
      <c r="E62" cm="1">
        <f t="array" ref="E62">INDEX('vsFISHMIP All TimeSteps'!$C$3:$P$1034,vsFISHMIP_Annual_tonnes!$A62,vsFISHMIP_Annual_tonnes!E$1)</f>
        <v>680445.50999999989</v>
      </c>
      <c r="F62" cm="1">
        <f t="array" ref="F62">INDEX('vsFISHMIP All TimeSteps'!$C$3:$P$1034,vsFISHMIP_Annual_tonnes!$A62,vsFISHMIP_Annual_tonnes!F$1)</f>
        <v>331583.40000000002</v>
      </c>
      <c r="G62">
        <v>3155.8476999999998</v>
      </c>
      <c r="H62">
        <v>4112.4570000000003</v>
      </c>
      <c r="I62" cm="1">
        <f t="array" ref="I62">INDEX('vsFISHMIP All TimeSteps'!$C$3:$P$1034,vsFISHMIP_Annual_tonnes!$A62,vsFISHMIP_Annual_tonnes!I$1)</f>
        <v>2030855.6</v>
      </c>
      <c r="J62" cm="1">
        <f t="array" ref="J62">INDEX('vsFISHMIP All TimeSteps'!$C$3:$P$1034,vsFISHMIP_Annual_tonnes!$A62,vsFISHMIP_Annual_tonnes!J$1)</f>
        <v>5375162.5</v>
      </c>
      <c r="K62" cm="1">
        <f t="array" ref="K62">INDEX('vsFISHMIP All TimeSteps'!$C$3:$P$1034,vsFISHMIP_Annual_tonnes!$A62,vsFISHMIP_Annual_tonnes!K$1)</f>
        <v>3202037.5</v>
      </c>
      <c r="L62">
        <v>11425826</v>
      </c>
      <c r="M62">
        <v>1920782.2</v>
      </c>
      <c r="N62" cm="1">
        <f t="array" ref="N62">INDEX('vsFISHMIP All TimeSteps'!$C$3:$P$1034,vsFISHMIP_Annual_tonnes!$A62,vsFISHMIP_Annual_tonnes!N$1)</f>
        <v>484997.44</v>
      </c>
      <c r="O62" cm="1">
        <f t="array" ref="O62">INDEX('vsFISHMIP All TimeSteps'!$C$3:$P$1034,vsFISHMIP_Annual_tonnes!$A62,vsFISHMIP_Annual_tonnes!O$1)</f>
        <v>673075.56</v>
      </c>
      <c r="P62">
        <v>1402106.9</v>
      </c>
      <c r="Q62">
        <v>779754.94</v>
      </c>
      <c r="T62">
        <v>2074</v>
      </c>
      <c r="U62" cm="1">
        <f t="array" ref="U62">INDEX('vsFISHMIP All TimeSteps'!$T$3:$AG$1034,vsFISHMIP_Annual_tonnes!$A62,U$1)</f>
        <v>522964.8</v>
      </c>
      <c r="V62" cm="1">
        <f t="array" ref="V62">INDEX('vsFISHMIP All TimeSteps'!$T$3:$AG$1034,vsFISHMIP_Annual_tonnes!$A62,V$1)</f>
        <v>571528.4</v>
      </c>
      <c r="W62" cm="1">
        <f t="array" ref="W62">INDEX('vsFISHMIP All TimeSteps'!$T$3:$AG$1034,vsFISHMIP_Annual_tonnes!$A62,W$1)</f>
        <v>247253.02000000002</v>
      </c>
      <c r="X62">
        <v>3053.1545000000001</v>
      </c>
      <c r="Y62">
        <v>6233.8563999999997</v>
      </c>
      <c r="Z62" cm="1">
        <f t="array" ref="Z62">INDEX('vsFISHMIP All TimeSteps'!$T$3:$AG$1034,vsFISHMIP_Annual_tonnes!$A62,Z$1)</f>
        <v>1886946.2</v>
      </c>
      <c r="AA62" cm="1">
        <f t="array" ref="AA62">INDEX('vsFISHMIP All TimeSteps'!$T$3:$AG$1034,vsFISHMIP_Annual_tonnes!$A62,AA$1)</f>
        <v>215570.38</v>
      </c>
      <c r="AC62">
        <v>8712868</v>
      </c>
      <c r="AD62">
        <v>1875962.9</v>
      </c>
      <c r="AE62" cm="1">
        <f t="array" ref="AE62">INDEX('vsFISHMIP All TimeSteps'!$T$3:$AG$1034,vsFISHMIP_Annual_tonnes!$A62,AE$1)</f>
        <v>368091.1</v>
      </c>
      <c r="AF62" cm="1">
        <f t="array" ref="AF62">INDEX('vsFISHMIP All TimeSteps'!$T$3:$AG$1034,vsFISHMIP_Annual_tonnes!$A62,AF$1)</f>
        <v>756724.44</v>
      </c>
      <c r="AG62">
        <v>1120564.6000000001</v>
      </c>
      <c r="AH62">
        <v>790708.06</v>
      </c>
      <c r="AK62">
        <v>2074</v>
      </c>
      <c r="AL62" cm="1">
        <f t="array" ref="AL62">INDEX('vsFISHMIP All TimeSteps'!$AK$3:$AP$1034,vsFISHMIP_Annual_tonnes!$A62,AL$1)</f>
        <v>204053.7</v>
      </c>
      <c r="AM62" cm="1">
        <f t="array" ref="AM62">INDEX('vsFISHMIP All TimeSteps'!$AK$3:$AP$1034,vsFISHMIP_Annual_tonnes!$A62,AM$1)</f>
        <v>99145.22</v>
      </c>
      <c r="AN62" cm="1">
        <f t="array" ref="AN62">INDEX('vsFISHMIP All TimeSteps'!$AK$3:$AP$1034,vsFISHMIP_Annual_tonnes!$A62,AN$1)</f>
        <v>226526.5</v>
      </c>
      <c r="AO62" cm="1">
        <f t="array" ref="AO62">INDEX('vsFISHMIP All TimeSteps'!$AK$3:$AP$1034,vsFISHMIP_Annual_tonnes!$A62,AO$1)</f>
        <v>0</v>
      </c>
      <c r="AP62" cm="1">
        <f t="array" ref="AP62">INDEX('vsFISHMIP All TimeSteps'!$AK$3:$AP$1034,vsFISHMIP_Annual_tonnes!$A62,AP$1)</f>
        <v>1784191.9</v>
      </c>
      <c r="AQ62" cm="1">
        <f t="array" ref="AQ62">INDEX('vsFISHMIP All TimeSteps'!$AK$3:$AP$1034,vsFISHMIP_Annual_tonnes!$A62,AQ$1)</f>
        <v>246663.88</v>
      </c>
      <c r="AT62">
        <v>2074</v>
      </c>
      <c r="AU62" cm="1">
        <f t="array" ref="AU62">INDEX('vsFISHMIP All TimeSteps'!$AT$3:$AY$1034,vsFISHMIP_Annual_tonnes!$A62,AU$1)</f>
        <v>158522.79999999999</v>
      </c>
      <c r="AV62" cm="1">
        <f t="array" ref="AV62">INDEX('vsFISHMIP All TimeSteps'!$AT$3:$AY$1034,vsFISHMIP_Annual_tonnes!$A62,AV$1)</f>
        <v>60377.605000000003</v>
      </c>
      <c r="AW62" cm="1">
        <f t="array" ref="AW62">INDEX('vsFISHMIP All TimeSteps'!$AT$3:$AY$1034,vsFISHMIP_Annual_tonnes!$A62,AW$1)</f>
        <v>289161.2</v>
      </c>
      <c r="AX62" cm="1">
        <f t="array" ref="AX62">INDEX('vsFISHMIP All TimeSteps'!$AT$3:$AY$1034,vsFISHMIP_Annual_tonnes!$A62,AX$1)</f>
        <v>0</v>
      </c>
      <c r="AY62" cm="1">
        <f t="array" ref="AY62">INDEX('vsFISHMIP All TimeSteps'!$AT$3:$AY$1034,vsFISHMIP_Annual_tonnes!$A62,AY$1)</f>
        <v>1673975.5</v>
      </c>
      <c r="AZ62" cm="1">
        <f t="array" ref="AZ62">INDEX('vsFISHMIP All TimeSteps'!$AT$3:$AY$1034,vsFISHMIP_Annual_tonnes!$A62,AZ$1)</f>
        <v>212970.53</v>
      </c>
      <c r="BA62" s="5"/>
    </row>
    <row r="63" spans="1:53" x14ac:dyDescent="0.2">
      <c r="A63">
        <f t="shared" si="0"/>
        <v>721</v>
      </c>
      <c r="C63">
        <v>2075</v>
      </c>
      <c r="D63" cm="1">
        <f t="array" ref="D63">INDEX('vsFISHMIP All TimeSteps'!$C$3:$P$1034,vsFISHMIP_Annual_tonnes!$A63,vsFISHMIP_Annual_tonnes!D$1)</f>
        <v>552314.5</v>
      </c>
      <c r="E63" cm="1">
        <f t="array" ref="E63">INDEX('vsFISHMIP All TimeSteps'!$C$3:$P$1034,vsFISHMIP_Annual_tonnes!$A63,vsFISHMIP_Annual_tonnes!E$1)</f>
        <v>701233.73</v>
      </c>
      <c r="F63" cm="1">
        <f t="array" ref="F63">INDEX('vsFISHMIP All TimeSteps'!$C$3:$P$1034,vsFISHMIP_Annual_tonnes!$A63,vsFISHMIP_Annual_tonnes!F$1)</f>
        <v>333749.3</v>
      </c>
      <c r="G63">
        <v>3193.0639999999999</v>
      </c>
      <c r="H63">
        <v>4348.5959999999995</v>
      </c>
      <c r="I63" cm="1">
        <f t="array" ref="I63">INDEX('vsFISHMIP All TimeSteps'!$C$3:$P$1034,vsFISHMIP_Annual_tonnes!$A63,vsFISHMIP_Annual_tonnes!I$1)</f>
        <v>2048240.4</v>
      </c>
      <c r="J63" cm="1">
        <f t="array" ref="J63">INDEX('vsFISHMIP All TimeSteps'!$C$3:$P$1034,vsFISHMIP_Annual_tonnes!$A63,vsFISHMIP_Annual_tonnes!J$1)</f>
        <v>5401273</v>
      </c>
      <c r="K63" cm="1">
        <f t="array" ref="K63">INDEX('vsFISHMIP All TimeSteps'!$C$3:$P$1034,vsFISHMIP_Annual_tonnes!$A63,vsFISHMIP_Annual_tonnes!K$1)</f>
        <v>3203873.2</v>
      </c>
      <c r="L63">
        <v>11515581</v>
      </c>
      <c r="M63">
        <v>1733018.6</v>
      </c>
      <c r="N63" cm="1">
        <f t="array" ref="N63">INDEX('vsFISHMIP All TimeSteps'!$C$3:$P$1034,vsFISHMIP_Annual_tonnes!$A63,vsFISHMIP_Annual_tonnes!N$1)</f>
        <v>489893.75</v>
      </c>
      <c r="O63" cm="1">
        <f t="array" ref="O63">INDEX('vsFISHMIP All TimeSteps'!$C$3:$P$1034,vsFISHMIP_Annual_tonnes!$A63,vsFISHMIP_Annual_tonnes!O$1)</f>
        <v>1075327.1000000001</v>
      </c>
      <c r="P63">
        <v>1376172.1</v>
      </c>
      <c r="Q63">
        <v>766807</v>
      </c>
      <c r="T63">
        <v>2075</v>
      </c>
      <c r="U63" cm="1">
        <f t="array" ref="U63">INDEX('vsFISHMIP All TimeSteps'!$T$3:$AG$1034,vsFISHMIP_Annual_tonnes!$A63,U$1)</f>
        <v>691876.8</v>
      </c>
      <c r="V63" cm="1">
        <f t="array" ref="V63">INDEX('vsFISHMIP All TimeSteps'!$T$3:$AG$1034,vsFISHMIP_Annual_tonnes!$A63,V$1)</f>
        <v>578359.43999999994</v>
      </c>
      <c r="W63" cm="1">
        <f t="array" ref="W63">INDEX('vsFISHMIP All TimeSteps'!$T$3:$AG$1034,vsFISHMIP_Annual_tonnes!$A63,W$1)</f>
        <v>258591.62</v>
      </c>
      <c r="X63">
        <v>3018.9364999999998</v>
      </c>
      <c r="Y63">
        <v>6195.2579999999998</v>
      </c>
      <c r="Z63" cm="1">
        <f t="array" ref="Z63">INDEX('vsFISHMIP All TimeSteps'!$T$3:$AG$1034,vsFISHMIP_Annual_tonnes!$A63,Z$1)</f>
        <v>1896423.6</v>
      </c>
      <c r="AA63" cm="1">
        <f t="array" ref="AA63">INDEX('vsFISHMIP All TimeSteps'!$T$3:$AG$1034,vsFISHMIP_Annual_tonnes!$A63,AA$1)</f>
        <v>222209.22</v>
      </c>
      <c r="AC63">
        <v>8156441</v>
      </c>
      <c r="AD63">
        <v>1947466.4</v>
      </c>
      <c r="AE63" cm="1">
        <f t="array" ref="AE63">INDEX('vsFISHMIP All TimeSteps'!$T$3:$AG$1034,vsFISHMIP_Annual_tonnes!$A63,AE$1)</f>
        <v>410187.3</v>
      </c>
      <c r="AF63" cm="1">
        <f t="array" ref="AF63">INDEX('vsFISHMIP All TimeSteps'!$T$3:$AG$1034,vsFISHMIP_Annual_tonnes!$A63,AF$1)</f>
        <v>823246.6</v>
      </c>
      <c r="AG63">
        <v>1044259.25</v>
      </c>
      <c r="AH63">
        <v>783620.3</v>
      </c>
      <c r="AK63">
        <v>2075</v>
      </c>
      <c r="AL63" cm="1">
        <f t="array" ref="AL63">INDEX('vsFISHMIP All TimeSteps'!$AK$3:$AP$1034,vsFISHMIP_Annual_tonnes!$A63,AL$1)</f>
        <v>222806.72</v>
      </c>
      <c r="AM63" cm="1">
        <f t="array" ref="AM63">INDEX('vsFISHMIP All TimeSteps'!$AK$3:$AP$1034,vsFISHMIP_Annual_tonnes!$A63,AM$1)</f>
        <v>122593.76</v>
      </c>
      <c r="AN63" cm="1">
        <f t="array" ref="AN63">INDEX('vsFISHMIP All TimeSteps'!$AK$3:$AP$1034,vsFISHMIP_Annual_tonnes!$A63,AN$1)</f>
        <v>234280.03</v>
      </c>
      <c r="AO63" cm="1">
        <f t="array" ref="AO63">INDEX('vsFISHMIP All TimeSteps'!$AK$3:$AP$1034,vsFISHMIP_Annual_tonnes!$A63,AO$1)</f>
        <v>0</v>
      </c>
      <c r="AP63" cm="1">
        <f t="array" ref="AP63">INDEX('vsFISHMIP All TimeSteps'!$AK$3:$AP$1034,vsFISHMIP_Annual_tonnes!$A63,AP$1)</f>
        <v>1799808.4</v>
      </c>
      <c r="AQ63" cm="1">
        <f t="array" ref="AQ63">INDEX('vsFISHMIP All TimeSteps'!$AK$3:$AP$1034,vsFISHMIP_Annual_tonnes!$A63,AQ$1)</f>
        <v>248432.12</v>
      </c>
      <c r="AT63">
        <v>2075</v>
      </c>
      <c r="AU63" cm="1">
        <f t="array" ref="AU63">INDEX('vsFISHMIP All TimeSteps'!$AT$3:$AY$1034,vsFISHMIP_Annual_tonnes!$A63,AU$1)</f>
        <v>163012.39000000001</v>
      </c>
      <c r="AV63" cm="1">
        <f t="array" ref="AV63">INDEX('vsFISHMIP All TimeSteps'!$AT$3:$AY$1034,vsFISHMIP_Annual_tonnes!$A63,AV$1)</f>
        <v>63940.61</v>
      </c>
      <c r="AW63" cm="1">
        <f t="array" ref="AW63">INDEX('vsFISHMIP All TimeSteps'!$AT$3:$AY$1034,vsFISHMIP_Annual_tonnes!$A63,AW$1)</f>
        <v>290398.88</v>
      </c>
      <c r="AX63" cm="1">
        <f t="array" ref="AX63">INDEX('vsFISHMIP All TimeSteps'!$AT$3:$AY$1034,vsFISHMIP_Annual_tonnes!$A63,AX$1)</f>
        <v>0</v>
      </c>
      <c r="AY63" cm="1">
        <f t="array" ref="AY63">INDEX('vsFISHMIP All TimeSteps'!$AT$3:$AY$1034,vsFISHMIP_Annual_tonnes!$A63,AY$1)</f>
        <v>1685658.2</v>
      </c>
      <c r="AZ63" cm="1">
        <f t="array" ref="AZ63">INDEX('vsFISHMIP All TimeSteps'!$AT$3:$AY$1034,vsFISHMIP_Annual_tonnes!$A63,AZ$1)</f>
        <v>210765.64</v>
      </c>
      <c r="BA63" s="5"/>
    </row>
    <row r="64" spans="1:53" x14ac:dyDescent="0.2">
      <c r="A64">
        <f t="shared" si="0"/>
        <v>733</v>
      </c>
      <c r="C64">
        <v>2076</v>
      </c>
      <c r="D64" cm="1">
        <f t="array" ref="D64">INDEX('vsFISHMIP All TimeSteps'!$C$3:$P$1034,vsFISHMIP_Annual_tonnes!$A64,vsFISHMIP_Annual_tonnes!D$1)</f>
        <v>455818.22</v>
      </c>
      <c r="E64" cm="1">
        <f t="array" ref="E64">INDEX('vsFISHMIP All TimeSteps'!$C$3:$P$1034,vsFISHMIP_Annual_tonnes!$A64,vsFISHMIP_Annual_tonnes!E$1)</f>
        <v>694620.5</v>
      </c>
      <c r="F64" cm="1">
        <f t="array" ref="F64">INDEX('vsFISHMIP All TimeSteps'!$C$3:$P$1034,vsFISHMIP_Annual_tonnes!$A64,vsFISHMIP_Annual_tonnes!F$1)</f>
        <v>337319.6</v>
      </c>
      <c r="G64">
        <v>3287.5012000000002</v>
      </c>
      <c r="H64">
        <v>4159.1109999999999</v>
      </c>
      <c r="I64" cm="1">
        <f t="array" ref="I64">INDEX('vsFISHMIP All TimeSteps'!$C$3:$P$1034,vsFISHMIP_Annual_tonnes!$A64,vsFISHMIP_Annual_tonnes!I$1)</f>
        <v>2039193.1</v>
      </c>
      <c r="J64" cm="1">
        <f t="array" ref="J64">INDEX('vsFISHMIP All TimeSteps'!$C$3:$P$1034,vsFISHMIP_Annual_tonnes!$A64,vsFISHMIP_Annual_tonnes!J$1)</f>
        <v>5368095</v>
      </c>
      <c r="K64" cm="1">
        <f t="array" ref="K64">INDEX('vsFISHMIP All TimeSteps'!$C$3:$P$1034,vsFISHMIP_Annual_tonnes!$A64,vsFISHMIP_Annual_tonnes!K$1)</f>
        <v>3231992.5</v>
      </c>
      <c r="L64">
        <v>11830071</v>
      </c>
      <c r="M64">
        <v>1639829.8</v>
      </c>
      <c r="N64" cm="1">
        <f t="array" ref="N64">INDEX('vsFISHMIP All TimeSteps'!$C$3:$P$1034,vsFISHMIP_Annual_tonnes!$A64,vsFISHMIP_Annual_tonnes!N$1)</f>
        <v>470179.47</v>
      </c>
      <c r="O64" cm="1">
        <f t="array" ref="O64">INDEX('vsFISHMIP All TimeSteps'!$C$3:$P$1034,vsFISHMIP_Annual_tonnes!$A64,vsFISHMIP_Annual_tonnes!O$1)</f>
        <v>1087240.8</v>
      </c>
      <c r="P64">
        <v>1470571.9</v>
      </c>
      <c r="Q64">
        <v>699120.4</v>
      </c>
      <c r="T64">
        <v>2076</v>
      </c>
      <c r="U64" cm="1">
        <f t="array" ref="U64">INDEX('vsFISHMIP All TimeSteps'!$T$3:$AG$1034,vsFISHMIP_Annual_tonnes!$A64,U$1)</f>
        <v>601811.6</v>
      </c>
      <c r="V64" cm="1">
        <f t="array" ref="V64">INDEX('vsFISHMIP All TimeSteps'!$T$3:$AG$1034,vsFISHMIP_Annual_tonnes!$A64,V$1)</f>
        <v>555288.80000000005</v>
      </c>
      <c r="W64" cm="1">
        <f t="array" ref="W64">INDEX('vsFISHMIP All TimeSteps'!$T$3:$AG$1034,vsFISHMIP_Annual_tonnes!$A64,W$1)</f>
        <v>252437.21100000001</v>
      </c>
      <c r="X64">
        <v>3106.3506000000002</v>
      </c>
      <c r="Y64">
        <v>6108.4759999999997</v>
      </c>
      <c r="Z64" cm="1">
        <f t="array" ref="Z64">INDEX('vsFISHMIP All TimeSteps'!$T$3:$AG$1034,vsFISHMIP_Annual_tonnes!$A64,Z$1)</f>
        <v>1875541.8</v>
      </c>
      <c r="AA64" cm="1">
        <f t="array" ref="AA64">INDEX('vsFISHMIP All TimeSteps'!$T$3:$AG$1034,vsFISHMIP_Annual_tonnes!$A64,AA$1)</f>
        <v>223081.72</v>
      </c>
      <c r="AC64">
        <v>8590468</v>
      </c>
      <c r="AD64">
        <v>1989936.2</v>
      </c>
      <c r="AE64" cm="1">
        <f t="array" ref="AE64">INDEX('vsFISHMIP All TimeSteps'!$T$3:$AG$1034,vsFISHMIP_Annual_tonnes!$A64,AE$1)</f>
        <v>331181.7</v>
      </c>
      <c r="AF64" cm="1">
        <f t="array" ref="AF64">INDEX('vsFISHMIP All TimeSteps'!$T$3:$AG$1034,vsFISHMIP_Annual_tonnes!$A64,AF$1)</f>
        <v>754190.3</v>
      </c>
      <c r="AG64">
        <v>1117924.8999999999</v>
      </c>
      <c r="AH64">
        <v>761463.75</v>
      </c>
      <c r="AK64">
        <v>2076</v>
      </c>
      <c r="AL64" cm="1">
        <f t="array" ref="AL64">INDEX('vsFISHMIP All TimeSteps'!$AK$3:$AP$1034,vsFISHMIP_Annual_tonnes!$A64,AL$1)</f>
        <v>214842.33</v>
      </c>
      <c r="AM64" cm="1">
        <f t="array" ref="AM64">INDEX('vsFISHMIP All TimeSteps'!$AK$3:$AP$1034,vsFISHMIP_Annual_tonnes!$A64,AM$1)</f>
        <v>106544.875</v>
      </c>
      <c r="AN64" cm="1">
        <f t="array" ref="AN64">INDEX('vsFISHMIP All TimeSteps'!$AK$3:$AP$1034,vsFISHMIP_Annual_tonnes!$A64,AN$1)</f>
        <v>284232</v>
      </c>
      <c r="AO64" cm="1">
        <f t="array" ref="AO64">INDEX('vsFISHMIP All TimeSteps'!$AK$3:$AP$1034,vsFISHMIP_Annual_tonnes!$A64,AO$1)</f>
        <v>0</v>
      </c>
      <c r="AP64" cm="1">
        <f t="array" ref="AP64">INDEX('vsFISHMIP All TimeSteps'!$AK$3:$AP$1034,vsFISHMIP_Annual_tonnes!$A64,AP$1)</f>
        <v>1792110.2</v>
      </c>
      <c r="AQ64" cm="1">
        <f t="array" ref="AQ64">INDEX('vsFISHMIP All TimeSteps'!$AK$3:$AP$1034,vsFISHMIP_Annual_tonnes!$A64,AQ$1)</f>
        <v>247082.75</v>
      </c>
      <c r="AT64">
        <v>2076</v>
      </c>
      <c r="AU64" cm="1">
        <f t="array" ref="AU64">INDEX('vsFISHMIP All TimeSteps'!$AT$3:$AY$1034,vsFISHMIP_Annual_tonnes!$A64,AU$1)</f>
        <v>157344.14000000001</v>
      </c>
      <c r="AV64" cm="1">
        <f t="array" ref="AV64">INDEX('vsFISHMIP All TimeSteps'!$AT$3:$AY$1034,vsFISHMIP_Annual_tonnes!$A64,AV$1)</f>
        <v>49878.722999999998</v>
      </c>
      <c r="AW64" cm="1">
        <f t="array" ref="AW64">INDEX('vsFISHMIP All TimeSteps'!$AT$3:$AY$1034,vsFISHMIP_Annual_tonnes!$A64,AW$1)</f>
        <v>318676.90000000002</v>
      </c>
      <c r="AX64" cm="1">
        <f t="array" ref="AX64">INDEX('vsFISHMIP All TimeSteps'!$AT$3:$AY$1034,vsFISHMIP_Annual_tonnes!$A64,AX$1)</f>
        <v>0</v>
      </c>
      <c r="AY64" cm="1">
        <f t="array" ref="AY64">INDEX('vsFISHMIP All TimeSteps'!$AT$3:$AY$1034,vsFISHMIP_Annual_tonnes!$A64,AY$1)</f>
        <v>1667118.1</v>
      </c>
      <c r="AZ64" cm="1">
        <f t="array" ref="AZ64">INDEX('vsFISHMIP All TimeSteps'!$AT$3:$AY$1034,vsFISHMIP_Annual_tonnes!$A64,AZ$1)</f>
        <v>208423.61</v>
      </c>
      <c r="BA64" s="5"/>
    </row>
    <row r="65" spans="1:53" x14ac:dyDescent="0.2">
      <c r="A65">
        <f t="shared" si="0"/>
        <v>745</v>
      </c>
      <c r="C65">
        <v>2077</v>
      </c>
      <c r="D65" cm="1">
        <f t="array" ref="D65">INDEX('vsFISHMIP All TimeSteps'!$C$3:$P$1034,vsFISHMIP_Annual_tonnes!$A65,vsFISHMIP_Annual_tonnes!D$1)</f>
        <v>536895.19999999995</v>
      </c>
      <c r="E65" cm="1">
        <f t="array" ref="E65">INDEX('vsFISHMIP All TimeSteps'!$C$3:$P$1034,vsFISHMIP_Annual_tonnes!$A65,vsFISHMIP_Annual_tonnes!E$1)</f>
        <v>722000.84</v>
      </c>
      <c r="F65" cm="1">
        <f t="array" ref="F65">INDEX('vsFISHMIP All TimeSteps'!$C$3:$P$1034,vsFISHMIP_Annual_tonnes!$A65,vsFISHMIP_Annual_tonnes!F$1)</f>
        <v>326533.2</v>
      </c>
      <c r="G65">
        <v>3385.4423999999999</v>
      </c>
      <c r="H65">
        <v>3701.4340000000002</v>
      </c>
      <c r="I65" cm="1">
        <f t="array" ref="I65">INDEX('vsFISHMIP All TimeSteps'!$C$3:$P$1034,vsFISHMIP_Annual_tonnes!$A65,vsFISHMIP_Annual_tonnes!I$1)</f>
        <v>2055126.1</v>
      </c>
      <c r="J65" cm="1">
        <f t="array" ref="J65">INDEX('vsFISHMIP All TimeSteps'!$C$3:$P$1034,vsFISHMIP_Annual_tonnes!$A65,vsFISHMIP_Annual_tonnes!J$1)</f>
        <v>5332611</v>
      </c>
      <c r="K65" cm="1">
        <f t="array" ref="K65">INDEX('vsFISHMIP All TimeSteps'!$C$3:$P$1034,vsFISHMIP_Annual_tonnes!$A65,vsFISHMIP_Annual_tonnes!K$1)</f>
        <v>3264204.7999999998</v>
      </c>
      <c r="L65">
        <v>13027698</v>
      </c>
      <c r="M65">
        <v>1421884.5</v>
      </c>
      <c r="N65" cm="1">
        <f t="array" ref="N65">INDEX('vsFISHMIP All TimeSteps'!$C$3:$P$1034,vsFISHMIP_Annual_tonnes!$A65,vsFISHMIP_Annual_tonnes!N$1)</f>
        <v>508340.6</v>
      </c>
      <c r="O65" cm="1">
        <f t="array" ref="O65">INDEX('vsFISHMIP All TimeSteps'!$C$3:$P$1034,vsFISHMIP_Annual_tonnes!$A65,vsFISHMIP_Annual_tonnes!O$1)</f>
        <v>808598.75</v>
      </c>
      <c r="P65">
        <v>1586932.1</v>
      </c>
      <c r="Q65">
        <v>614992.5</v>
      </c>
      <c r="T65">
        <v>2077</v>
      </c>
      <c r="U65" cm="1">
        <f t="array" ref="U65">INDEX('vsFISHMIP All TimeSteps'!$T$3:$AG$1034,vsFISHMIP_Annual_tonnes!$A65,U$1)</f>
        <v>686594.2</v>
      </c>
      <c r="V65" cm="1">
        <f t="array" ref="V65">INDEX('vsFISHMIP All TimeSteps'!$T$3:$AG$1034,vsFISHMIP_Annual_tonnes!$A65,V$1)</f>
        <v>571309.25</v>
      </c>
      <c r="W65" cm="1">
        <f t="array" ref="W65">INDEX('vsFISHMIP All TimeSteps'!$T$3:$AG$1034,vsFISHMIP_Annual_tonnes!$A65,W$1)</f>
        <v>241698.66200000001</v>
      </c>
      <c r="X65">
        <v>3210.0198</v>
      </c>
      <c r="Y65">
        <v>6644.299</v>
      </c>
      <c r="Z65" cm="1">
        <f t="array" ref="Z65">INDEX('vsFISHMIP All TimeSteps'!$T$3:$AG$1034,vsFISHMIP_Annual_tonnes!$A65,Z$1)</f>
        <v>1851021.5</v>
      </c>
      <c r="AA65" cm="1">
        <f t="array" ref="AA65">INDEX('vsFISHMIP All TimeSteps'!$T$3:$AG$1034,vsFISHMIP_Annual_tonnes!$A65,AA$1)</f>
        <v>220239.19</v>
      </c>
      <c r="AC65">
        <v>9079195</v>
      </c>
      <c r="AD65">
        <v>2183859</v>
      </c>
      <c r="AE65" cm="1">
        <f t="array" ref="AE65">INDEX('vsFISHMIP All TimeSteps'!$T$3:$AG$1034,vsFISHMIP_Annual_tonnes!$A65,AE$1)</f>
        <v>407529.94</v>
      </c>
      <c r="AF65" cm="1">
        <f t="array" ref="AF65">INDEX('vsFISHMIP All TimeSteps'!$T$3:$AG$1034,vsFISHMIP_Annual_tonnes!$A65,AF$1)</f>
        <v>813251.94</v>
      </c>
      <c r="AG65">
        <v>1209543</v>
      </c>
      <c r="AH65">
        <v>896972.94</v>
      </c>
      <c r="AK65">
        <v>2077</v>
      </c>
      <c r="AL65" cm="1">
        <f t="array" ref="AL65">INDEX('vsFISHMIP All TimeSteps'!$AK$3:$AP$1034,vsFISHMIP_Annual_tonnes!$A65,AL$1)</f>
        <v>227884.6</v>
      </c>
      <c r="AM65" cm="1">
        <f t="array" ref="AM65">INDEX('vsFISHMIP All TimeSteps'!$AK$3:$AP$1034,vsFISHMIP_Annual_tonnes!$A65,AM$1)</f>
        <v>125265.44500000001</v>
      </c>
      <c r="AN65" cm="1">
        <f t="array" ref="AN65">INDEX('vsFISHMIP All TimeSteps'!$AK$3:$AP$1034,vsFISHMIP_Annual_tonnes!$A65,AN$1)</f>
        <v>320122.34000000003</v>
      </c>
      <c r="AO65" cm="1">
        <f t="array" ref="AO65">INDEX('vsFISHMIP All TimeSteps'!$AK$3:$AP$1034,vsFISHMIP_Annual_tonnes!$A65,AO$1)</f>
        <v>0</v>
      </c>
      <c r="AP65" cm="1">
        <f t="array" ref="AP65">INDEX('vsFISHMIP All TimeSteps'!$AK$3:$AP$1034,vsFISHMIP_Annual_tonnes!$A65,AP$1)</f>
        <v>1811516</v>
      </c>
      <c r="AQ65" cm="1">
        <f t="array" ref="AQ65">INDEX('vsFISHMIP All TimeSteps'!$AK$3:$AP$1034,vsFISHMIP_Annual_tonnes!$A65,AQ$1)</f>
        <v>243610.06</v>
      </c>
      <c r="AT65">
        <v>2077</v>
      </c>
      <c r="AU65" cm="1">
        <f t="array" ref="AU65">INDEX('vsFISHMIP All TimeSteps'!$AT$3:$AY$1034,vsFISHMIP_Annual_tonnes!$A65,AU$1)</f>
        <v>160722.57999999999</v>
      </c>
      <c r="AV65" cm="1">
        <f t="array" ref="AV65">INDEX('vsFISHMIP All TimeSteps'!$AT$3:$AY$1034,vsFISHMIP_Annual_tonnes!$A65,AV$1)</f>
        <v>63268.58</v>
      </c>
      <c r="AW65" cm="1">
        <f t="array" ref="AW65">INDEX('vsFISHMIP All TimeSteps'!$AT$3:$AY$1034,vsFISHMIP_Annual_tonnes!$A65,AW$1)</f>
        <v>296144.56</v>
      </c>
      <c r="AX65" cm="1">
        <f t="array" ref="AX65">INDEX('vsFISHMIP All TimeSteps'!$AT$3:$AY$1034,vsFISHMIP_Annual_tonnes!$A65,AX$1)</f>
        <v>0</v>
      </c>
      <c r="AY65" cm="1">
        <f t="array" ref="AY65">INDEX('vsFISHMIP All TimeSteps'!$AT$3:$AY$1034,vsFISHMIP_Annual_tonnes!$A65,AY$1)</f>
        <v>1646084</v>
      </c>
      <c r="AZ65" cm="1">
        <f t="array" ref="AZ65">INDEX('vsFISHMIP All TimeSteps'!$AT$3:$AY$1034,vsFISHMIP_Annual_tonnes!$A65,AZ$1)</f>
        <v>204937.53</v>
      </c>
      <c r="BA65" s="5"/>
    </row>
    <row r="66" spans="1:53" x14ac:dyDescent="0.2">
      <c r="A66">
        <f t="shared" si="0"/>
        <v>757</v>
      </c>
      <c r="C66">
        <v>2078</v>
      </c>
      <c r="D66" cm="1">
        <f t="array" ref="D66">INDEX('vsFISHMIP All TimeSteps'!$C$3:$P$1034,vsFISHMIP_Annual_tonnes!$A66,vsFISHMIP_Annual_tonnes!D$1)</f>
        <v>549157.80000000005</v>
      </c>
      <c r="E66" cm="1">
        <f t="array" ref="E66">INDEX('vsFISHMIP All TimeSteps'!$C$3:$P$1034,vsFISHMIP_Annual_tonnes!$A66,vsFISHMIP_Annual_tonnes!E$1)</f>
        <v>742625.2</v>
      </c>
      <c r="F66" cm="1">
        <f t="array" ref="F66">INDEX('vsFISHMIP All TimeSteps'!$C$3:$P$1034,vsFISHMIP_Annual_tonnes!$A66,vsFISHMIP_Annual_tonnes!F$1)</f>
        <v>323463.94</v>
      </c>
      <c r="G66">
        <v>3181.0798</v>
      </c>
      <c r="H66">
        <v>3480.3071</v>
      </c>
      <c r="I66" cm="1">
        <f t="array" ref="I66">INDEX('vsFISHMIP All TimeSteps'!$C$3:$P$1034,vsFISHMIP_Annual_tonnes!$A66,vsFISHMIP_Annual_tonnes!I$1)</f>
        <v>2026924.4</v>
      </c>
      <c r="J66" cm="1">
        <f t="array" ref="J66">INDEX('vsFISHMIP All TimeSteps'!$C$3:$P$1034,vsFISHMIP_Annual_tonnes!$A66,vsFISHMIP_Annual_tonnes!J$1)</f>
        <v>5547886.5</v>
      </c>
      <c r="K66" cm="1">
        <f t="array" ref="K66">INDEX('vsFISHMIP All TimeSteps'!$C$3:$P$1034,vsFISHMIP_Annual_tonnes!$A66,vsFISHMIP_Annual_tonnes!K$1)</f>
        <v>3204173</v>
      </c>
      <c r="L66">
        <v>10541306</v>
      </c>
      <c r="M66">
        <v>1103728.8</v>
      </c>
      <c r="N66" cm="1">
        <f t="array" ref="N66">INDEX('vsFISHMIP All TimeSteps'!$C$3:$P$1034,vsFISHMIP_Annual_tonnes!$A66,vsFISHMIP_Annual_tonnes!N$1)</f>
        <v>565435.9</v>
      </c>
      <c r="O66" cm="1">
        <f t="array" ref="O66">INDEX('vsFISHMIP All TimeSteps'!$C$3:$P$1034,vsFISHMIP_Annual_tonnes!$A66,vsFISHMIP_Annual_tonnes!O$1)</f>
        <v>622249.6</v>
      </c>
      <c r="P66">
        <v>1233475.5</v>
      </c>
      <c r="Q66">
        <v>541079.69999999995</v>
      </c>
      <c r="T66">
        <v>2078</v>
      </c>
      <c r="U66" cm="1">
        <f t="array" ref="U66">INDEX('vsFISHMIP All TimeSteps'!$T$3:$AG$1034,vsFISHMIP_Annual_tonnes!$A66,U$1)</f>
        <v>617458.5</v>
      </c>
      <c r="V66" cm="1">
        <f t="array" ref="V66">INDEX('vsFISHMIP All TimeSteps'!$T$3:$AG$1034,vsFISHMIP_Annual_tonnes!$A66,V$1)</f>
        <v>585144</v>
      </c>
      <c r="W66" cm="1">
        <f t="array" ref="W66">INDEX('vsFISHMIP All TimeSteps'!$T$3:$AG$1034,vsFISHMIP_Annual_tonnes!$A66,W$1)</f>
        <v>263691.39399999997</v>
      </c>
      <c r="X66">
        <v>3177.7166000000002</v>
      </c>
      <c r="Y66">
        <v>6479.4219999999996</v>
      </c>
      <c r="Z66" cm="1">
        <f t="array" ref="Z66">INDEX('vsFISHMIP All TimeSteps'!$T$3:$AG$1034,vsFISHMIP_Annual_tonnes!$A66,Z$1)</f>
        <v>1880280.9</v>
      </c>
      <c r="AA66" cm="1">
        <f t="array" ref="AA66">INDEX('vsFISHMIP All TimeSteps'!$T$3:$AG$1034,vsFISHMIP_Annual_tonnes!$A66,AA$1)</f>
        <v>218513.7</v>
      </c>
      <c r="AC66">
        <v>9046852</v>
      </c>
      <c r="AD66">
        <v>2146117.7999999998</v>
      </c>
      <c r="AE66" cm="1">
        <f t="array" ref="AE66">INDEX('vsFISHMIP All TimeSteps'!$T$3:$AG$1034,vsFISHMIP_Annual_tonnes!$A66,AE$1)</f>
        <v>363473.34</v>
      </c>
      <c r="AF66" cm="1">
        <f t="array" ref="AF66">INDEX('vsFISHMIP All TimeSteps'!$T$3:$AG$1034,vsFISHMIP_Annual_tonnes!$A66,AF$1)</f>
        <v>1025354.3</v>
      </c>
      <c r="AG66">
        <v>1138943.8999999999</v>
      </c>
      <c r="AH66">
        <v>885153.25</v>
      </c>
      <c r="AK66">
        <v>2078</v>
      </c>
      <c r="AL66" cm="1">
        <f t="array" ref="AL66">INDEX('vsFISHMIP All TimeSteps'!$AK$3:$AP$1034,vsFISHMIP_Annual_tonnes!$A66,AL$1)</f>
        <v>254129.11</v>
      </c>
      <c r="AM66" cm="1">
        <f t="array" ref="AM66">INDEX('vsFISHMIP All TimeSteps'!$AK$3:$AP$1034,vsFISHMIP_Annual_tonnes!$A66,AM$1)</f>
        <v>150511.47</v>
      </c>
      <c r="AN66" cm="1">
        <f t="array" ref="AN66">INDEX('vsFISHMIP All TimeSteps'!$AK$3:$AP$1034,vsFISHMIP_Annual_tonnes!$A66,AN$1)</f>
        <v>273228.44</v>
      </c>
      <c r="AO66" cm="1">
        <f t="array" ref="AO66">INDEX('vsFISHMIP All TimeSteps'!$AK$3:$AP$1034,vsFISHMIP_Annual_tonnes!$A66,AO$1)</f>
        <v>0</v>
      </c>
      <c r="AP66" cm="1">
        <f t="array" ref="AP66">INDEX('vsFISHMIP All TimeSteps'!$AK$3:$AP$1034,vsFISHMIP_Annual_tonnes!$A66,AP$1)</f>
        <v>1786105.8</v>
      </c>
      <c r="AQ66" cm="1">
        <f t="array" ref="AQ66">INDEX('vsFISHMIP All TimeSteps'!$AK$3:$AP$1034,vsFISHMIP_Annual_tonnes!$A66,AQ$1)</f>
        <v>240818.55</v>
      </c>
      <c r="AT66">
        <v>2078</v>
      </c>
      <c r="AU66" cm="1">
        <f t="array" ref="AU66">INDEX('vsFISHMIP All TimeSteps'!$AT$3:$AY$1034,vsFISHMIP_Annual_tonnes!$A66,AU$1)</f>
        <v>172214.56</v>
      </c>
      <c r="AV66" cm="1">
        <f t="array" ref="AV66">INDEX('vsFISHMIP All TimeSteps'!$AT$3:$AY$1034,vsFISHMIP_Annual_tonnes!$A66,AV$1)</f>
        <v>59477.919999999998</v>
      </c>
      <c r="AW66" cm="1">
        <f t="array" ref="AW66">INDEX('vsFISHMIP All TimeSteps'!$AT$3:$AY$1034,vsFISHMIP_Annual_tonnes!$A66,AW$1)</f>
        <v>311784.65999999997</v>
      </c>
      <c r="AX66" cm="1">
        <f t="array" ref="AX66">INDEX('vsFISHMIP All TimeSteps'!$AT$3:$AY$1034,vsFISHMIP_Annual_tonnes!$A66,AX$1)</f>
        <v>0</v>
      </c>
      <c r="AY66" cm="1">
        <f t="array" ref="AY66">INDEX('vsFISHMIP All TimeSteps'!$AT$3:$AY$1034,vsFISHMIP_Annual_tonnes!$A66,AY$1)</f>
        <v>1678796.6</v>
      </c>
      <c r="AZ66" cm="1">
        <f t="array" ref="AZ66">INDEX('vsFISHMIP All TimeSteps'!$AT$3:$AY$1034,vsFISHMIP_Annual_tonnes!$A66,AZ$1)</f>
        <v>201484.05</v>
      </c>
      <c r="BA66" s="5"/>
    </row>
    <row r="67" spans="1:53" x14ac:dyDescent="0.2">
      <c r="A67">
        <f t="shared" si="0"/>
        <v>769</v>
      </c>
      <c r="C67">
        <v>2079</v>
      </c>
      <c r="D67" cm="1">
        <f t="array" ref="D67">INDEX('vsFISHMIP All TimeSteps'!$C$3:$P$1034,vsFISHMIP_Annual_tonnes!$A67,vsFISHMIP_Annual_tonnes!D$1)</f>
        <v>497274.53</v>
      </c>
      <c r="E67" cm="1">
        <f t="array" ref="E67">INDEX('vsFISHMIP All TimeSteps'!$C$3:$P$1034,vsFISHMIP_Annual_tonnes!$A67,vsFISHMIP_Annual_tonnes!E$1)</f>
        <v>690187.43</v>
      </c>
      <c r="F67" cm="1">
        <f t="array" ref="F67">INDEX('vsFISHMIP All TimeSteps'!$C$3:$P$1034,vsFISHMIP_Annual_tonnes!$A67,vsFISHMIP_Annual_tonnes!F$1)</f>
        <v>313392.38</v>
      </c>
      <c r="G67">
        <v>3187.4657999999999</v>
      </c>
      <c r="H67">
        <v>3459.6374999999998</v>
      </c>
      <c r="I67" cm="1">
        <f t="array" ref="I67">INDEX('vsFISHMIP All TimeSteps'!$C$3:$P$1034,vsFISHMIP_Annual_tonnes!$A67,vsFISHMIP_Annual_tonnes!I$1)</f>
        <v>1970189.5</v>
      </c>
      <c r="J67" cm="1">
        <f t="array" ref="J67">INDEX('vsFISHMIP All TimeSteps'!$C$3:$P$1034,vsFISHMIP_Annual_tonnes!$A67,vsFISHMIP_Annual_tonnes!J$1)</f>
        <v>5276913</v>
      </c>
      <c r="K67" cm="1">
        <f t="array" ref="K67">INDEX('vsFISHMIP All TimeSteps'!$C$3:$P$1034,vsFISHMIP_Annual_tonnes!$A67,vsFISHMIP_Annual_tonnes!K$1)</f>
        <v>3188421.8</v>
      </c>
      <c r="L67">
        <v>9680659</v>
      </c>
      <c r="M67">
        <v>1154513.5</v>
      </c>
      <c r="N67" cm="1">
        <f t="array" ref="N67">INDEX('vsFISHMIP All TimeSteps'!$C$3:$P$1034,vsFISHMIP_Annual_tonnes!$A67,vsFISHMIP_Annual_tonnes!N$1)</f>
        <v>412135.75</v>
      </c>
      <c r="O67" cm="1">
        <f t="array" ref="O67">INDEX('vsFISHMIP All TimeSteps'!$C$3:$P$1034,vsFISHMIP_Annual_tonnes!$A67,vsFISHMIP_Annual_tonnes!O$1)</f>
        <v>500366.12</v>
      </c>
      <c r="P67">
        <v>1246551.8</v>
      </c>
      <c r="Q67">
        <v>559497.25</v>
      </c>
      <c r="T67">
        <v>2079</v>
      </c>
      <c r="U67" cm="1">
        <f t="array" ref="U67">INDEX('vsFISHMIP All TimeSteps'!$T$3:$AG$1034,vsFISHMIP_Annual_tonnes!$A67,U$1)</f>
        <v>667849.80000000005</v>
      </c>
      <c r="V67" cm="1">
        <f t="array" ref="V67">INDEX('vsFISHMIP All TimeSteps'!$T$3:$AG$1034,vsFISHMIP_Annual_tonnes!$A67,V$1)</f>
        <v>581018.69999999995</v>
      </c>
      <c r="W67" cm="1">
        <f t="array" ref="W67">INDEX('vsFISHMIP All TimeSteps'!$T$3:$AG$1034,vsFISHMIP_Annual_tonnes!$A67,W$1)</f>
        <v>250203.302</v>
      </c>
      <c r="X67">
        <v>3001.5679</v>
      </c>
      <c r="Y67">
        <v>5355.8710000000001</v>
      </c>
      <c r="Z67" cm="1">
        <f t="array" ref="Z67">INDEX('vsFISHMIP All TimeSteps'!$T$3:$AG$1034,vsFISHMIP_Annual_tonnes!$A67,Z$1)</f>
        <v>1817297.5</v>
      </c>
      <c r="AA67" cm="1">
        <f t="array" ref="AA67">INDEX('vsFISHMIP All TimeSteps'!$T$3:$AG$1034,vsFISHMIP_Annual_tonnes!$A67,AA$1)</f>
        <v>228315.77</v>
      </c>
      <c r="AC67">
        <v>7690446</v>
      </c>
      <c r="AD67">
        <v>1385107.9</v>
      </c>
      <c r="AE67" cm="1">
        <f t="array" ref="AE67">INDEX('vsFISHMIP All TimeSteps'!$T$3:$AG$1034,vsFISHMIP_Annual_tonnes!$A67,AE$1)</f>
        <v>384238.9</v>
      </c>
      <c r="AF67" cm="1">
        <f t="array" ref="AF67">INDEX('vsFISHMIP All TimeSteps'!$T$3:$AG$1034,vsFISHMIP_Annual_tonnes!$A67,AF$1)</f>
        <v>1007793.4</v>
      </c>
      <c r="AG67">
        <v>978743.94</v>
      </c>
      <c r="AH67">
        <v>620708.9</v>
      </c>
      <c r="AK67">
        <v>2079</v>
      </c>
      <c r="AL67" cm="1">
        <f t="array" ref="AL67">INDEX('vsFISHMIP All TimeSteps'!$AK$3:$AP$1034,vsFISHMIP_Annual_tonnes!$A67,AL$1)</f>
        <v>206766.27</v>
      </c>
      <c r="AM67" cm="1">
        <f t="array" ref="AM67">INDEX('vsFISHMIP All TimeSteps'!$AK$3:$AP$1034,vsFISHMIP_Annual_tonnes!$A67,AM$1)</f>
        <v>75967.740000000005</v>
      </c>
      <c r="AN67" cm="1">
        <f t="array" ref="AN67">INDEX('vsFISHMIP All TimeSteps'!$AK$3:$AP$1034,vsFISHMIP_Annual_tonnes!$A67,AN$1)</f>
        <v>227832.45</v>
      </c>
      <c r="AO67" cm="1">
        <f t="array" ref="AO67">INDEX('vsFISHMIP All TimeSteps'!$AK$3:$AP$1034,vsFISHMIP_Annual_tonnes!$A67,AO$1)</f>
        <v>0</v>
      </c>
      <c r="AP67" cm="1">
        <f t="array" ref="AP67">INDEX('vsFISHMIP All TimeSteps'!$AK$3:$AP$1034,vsFISHMIP_Annual_tonnes!$A67,AP$1)</f>
        <v>1734069.1</v>
      </c>
      <c r="AQ67" cm="1">
        <f t="array" ref="AQ67">INDEX('vsFISHMIP All TimeSteps'!$AK$3:$AP$1034,vsFISHMIP_Annual_tonnes!$A67,AQ$1)</f>
        <v>236120.27</v>
      </c>
      <c r="AT67">
        <v>2079</v>
      </c>
      <c r="AU67" cm="1">
        <f t="array" ref="AU67">INDEX('vsFISHMIP All TimeSteps'!$AT$3:$AY$1034,vsFISHMIP_Annual_tonnes!$A67,AU$1)</f>
        <v>164846.89000000001</v>
      </c>
      <c r="AV67" cm="1">
        <f t="array" ref="AV67">INDEX('vsFISHMIP All TimeSteps'!$AT$3:$AY$1034,vsFISHMIP_Annual_tonnes!$A67,AV$1)</f>
        <v>65717.899999999994</v>
      </c>
      <c r="AW67" cm="1">
        <f t="array" ref="AW67">INDEX('vsFISHMIP All TimeSteps'!$AT$3:$AY$1034,vsFISHMIP_Annual_tonnes!$A67,AW$1)</f>
        <v>344238.72</v>
      </c>
      <c r="AX67" cm="1">
        <f t="array" ref="AX67">INDEX('vsFISHMIP All TimeSteps'!$AT$3:$AY$1034,vsFISHMIP_Annual_tonnes!$A67,AX$1)</f>
        <v>0</v>
      </c>
      <c r="AY67" cm="1">
        <f t="array" ref="AY67">INDEX('vsFISHMIP All TimeSteps'!$AT$3:$AY$1034,vsFISHMIP_Annual_tonnes!$A67,AY$1)</f>
        <v>1618900.5</v>
      </c>
      <c r="AZ67" cm="1">
        <f t="array" ref="AZ67">INDEX('vsFISHMIP All TimeSteps'!$AT$3:$AY$1034,vsFISHMIP_Annual_tonnes!$A67,AZ$1)</f>
        <v>198397.02</v>
      </c>
      <c r="BA67" s="5"/>
    </row>
    <row r="68" spans="1:53" x14ac:dyDescent="0.2">
      <c r="A68">
        <f t="shared" si="0"/>
        <v>781</v>
      </c>
      <c r="C68">
        <v>2080</v>
      </c>
      <c r="D68" cm="1">
        <f t="array" ref="D68">INDEX('vsFISHMIP All TimeSteps'!$C$3:$P$1034,vsFISHMIP_Annual_tonnes!$A68,vsFISHMIP_Annual_tonnes!D$1)</f>
        <v>442518.4</v>
      </c>
      <c r="E68" cm="1">
        <f t="array" ref="E68">INDEX('vsFISHMIP All TimeSteps'!$C$3:$P$1034,vsFISHMIP_Annual_tonnes!$A68,vsFISHMIP_Annual_tonnes!E$1)</f>
        <v>684500.96</v>
      </c>
      <c r="F68" cm="1">
        <f t="array" ref="F68">INDEX('vsFISHMIP All TimeSteps'!$C$3:$P$1034,vsFISHMIP_Annual_tonnes!$A68,vsFISHMIP_Annual_tonnes!F$1)</f>
        <v>313426.38</v>
      </c>
      <c r="G68">
        <v>3085.0706</v>
      </c>
      <c r="H68">
        <v>3661.8703999999998</v>
      </c>
      <c r="I68" cm="1">
        <f t="array" ref="I68">INDEX('vsFISHMIP All TimeSteps'!$C$3:$P$1034,vsFISHMIP_Annual_tonnes!$A68,vsFISHMIP_Annual_tonnes!I$1)</f>
        <v>2011853.5</v>
      </c>
      <c r="J68" cm="1">
        <f t="array" ref="J68">INDEX('vsFISHMIP All TimeSteps'!$C$3:$P$1034,vsFISHMIP_Annual_tonnes!$A68,vsFISHMIP_Annual_tonnes!J$1)</f>
        <v>5322647.5</v>
      </c>
      <c r="K68" cm="1">
        <f t="array" ref="K68">INDEX('vsFISHMIP All TimeSteps'!$C$3:$P$1034,vsFISHMIP_Annual_tonnes!$A68,vsFISHMIP_Annual_tonnes!K$1)</f>
        <v>3120509.8</v>
      </c>
      <c r="L68">
        <v>9198427</v>
      </c>
      <c r="M68">
        <v>1648726.4</v>
      </c>
      <c r="N68" cm="1">
        <f t="array" ref="N68">INDEX('vsFISHMIP All TimeSteps'!$C$3:$P$1034,vsFISHMIP_Annual_tonnes!$A68,vsFISHMIP_Annual_tonnes!N$1)</f>
        <v>449292.66</v>
      </c>
      <c r="O68" cm="1">
        <f t="array" ref="O68">INDEX('vsFISHMIP All TimeSteps'!$C$3:$P$1034,vsFISHMIP_Annual_tonnes!$A68,vsFISHMIP_Annual_tonnes!O$1)</f>
        <v>549238.1</v>
      </c>
      <c r="P68">
        <v>1131632.8999999999</v>
      </c>
      <c r="Q68">
        <v>694915.6</v>
      </c>
      <c r="T68">
        <v>2080</v>
      </c>
      <c r="U68" cm="1">
        <f t="array" ref="U68">INDEX('vsFISHMIP All TimeSteps'!$T$3:$AG$1034,vsFISHMIP_Annual_tonnes!$A68,U$1)</f>
        <v>553739.75</v>
      </c>
      <c r="V68" cm="1">
        <f t="array" ref="V68">INDEX('vsFISHMIP All TimeSteps'!$T$3:$AG$1034,vsFISHMIP_Annual_tonnes!$A68,V$1)</f>
        <v>548824.56000000006</v>
      </c>
      <c r="W68" cm="1">
        <f t="array" ref="W68">INDEX('vsFISHMIP All TimeSteps'!$T$3:$AG$1034,vsFISHMIP_Annual_tonnes!$A68,W$1)</f>
        <v>234314.94300000003</v>
      </c>
      <c r="X68">
        <v>3024.1487000000002</v>
      </c>
      <c r="Y68">
        <v>5601.8257000000003</v>
      </c>
      <c r="Z68" cm="1">
        <f t="array" ref="Z68">INDEX('vsFISHMIP All TimeSteps'!$T$3:$AG$1034,vsFISHMIP_Annual_tonnes!$A68,Z$1)</f>
        <v>1773817.8</v>
      </c>
      <c r="AA68" cm="1">
        <f t="array" ref="AA68">INDEX('vsFISHMIP All TimeSteps'!$T$3:$AG$1034,vsFISHMIP_Annual_tonnes!$A68,AA$1)</f>
        <v>226740.67</v>
      </c>
      <c r="AC68">
        <v>8193676</v>
      </c>
      <c r="AD68">
        <v>1455906.4</v>
      </c>
      <c r="AE68" cm="1">
        <f t="array" ref="AE68">INDEX('vsFISHMIP All TimeSteps'!$T$3:$AG$1034,vsFISHMIP_Annual_tonnes!$A68,AE$1)</f>
        <v>328708.15999999997</v>
      </c>
      <c r="AF68" cm="1">
        <f t="array" ref="AF68">INDEX('vsFISHMIP All TimeSteps'!$T$3:$AG$1034,vsFISHMIP_Annual_tonnes!$A68,AF$1)</f>
        <v>700260.94</v>
      </c>
      <c r="AG68">
        <v>1060075</v>
      </c>
      <c r="AH68">
        <v>665945.1</v>
      </c>
      <c r="AK68">
        <v>2080</v>
      </c>
      <c r="AL68" cm="1">
        <f t="array" ref="AL68">INDEX('vsFISHMIP All TimeSteps'!$AK$3:$AP$1034,vsFISHMIP_Annual_tonnes!$A68,AL$1)</f>
        <v>204903.67</v>
      </c>
      <c r="AM68" cm="1">
        <f t="array" ref="AM68">INDEX('vsFISHMIP All TimeSteps'!$AK$3:$AP$1034,vsFISHMIP_Annual_tonnes!$A68,AM$1)</f>
        <v>83703.539999999994</v>
      </c>
      <c r="AN68" cm="1">
        <f t="array" ref="AN68">INDEX('vsFISHMIP All TimeSteps'!$AK$3:$AP$1034,vsFISHMIP_Annual_tonnes!$A68,AN$1)</f>
        <v>210232.11</v>
      </c>
      <c r="AO68" cm="1">
        <f t="array" ref="AO68">INDEX('vsFISHMIP All TimeSteps'!$AK$3:$AP$1034,vsFISHMIP_Annual_tonnes!$A68,AO$1)</f>
        <v>0</v>
      </c>
      <c r="AP68" cm="1">
        <f t="array" ref="AP68">INDEX('vsFISHMIP All TimeSteps'!$AK$3:$AP$1034,vsFISHMIP_Annual_tonnes!$A68,AP$1)</f>
        <v>1781123.2</v>
      </c>
      <c r="AQ68" cm="1">
        <f t="array" ref="AQ68">INDEX('vsFISHMIP All TimeSteps'!$AK$3:$AP$1034,vsFISHMIP_Annual_tonnes!$A68,AQ$1)</f>
        <v>230730.3</v>
      </c>
      <c r="AT68">
        <v>2080</v>
      </c>
      <c r="AU68" cm="1">
        <f t="array" ref="AU68">INDEX('vsFISHMIP All TimeSteps'!$AT$3:$AY$1034,vsFISHMIP_Annual_tonnes!$A68,AU$1)</f>
        <v>149282.39000000001</v>
      </c>
      <c r="AV68" cm="1">
        <f t="array" ref="AV68">INDEX('vsFISHMIP All TimeSteps'!$AT$3:$AY$1034,vsFISHMIP_Annual_tonnes!$A68,AV$1)</f>
        <v>47957.266000000003</v>
      </c>
      <c r="AW68" cm="1">
        <f t="array" ref="AW68">INDEX('vsFISHMIP All TimeSteps'!$AT$3:$AY$1034,vsFISHMIP_Annual_tonnes!$A68,AW$1)</f>
        <v>279976.88</v>
      </c>
      <c r="AX68" cm="1">
        <f t="array" ref="AX68">INDEX('vsFISHMIP All TimeSteps'!$AT$3:$AY$1034,vsFISHMIP_Annual_tonnes!$A68,AX$1)</f>
        <v>0</v>
      </c>
      <c r="AY68" cm="1">
        <f t="array" ref="AY68">INDEX('vsFISHMIP All TimeSteps'!$AT$3:$AY$1034,vsFISHMIP_Annual_tonnes!$A68,AY$1)</f>
        <v>1580935.8</v>
      </c>
      <c r="AZ68" cm="1">
        <f t="array" ref="AZ68">INDEX('vsFISHMIP All TimeSteps'!$AT$3:$AY$1034,vsFISHMIP_Annual_tonnes!$A68,AZ$1)</f>
        <v>192881.92000000001</v>
      </c>
      <c r="BA68" s="5"/>
    </row>
    <row r="69" spans="1:53" x14ac:dyDescent="0.2">
      <c r="A69">
        <f t="shared" ref="A69:A88" si="1">A68+12</f>
        <v>793</v>
      </c>
      <c r="C69">
        <v>2081</v>
      </c>
      <c r="D69" cm="1">
        <f t="array" ref="D69">INDEX('vsFISHMIP All TimeSteps'!$C$3:$P$1034,vsFISHMIP_Annual_tonnes!$A69,vsFISHMIP_Annual_tonnes!D$1)</f>
        <v>516293.12</v>
      </c>
      <c r="E69" cm="1">
        <f t="array" ref="E69">INDEX('vsFISHMIP All TimeSteps'!$C$3:$P$1034,vsFISHMIP_Annual_tonnes!$A69,vsFISHMIP_Annual_tonnes!E$1)</f>
        <v>652540.48</v>
      </c>
      <c r="F69" cm="1">
        <f t="array" ref="F69">INDEX('vsFISHMIP All TimeSteps'!$C$3:$P$1034,vsFISHMIP_Annual_tonnes!$A69,vsFISHMIP_Annual_tonnes!F$1)</f>
        <v>323649.40000000002</v>
      </c>
      <c r="G69">
        <v>3092.701</v>
      </c>
      <c r="H69">
        <v>4037.4722000000002</v>
      </c>
      <c r="I69" cm="1">
        <f t="array" ref="I69">INDEX('vsFISHMIP All TimeSteps'!$C$3:$P$1034,vsFISHMIP_Annual_tonnes!$A69,vsFISHMIP_Annual_tonnes!I$1)</f>
        <v>2110553</v>
      </c>
      <c r="J69" cm="1">
        <f t="array" ref="J69">INDEX('vsFISHMIP All TimeSteps'!$C$3:$P$1034,vsFISHMIP_Annual_tonnes!$A69,vsFISHMIP_Annual_tonnes!J$1)</f>
        <v>5374323.5</v>
      </c>
      <c r="K69" cm="1">
        <f t="array" ref="K69">INDEX('vsFISHMIP All TimeSteps'!$C$3:$P$1034,vsFISHMIP_Annual_tonnes!$A69,vsFISHMIP_Annual_tonnes!K$1)</f>
        <v>3215819.2</v>
      </c>
      <c r="L69">
        <v>9350476</v>
      </c>
      <c r="M69">
        <v>2170554</v>
      </c>
      <c r="N69" cm="1">
        <f t="array" ref="N69">INDEX('vsFISHMIP All TimeSteps'!$C$3:$P$1034,vsFISHMIP_Annual_tonnes!$A69,vsFISHMIP_Annual_tonnes!N$1)</f>
        <v>432144.2</v>
      </c>
      <c r="O69" cm="1">
        <f t="array" ref="O69">INDEX('vsFISHMIP All TimeSteps'!$C$3:$P$1034,vsFISHMIP_Annual_tonnes!$A69,vsFISHMIP_Annual_tonnes!O$1)</f>
        <v>877801.25</v>
      </c>
      <c r="P69">
        <v>1137805</v>
      </c>
      <c r="Q69">
        <v>889817.3</v>
      </c>
      <c r="T69">
        <v>2081</v>
      </c>
      <c r="U69" cm="1">
        <f t="array" ref="U69">INDEX('vsFISHMIP All TimeSteps'!$T$3:$AG$1034,vsFISHMIP_Annual_tonnes!$A69,U$1)</f>
        <v>577741.80000000005</v>
      </c>
      <c r="V69" cm="1">
        <f t="array" ref="V69">INDEX('vsFISHMIP All TimeSteps'!$T$3:$AG$1034,vsFISHMIP_Annual_tonnes!$A69,V$1)</f>
        <v>547276.4</v>
      </c>
      <c r="W69" cm="1">
        <f t="array" ref="W69">INDEX('vsFISHMIP All TimeSteps'!$T$3:$AG$1034,vsFISHMIP_Annual_tonnes!$A69,W$1)</f>
        <v>231008.82800000001</v>
      </c>
      <c r="X69">
        <v>3026.8425000000002</v>
      </c>
      <c r="Y69">
        <v>6594.8879999999999</v>
      </c>
      <c r="Z69" cm="1">
        <f t="array" ref="Z69">INDEX('vsFISHMIP All TimeSteps'!$T$3:$AG$1034,vsFISHMIP_Annual_tonnes!$A69,Z$1)</f>
        <v>1816304.4</v>
      </c>
      <c r="AA69" cm="1">
        <f t="array" ref="AA69">INDEX('vsFISHMIP All TimeSteps'!$T$3:$AG$1034,vsFISHMIP_Annual_tonnes!$A69,AA$1)</f>
        <v>216003.92</v>
      </c>
      <c r="AC69">
        <v>8395079</v>
      </c>
      <c r="AD69">
        <v>2295100.7999999998</v>
      </c>
      <c r="AE69" cm="1">
        <f t="array" ref="AE69">INDEX('vsFISHMIP All TimeSteps'!$T$3:$AG$1034,vsFISHMIP_Annual_tonnes!$A69,AE$1)</f>
        <v>335435.03000000003</v>
      </c>
      <c r="AF69" cm="1">
        <f t="array" ref="AF69">INDEX('vsFISHMIP All TimeSteps'!$T$3:$AG$1034,vsFISHMIP_Annual_tonnes!$A69,AF$1)</f>
        <v>788598.3</v>
      </c>
      <c r="AG69">
        <v>1057439.8</v>
      </c>
      <c r="AH69">
        <v>971004.2</v>
      </c>
      <c r="AK69">
        <v>2081</v>
      </c>
      <c r="AL69" cm="1">
        <f t="array" ref="AL69">INDEX('vsFISHMIP All TimeSteps'!$AK$3:$AP$1034,vsFISHMIP_Annual_tonnes!$A69,AL$1)</f>
        <v>194120.12</v>
      </c>
      <c r="AM69" cm="1">
        <f t="array" ref="AM69">INDEX('vsFISHMIP All TimeSteps'!$AK$3:$AP$1034,vsFISHMIP_Annual_tonnes!$A69,AM$1)</f>
        <v>77471.899999999994</v>
      </c>
      <c r="AN69" cm="1">
        <f t="array" ref="AN69">INDEX('vsFISHMIP All TimeSteps'!$AK$3:$AP$1034,vsFISHMIP_Annual_tonnes!$A69,AN$1)</f>
        <v>210173.02</v>
      </c>
      <c r="AO69" cm="1">
        <f t="array" ref="AO69">INDEX('vsFISHMIP All TimeSteps'!$AK$3:$AP$1034,vsFISHMIP_Annual_tonnes!$A69,AO$1)</f>
        <v>0</v>
      </c>
      <c r="AP69" cm="1">
        <f t="array" ref="AP69">INDEX('vsFISHMIP All TimeSteps'!$AK$3:$AP$1034,vsFISHMIP_Annual_tonnes!$A69,AP$1)</f>
        <v>1882625</v>
      </c>
      <c r="AQ69" cm="1">
        <f t="array" ref="AQ69">INDEX('vsFISHMIP All TimeSteps'!$AK$3:$AP$1034,vsFISHMIP_Annual_tonnes!$A69,AQ$1)</f>
        <v>227928.05</v>
      </c>
      <c r="AT69">
        <v>2081</v>
      </c>
      <c r="AU69" cm="1">
        <f t="array" ref="AU69">INDEX('vsFISHMIP All TimeSteps'!$AT$3:$AY$1034,vsFISHMIP_Annual_tonnes!$A69,AU$1)</f>
        <v>151297.64000000001</v>
      </c>
      <c r="AV69" cm="1">
        <f t="array" ref="AV69">INDEX('vsFISHMIP All TimeSteps'!$AT$3:$AY$1034,vsFISHMIP_Annual_tonnes!$A69,AV$1)</f>
        <v>52837.2</v>
      </c>
      <c r="AW69" cm="1">
        <f t="array" ref="AW69">INDEX('vsFISHMIP All TimeSteps'!$AT$3:$AY$1034,vsFISHMIP_Annual_tonnes!$A69,AW$1)</f>
        <v>235561.05</v>
      </c>
      <c r="AX69" cm="1">
        <f t="array" ref="AX69">INDEX('vsFISHMIP All TimeSteps'!$AT$3:$AY$1034,vsFISHMIP_Annual_tonnes!$A69,AX$1)</f>
        <v>0</v>
      </c>
      <c r="AY69" cm="1">
        <f t="array" ref="AY69">INDEX('vsFISHMIP All TimeSteps'!$AT$3:$AY$1034,vsFISHMIP_Annual_tonnes!$A69,AY$1)</f>
        <v>1627750.1</v>
      </c>
      <c r="AZ69" cm="1">
        <f t="array" ref="AZ69">INDEX('vsFISHMIP All TimeSteps'!$AT$3:$AY$1034,vsFISHMIP_Annual_tonnes!$A69,AZ$1)</f>
        <v>188554.34</v>
      </c>
      <c r="BA69" s="5"/>
    </row>
    <row r="70" spans="1:53" x14ac:dyDescent="0.2">
      <c r="A70">
        <f t="shared" si="1"/>
        <v>805</v>
      </c>
      <c r="C70">
        <v>2082</v>
      </c>
      <c r="D70" cm="1">
        <f t="array" ref="D70">INDEX('vsFISHMIP All TimeSteps'!$C$3:$P$1034,vsFISHMIP_Annual_tonnes!$A70,vsFISHMIP_Annual_tonnes!D$1)</f>
        <v>521807.84</v>
      </c>
      <c r="E70" cm="1">
        <f t="array" ref="E70">INDEX('vsFISHMIP All TimeSteps'!$C$3:$P$1034,vsFISHMIP_Annual_tonnes!$A70,vsFISHMIP_Annual_tonnes!E$1)</f>
        <v>640671.60000000009</v>
      </c>
      <c r="F70" cm="1">
        <f t="array" ref="F70">INDEX('vsFISHMIP All TimeSteps'!$C$3:$P$1034,vsFISHMIP_Annual_tonnes!$A70,vsFISHMIP_Annual_tonnes!F$1)</f>
        <v>333756.06</v>
      </c>
      <c r="G70">
        <v>3094.0250999999998</v>
      </c>
      <c r="H70">
        <v>4087.7075</v>
      </c>
      <c r="I70" cm="1">
        <f t="array" ref="I70">INDEX('vsFISHMIP All TimeSteps'!$C$3:$P$1034,vsFISHMIP_Annual_tonnes!$A70,vsFISHMIP_Annual_tonnes!I$1)</f>
        <v>2121681.2000000002</v>
      </c>
      <c r="J70" cm="1">
        <f t="array" ref="J70">INDEX('vsFISHMIP All TimeSteps'!$C$3:$P$1034,vsFISHMIP_Annual_tonnes!$A70,vsFISHMIP_Annual_tonnes!J$1)</f>
        <v>5260846.5</v>
      </c>
      <c r="K70" cm="1">
        <f t="array" ref="K70">INDEX('vsFISHMIP All TimeSteps'!$C$3:$P$1034,vsFISHMIP_Annual_tonnes!$A70,vsFISHMIP_Annual_tonnes!K$1)</f>
        <v>3230647.8</v>
      </c>
      <c r="L70">
        <v>11343875</v>
      </c>
      <c r="M70">
        <v>1892467.9</v>
      </c>
      <c r="N70" cm="1">
        <f t="array" ref="N70">INDEX('vsFISHMIP All TimeSteps'!$C$3:$P$1034,vsFISHMIP_Annual_tonnes!$A70,vsFISHMIP_Annual_tonnes!N$1)</f>
        <v>432027.97</v>
      </c>
      <c r="O70" cm="1">
        <f t="array" ref="O70">INDEX('vsFISHMIP All TimeSteps'!$C$3:$P$1034,vsFISHMIP_Annual_tonnes!$A70,vsFISHMIP_Annual_tonnes!O$1)</f>
        <v>1281051.5</v>
      </c>
      <c r="P70">
        <v>1335308.6000000001</v>
      </c>
      <c r="Q70">
        <v>778119.44</v>
      </c>
      <c r="T70">
        <v>2082</v>
      </c>
      <c r="U70" cm="1">
        <f t="array" ref="U70">INDEX('vsFISHMIP All TimeSteps'!$T$3:$AG$1034,vsFISHMIP_Annual_tonnes!$A70,U$1)</f>
        <v>628265.25</v>
      </c>
      <c r="V70" cm="1">
        <f t="array" ref="V70">INDEX('vsFISHMIP All TimeSteps'!$T$3:$AG$1034,vsFISHMIP_Annual_tonnes!$A70,V$1)</f>
        <v>554138.43999999994</v>
      </c>
      <c r="W70" cm="1">
        <f t="array" ref="W70">INDEX('vsFISHMIP All TimeSteps'!$T$3:$AG$1034,vsFISHMIP_Annual_tonnes!$A70,W$1)</f>
        <v>258235.77000000002</v>
      </c>
      <c r="X70">
        <v>3070.3923</v>
      </c>
      <c r="Y70">
        <v>7163.9263000000001</v>
      </c>
      <c r="Z70" cm="1">
        <f t="array" ref="Z70">INDEX('vsFISHMIP All TimeSteps'!$T$3:$AG$1034,vsFISHMIP_Annual_tonnes!$A70,Z$1)</f>
        <v>1847595.1</v>
      </c>
      <c r="AA70" cm="1">
        <f t="array" ref="AA70">INDEX('vsFISHMIP All TimeSteps'!$T$3:$AG$1034,vsFISHMIP_Annual_tonnes!$A70,AA$1)</f>
        <v>216187.14</v>
      </c>
      <c r="AC70">
        <v>7866860</v>
      </c>
      <c r="AD70">
        <v>2122496</v>
      </c>
      <c r="AE70" cm="1">
        <f t="array" ref="AE70">INDEX('vsFISHMIP All TimeSteps'!$T$3:$AG$1034,vsFISHMIP_Annual_tonnes!$A70,AE$1)</f>
        <v>360560.97</v>
      </c>
      <c r="AF70" cm="1">
        <f t="array" ref="AF70">INDEX('vsFISHMIP All TimeSteps'!$T$3:$AG$1034,vsFISHMIP_Annual_tonnes!$A70,AF$1)</f>
        <v>1285251.2</v>
      </c>
      <c r="AG70">
        <v>1002639.8</v>
      </c>
      <c r="AH70">
        <v>881344.3</v>
      </c>
      <c r="AK70">
        <v>2082</v>
      </c>
      <c r="AL70" cm="1">
        <f t="array" ref="AL70">INDEX('vsFISHMIP All TimeSteps'!$AK$3:$AP$1034,vsFISHMIP_Annual_tonnes!$A70,AL$1)</f>
        <v>191759.17</v>
      </c>
      <c r="AM70" cm="1">
        <f t="array" ref="AM70">INDEX('vsFISHMIP All TimeSteps'!$AK$3:$AP$1034,vsFISHMIP_Annual_tonnes!$A70,AM$1)</f>
        <v>80646.23</v>
      </c>
      <c r="AN70" cm="1">
        <f t="array" ref="AN70">INDEX('vsFISHMIP All TimeSteps'!$AK$3:$AP$1034,vsFISHMIP_Annual_tonnes!$A70,AN$1)</f>
        <v>270509.65999999997</v>
      </c>
      <c r="AO70" cm="1">
        <f t="array" ref="AO70">INDEX('vsFISHMIP All TimeSteps'!$AK$3:$AP$1034,vsFISHMIP_Annual_tonnes!$A70,AO$1)</f>
        <v>0</v>
      </c>
      <c r="AP70" cm="1">
        <f t="array" ref="AP70">INDEX('vsFISHMIP All TimeSteps'!$AK$3:$AP$1034,vsFISHMIP_Annual_tonnes!$A70,AP$1)</f>
        <v>1895144.9</v>
      </c>
      <c r="AQ70" cm="1">
        <f t="array" ref="AQ70">INDEX('vsFISHMIP All TimeSteps'!$AK$3:$AP$1034,vsFISHMIP_Annual_tonnes!$A70,AQ$1)</f>
        <v>226536.5</v>
      </c>
      <c r="AT70">
        <v>2082</v>
      </c>
      <c r="AU70" cm="1">
        <f t="array" ref="AU70">INDEX('vsFISHMIP All TimeSteps'!$AT$3:$AY$1034,vsFISHMIP_Annual_tonnes!$A70,AU$1)</f>
        <v>149229.35999999999</v>
      </c>
      <c r="AV70" cm="1">
        <f t="array" ref="AV70">INDEX('vsFISHMIP All TimeSteps'!$AT$3:$AY$1034,vsFISHMIP_Annual_tonnes!$A70,AV$1)</f>
        <v>58129.84</v>
      </c>
      <c r="AW70" cm="1">
        <f t="array" ref="AW70">INDEX('vsFISHMIP All TimeSteps'!$AT$3:$AY$1034,vsFISHMIP_Annual_tonnes!$A70,AW$1)</f>
        <v>265303.12</v>
      </c>
      <c r="AX70" cm="1">
        <f t="array" ref="AX70">INDEX('vsFISHMIP All TimeSteps'!$AT$3:$AY$1034,vsFISHMIP_Annual_tonnes!$A70,AX$1)</f>
        <v>0</v>
      </c>
      <c r="AY70" cm="1">
        <f t="array" ref="AY70">INDEX('vsFISHMIP All TimeSteps'!$AT$3:$AY$1034,vsFISHMIP_Annual_tonnes!$A70,AY$1)</f>
        <v>1662368.8</v>
      </c>
      <c r="AZ70" cm="1">
        <f t="array" ref="AZ70">INDEX('vsFISHMIP All TimeSteps'!$AT$3:$AY$1034,vsFISHMIP_Annual_tonnes!$A70,AZ$1)</f>
        <v>185226.4</v>
      </c>
      <c r="BA70" s="5"/>
    </row>
    <row r="71" spans="1:53" x14ac:dyDescent="0.2">
      <c r="A71">
        <f t="shared" si="1"/>
        <v>817</v>
      </c>
      <c r="C71">
        <v>2083</v>
      </c>
      <c r="D71" cm="1">
        <f t="array" ref="D71">INDEX('vsFISHMIP All TimeSteps'!$C$3:$P$1034,vsFISHMIP_Annual_tonnes!$A71,vsFISHMIP_Annual_tonnes!D$1)</f>
        <v>442343.75</v>
      </c>
      <c r="E71" cm="1">
        <f t="array" ref="E71">INDEX('vsFISHMIP All TimeSteps'!$C$3:$P$1034,vsFISHMIP_Annual_tonnes!$A71,vsFISHMIP_Annual_tonnes!E$1)</f>
        <v>666275.24</v>
      </c>
      <c r="F71" cm="1">
        <f t="array" ref="F71">INDEX('vsFISHMIP All TimeSteps'!$C$3:$P$1034,vsFISHMIP_Annual_tonnes!$A71,vsFISHMIP_Annual_tonnes!F$1)</f>
        <v>334428.71999999997</v>
      </c>
      <c r="G71">
        <v>3099.2925</v>
      </c>
      <c r="H71">
        <v>4139.4477999999999</v>
      </c>
      <c r="I71" cm="1">
        <f t="array" ref="I71">INDEX('vsFISHMIP All TimeSteps'!$C$3:$P$1034,vsFISHMIP_Annual_tonnes!$A71,vsFISHMIP_Annual_tonnes!I$1)</f>
        <v>2128124.7999999998</v>
      </c>
      <c r="J71" cm="1">
        <f t="array" ref="J71">INDEX('vsFISHMIP All TimeSteps'!$C$3:$P$1034,vsFISHMIP_Annual_tonnes!$A71,vsFISHMIP_Annual_tonnes!J$1)</f>
        <v>5340232</v>
      </c>
      <c r="K71" cm="1">
        <f t="array" ref="K71">INDEX('vsFISHMIP All TimeSteps'!$C$3:$P$1034,vsFISHMIP_Annual_tonnes!$A71,vsFISHMIP_Annual_tonnes!K$1)</f>
        <v>3178406.8</v>
      </c>
      <c r="L71">
        <v>11283006</v>
      </c>
      <c r="M71">
        <v>2064413.6</v>
      </c>
      <c r="N71" cm="1">
        <f t="array" ref="N71">INDEX('vsFISHMIP All TimeSteps'!$C$3:$P$1034,vsFISHMIP_Annual_tonnes!$A71,vsFISHMIP_Annual_tonnes!N$1)</f>
        <v>446140.38</v>
      </c>
      <c r="O71" cm="1">
        <f t="array" ref="O71">INDEX('vsFISHMIP All TimeSteps'!$C$3:$P$1034,vsFISHMIP_Annual_tonnes!$A71,vsFISHMIP_Annual_tonnes!O$1)</f>
        <v>1159802.2</v>
      </c>
      <c r="P71">
        <v>1322912.8999999999</v>
      </c>
      <c r="Q71">
        <v>823230.75</v>
      </c>
      <c r="T71">
        <v>2083</v>
      </c>
      <c r="U71" cm="1">
        <f t="array" ref="U71">INDEX('vsFISHMIP All TimeSteps'!$T$3:$AG$1034,vsFISHMIP_Annual_tonnes!$A71,U$1)</f>
        <v>641236.56000000006</v>
      </c>
      <c r="V71" cm="1">
        <f t="array" ref="V71">INDEX('vsFISHMIP All TimeSteps'!$T$3:$AG$1034,vsFISHMIP_Annual_tonnes!$A71,V$1)</f>
        <v>536580.9</v>
      </c>
      <c r="W71" cm="1">
        <f t="array" ref="W71">INDEX('vsFISHMIP All TimeSteps'!$T$3:$AG$1034,vsFISHMIP_Annual_tonnes!$A71,W$1)</f>
        <v>246623.50699999998</v>
      </c>
      <c r="X71">
        <v>3039.5227</v>
      </c>
      <c r="Y71">
        <v>7453.1440000000002</v>
      </c>
      <c r="Z71" cm="1">
        <f t="array" ref="Z71">INDEX('vsFISHMIP All TimeSteps'!$T$3:$AG$1034,vsFISHMIP_Annual_tonnes!$A71,Z$1)</f>
        <v>1868557.9</v>
      </c>
      <c r="AA71" cm="1">
        <f t="array" ref="AA71">INDEX('vsFISHMIP All TimeSteps'!$T$3:$AG$1034,vsFISHMIP_Annual_tonnes!$A71,AA$1)</f>
        <v>217489.39</v>
      </c>
      <c r="AC71">
        <v>8220121.5</v>
      </c>
      <c r="AD71">
        <v>2352014.5</v>
      </c>
      <c r="AE71" cm="1">
        <f t="array" ref="AE71">INDEX('vsFISHMIP All TimeSteps'!$T$3:$AG$1034,vsFISHMIP_Annual_tonnes!$A71,AE$1)</f>
        <v>321593.44</v>
      </c>
      <c r="AF71" cm="1">
        <f t="array" ref="AF71">INDEX('vsFISHMIP All TimeSteps'!$T$3:$AG$1034,vsFISHMIP_Annual_tonnes!$A71,AF$1)</f>
        <v>1240143.2</v>
      </c>
      <c r="AG71">
        <v>1078141.8999999999</v>
      </c>
      <c r="AH71">
        <v>912474</v>
      </c>
      <c r="AK71">
        <v>2083</v>
      </c>
      <c r="AL71" cm="1">
        <f t="array" ref="AL71">INDEX('vsFISHMIP All TimeSteps'!$AK$3:$AP$1034,vsFISHMIP_Annual_tonnes!$A71,AL$1)</f>
        <v>204550</v>
      </c>
      <c r="AM71" cm="1">
        <f t="array" ref="AM71">INDEX('vsFISHMIP All TimeSteps'!$AK$3:$AP$1034,vsFISHMIP_Annual_tonnes!$A71,AM$1)</f>
        <v>100760.86</v>
      </c>
      <c r="AN71" cm="1">
        <f t="array" ref="AN71">INDEX('vsFISHMIP All TimeSteps'!$AK$3:$AP$1034,vsFISHMIP_Annual_tonnes!$A71,AN$1)</f>
        <v>330719.09999999998</v>
      </c>
      <c r="AO71" cm="1">
        <f t="array" ref="AO71">INDEX('vsFISHMIP All TimeSteps'!$AK$3:$AP$1034,vsFISHMIP_Annual_tonnes!$A71,AO$1)</f>
        <v>0</v>
      </c>
      <c r="AP71" cm="1">
        <f t="array" ref="AP71">INDEX('vsFISHMIP All TimeSteps'!$AK$3:$AP$1034,vsFISHMIP_Annual_tonnes!$A71,AP$1)</f>
        <v>1903511.2</v>
      </c>
      <c r="AQ71" cm="1">
        <f t="array" ref="AQ71">INDEX('vsFISHMIP All TimeSteps'!$AK$3:$AP$1034,vsFISHMIP_Annual_tonnes!$A71,AQ$1)</f>
        <v>224613.58</v>
      </c>
      <c r="AT71">
        <v>2083</v>
      </c>
      <c r="AU71" cm="1">
        <f t="array" ref="AU71">INDEX('vsFISHMIP All TimeSteps'!$AT$3:$AY$1034,vsFISHMIP_Annual_tonnes!$A71,AU$1)</f>
        <v>142276.88</v>
      </c>
      <c r="AV71" cm="1">
        <f t="array" ref="AV71">INDEX('vsFISHMIP All TimeSteps'!$AT$3:$AY$1034,vsFISHMIP_Annual_tonnes!$A71,AV$1)</f>
        <v>51496.394999999997</v>
      </c>
      <c r="AW71" cm="1">
        <f t="array" ref="AW71">INDEX('vsFISHMIP All TimeSteps'!$AT$3:$AY$1034,vsFISHMIP_Annual_tonnes!$A71,AW$1)</f>
        <v>332631.8</v>
      </c>
      <c r="AX71" cm="1">
        <f t="array" ref="AX71">INDEX('vsFISHMIP All TimeSteps'!$AT$3:$AY$1034,vsFISHMIP_Annual_tonnes!$A71,AX$1)</f>
        <v>0</v>
      </c>
      <c r="AY71" cm="1">
        <f t="array" ref="AY71">INDEX('vsFISHMIP All TimeSteps'!$AT$3:$AY$1034,vsFISHMIP_Annual_tonnes!$A71,AY$1)</f>
        <v>1685727.2</v>
      </c>
      <c r="AZ71" cm="1">
        <f t="array" ref="AZ71">INDEX('vsFISHMIP All TimeSteps'!$AT$3:$AY$1034,vsFISHMIP_Annual_tonnes!$A71,AZ$1)</f>
        <v>182830.64</v>
      </c>
      <c r="BA71" s="5"/>
    </row>
    <row r="72" spans="1:53" x14ac:dyDescent="0.2">
      <c r="A72">
        <f t="shared" si="1"/>
        <v>829</v>
      </c>
      <c r="C72">
        <v>2084</v>
      </c>
      <c r="D72" cm="1">
        <f t="array" ref="D72">INDEX('vsFISHMIP All TimeSteps'!$C$3:$P$1034,vsFISHMIP_Annual_tonnes!$A72,vsFISHMIP_Annual_tonnes!D$1)</f>
        <v>496429.75</v>
      </c>
      <c r="E72" cm="1">
        <f t="array" ref="E72">INDEX('vsFISHMIP All TimeSteps'!$C$3:$P$1034,vsFISHMIP_Annual_tonnes!$A72,vsFISHMIP_Annual_tonnes!E$1)</f>
        <v>665086.47</v>
      </c>
      <c r="F72" cm="1">
        <f t="array" ref="F72">INDEX('vsFISHMIP All TimeSteps'!$C$3:$P$1034,vsFISHMIP_Annual_tonnes!$A72,vsFISHMIP_Annual_tonnes!F$1)</f>
        <v>334805.88</v>
      </c>
      <c r="G72">
        <v>3160.6770000000001</v>
      </c>
      <c r="H72">
        <v>3570.2130000000002</v>
      </c>
      <c r="I72" cm="1">
        <f t="array" ref="I72">INDEX('vsFISHMIP All TimeSteps'!$C$3:$P$1034,vsFISHMIP_Annual_tonnes!$A72,vsFISHMIP_Annual_tonnes!I$1)</f>
        <v>2108428.7999999998</v>
      </c>
      <c r="J72" cm="1">
        <f t="array" ref="J72">INDEX('vsFISHMIP All TimeSteps'!$C$3:$P$1034,vsFISHMIP_Annual_tonnes!$A72,vsFISHMIP_Annual_tonnes!J$1)</f>
        <v>5152312</v>
      </c>
      <c r="K72" cm="1">
        <f t="array" ref="K72">INDEX('vsFISHMIP All TimeSteps'!$C$3:$P$1034,vsFISHMIP_Annual_tonnes!$A72,vsFISHMIP_Annual_tonnes!K$1)</f>
        <v>3205616</v>
      </c>
      <c r="L72">
        <v>9572524</v>
      </c>
      <c r="M72">
        <v>1276470</v>
      </c>
      <c r="N72" cm="1">
        <f t="array" ref="N72">INDEX('vsFISHMIP All TimeSteps'!$C$3:$P$1034,vsFISHMIP_Annual_tonnes!$A72,vsFISHMIP_Annual_tonnes!N$1)</f>
        <v>442702.62</v>
      </c>
      <c r="O72" cm="1">
        <f t="array" ref="O72">INDEX('vsFISHMIP All TimeSteps'!$C$3:$P$1034,vsFISHMIP_Annual_tonnes!$A72,vsFISHMIP_Annual_tonnes!O$1)</f>
        <v>992813.25</v>
      </c>
      <c r="P72">
        <v>1230238.5</v>
      </c>
      <c r="Q72">
        <v>576501.6</v>
      </c>
      <c r="T72">
        <v>2084</v>
      </c>
      <c r="U72" cm="1">
        <f t="array" ref="U72">INDEX('vsFISHMIP All TimeSteps'!$T$3:$AG$1034,vsFISHMIP_Annual_tonnes!$A72,U$1)</f>
        <v>658451.1</v>
      </c>
      <c r="V72" cm="1">
        <f t="array" ref="V72">INDEX('vsFISHMIP All TimeSteps'!$T$3:$AG$1034,vsFISHMIP_Annual_tonnes!$A72,V$1)</f>
        <v>544055.4</v>
      </c>
      <c r="W72" cm="1">
        <f t="array" ref="W72">INDEX('vsFISHMIP All TimeSteps'!$T$3:$AG$1034,vsFISHMIP_Annual_tonnes!$A72,W$1)</f>
        <v>252327.459</v>
      </c>
      <c r="X72">
        <v>2959.6379999999999</v>
      </c>
      <c r="Y72">
        <v>7427.8850000000002</v>
      </c>
      <c r="Z72" cm="1">
        <f t="array" ref="Z72">INDEX('vsFISHMIP All TimeSteps'!$T$3:$AG$1034,vsFISHMIP_Annual_tonnes!$A72,Z$1)</f>
        <v>1826978.9</v>
      </c>
      <c r="AA72" cm="1">
        <f t="array" ref="AA72">INDEX('vsFISHMIP All TimeSteps'!$T$3:$AG$1034,vsFISHMIP_Annual_tonnes!$A72,AA$1)</f>
        <v>215350.75</v>
      </c>
      <c r="AC72">
        <v>8120784</v>
      </c>
      <c r="AD72">
        <v>1869781.5</v>
      </c>
      <c r="AE72" cm="1">
        <f t="array" ref="AE72">INDEX('vsFISHMIP All TimeSteps'!$T$3:$AG$1034,vsFISHMIP_Annual_tonnes!$A72,AE$1)</f>
        <v>345830.53</v>
      </c>
      <c r="AF72" cm="1">
        <f t="array" ref="AF72">INDEX('vsFISHMIP All TimeSteps'!$T$3:$AG$1034,vsFISHMIP_Annual_tonnes!$A72,AF$1)</f>
        <v>1213678</v>
      </c>
      <c r="AG72">
        <v>1022334</v>
      </c>
      <c r="AH72">
        <v>854849.56</v>
      </c>
      <c r="AK72">
        <v>2084</v>
      </c>
      <c r="AL72" cm="1">
        <f t="array" ref="AL72">INDEX('vsFISHMIP All TimeSteps'!$AK$3:$AP$1034,vsFISHMIP_Annual_tonnes!$A72,AL$1)</f>
        <v>204278.7</v>
      </c>
      <c r="AM72" cm="1">
        <f t="array" ref="AM72">INDEX('vsFISHMIP All TimeSteps'!$AK$3:$AP$1034,vsFISHMIP_Annual_tonnes!$A72,AM$1)</f>
        <v>88600.48</v>
      </c>
      <c r="AN72" cm="1">
        <f t="array" ref="AN72">INDEX('vsFISHMIP All TimeSteps'!$AK$3:$AP$1034,vsFISHMIP_Annual_tonnes!$A72,AN$1)</f>
        <v>366045.72</v>
      </c>
      <c r="AO72" cm="1">
        <f t="array" ref="AO72">INDEX('vsFISHMIP All TimeSteps'!$AK$3:$AP$1034,vsFISHMIP_Annual_tonnes!$A72,AO$1)</f>
        <v>0</v>
      </c>
      <c r="AP72" cm="1">
        <f t="array" ref="AP72">INDEX('vsFISHMIP All TimeSteps'!$AK$3:$AP$1034,vsFISHMIP_Annual_tonnes!$A72,AP$1)</f>
        <v>1884003.6</v>
      </c>
      <c r="AQ72" cm="1">
        <f t="array" ref="AQ72">INDEX('vsFISHMIP All TimeSteps'!$AK$3:$AP$1034,vsFISHMIP_Annual_tonnes!$A72,AQ$1)</f>
        <v>224425.03</v>
      </c>
      <c r="AT72">
        <v>2084</v>
      </c>
      <c r="AU72" cm="1">
        <f t="array" ref="AU72">INDEX('vsFISHMIP All TimeSteps'!$AT$3:$AY$1034,vsFISHMIP_Annual_tonnes!$A72,AU$1)</f>
        <v>152177.32999999999</v>
      </c>
      <c r="AV72" cm="1">
        <f t="array" ref="AV72">INDEX('vsFISHMIP All TimeSteps'!$AT$3:$AY$1034,vsFISHMIP_Annual_tonnes!$A72,AV$1)</f>
        <v>55112.37</v>
      </c>
      <c r="AW72" cm="1">
        <f t="array" ref="AW72">INDEX('vsFISHMIP All TimeSteps'!$AT$3:$AY$1034,vsFISHMIP_Annual_tonnes!$A72,AW$1)</f>
        <v>368765.7</v>
      </c>
      <c r="AX72" cm="1">
        <f t="array" ref="AX72">INDEX('vsFISHMIP All TimeSteps'!$AT$3:$AY$1034,vsFISHMIP_Annual_tonnes!$A72,AX$1)</f>
        <v>0</v>
      </c>
      <c r="AY72" cm="1">
        <f t="array" ref="AY72">INDEX('vsFISHMIP All TimeSteps'!$AT$3:$AY$1034,vsFISHMIP_Annual_tonnes!$A72,AY$1)</f>
        <v>1643956.9</v>
      </c>
      <c r="AZ72" cm="1">
        <f t="array" ref="AZ72">INDEX('vsFISHMIP All TimeSteps'!$AT$3:$AY$1034,vsFISHMIP_Annual_tonnes!$A72,AZ$1)</f>
        <v>183022.05</v>
      </c>
      <c r="BA72" s="5"/>
    </row>
    <row r="73" spans="1:53" x14ac:dyDescent="0.2">
      <c r="A73">
        <f t="shared" si="1"/>
        <v>841</v>
      </c>
      <c r="C73">
        <v>2085</v>
      </c>
      <c r="D73" cm="1">
        <f t="array" ref="D73">INDEX('vsFISHMIP All TimeSteps'!$C$3:$P$1034,vsFISHMIP_Annual_tonnes!$A73,vsFISHMIP_Annual_tonnes!D$1)</f>
        <v>444032.28</v>
      </c>
      <c r="E73" cm="1">
        <f t="array" ref="E73">INDEX('vsFISHMIP All TimeSteps'!$C$3:$P$1034,vsFISHMIP_Annual_tonnes!$A73,vsFISHMIP_Annual_tonnes!E$1)</f>
        <v>670393.39</v>
      </c>
      <c r="F73" cm="1">
        <f t="array" ref="F73">INDEX('vsFISHMIP All TimeSteps'!$C$3:$P$1034,vsFISHMIP_Annual_tonnes!$A73,vsFISHMIP_Annual_tonnes!F$1)</f>
        <v>318859.5</v>
      </c>
      <c r="G73">
        <v>3338.2734</v>
      </c>
      <c r="H73">
        <v>3486.2357999999999</v>
      </c>
      <c r="I73" cm="1">
        <f t="array" ref="I73">INDEX('vsFISHMIP All TimeSteps'!$C$3:$P$1034,vsFISHMIP_Annual_tonnes!$A73,vsFISHMIP_Annual_tonnes!I$1)</f>
        <v>2104097.7999999998</v>
      </c>
      <c r="J73" cm="1">
        <f t="array" ref="J73">INDEX('vsFISHMIP All TimeSteps'!$C$3:$P$1034,vsFISHMIP_Annual_tonnes!$A73,vsFISHMIP_Annual_tonnes!J$1)</f>
        <v>5312854.5</v>
      </c>
      <c r="K73" cm="1">
        <f t="array" ref="K73">INDEX('vsFISHMIP All TimeSteps'!$C$3:$P$1034,vsFISHMIP_Annual_tonnes!$A73,vsFISHMIP_Annual_tonnes!K$1)</f>
        <v>3136382.2</v>
      </c>
      <c r="L73">
        <v>13038146</v>
      </c>
      <c r="M73">
        <v>1369597.9</v>
      </c>
      <c r="N73" cm="1">
        <f t="array" ref="N73">INDEX('vsFISHMIP All TimeSteps'!$C$3:$P$1034,vsFISHMIP_Annual_tonnes!$A73,vsFISHMIP_Annual_tonnes!N$1)</f>
        <v>487761.4</v>
      </c>
      <c r="O73" cm="1">
        <f t="array" ref="O73">INDEX('vsFISHMIP All TimeSteps'!$C$3:$P$1034,vsFISHMIP_Annual_tonnes!$A73,vsFISHMIP_Annual_tonnes!O$1)</f>
        <v>628929.75</v>
      </c>
      <c r="P73">
        <v>1656065.1</v>
      </c>
      <c r="Q73">
        <v>625213.30000000005</v>
      </c>
      <c r="T73">
        <v>2085</v>
      </c>
      <c r="U73" cm="1">
        <f t="array" ref="U73">INDEX('vsFISHMIP All TimeSteps'!$T$3:$AG$1034,vsFISHMIP_Annual_tonnes!$A73,U$1)</f>
        <v>732827.6</v>
      </c>
      <c r="V73" cm="1">
        <f t="array" ref="V73">INDEX('vsFISHMIP All TimeSteps'!$T$3:$AG$1034,vsFISHMIP_Annual_tonnes!$A73,V$1)</f>
        <v>536068.75</v>
      </c>
      <c r="W73" cm="1">
        <f t="array" ref="W73">INDEX('vsFISHMIP All TimeSteps'!$T$3:$AG$1034,vsFISHMIP_Annual_tonnes!$A73,W$1)</f>
        <v>278791.12</v>
      </c>
      <c r="X73">
        <v>2954.5054</v>
      </c>
      <c r="Y73">
        <v>8699.5329999999994</v>
      </c>
      <c r="Z73" cm="1">
        <f t="array" ref="Z73">INDEX('vsFISHMIP All TimeSteps'!$T$3:$AG$1034,vsFISHMIP_Annual_tonnes!$A73,Z$1)</f>
        <v>1779268</v>
      </c>
      <c r="AA73" cm="1">
        <f t="array" ref="AA73">INDEX('vsFISHMIP All TimeSteps'!$T$3:$AG$1034,vsFISHMIP_Annual_tonnes!$A73,AA$1)</f>
        <v>211401.45</v>
      </c>
      <c r="AC73">
        <v>7454907.5</v>
      </c>
      <c r="AD73">
        <v>2640590.5</v>
      </c>
      <c r="AE73" cm="1">
        <f t="array" ref="AE73">INDEX('vsFISHMIP All TimeSteps'!$T$3:$AG$1034,vsFISHMIP_Annual_tonnes!$A73,AE$1)</f>
        <v>342308.78</v>
      </c>
      <c r="AF73" cm="1">
        <f t="array" ref="AF73">INDEX('vsFISHMIP All TimeSteps'!$T$3:$AG$1034,vsFISHMIP_Annual_tonnes!$A73,AF$1)</f>
        <v>1015946.06</v>
      </c>
      <c r="AG73">
        <v>996715.06</v>
      </c>
      <c r="AH73">
        <v>1088874.8999999999</v>
      </c>
      <c r="AK73">
        <v>2085</v>
      </c>
      <c r="AL73" cm="1">
        <f t="array" ref="AL73">INDEX('vsFISHMIP All TimeSteps'!$AK$3:$AP$1034,vsFISHMIP_Annual_tonnes!$A73,AL$1)</f>
        <v>206196.1</v>
      </c>
      <c r="AM73" cm="1">
        <f t="array" ref="AM73">INDEX('vsFISHMIP All TimeSteps'!$AK$3:$AP$1034,vsFISHMIP_Annual_tonnes!$A73,AM$1)</f>
        <v>94744.37</v>
      </c>
      <c r="AN73" cm="1">
        <f t="array" ref="AN73">INDEX('vsFISHMIP All TimeSteps'!$AK$3:$AP$1034,vsFISHMIP_Annual_tonnes!$A73,AN$1)</f>
        <v>299581.84000000003</v>
      </c>
      <c r="AO73" cm="1">
        <f t="array" ref="AO73">INDEX('vsFISHMIP All TimeSteps'!$AK$3:$AP$1034,vsFISHMIP_Annual_tonnes!$A73,AO$1)</f>
        <v>0</v>
      </c>
      <c r="AP73" cm="1">
        <f t="array" ref="AP73">INDEX('vsFISHMIP All TimeSteps'!$AK$3:$AP$1034,vsFISHMIP_Annual_tonnes!$A73,AP$1)</f>
        <v>1880146</v>
      </c>
      <c r="AQ73" cm="1">
        <f t="array" ref="AQ73">INDEX('vsFISHMIP All TimeSteps'!$AK$3:$AP$1034,vsFISHMIP_Annual_tonnes!$A73,AQ$1)</f>
        <v>223951.64</v>
      </c>
      <c r="AT73">
        <v>2085</v>
      </c>
      <c r="AU73" cm="1">
        <f t="array" ref="AU73">INDEX('vsFISHMIP All TimeSteps'!$AT$3:$AY$1034,vsFISHMIP_Annual_tonnes!$A73,AU$1)</f>
        <v>144567.38</v>
      </c>
      <c r="AV73" cm="1">
        <f t="array" ref="AV73">INDEX('vsFISHMIP All TimeSteps'!$AT$3:$AY$1034,vsFISHMIP_Annual_tonnes!$A73,AV$1)</f>
        <v>50852.593999999997</v>
      </c>
      <c r="AW73" cm="1">
        <f t="array" ref="AW73">INDEX('vsFISHMIP All TimeSteps'!$AT$3:$AY$1034,vsFISHMIP_Annual_tonnes!$A73,AW$1)</f>
        <v>344740.7</v>
      </c>
      <c r="AX73" cm="1">
        <f t="array" ref="AX73">INDEX('vsFISHMIP All TimeSteps'!$AT$3:$AY$1034,vsFISHMIP_Annual_tonnes!$A73,AX$1)</f>
        <v>0</v>
      </c>
      <c r="AY73" cm="1">
        <f t="array" ref="AY73">INDEX('vsFISHMIP All TimeSteps'!$AT$3:$AY$1034,vsFISHMIP_Annual_tonnes!$A73,AY$1)</f>
        <v>1595381.9</v>
      </c>
      <c r="AZ73" cm="1">
        <f t="array" ref="AZ73">INDEX('vsFISHMIP All TimeSteps'!$AT$3:$AY$1034,vsFISHMIP_Annual_tonnes!$A73,AZ$1)</f>
        <v>183886.22</v>
      </c>
      <c r="BA73" s="5"/>
    </row>
    <row r="74" spans="1:53" x14ac:dyDescent="0.2">
      <c r="A74">
        <f t="shared" si="1"/>
        <v>853</v>
      </c>
      <c r="C74">
        <v>2086</v>
      </c>
      <c r="D74" cm="1">
        <f t="array" ref="D74">INDEX('vsFISHMIP All TimeSteps'!$C$3:$P$1034,vsFISHMIP_Annual_tonnes!$A74,vsFISHMIP_Annual_tonnes!D$1)</f>
        <v>553454.93999999994</v>
      </c>
      <c r="E74" cm="1">
        <f t="array" ref="E74">INDEX('vsFISHMIP All TimeSteps'!$C$3:$P$1034,vsFISHMIP_Annual_tonnes!$A74,vsFISHMIP_Annual_tonnes!E$1)</f>
        <v>724899.3</v>
      </c>
      <c r="F74" cm="1">
        <f t="array" ref="F74">INDEX('vsFISHMIP All TimeSteps'!$C$3:$P$1034,vsFISHMIP_Annual_tonnes!$A74,vsFISHMIP_Annual_tonnes!F$1)</f>
        <v>317576.65999999997</v>
      </c>
      <c r="G74">
        <v>3311.2624999999998</v>
      </c>
      <c r="H74">
        <v>3612.4555999999998</v>
      </c>
      <c r="I74" cm="1">
        <f t="array" ref="I74">INDEX('vsFISHMIP All TimeSteps'!$C$3:$P$1034,vsFISHMIP_Annual_tonnes!$A74,vsFISHMIP_Annual_tonnes!I$1)</f>
        <v>2141133</v>
      </c>
      <c r="J74" cm="1">
        <f t="array" ref="J74">INDEX('vsFISHMIP All TimeSteps'!$C$3:$P$1034,vsFISHMIP_Annual_tonnes!$A74,vsFISHMIP_Annual_tonnes!J$1)</f>
        <v>5305124.5</v>
      </c>
      <c r="K74" cm="1">
        <f t="array" ref="K74">INDEX('vsFISHMIP All TimeSteps'!$C$3:$P$1034,vsFISHMIP_Annual_tonnes!$A74,vsFISHMIP_Annual_tonnes!K$1)</f>
        <v>3107509</v>
      </c>
      <c r="L74">
        <v>12276836</v>
      </c>
      <c r="M74">
        <v>1651343.4</v>
      </c>
      <c r="N74" cm="1">
        <f t="array" ref="N74">INDEX('vsFISHMIP All TimeSteps'!$C$3:$P$1034,vsFISHMIP_Annual_tonnes!$A74,vsFISHMIP_Annual_tonnes!N$1)</f>
        <v>506196.56</v>
      </c>
      <c r="O74" cm="1">
        <f t="array" ref="O74">INDEX('vsFISHMIP All TimeSteps'!$C$3:$P$1034,vsFISHMIP_Annual_tonnes!$A74,vsFISHMIP_Annual_tonnes!O$1)</f>
        <v>563863.80000000005</v>
      </c>
      <c r="P74">
        <v>1562577</v>
      </c>
      <c r="Q74">
        <v>694321.94</v>
      </c>
      <c r="T74">
        <v>2086</v>
      </c>
      <c r="U74" cm="1">
        <f t="array" ref="U74">INDEX('vsFISHMIP All TimeSteps'!$T$3:$AG$1034,vsFISHMIP_Annual_tonnes!$A74,U$1)</f>
        <v>668476.25</v>
      </c>
      <c r="V74" cm="1">
        <f t="array" ref="V74">INDEX('vsFISHMIP All TimeSteps'!$T$3:$AG$1034,vsFISHMIP_Annual_tonnes!$A74,V$1)</f>
        <v>519284.84</v>
      </c>
      <c r="W74" cm="1">
        <f t="array" ref="W74">INDEX('vsFISHMIP All TimeSteps'!$T$3:$AG$1034,vsFISHMIP_Annual_tonnes!$A74,W$1)</f>
        <v>276348.13</v>
      </c>
      <c r="X74">
        <v>2958.7004000000002</v>
      </c>
      <c r="Y74">
        <v>8044.4610000000002</v>
      </c>
      <c r="Z74" cm="1">
        <f t="array" ref="Z74">INDEX('vsFISHMIP All TimeSteps'!$T$3:$AG$1034,vsFISHMIP_Annual_tonnes!$A74,Z$1)</f>
        <v>1793407.4</v>
      </c>
      <c r="AA74" cm="1">
        <f t="array" ref="AA74">INDEX('vsFISHMIP All TimeSteps'!$T$3:$AG$1034,vsFISHMIP_Annual_tonnes!$A74,AA$1)</f>
        <v>200937.34</v>
      </c>
      <c r="AC74">
        <v>7459148.5</v>
      </c>
      <c r="AD74">
        <v>2454319.2000000002</v>
      </c>
      <c r="AE74" cm="1">
        <f t="array" ref="AE74">INDEX('vsFISHMIP All TimeSteps'!$T$3:$AG$1034,vsFISHMIP_Annual_tonnes!$A74,AE$1)</f>
        <v>308622.3</v>
      </c>
      <c r="AF74" cm="1">
        <f t="array" ref="AF74">INDEX('vsFISHMIP All TimeSteps'!$T$3:$AG$1034,vsFISHMIP_Annual_tonnes!$A74,AF$1)</f>
        <v>1115299.5</v>
      </c>
      <c r="AG74">
        <v>985179</v>
      </c>
      <c r="AH74">
        <v>963352.9</v>
      </c>
      <c r="AK74">
        <v>2086</v>
      </c>
      <c r="AL74" cm="1">
        <f t="array" ref="AL74">INDEX('vsFISHMIP All TimeSteps'!$AK$3:$AP$1034,vsFISHMIP_Annual_tonnes!$A74,AL$1)</f>
        <v>234135.98</v>
      </c>
      <c r="AM74" cm="1">
        <f t="array" ref="AM74">INDEX('vsFISHMIP All TimeSteps'!$AK$3:$AP$1034,vsFISHMIP_Annual_tonnes!$A74,AM$1)</f>
        <v>124727.4</v>
      </c>
      <c r="AN74" cm="1">
        <f t="array" ref="AN74">INDEX('vsFISHMIP All TimeSteps'!$AK$3:$AP$1034,vsFISHMIP_Annual_tonnes!$A74,AN$1)</f>
        <v>263647.21999999997</v>
      </c>
      <c r="AO74" cm="1">
        <f t="array" ref="AO74">INDEX('vsFISHMIP All TimeSteps'!$AK$3:$AP$1034,vsFISHMIP_Annual_tonnes!$A74,AO$1)</f>
        <v>0</v>
      </c>
      <c r="AP74" cm="1">
        <f t="array" ref="AP74">INDEX('vsFISHMIP All TimeSteps'!$AK$3:$AP$1034,vsFISHMIP_Annual_tonnes!$A74,AP$1)</f>
        <v>1915503.5</v>
      </c>
      <c r="AQ74" cm="1">
        <f t="array" ref="AQ74">INDEX('vsFISHMIP All TimeSteps'!$AK$3:$AP$1034,vsFISHMIP_Annual_tonnes!$A74,AQ$1)</f>
        <v>225629.7</v>
      </c>
      <c r="AT74">
        <v>2086</v>
      </c>
      <c r="AU74" cm="1">
        <f t="array" ref="AU74">INDEX('vsFISHMIP All TimeSteps'!$AT$3:$AY$1034,vsFISHMIP_Annual_tonnes!$A74,AU$1)</f>
        <v>138525.69</v>
      </c>
      <c r="AV74" cm="1">
        <f t="array" ref="AV74">INDEX('vsFISHMIP All TimeSteps'!$AT$3:$AY$1034,vsFISHMIP_Annual_tonnes!$A74,AV$1)</f>
        <v>39214.311999999998</v>
      </c>
      <c r="AW74" cm="1">
        <f t="array" ref="AW74">INDEX('vsFISHMIP All TimeSteps'!$AT$3:$AY$1034,vsFISHMIP_Annual_tonnes!$A74,AW$1)</f>
        <v>399292.88</v>
      </c>
      <c r="AX74" cm="1">
        <f t="array" ref="AX74">INDEX('vsFISHMIP All TimeSteps'!$AT$3:$AY$1034,vsFISHMIP_Annual_tonnes!$A74,AX$1)</f>
        <v>0</v>
      </c>
      <c r="AY74" cm="1">
        <f t="array" ref="AY74">INDEX('vsFISHMIP All TimeSteps'!$AT$3:$AY$1034,vsFISHMIP_Annual_tonnes!$A74,AY$1)</f>
        <v>1609697.8</v>
      </c>
      <c r="AZ74" cm="1">
        <f t="array" ref="AZ74">INDEX('vsFISHMIP All TimeSteps'!$AT$3:$AY$1034,vsFISHMIP_Annual_tonnes!$A74,AZ$1)</f>
        <v>183709.77</v>
      </c>
      <c r="BA74" s="5"/>
    </row>
    <row r="75" spans="1:53" x14ac:dyDescent="0.2">
      <c r="A75">
        <f t="shared" si="1"/>
        <v>865</v>
      </c>
      <c r="C75">
        <v>2087</v>
      </c>
      <c r="D75" cm="1">
        <f t="array" ref="D75">INDEX('vsFISHMIP All TimeSteps'!$C$3:$P$1034,vsFISHMIP_Annual_tonnes!$A75,vsFISHMIP_Annual_tonnes!D$1)</f>
        <v>496143.75</v>
      </c>
      <c r="E75" cm="1">
        <f t="array" ref="E75">INDEX('vsFISHMIP All TimeSteps'!$C$3:$P$1034,vsFISHMIP_Annual_tonnes!$A75,vsFISHMIP_Annual_tonnes!E$1)</f>
        <v>735165.92</v>
      </c>
      <c r="F75" cm="1">
        <f t="array" ref="F75">INDEX('vsFISHMIP All TimeSteps'!$C$3:$P$1034,vsFISHMIP_Annual_tonnes!$A75,vsFISHMIP_Annual_tonnes!F$1)</f>
        <v>319450.09999999998</v>
      </c>
      <c r="G75">
        <v>3292.8020000000001</v>
      </c>
      <c r="H75">
        <v>3761.1637999999998</v>
      </c>
      <c r="I75" cm="1">
        <f t="array" ref="I75">INDEX('vsFISHMIP All TimeSteps'!$C$3:$P$1034,vsFISHMIP_Annual_tonnes!$A75,vsFISHMIP_Annual_tonnes!I$1)</f>
        <v>2157814.2000000002</v>
      </c>
      <c r="J75" cm="1">
        <f t="array" ref="J75">INDEX('vsFISHMIP All TimeSteps'!$C$3:$P$1034,vsFISHMIP_Annual_tonnes!$A75,vsFISHMIP_Annual_tonnes!J$1)</f>
        <v>5305588</v>
      </c>
      <c r="K75" cm="1">
        <f t="array" ref="K75">INDEX('vsFISHMIP All TimeSteps'!$C$3:$P$1034,vsFISHMIP_Annual_tonnes!$A75,vsFISHMIP_Annual_tonnes!K$1)</f>
        <v>3159058.8</v>
      </c>
      <c r="L75">
        <v>10667597</v>
      </c>
      <c r="M75">
        <v>1984462.5</v>
      </c>
      <c r="N75" cm="1">
        <f t="array" ref="N75">INDEX('vsFISHMIP All TimeSteps'!$C$3:$P$1034,vsFISHMIP_Annual_tonnes!$A75,vsFISHMIP_Annual_tonnes!N$1)</f>
        <v>500078.4</v>
      </c>
      <c r="O75" cm="1">
        <f t="array" ref="O75">INDEX('vsFISHMIP All TimeSteps'!$C$3:$P$1034,vsFISHMIP_Annual_tonnes!$A75,vsFISHMIP_Annual_tonnes!O$1)</f>
        <v>678763.44</v>
      </c>
      <c r="P75">
        <v>1361094</v>
      </c>
      <c r="Q75">
        <v>788102.56</v>
      </c>
      <c r="T75">
        <v>2087</v>
      </c>
      <c r="U75" cm="1">
        <f t="array" ref="U75">INDEX('vsFISHMIP All TimeSteps'!$T$3:$AG$1034,vsFISHMIP_Annual_tonnes!$A75,U$1)</f>
        <v>681540.1</v>
      </c>
      <c r="V75" cm="1">
        <f t="array" ref="V75">INDEX('vsFISHMIP All TimeSteps'!$T$3:$AG$1034,vsFISHMIP_Annual_tonnes!$A75,V$1)</f>
        <v>518037.28</v>
      </c>
      <c r="W75" cm="1">
        <f t="array" ref="W75">INDEX('vsFISHMIP All TimeSteps'!$T$3:$AG$1034,vsFISHMIP_Annual_tonnes!$A75,W$1)</f>
        <v>262376.67499999999</v>
      </c>
      <c r="X75">
        <v>2999.2055999999998</v>
      </c>
      <c r="Y75">
        <v>8462.7549999999992</v>
      </c>
      <c r="Z75" cm="1">
        <f t="array" ref="Z75">INDEX('vsFISHMIP All TimeSteps'!$T$3:$AG$1034,vsFISHMIP_Annual_tonnes!$A75,Z$1)</f>
        <v>1844133.2</v>
      </c>
      <c r="AA75" cm="1">
        <f t="array" ref="AA75">INDEX('vsFISHMIP All TimeSteps'!$T$3:$AG$1034,vsFISHMIP_Annual_tonnes!$A75,AA$1)</f>
        <v>200548.52</v>
      </c>
      <c r="AC75">
        <v>7788425</v>
      </c>
      <c r="AD75">
        <v>2658248.7999999998</v>
      </c>
      <c r="AE75" cm="1">
        <f t="array" ref="AE75">INDEX('vsFISHMIP All TimeSteps'!$T$3:$AG$1034,vsFISHMIP_Annual_tonnes!$A75,AE$1)</f>
        <v>346577.6</v>
      </c>
      <c r="AF75" cm="1">
        <f t="array" ref="AF75">INDEX('vsFISHMIP All TimeSteps'!$T$3:$AG$1034,vsFISHMIP_Annual_tonnes!$A75,AF$1)</f>
        <v>1282745.1000000001</v>
      </c>
      <c r="AG75">
        <v>992434</v>
      </c>
      <c r="AH75">
        <v>1064018.3999999999</v>
      </c>
      <c r="AK75">
        <v>2087</v>
      </c>
      <c r="AL75" cm="1">
        <f t="array" ref="AL75">INDEX('vsFISHMIP All TimeSteps'!$AK$3:$AP$1034,vsFISHMIP_Annual_tonnes!$A75,AL$1)</f>
        <v>234446.69</v>
      </c>
      <c r="AM75" cm="1">
        <f t="array" ref="AM75">INDEX('vsFISHMIP All TimeSteps'!$AK$3:$AP$1034,vsFISHMIP_Annual_tonnes!$A75,AM$1)</f>
        <v>120352.336</v>
      </c>
      <c r="AN75" cm="1">
        <f t="array" ref="AN75">INDEX('vsFISHMIP All TimeSteps'!$AK$3:$AP$1034,vsFISHMIP_Annual_tonnes!$A75,AN$1)</f>
        <v>265230.84000000003</v>
      </c>
      <c r="AO75" cm="1">
        <f t="array" ref="AO75">INDEX('vsFISHMIP All TimeSteps'!$AK$3:$AP$1034,vsFISHMIP_Annual_tonnes!$A75,AO$1)</f>
        <v>0</v>
      </c>
      <c r="AP75" cm="1">
        <f t="array" ref="AP75">INDEX('vsFISHMIP All TimeSteps'!$AK$3:$AP$1034,vsFISHMIP_Annual_tonnes!$A75,AP$1)</f>
        <v>1929783.6</v>
      </c>
      <c r="AQ75" cm="1">
        <f t="array" ref="AQ75">INDEX('vsFISHMIP All TimeSteps'!$AK$3:$AP$1034,vsFISHMIP_Annual_tonnes!$A75,AQ$1)</f>
        <v>228030.73</v>
      </c>
      <c r="AT75">
        <v>2087</v>
      </c>
      <c r="AU75" cm="1">
        <f t="array" ref="AU75">INDEX('vsFISHMIP All TimeSteps'!$AT$3:$AY$1034,vsFISHMIP_Annual_tonnes!$A75,AU$1)</f>
        <v>144576.19</v>
      </c>
      <c r="AV75" cm="1">
        <f t="array" ref="AV75">INDEX('vsFISHMIP All TimeSteps'!$AT$3:$AY$1034,vsFISHMIP_Annual_tonnes!$A75,AV$1)</f>
        <v>45851.26</v>
      </c>
      <c r="AW75" cm="1">
        <f t="array" ref="AW75">INDEX('vsFISHMIP All TimeSteps'!$AT$3:$AY$1034,vsFISHMIP_Annual_tonnes!$A75,AW$1)</f>
        <v>366237.03</v>
      </c>
      <c r="AX75" cm="1">
        <f t="array" ref="AX75">INDEX('vsFISHMIP All TimeSteps'!$AT$3:$AY$1034,vsFISHMIP_Annual_tonnes!$A75,AX$1)</f>
        <v>0</v>
      </c>
      <c r="AY75" cm="1">
        <f t="array" ref="AY75">INDEX('vsFISHMIP All TimeSteps'!$AT$3:$AY$1034,vsFISHMIP_Annual_tonnes!$A75,AY$1)</f>
        <v>1658652.2</v>
      </c>
      <c r="AZ75" cm="1">
        <f t="array" ref="AZ75">INDEX('vsFISHMIP All TimeSteps'!$AT$3:$AY$1034,vsFISHMIP_Annual_tonnes!$A75,AZ$1)</f>
        <v>185481.2</v>
      </c>
      <c r="BA75" s="5"/>
    </row>
    <row r="76" spans="1:53" x14ac:dyDescent="0.2">
      <c r="A76">
        <f t="shared" si="1"/>
        <v>877</v>
      </c>
      <c r="C76">
        <v>2088</v>
      </c>
      <c r="D76" cm="1">
        <f t="array" ref="D76">INDEX('vsFISHMIP All TimeSteps'!$C$3:$P$1034,vsFISHMIP_Annual_tonnes!$A76,vsFISHMIP_Annual_tonnes!D$1)</f>
        <v>496567.84</v>
      </c>
      <c r="E76" cm="1">
        <f t="array" ref="E76">INDEX('vsFISHMIP All TimeSteps'!$C$3:$P$1034,vsFISHMIP_Annual_tonnes!$A76,vsFISHMIP_Annual_tonnes!E$1)</f>
        <v>709540.1399999999</v>
      </c>
      <c r="F76" cm="1">
        <f t="array" ref="F76">INDEX('vsFISHMIP All TimeSteps'!$C$3:$P$1034,vsFISHMIP_Annual_tonnes!$A76,vsFISHMIP_Annual_tonnes!F$1)</f>
        <v>323191.53000000003</v>
      </c>
      <c r="G76">
        <v>3136.0535</v>
      </c>
      <c r="H76">
        <v>3923.3573999999999</v>
      </c>
      <c r="I76" cm="1">
        <f t="array" ref="I76">INDEX('vsFISHMIP All TimeSteps'!$C$3:$P$1034,vsFISHMIP_Annual_tonnes!$A76,vsFISHMIP_Annual_tonnes!I$1)</f>
        <v>2134279.2000000002</v>
      </c>
      <c r="J76" cm="1">
        <f t="array" ref="J76">INDEX('vsFISHMIP All TimeSteps'!$C$3:$P$1034,vsFISHMIP_Annual_tonnes!$A76,vsFISHMIP_Annual_tonnes!J$1)</f>
        <v>5299864.5</v>
      </c>
      <c r="K76" cm="1">
        <f t="array" ref="K76">INDEX('vsFISHMIP All TimeSteps'!$C$3:$P$1034,vsFISHMIP_Annual_tonnes!$A76,vsFISHMIP_Annual_tonnes!K$1)</f>
        <v>3175897.5</v>
      </c>
      <c r="L76">
        <v>10113065</v>
      </c>
      <c r="M76">
        <v>1939442.1</v>
      </c>
      <c r="N76" cm="1">
        <f t="array" ref="N76">INDEX('vsFISHMIP All TimeSteps'!$C$3:$P$1034,vsFISHMIP_Annual_tonnes!$A76,vsFISHMIP_Annual_tonnes!N$1)</f>
        <v>475872.66</v>
      </c>
      <c r="O76" cm="1">
        <f t="array" ref="O76">INDEX('vsFISHMIP All TimeSteps'!$C$3:$P$1034,vsFISHMIP_Annual_tonnes!$A76,vsFISHMIP_Annual_tonnes!O$1)</f>
        <v>815420.75</v>
      </c>
      <c r="P76">
        <v>1240818.8</v>
      </c>
      <c r="Q76">
        <v>786162.44</v>
      </c>
      <c r="T76">
        <v>2088</v>
      </c>
      <c r="U76" cm="1">
        <f t="array" ref="U76">INDEX('vsFISHMIP All TimeSteps'!$T$3:$AG$1034,vsFISHMIP_Annual_tonnes!$A76,U$1)</f>
        <v>679265.44</v>
      </c>
      <c r="V76" cm="1">
        <f t="array" ref="V76">INDEX('vsFISHMIP All TimeSteps'!$T$3:$AG$1034,vsFISHMIP_Annual_tonnes!$A76,V$1)</f>
        <v>512638.12</v>
      </c>
      <c r="W76" cm="1">
        <f t="array" ref="W76">INDEX('vsFISHMIP All TimeSteps'!$T$3:$AG$1034,vsFISHMIP_Annual_tonnes!$A76,W$1)</f>
        <v>278499.33899999998</v>
      </c>
      <c r="X76">
        <v>3015.7622000000001</v>
      </c>
      <c r="Y76">
        <v>7620.8222999999998</v>
      </c>
      <c r="Z76" cm="1">
        <f t="array" ref="Z76">INDEX('vsFISHMIP All TimeSteps'!$T$3:$AG$1034,vsFISHMIP_Annual_tonnes!$A76,Z$1)</f>
        <v>1814740.9</v>
      </c>
      <c r="AA76" cm="1">
        <f t="array" ref="AA76">INDEX('vsFISHMIP All TimeSteps'!$T$3:$AG$1034,vsFISHMIP_Annual_tonnes!$A76,AA$1)</f>
        <v>208724.83</v>
      </c>
      <c r="AC76">
        <v>7845130.5</v>
      </c>
      <c r="AD76">
        <v>2060310</v>
      </c>
      <c r="AE76" cm="1">
        <f t="array" ref="AE76">INDEX('vsFISHMIP All TimeSteps'!$T$3:$AG$1034,vsFISHMIP_Annual_tonnes!$A76,AE$1)</f>
        <v>344112.16</v>
      </c>
      <c r="AF76" cm="1">
        <f t="array" ref="AF76">INDEX('vsFISHMIP All TimeSteps'!$T$3:$AG$1034,vsFISHMIP_Annual_tonnes!$A76,AF$1)</f>
        <v>1424512.9</v>
      </c>
      <c r="AG76">
        <v>1006485.2</v>
      </c>
      <c r="AH76">
        <v>862628.9</v>
      </c>
      <c r="AK76">
        <v>2088</v>
      </c>
      <c r="AL76" cm="1">
        <f t="array" ref="AL76">INDEX('vsFISHMIP All TimeSteps'!$AK$3:$AP$1034,vsFISHMIP_Annual_tonnes!$A76,AL$1)</f>
        <v>227048.69</v>
      </c>
      <c r="AM76" cm="1">
        <f t="array" ref="AM76">INDEX('vsFISHMIP All TimeSteps'!$AK$3:$AP$1034,vsFISHMIP_Annual_tonnes!$A76,AM$1)</f>
        <v>96141.55</v>
      </c>
      <c r="AN76" cm="1">
        <f t="array" ref="AN76">INDEX('vsFISHMIP All TimeSteps'!$AK$3:$AP$1034,vsFISHMIP_Annual_tonnes!$A76,AN$1)</f>
        <v>295184.25</v>
      </c>
      <c r="AO76" cm="1">
        <f t="array" ref="AO76">INDEX('vsFISHMIP All TimeSteps'!$AK$3:$AP$1034,vsFISHMIP_Annual_tonnes!$A76,AO$1)</f>
        <v>0</v>
      </c>
      <c r="AP76" cm="1">
        <f t="array" ref="AP76">INDEX('vsFISHMIP All TimeSteps'!$AK$3:$AP$1034,vsFISHMIP_Annual_tonnes!$A76,AP$1)</f>
        <v>1904655.2</v>
      </c>
      <c r="AQ76" cm="1">
        <f t="array" ref="AQ76">INDEX('vsFISHMIP All TimeSteps'!$AK$3:$AP$1034,vsFISHMIP_Annual_tonnes!$A76,AQ$1)</f>
        <v>229623.9</v>
      </c>
      <c r="AT76">
        <v>2088</v>
      </c>
      <c r="AU76" cm="1">
        <f t="array" ref="AU76">INDEX('vsFISHMIP All TimeSteps'!$AT$3:$AY$1034,vsFISHMIP_Annual_tonnes!$A76,AU$1)</f>
        <v>148651.04999999999</v>
      </c>
      <c r="AV76" cm="1">
        <f t="array" ref="AV76">INDEX('vsFISHMIP All TimeSteps'!$AT$3:$AY$1034,vsFISHMIP_Annual_tonnes!$A76,AV$1)</f>
        <v>45645.51</v>
      </c>
      <c r="AW76" cm="1">
        <f t="array" ref="AW76">INDEX('vsFISHMIP All TimeSteps'!$AT$3:$AY$1034,vsFISHMIP_Annual_tonnes!$A76,AW$1)</f>
        <v>432764.88</v>
      </c>
      <c r="AX76" cm="1">
        <f t="array" ref="AX76">INDEX('vsFISHMIP All TimeSteps'!$AT$3:$AY$1034,vsFISHMIP_Annual_tonnes!$A76,AX$1)</f>
        <v>0</v>
      </c>
      <c r="AY76" cm="1">
        <f t="array" ref="AY76">INDEX('vsFISHMIP All TimeSteps'!$AT$3:$AY$1034,vsFISHMIP_Annual_tonnes!$A76,AY$1)</f>
        <v>1624654.5</v>
      </c>
      <c r="AZ76" cm="1">
        <f t="array" ref="AZ76">INDEX('vsFISHMIP All TimeSteps'!$AT$3:$AY$1034,vsFISHMIP_Annual_tonnes!$A76,AZ$1)</f>
        <v>190086.47</v>
      </c>
      <c r="BA76" s="5"/>
    </row>
    <row r="77" spans="1:53" x14ac:dyDescent="0.2">
      <c r="A77">
        <f t="shared" si="1"/>
        <v>889</v>
      </c>
      <c r="C77">
        <v>2089</v>
      </c>
      <c r="D77" cm="1">
        <f t="array" ref="D77">INDEX('vsFISHMIP All TimeSteps'!$C$3:$P$1034,vsFISHMIP_Annual_tonnes!$A77,vsFISHMIP_Annual_tonnes!D$1)</f>
        <v>529485.4</v>
      </c>
      <c r="E77" cm="1">
        <f t="array" ref="E77">INDEX('vsFISHMIP All TimeSteps'!$C$3:$P$1034,vsFISHMIP_Annual_tonnes!$A77,vsFISHMIP_Annual_tonnes!E$1)</f>
        <v>681358.47</v>
      </c>
      <c r="F77" cm="1">
        <f t="array" ref="F77">INDEX('vsFISHMIP All TimeSteps'!$C$3:$P$1034,vsFISHMIP_Annual_tonnes!$A77,vsFISHMIP_Annual_tonnes!F$1)</f>
        <v>325005.15999999997</v>
      </c>
      <c r="G77">
        <v>3192.3249999999998</v>
      </c>
      <c r="H77">
        <v>4222.9966000000004</v>
      </c>
      <c r="I77" cm="1">
        <f t="array" ref="I77">INDEX('vsFISHMIP All TimeSteps'!$C$3:$P$1034,vsFISHMIP_Annual_tonnes!$A77,vsFISHMIP_Annual_tonnes!I$1)</f>
        <v>2135330.5</v>
      </c>
      <c r="J77" cm="1">
        <f t="array" ref="J77">INDEX('vsFISHMIP All TimeSteps'!$C$3:$P$1034,vsFISHMIP_Annual_tonnes!$A77,vsFISHMIP_Annual_tonnes!J$1)</f>
        <v>5271867.5</v>
      </c>
      <c r="K77" cm="1">
        <f t="array" ref="K77">INDEX('vsFISHMIP All TimeSteps'!$C$3:$P$1034,vsFISHMIP_Annual_tonnes!$A77,vsFISHMIP_Annual_tonnes!K$1)</f>
        <v>3176737.2</v>
      </c>
      <c r="L77">
        <v>10947968</v>
      </c>
      <c r="M77">
        <v>1908410.1</v>
      </c>
      <c r="N77" cm="1">
        <f t="array" ref="N77">INDEX('vsFISHMIP All TimeSteps'!$C$3:$P$1034,vsFISHMIP_Annual_tonnes!$A77,vsFISHMIP_Annual_tonnes!N$1)</f>
        <v>473838.44</v>
      </c>
      <c r="O77" cm="1">
        <f t="array" ref="O77">INDEX('vsFISHMIP All TimeSteps'!$C$3:$P$1034,vsFISHMIP_Annual_tonnes!$A77,vsFISHMIP_Annual_tonnes!O$1)</f>
        <v>889833.06</v>
      </c>
      <c r="P77">
        <v>1352625</v>
      </c>
      <c r="Q77">
        <v>810237.9</v>
      </c>
      <c r="T77">
        <v>2089</v>
      </c>
      <c r="U77" cm="1">
        <f t="array" ref="U77">INDEX('vsFISHMIP All TimeSteps'!$T$3:$AG$1034,vsFISHMIP_Annual_tonnes!$A77,U$1)</f>
        <v>573305.56000000006</v>
      </c>
      <c r="V77" cm="1">
        <f t="array" ref="V77">INDEX('vsFISHMIP All TimeSteps'!$T$3:$AG$1034,vsFISHMIP_Annual_tonnes!$A77,V$1)</f>
        <v>518928.16</v>
      </c>
      <c r="W77" cm="1">
        <f t="array" ref="W77">INDEX('vsFISHMIP All TimeSteps'!$T$3:$AG$1034,vsFISHMIP_Annual_tonnes!$A77,W$1)</f>
        <v>268269.505</v>
      </c>
      <c r="X77">
        <v>3201.4922000000001</v>
      </c>
      <c r="Y77">
        <v>6902.1826000000001</v>
      </c>
      <c r="Z77" cm="1">
        <f t="array" ref="Z77">INDEX('vsFISHMIP All TimeSteps'!$T$3:$AG$1034,vsFISHMIP_Annual_tonnes!$A77,Z$1)</f>
        <v>1708481.8</v>
      </c>
      <c r="AA77" cm="1">
        <f t="array" ref="AA77">INDEX('vsFISHMIP All TimeSteps'!$T$3:$AG$1034,vsFISHMIP_Annual_tonnes!$A77,AA$1)</f>
        <v>211872.22</v>
      </c>
      <c r="AC77">
        <v>8782086</v>
      </c>
      <c r="AD77">
        <v>1669276.9</v>
      </c>
      <c r="AE77" cm="1">
        <f t="array" ref="AE77">INDEX('vsFISHMIP All TimeSteps'!$T$3:$AG$1034,vsFISHMIP_Annual_tonnes!$A77,AE$1)</f>
        <v>328905.46999999997</v>
      </c>
      <c r="AF77" cm="1">
        <f t="array" ref="AF77">INDEX('vsFISHMIP All TimeSteps'!$T$3:$AG$1034,vsFISHMIP_Annual_tonnes!$A77,AF$1)</f>
        <v>941480.2</v>
      </c>
      <c r="AG77">
        <v>1169863.2</v>
      </c>
      <c r="AH77">
        <v>768890.1</v>
      </c>
      <c r="AK77">
        <v>2089</v>
      </c>
      <c r="AL77" cm="1">
        <f t="array" ref="AL77">INDEX('vsFISHMIP All TimeSteps'!$AK$3:$AP$1034,vsFISHMIP_Annual_tonnes!$A77,AL$1)</f>
        <v>208843.17</v>
      </c>
      <c r="AM77" cm="1">
        <f t="array" ref="AM77">INDEX('vsFISHMIP All TimeSteps'!$AK$3:$AP$1034,vsFISHMIP_Annual_tonnes!$A77,AM$1)</f>
        <v>86805.73</v>
      </c>
      <c r="AN77" cm="1">
        <f t="array" ref="AN77">INDEX('vsFISHMIP All TimeSteps'!$AK$3:$AP$1034,vsFISHMIP_Annual_tonnes!$A77,AN$1)</f>
        <v>308219.53000000003</v>
      </c>
      <c r="AO77" cm="1">
        <f t="array" ref="AO77">INDEX('vsFISHMIP All TimeSteps'!$AK$3:$AP$1034,vsFISHMIP_Annual_tonnes!$A77,AO$1)</f>
        <v>0</v>
      </c>
      <c r="AP77" cm="1">
        <f t="array" ref="AP77">INDEX('vsFISHMIP All TimeSteps'!$AK$3:$AP$1034,vsFISHMIP_Annual_tonnes!$A77,AP$1)</f>
        <v>1905107.8</v>
      </c>
      <c r="AQ77" cm="1">
        <f t="array" ref="AQ77">INDEX('vsFISHMIP All TimeSteps'!$AK$3:$AP$1034,vsFISHMIP_Annual_tonnes!$A77,AQ$1)</f>
        <v>230222.69</v>
      </c>
      <c r="AT77">
        <v>2089</v>
      </c>
      <c r="AU77" cm="1">
        <f t="array" ref="AU77">INDEX('vsFISHMIP All TimeSteps'!$AT$3:$AY$1034,vsFISHMIP_Annual_tonnes!$A77,AU$1)</f>
        <v>144671.35999999999</v>
      </c>
      <c r="AV77" cm="1">
        <f t="array" ref="AV77">INDEX('vsFISHMIP All TimeSteps'!$AT$3:$AY$1034,vsFISHMIP_Annual_tonnes!$A77,AV$1)</f>
        <v>50821.184000000001</v>
      </c>
      <c r="AW77" cm="1">
        <f t="array" ref="AW77">INDEX('vsFISHMIP All TimeSteps'!$AT$3:$AY$1034,vsFISHMIP_Annual_tonnes!$A77,AW$1)</f>
        <v>444138.72</v>
      </c>
      <c r="AX77" cm="1">
        <f t="array" ref="AX77">INDEX('vsFISHMIP All TimeSteps'!$AT$3:$AY$1034,vsFISHMIP_Annual_tonnes!$A77,AX$1)</f>
        <v>0</v>
      </c>
      <c r="AY77" cm="1">
        <f t="array" ref="AY77">INDEX('vsFISHMIP All TimeSteps'!$AT$3:$AY$1034,vsFISHMIP_Annual_tonnes!$A77,AY$1)</f>
        <v>1518152.6</v>
      </c>
      <c r="AZ77" cm="1">
        <f t="array" ref="AZ77">INDEX('vsFISHMIP All TimeSteps'!$AT$3:$AY$1034,vsFISHMIP_Annual_tonnes!$A77,AZ$1)</f>
        <v>190329.16</v>
      </c>
      <c r="BA77" s="5"/>
    </row>
    <row r="78" spans="1:53" x14ac:dyDescent="0.2">
      <c r="A78">
        <f t="shared" si="1"/>
        <v>901</v>
      </c>
      <c r="C78">
        <v>2090</v>
      </c>
      <c r="D78" cm="1">
        <f t="array" ref="D78">INDEX('vsFISHMIP All TimeSteps'!$C$3:$P$1034,vsFISHMIP_Annual_tonnes!$A78,vsFISHMIP_Annual_tonnes!D$1)</f>
        <v>524385</v>
      </c>
      <c r="E78" cm="1">
        <f t="array" ref="E78">INDEX('vsFISHMIP All TimeSteps'!$C$3:$P$1034,vsFISHMIP_Annual_tonnes!$A78,vsFISHMIP_Annual_tonnes!E$1)</f>
        <v>689886.92</v>
      </c>
      <c r="F78" cm="1">
        <f t="array" ref="F78">INDEX('vsFISHMIP All TimeSteps'!$C$3:$P$1034,vsFISHMIP_Annual_tonnes!$A78,vsFISHMIP_Annual_tonnes!F$1)</f>
        <v>333937.3</v>
      </c>
      <c r="G78">
        <v>3167.7190000000001</v>
      </c>
      <c r="H78">
        <v>3506.9692</v>
      </c>
      <c r="I78" cm="1">
        <f t="array" ref="I78">INDEX('vsFISHMIP All TimeSteps'!$C$3:$P$1034,vsFISHMIP_Annual_tonnes!$A78,vsFISHMIP_Annual_tonnes!I$1)</f>
        <v>2064351.5</v>
      </c>
      <c r="J78" cm="1">
        <f t="array" ref="J78">INDEX('vsFISHMIP All TimeSteps'!$C$3:$P$1034,vsFISHMIP_Annual_tonnes!$A78,vsFISHMIP_Annual_tonnes!J$1)</f>
        <v>5382258</v>
      </c>
      <c r="K78" cm="1">
        <f t="array" ref="K78">INDEX('vsFISHMIP All TimeSteps'!$C$3:$P$1034,vsFISHMIP_Annual_tonnes!$A78,vsFISHMIP_Annual_tonnes!K$1)</f>
        <v>3159466.8</v>
      </c>
      <c r="L78">
        <v>11204702</v>
      </c>
      <c r="M78">
        <v>1220497.5</v>
      </c>
      <c r="N78" cm="1">
        <f t="array" ref="N78">INDEX('vsFISHMIP All TimeSteps'!$C$3:$P$1034,vsFISHMIP_Annual_tonnes!$A78,vsFISHMIP_Annual_tonnes!N$1)</f>
        <v>503469.62</v>
      </c>
      <c r="O78" cm="1">
        <f t="array" ref="O78">INDEX('vsFISHMIP All TimeSteps'!$C$3:$P$1034,vsFISHMIP_Annual_tonnes!$A78,vsFISHMIP_Annual_tonnes!O$1)</f>
        <v>834973.06</v>
      </c>
      <c r="P78">
        <v>1337428.2</v>
      </c>
      <c r="Q78">
        <v>567344.9</v>
      </c>
      <c r="T78">
        <v>2090</v>
      </c>
      <c r="U78" cm="1">
        <f t="array" ref="U78">INDEX('vsFISHMIP All TimeSteps'!$T$3:$AG$1034,vsFISHMIP_Annual_tonnes!$A78,U$1)</f>
        <v>580439.93999999994</v>
      </c>
      <c r="V78" cm="1">
        <f t="array" ref="V78">INDEX('vsFISHMIP All TimeSteps'!$T$3:$AG$1034,vsFISHMIP_Annual_tonnes!$A78,V$1)</f>
        <v>531820.69999999995</v>
      </c>
      <c r="W78" cm="1">
        <f t="array" ref="W78">INDEX('vsFISHMIP All TimeSteps'!$T$3:$AG$1034,vsFISHMIP_Annual_tonnes!$A78,W$1)</f>
        <v>273575.93300000002</v>
      </c>
      <c r="X78">
        <v>3007.3395999999998</v>
      </c>
      <c r="Y78">
        <v>6266.38</v>
      </c>
      <c r="Z78" cm="1">
        <f t="array" ref="Z78">INDEX('vsFISHMIP All TimeSteps'!$T$3:$AG$1034,vsFISHMIP_Annual_tonnes!$A78,Z$1)</f>
        <v>1697394</v>
      </c>
      <c r="AA78" cm="1">
        <f t="array" ref="AA78">INDEX('vsFISHMIP All TimeSteps'!$T$3:$AG$1034,vsFISHMIP_Annual_tonnes!$A78,AA$1)</f>
        <v>204848.61</v>
      </c>
      <c r="AC78">
        <v>7281713.5</v>
      </c>
      <c r="AD78">
        <v>1498751.5</v>
      </c>
      <c r="AE78" cm="1">
        <f t="array" ref="AE78">INDEX('vsFISHMIP All TimeSteps'!$T$3:$AG$1034,vsFISHMIP_Annual_tonnes!$A78,AE$1)</f>
        <v>326565.25</v>
      </c>
      <c r="AF78" cm="1">
        <f t="array" ref="AF78">INDEX('vsFISHMIP All TimeSteps'!$T$3:$AG$1034,vsFISHMIP_Annual_tonnes!$A78,AF$1)</f>
        <v>938759.7</v>
      </c>
      <c r="AG78">
        <v>962879.56</v>
      </c>
      <c r="AH78">
        <v>678918.75</v>
      </c>
      <c r="AK78">
        <v>2090</v>
      </c>
      <c r="AL78" cm="1">
        <f t="array" ref="AL78">INDEX('vsFISHMIP All TimeSteps'!$AK$3:$AP$1034,vsFISHMIP_Annual_tonnes!$A78,AL$1)</f>
        <v>222438.64</v>
      </c>
      <c r="AM78" cm="1">
        <f t="array" ref="AM78">INDEX('vsFISHMIP All TimeSteps'!$AK$3:$AP$1034,vsFISHMIP_Annual_tonnes!$A78,AM$1)</f>
        <v>106219.02</v>
      </c>
      <c r="AN78" cm="1">
        <f t="array" ref="AN78">INDEX('vsFISHMIP All TimeSteps'!$AK$3:$AP$1034,vsFISHMIP_Annual_tonnes!$A78,AN$1)</f>
        <v>333682.09999999998</v>
      </c>
      <c r="AO78" cm="1">
        <f t="array" ref="AO78">INDEX('vsFISHMIP All TimeSteps'!$AK$3:$AP$1034,vsFISHMIP_Annual_tonnes!$A78,AO$1)</f>
        <v>0</v>
      </c>
      <c r="AP78" cm="1">
        <f t="array" ref="AP78">INDEX('vsFISHMIP All TimeSteps'!$AK$3:$AP$1034,vsFISHMIP_Annual_tonnes!$A78,AP$1)</f>
        <v>1833619.1</v>
      </c>
      <c r="AQ78" cm="1">
        <f t="array" ref="AQ78">INDEX('vsFISHMIP All TimeSteps'!$AK$3:$AP$1034,vsFISHMIP_Annual_tonnes!$A78,AQ$1)</f>
        <v>230732.25</v>
      </c>
      <c r="AT78">
        <v>2090</v>
      </c>
      <c r="AU78" cm="1">
        <f t="array" ref="AU78">INDEX('vsFISHMIP All TimeSteps'!$AT$3:$AY$1034,vsFISHMIP_Annual_tonnes!$A78,AU$1)</f>
        <v>157877.44</v>
      </c>
      <c r="AV78" cm="1">
        <f t="array" ref="AV78">INDEX('vsFISHMIP All TimeSteps'!$AT$3:$AY$1034,vsFISHMIP_Annual_tonnes!$A78,AV$1)</f>
        <v>50452.766000000003</v>
      </c>
      <c r="AW78" cm="1">
        <f t="array" ref="AW78">INDEX('vsFISHMIP All TimeSteps'!$AT$3:$AY$1034,vsFISHMIP_Annual_tonnes!$A78,AW$1)</f>
        <v>306019.06</v>
      </c>
      <c r="AX78" cm="1">
        <f t="array" ref="AX78">INDEX('vsFISHMIP All TimeSteps'!$AT$3:$AY$1034,vsFISHMIP_Annual_tonnes!$A78,AX$1)</f>
        <v>0</v>
      </c>
      <c r="AY78" cm="1">
        <f t="array" ref="AY78">INDEX('vsFISHMIP All TimeSteps'!$AT$3:$AY$1034,vsFISHMIP_Annual_tonnes!$A78,AY$1)</f>
        <v>1511926.8</v>
      </c>
      <c r="AZ78" cm="1">
        <f t="array" ref="AZ78">INDEX('vsFISHMIP All TimeSteps'!$AT$3:$AY$1034,vsFISHMIP_Annual_tonnes!$A78,AZ$1)</f>
        <v>185467.27</v>
      </c>
      <c r="BA78" s="5"/>
    </row>
    <row r="79" spans="1:53" x14ac:dyDescent="0.2">
      <c r="A79">
        <f t="shared" si="1"/>
        <v>913</v>
      </c>
      <c r="C79">
        <v>2091</v>
      </c>
      <c r="D79" cm="1">
        <f t="array" ref="D79">INDEX('vsFISHMIP All TimeSteps'!$C$3:$P$1034,vsFISHMIP_Annual_tonnes!$A79,vsFISHMIP_Annual_tonnes!D$1)</f>
        <v>447443.12</v>
      </c>
      <c r="E79" cm="1">
        <f t="array" ref="E79">INDEX('vsFISHMIP All TimeSteps'!$C$3:$P$1034,vsFISHMIP_Annual_tonnes!$A79,vsFISHMIP_Annual_tonnes!E$1)</f>
        <v>683137.57000000007</v>
      </c>
      <c r="F79" cm="1">
        <f t="array" ref="F79">INDEX('vsFISHMIP All TimeSteps'!$C$3:$P$1034,vsFISHMIP_Annual_tonnes!$A79,vsFISHMIP_Annual_tonnes!F$1)</f>
        <v>317364.88</v>
      </c>
      <c r="G79">
        <v>3205.5144</v>
      </c>
      <c r="H79">
        <v>3760.069</v>
      </c>
      <c r="I79" cm="1">
        <f t="array" ref="I79">INDEX('vsFISHMIP All TimeSteps'!$C$3:$P$1034,vsFISHMIP_Annual_tonnes!$A79,vsFISHMIP_Annual_tonnes!I$1)</f>
        <v>2020879.4</v>
      </c>
      <c r="J79" cm="1">
        <f t="array" ref="J79">INDEX('vsFISHMIP All TimeSteps'!$C$3:$P$1034,vsFISHMIP_Annual_tonnes!$A79,vsFISHMIP_Annual_tonnes!J$1)</f>
        <v>5360763</v>
      </c>
      <c r="K79" cm="1">
        <f t="array" ref="K79">INDEX('vsFISHMIP All TimeSteps'!$C$3:$P$1034,vsFISHMIP_Annual_tonnes!$A79,vsFISHMIP_Annual_tonnes!K$1)</f>
        <v>3172524</v>
      </c>
      <c r="L79">
        <v>11477482</v>
      </c>
      <c r="M79">
        <v>1657420.6</v>
      </c>
      <c r="N79" cm="1">
        <f t="array" ref="N79">INDEX('vsFISHMIP All TimeSteps'!$C$3:$P$1034,vsFISHMIP_Annual_tonnes!$A79,vsFISHMIP_Annual_tonnes!N$1)</f>
        <v>473506.72</v>
      </c>
      <c r="O79" cm="1">
        <f t="array" ref="O79">INDEX('vsFISHMIP All TimeSteps'!$C$3:$P$1034,vsFISHMIP_Annual_tonnes!$A79,vsFISHMIP_Annual_tonnes!O$1)</f>
        <v>456477.44</v>
      </c>
      <c r="P79">
        <v>1408505.2</v>
      </c>
      <c r="Q79">
        <v>723551</v>
      </c>
      <c r="T79">
        <v>2091</v>
      </c>
      <c r="U79" cm="1">
        <f t="array" ref="U79">INDEX('vsFISHMIP All TimeSteps'!$T$3:$AG$1034,vsFISHMIP_Annual_tonnes!$A79,U$1)</f>
        <v>570549.19999999995</v>
      </c>
      <c r="V79" cm="1">
        <f t="array" ref="V79">INDEX('vsFISHMIP All TimeSteps'!$T$3:$AG$1034,vsFISHMIP_Annual_tonnes!$A79,V$1)</f>
        <v>512770.47</v>
      </c>
      <c r="W79" cm="1">
        <f t="array" ref="W79">INDEX('vsFISHMIP All TimeSteps'!$T$3:$AG$1034,vsFISHMIP_Annual_tonnes!$A79,W$1)</f>
        <v>244582.87099999998</v>
      </c>
      <c r="X79">
        <v>2930.6228000000001</v>
      </c>
      <c r="Y79">
        <v>7559.8289999999997</v>
      </c>
      <c r="Z79" cm="1">
        <f t="array" ref="Z79">INDEX('vsFISHMIP All TimeSteps'!$T$3:$AG$1034,vsFISHMIP_Annual_tonnes!$A79,Z$1)</f>
        <v>1792845.9</v>
      </c>
      <c r="AA79" cm="1">
        <f t="array" ref="AA79">INDEX('vsFISHMIP All TimeSteps'!$T$3:$AG$1034,vsFISHMIP_Annual_tonnes!$A79,AA$1)</f>
        <v>197085.14</v>
      </c>
      <c r="AC79">
        <v>6763657.5</v>
      </c>
      <c r="AD79">
        <v>2374964.7999999998</v>
      </c>
      <c r="AE79" cm="1">
        <f t="array" ref="AE79">INDEX('vsFISHMIP All TimeSteps'!$T$3:$AG$1034,vsFISHMIP_Annual_tonnes!$A79,AE$1)</f>
        <v>333126.46999999997</v>
      </c>
      <c r="AF79" cm="1">
        <f t="array" ref="AF79">INDEX('vsFISHMIP All TimeSteps'!$T$3:$AG$1034,vsFISHMIP_Annual_tonnes!$A79,AF$1)</f>
        <v>848763.4</v>
      </c>
      <c r="AG79">
        <v>918836.1</v>
      </c>
      <c r="AH79">
        <v>983387</v>
      </c>
      <c r="AK79">
        <v>2091</v>
      </c>
      <c r="AL79" cm="1">
        <f t="array" ref="AL79">INDEX('vsFISHMIP All TimeSteps'!$AK$3:$AP$1034,vsFISHMIP_Annual_tonnes!$A79,AL$1)</f>
        <v>217840.64000000001</v>
      </c>
      <c r="AM79" cm="1">
        <f t="array" ref="AM79">INDEX('vsFISHMIP All TimeSteps'!$AK$3:$AP$1034,vsFISHMIP_Annual_tonnes!$A79,AM$1)</f>
        <v>103929.18</v>
      </c>
      <c r="AN79" cm="1">
        <f t="array" ref="AN79">INDEX('vsFISHMIP All TimeSteps'!$AK$3:$AP$1034,vsFISHMIP_Annual_tonnes!$A79,AN$1)</f>
        <v>291626.7</v>
      </c>
      <c r="AO79" cm="1">
        <f t="array" ref="AO79">INDEX('vsFISHMIP All TimeSteps'!$AK$3:$AP$1034,vsFISHMIP_Annual_tonnes!$A79,AO$1)</f>
        <v>0</v>
      </c>
      <c r="AP79" cm="1">
        <f t="array" ref="AP79">INDEX('vsFISHMIP All TimeSteps'!$AK$3:$AP$1034,vsFISHMIP_Annual_tonnes!$A79,AP$1)</f>
        <v>1791395.1</v>
      </c>
      <c r="AQ79" cm="1">
        <f t="array" ref="AQ79">INDEX('vsFISHMIP All TimeSteps'!$AK$3:$AP$1034,vsFISHMIP_Annual_tonnes!$A79,AQ$1)</f>
        <v>229484.17</v>
      </c>
      <c r="AT79">
        <v>2091</v>
      </c>
      <c r="AU79" cm="1">
        <f t="array" ref="AU79">INDEX('vsFISHMIP All TimeSteps'!$AT$3:$AY$1034,vsFISHMIP_Annual_tonnes!$A79,AU$1)</f>
        <v>132501.32999999999</v>
      </c>
      <c r="AV79" cm="1">
        <f t="array" ref="AV79">INDEX('vsFISHMIP All TimeSteps'!$AT$3:$AY$1034,vsFISHMIP_Annual_tonnes!$A79,AV$1)</f>
        <v>44464.434000000001</v>
      </c>
      <c r="AW79" cm="1">
        <f t="array" ref="AW79">INDEX('vsFISHMIP All TimeSteps'!$AT$3:$AY$1034,vsFISHMIP_Annual_tonnes!$A79,AW$1)</f>
        <v>309216.03000000003</v>
      </c>
      <c r="AX79" cm="1">
        <f t="array" ref="AX79">INDEX('vsFISHMIP All TimeSteps'!$AT$3:$AY$1034,vsFISHMIP_Annual_tonnes!$A79,AX$1)</f>
        <v>0</v>
      </c>
      <c r="AY79" cm="1">
        <f t="array" ref="AY79">INDEX('vsFISHMIP All TimeSteps'!$AT$3:$AY$1034,vsFISHMIP_Annual_tonnes!$A79,AY$1)</f>
        <v>1610419.8</v>
      </c>
      <c r="AZ79" cm="1">
        <f t="array" ref="AZ79">INDEX('vsFISHMIP All TimeSteps'!$AT$3:$AY$1034,vsFISHMIP_Annual_tonnes!$A79,AZ$1)</f>
        <v>182425.97</v>
      </c>
      <c r="BA79" s="5"/>
    </row>
    <row r="80" spans="1:53" x14ac:dyDescent="0.2">
      <c r="A80">
        <f t="shared" si="1"/>
        <v>925</v>
      </c>
      <c r="C80">
        <v>2092</v>
      </c>
      <c r="D80" cm="1">
        <f t="array" ref="D80">INDEX('vsFISHMIP All TimeSteps'!$C$3:$P$1034,vsFISHMIP_Annual_tonnes!$A80,vsFISHMIP_Annual_tonnes!D$1)</f>
        <v>464283.66</v>
      </c>
      <c r="E80" cm="1">
        <f t="array" ref="E80">INDEX('vsFISHMIP All TimeSteps'!$C$3:$P$1034,vsFISHMIP_Annual_tonnes!$A80,vsFISHMIP_Annual_tonnes!E$1)</f>
        <v>703256.39</v>
      </c>
      <c r="F80" cm="1">
        <f t="array" ref="F80">INDEX('vsFISHMIP All TimeSteps'!$C$3:$P$1034,vsFISHMIP_Annual_tonnes!$A80,vsFISHMIP_Annual_tonnes!F$1)</f>
        <v>327429.96999999997</v>
      </c>
      <c r="G80">
        <v>3222.8206</v>
      </c>
      <c r="H80">
        <v>3650.3627999999999</v>
      </c>
      <c r="I80" cm="1">
        <f t="array" ref="I80">INDEX('vsFISHMIP All TimeSteps'!$C$3:$P$1034,vsFISHMIP_Annual_tonnes!$A80,vsFISHMIP_Annual_tonnes!I$1)</f>
        <v>2030865.1</v>
      </c>
      <c r="J80" cm="1">
        <f t="array" ref="J80">INDEX('vsFISHMIP All TimeSteps'!$C$3:$P$1034,vsFISHMIP_Annual_tonnes!$A80,vsFISHMIP_Annual_tonnes!J$1)</f>
        <v>5287283</v>
      </c>
      <c r="K80" cm="1">
        <f t="array" ref="K80">INDEX('vsFISHMIP All TimeSteps'!$C$3:$P$1034,vsFISHMIP_Annual_tonnes!$A80,vsFISHMIP_Annual_tonnes!K$1)</f>
        <v>3175527.2</v>
      </c>
      <c r="L80">
        <v>11529634</v>
      </c>
      <c r="M80">
        <v>1690468.5</v>
      </c>
      <c r="N80" cm="1">
        <f t="array" ref="N80">INDEX('vsFISHMIP All TimeSteps'!$C$3:$P$1034,vsFISHMIP_Annual_tonnes!$A80,vsFISHMIP_Annual_tonnes!N$1)</f>
        <v>469959.88</v>
      </c>
      <c r="O80" cm="1">
        <f t="array" ref="O80">INDEX('vsFISHMIP All TimeSteps'!$C$3:$P$1034,vsFISHMIP_Annual_tonnes!$A80,vsFISHMIP_Annual_tonnes!O$1)</f>
        <v>729138.25</v>
      </c>
      <c r="P80">
        <v>1421683.6</v>
      </c>
      <c r="Q80">
        <v>676952.8</v>
      </c>
      <c r="T80">
        <v>2092</v>
      </c>
      <c r="U80" cm="1">
        <f t="array" ref="U80">INDEX('vsFISHMIP All TimeSteps'!$T$3:$AG$1034,vsFISHMIP_Annual_tonnes!$A80,U$1)</f>
        <v>637751.93999999994</v>
      </c>
      <c r="V80" cm="1">
        <f t="array" ref="V80">INDEX('vsFISHMIP All TimeSteps'!$T$3:$AG$1034,vsFISHMIP_Annual_tonnes!$A80,V$1)</f>
        <v>494803.78</v>
      </c>
      <c r="W80" cm="1">
        <f t="array" ref="W80">INDEX('vsFISHMIP All TimeSteps'!$T$3:$AG$1034,vsFISHMIP_Annual_tonnes!$A80,W$1)</f>
        <v>273251.59299999999</v>
      </c>
      <c r="X80">
        <v>2907.5962</v>
      </c>
      <c r="Y80">
        <v>7165.0510000000004</v>
      </c>
      <c r="Z80" cm="1">
        <f t="array" ref="Z80">INDEX('vsFISHMIP All TimeSteps'!$T$3:$AG$1034,vsFISHMIP_Annual_tonnes!$A80,Z$1)</f>
        <v>1825180.1</v>
      </c>
      <c r="AA80" cm="1">
        <f t="array" ref="AA80">INDEX('vsFISHMIP All TimeSteps'!$T$3:$AG$1034,vsFISHMIP_Annual_tonnes!$A80,AA$1)</f>
        <v>194941.44</v>
      </c>
      <c r="AC80">
        <v>6780510.5</v>
      </c>
      <c r="AD80">
        <v>2030662.9</v>
      </c>
      <c r="AE80" cm="1">
        <f t="array" ref="AE80">INDEX('vsFISHMIP All TimeSteps'!$T$3:$AG$1034,vsFISHMIP_Annual_tonnes!$A80,AE$1)</f>
        <v>312362.65999999997</v>
      </c>
      <c r="AF80" cm="1">
        <f t="array" ref="AF80">INDEX('vsFISHMIP All TimeSteps'!$T$3:$AG$1034,vsFISHMIP_Annual_tonnes!$A80,AF$1)</f>
        <v>1117037.2</v>
      </c>
      <c r="AG80">
        <v>898070.5</v>
      </c>
      <c r="AH80">
        <v>828238.56</v>
      </c>
      <c r="AK80">
        <v>2092</v>
      </c>
      <c r="AL80" cm="1">
        <f t="array" ref="AL80">INDEX('vsFISHMIP All TimeSteps'!$AK$3:$AP$1034,vsFISHMIP_Annual_tonnes!$A80,AL$1)</f>
        <v>217200.88</v>
      </c>
      <c r="AM80" cm="1">
        <f t="array" ref="AM80">INDEX('vsFISHMIP All TimeSteps'!$AK$3:$AP$1034,vsFISHMIP_Annual_tonnes!$A80,AM$1)</f>
        <v>108612.69500000001</v>
      </c>
      <c r="AN80" cm="1">
        <f t="array" ref="AN80">INDEX('vsFISHMIP All TimeSteps'!$AK$3:$AP$1034,vsFISHMIP_Annual_tonnes!$A80,AN$1)</f>
        <v>240211.56</v>
      </c>
      <c r="AO80" cm="1">
        <f t="array" ref="AO80">INDEX('vsFISHMIP All TimeSteps'!$AK$3:$AP$1034,vsFISHMIP_Annual_tonnes!$A80,AO$1)</f>
        <v>0</v>
      </c>
      <c r="AP80" cm="1">
        <f t="array" ref="AP80">INDEX('vsFISHMIP All TimeSteps'!$AK$3:$AP$1034,vsFISHMIP_Annual_tonnes!$A80,AP$1)</f>
        <v>1801802.5</v>
      </c>
      <c r="AQ80" cm="1">
        <f t="array" ref="AQ80">INDEX('vsFISHMIP All TimeSteps'!$AK$3:$AP$1034,vsFISHMIP_Annual_tonnes!$A80,AQ$1)</f>
        <v>229062.73</v>
      </c>
      <c r="AT80">
        <v>2092</v>
      </c>
      <c r="AU80" cm="1">
        <f t="array" ref="AU80">INDEX('vsFISHMIP All TimeSteps'!$AT$3:$AY$1034,vsFISHMIP_Annual_tonnes!$A80,AU$1)</f>
        <v>134034.54999999999</v>
      </c>
      <c r="AV80" cm="1">
        <f t="array" ref="AV80">INDEX('vsFISHMIP All TimeSteps'!$AT$3:$AY$1034,vsFISHMIP_Annual_tonnes!$A80,AV$1)</f>
        <v>35373.5</v>
      </c>
      <c r="AW80" cm="1">
        <f t="array" ref="AW80">INDEX('vsFISHMIP All TimeSteps'!$AT$3:$AY$1034,vsFISHMIP_Annual_tonnes!$A80,AW$1)</f>
        <v>354816.53</v>
      </c>
      <c r="AX80" cm="1">
        <f t="array" ref="AX80">INDEX('vsFISHMIP All TimeSteps'!$AT$3:$AY$1034,vsFISHMIP_Annual_tonnes!$A80,AX$1)</f>
        <v>0</v>
      </c>
      <c r="AY80" cm="1">
        <f t="array" ref="AY80">INDEX('vsFISHMIP All TimeSteps'!$AT$3:$AY$1034,vsFISHMIP_Annual_tonnes!$A80,AY$1)</f>
        <v>1643820.2</v>
      </c>
      <c r="AZ80" cm="1">
        <f t="array" ref="AZ80">INDEX('vsFISHMIP All TimeSteps'!$AT$3:$AY$1034,vsFISHMIP_Annual_tonnes!$A80,AZ$1)</f>
        <v>181359.83</v>
      </c>
      <c r="BA80" s="5"/>
    </row>
    <row r="81" spans="1:53" x14ac:dyDescent="0.2">
      <c r="A81">
        <f t="shared" si="1"/>
        <v>937</v>
      </c>
      <c r="C81">
        <v>2093</v>
      </c>
      <c r="D81" cm="1">
        <f t="array" ref="D81">INDEX('vsFISHMIP All TimeSteps'!$C$3:$P$1034,vsFISHMIP_Annual_tonnes!$A81,vsFISHMIP_Annual_tonnes!D$1)</f>
        <v>431169.06</v>
      </c>
      <c r="E81" cm="1">
        <f t="array" ref="E81">INDEX('vsFISHMIP All TimeSteps'!$C$3:$P$1034,vsFISHMIP_Annual_tonnes!$A81,vsFISHMIP_Annual_tonnes!E$1)</f>
        <v>711763.60000000009</v>
      </c>
      <c r="F81" cm="1">
        <f t="array" ref="F81">INDEX('vsFISHMIP All TimeSteps'!$C$3:$P$1034,vsFISHMIP_Annual_tonnes!$A81,vsFISHMIP_Annual_tonnes!F$1)</f>
        <v>316013.28000000003</v>
      </c>
      <c r="G81">
        <v>3170.7159999999999</v>
      </c>
      <c r="H81">
        <v>3955.7172999999998</v>
      </c>
      <c r="I81" cm="1">
        <f t="array" ref="I81">INDEX('vsFISHMIP All TimeSteps'!$C$3:$P$1034,vsFISHMIP_Annual_tonnes!$A81,vsFISHMIP_Annual_tonnes!I$1)</f>
        <v>2079893.2</v>
      </c>
      <c r="J81" cm="1">
        <f t="array" ref="J81">INDEX('vsFISHMIP All TimeSteps'!$C$3:$P$1034,vsFISHMIP_Annual_tonnes!$A81,vsFISHMIP_Annual_tonnes!J$1)</f>
        <v>5382955.5</v>
      </c>
      <c r="K81" cm="1">
        <f t="array" ref="K81">INDEX('vsFISHMIP All TimeSteps'!$C$3:$P$1034,vsFISHMIP_Annual_tonnes!$A81,vsFISHMIP_Annual_tonnes!K$1)</f>
        <v>3116338.8</v>
      </c>
      <c r="L81">
        <v>10999728</v>
      </c>
      <c r="M81">
        <v>2025041.4</v>
      </c>
      <c r="N81" cm="1">
        <f t="array" ref="N81">INDEX('vsFISHMIP All TimeSteps'!$C$3:$P$1034,vsFISHMIP_Annual_tonnes!$A81,vsFISHMIP_Annual_tonnes!N$1)</f>
        <v>507607.7</v>
      </c>
      <c r="O81" cm="1">
        <f t="array" ref="O81">INDEX('vsFISHMIP All TimeSteps'!$C$3:$P$1034,vsFISHMIP_Annual_tonnes!$A81,vsFISHMIP_Annual_tonnes!O$1)</f>
        <v>843388.8</v>
      </c>
      <c r="P81">
        <v>1300659.1000000001</v>
      </c>
      <c r="Q81">
        <v>812076.7</v>
      </c>
      <c r="T81">
        <v>2093</v>
      </c>
      <c r="U81" cm="1">
        <f t="array" ref="U81">INDEX('vsFISHMIP All TimeSteps'!$T$3:$AG$1034,vsFISHMIP_Annual_tonnes!$A81,U$1)</f>
        <v>623550</v>
      </c>
      <c r="V81" cm="1">
        <f t="array" ref="V81">INDEX('vsFISHMIP All TimeSteps'!$T$3:$AG$1034,vsFISHMIP_Annual_tonnes!$A81,V$1)</f>
        <v>485571.72</v>
      </c>
      <c r="W81" cm="1">
        <f t="array" ref="W81">INDEX('vsFISHMIP All TimeSteps'!$T$3:$AG$1034,vsFISHMIP_Annual_tonnes!$A81,W$1)</f>
        <v>251840.76</v>
      </c>
      <c r="X81">
        <v>2860.9097000000002</v>
      </c>
      <c r="Y81">
        <v>7188.4679999999998</v>
      </c>
      <c r="Z81" cm="1">
        <f t="array" ref="Z81">INDEX('vsFISHMIP All TimeSteps'!$T$3:$AG$1034,vsFISHMIP_Annual_tonnes!$A81,Z$1)</f>
        <v>1752400.2</v>
      </c>
      <c r="AA81" cm="1">
        <f t="array" ref="AA81">INDEX('vsFISHMIP All TimeSteps'!$T$3:$AG$1034,vsFISHMIP_Annual_tonnes!$A81,AA$1)</f>
        <v>189892.62</v>
      </c>
      <c r="AC81">
        <v>6557615</v>
      </c>
      <c r="AD81">
        <v>2247523.2000000002</v>
      </c>
      <c r="AE81" cm="1">
        <f t="array" ref="AE81">INDEX('vsFISHMIP All TimeSteps'!$T$3:$AG$1034,vsFISHMIP_Annual_tonnes!$A81,AE$1)</f>
        <v>316947.8</v>
      </c>
      <c r="AF81" cm="1">
        <f t="array" ref="AF81">INDEX('vsFISHMIP All TimeSteps'!$T$3:$AG$1034,vsFISHMIP_Annual_tonnes!$A81,AF$1)</f>
        <v>931914.56</v>
      </c>
      <c r="AG81">
        <v>896880.6</v>
      </c>
      <c r="AH81">
        <v>880875</v>
      </c>
      <c r="AK81">
        <v>2093</v>
      </c>
      <c r="AL81" cm="1">
        <f t="array" ref="AL81">INDEX('vsFISHMIP All TimeSteps'!$AK$3:$AP$1034,vsFISHMIP_Annual_tonnes!$A81,AL$1)</f>
        <v>226115.22</v>
      </c>
      <c r="AM81" cm="1">
        <f t="array" ref="AM81">INDEX('vsFISHMIP All TimeSteps'!$AK$3:$AP$1034,vsFISHMIP_Annual_tonnes!$A81,AM$1)</f>
        <v>124641.836</v>
      </c>
      <c r="AN81" cm="1">
        <f t="array" ref="AN81">INDEX('vsFISHMIP All TimeSteps'!$AK$3:$AP$1034,vsFISHMIP_Annual_tonnes!$A81,AN$1)</f>
        <v>263313.40000000002</v>
      </c>
      <c r="AO81" cm="1">
        <f t="array" ref="AO81">INDEX('vsFISHMIP All TimeSteps'!$AK$3:$AP$1034,vsFISHMIP_Annual_tonnes!$A81,AO$1)</f>
        <v>0</v>
      </c>
      <c r="AP81" cm="1">
        <f t="array" ref="AP81">INDEX('vsFISHMIP All TimeSteps'!$AK$3:$AP$1034,vsFISHMIP_Annual_tonnes!$A81,AP$1)</f>
        <v>1851770.1</v>
      </c>
      <c r="AQ81" cm="1">
        <f t="array" ref="AQ81">INDEX('vsFISHMIP All TimeSteps'!$AK$3:$AP$1034,vsFISHMIP_Annual_tonnes!$A81,AQ$1)</f>
        <v>228123.05</v>
      </c>
      <c r="AT81">
        <v>2093</v>
      </c>
      <c r="AU81" cm="1">
        <f t="array" ref="AU81">INDEX('vsFISHMIP All TimeSteps'!$AT$3:$AY$1034,vsFISHMIP_Annual_tonnes!$A81,AU$1)</f>
        <v>133574.79999999999</v>
      </c>
      <c r="AV81" cm="1">
        <f t="array" ref="AV81">INDEX('vsFISHMIP All TimeSteps'!$AT$3:$AY$1034,vsFISHMIP_Annual_tonnes!$A81,AV$1)</f>
        <v>35734.383000000002</v>
      </c>
      <c r="AW81" cm="1">
        <f t="array" ref="AW81">INDEX('vsFISHMIP All TimeSteps'!$AT$3:$AY$1034,vsFISHMIP_Annual_tonnes!$A81,AW$1)</f>
        <v>376538.28</v>
      </c>
      <c r="AX81" cm="1">
        <f t="array" ref="AX81">INDEX('vsFISHMIP All TimeSteps'!$AT$3:$AY$1034,vsFISHMIP_Annual_tonnes!$A81,AX$1)</f>
        <v>0</v>
      </c>
      <c r="AY81" cm="1">
        <f t="array" ref="AY81">INDEX('vsFISHMIP All TimeSteps'!$AT$3:$AY$1034,vsFISHMIP_Annual_tonnes!$A81,AY$1)</f>
        <v>1573499.9</v>
      </c>
      <c r="AZ81" cm="1">
        <f t="array" ref="AZ81">INDEX('vsFISHMIP All TimeSteps'!$AT$3:$AY$1034,vsFISHMIP_Annual_tonnes!$A81,AZ$1)</f>
        <v>178900.58</v>
      </c>
      <c r="BA81" s="5"/>
    </row>
    <row r="82" spans="1:53" x14ac:dyDescent="0.2">
      <c r="A82">
        <f t="shared" si="1"/>
        <v>949</v>
      </c>
      <c r="C82">
        <v>2094</v>
      </c>
      <c r="D82" cm="1">
        <f t="array" ref="D82">INDEX('vsFISHMIP All TimeSteps'!$C$3:$P$1034,vsFISHMIP_Annual_tonnes!$A82,vsFISHMIP_Annual_tonnes!D$1)</f>
        <v>548187.19999999995</v>
      </c>
      <c r="E82" cm="1">
        <f t="array" ref="E82">INDEX('vsFISHMIP All TimeSteps'!$C$3:$P$1034,vsFISHMIP_Annual_tonnes!$A82,vsFISHMIP_Annual_tonnes!E$1)</f>
        <v>697142.39999999991</v>
      </c>
      <c r="F82" cm="1">
        <f t="array" ref="F82">INDEX('vsFISHMIP All TimeSteps'!$C$3:$P$1034,vsFISHMIP_Annual_tonnes!$A82,vsFISHMIP_Annual_tonnes!F$1)</f>
        <v>336422.62</v>
      </c>
      <c r="G82">
        <v>3328.5073000000002</v>
      </c>
      <c r="H82">
        <v>3691.2714999999998</v>
      </c>
      <c r="I82" cm="1">
        <f t="array" ref="I82">INDEX('vsFISHMIP All TimeSteps'!$C$3:$P$1034,vsFISHMIP_Annual_tonnes!$A82,vsFISHMIP_Annual_tonnes!I$1)</f>
        <v>2105027</v>
      </c>
      <c r="J82" cm="1">
        <f t="array" ref="J82">INDEX('vsFISHMIP All TimeSteps'!$C$3:$P$1034,vsFISHMIP_Annual_tonnes!$A82,vsFISHMIP_Annual_tonnes!J$1)</f>
        <v>5362378</v>
      </c>
      <c r="K82" cm="1">
        <f t="array" ref="K82">INDEX('vsFISHMIP All TimeSteps'!$C$3:$P$1034,vsFISHMIP_Annual_tonnes!$A82,vsFISHMIP_Annual_tonnes!K$1)</f>
        <v>3276054.2</v>
      </c>
      <c r="L82">
        <v>12181829</v>
      </c>
      <c r="M82">
        <v>1354604.2</v>
      </c>
      <c r="N82" cm="1">
        <f t="array" ref="N82">INDEX('vsFISHMIP All TimeSteps'!$C$3:$P$1034,vsFISHMIP_Annual_tonnes!$A82,vsFISHMIP_Annual_tonnes!N$1)</f>
        <v>475279.47</v>
      </c>
      <c r="O82" cm="1">
        <f t="array" ref="O82">INDEX('vsFISHMIP All TimeSteps'!$C$3:$P$1034,vsFISHMIP_Annual_tonnes!$A82,vsFISHMIP_Annual_tonnes!O$1)</f>
        <v>1015657.2</v>
      </c>
      <c r="P82">
        <v>1471416.6</v>
      </c>
      <c r="Q82">
        <v>625375.75</v>
      </c>
      <c r="T82">
        <v>2094</v>
      </c>
      <c r="U82" cm="1">
        <f t="array" ref="U82">INDEX('vsFISHMIP All TimeSteps'!$T$3:$AG$1034,vsFISHMIP_Annual_tonnes!$A82,U$1)</f>
        <v>699263.8</v>
      </c>
      <c r="V82" cm="1">
        <f t="array" ref="V82">INDEX('vsFISHMIP All TimeSteps'!$T$3:$AG$1034,vsFISHMIP_Annual_tonnes!$A82,V$1)</f>
        <v>471416.9</v>
      </c>
      <c r="W82" cm="1">
        <f t="array" ref="W82">INDEX('vsFISHMIP All TimeSteps'!$T$3:$AG$1034,vsFISHMIP_Annual_tonnes!$A82,W$1)</f>
        <v>261746.31799999997</v>
      </c>
      <c r="X82">
        <v>2950.2012</v>
      </c>
      <c r="Y82">
        <v>6309.6054999999997</v>
      </c>
      <c r="Z82" cm="1">
        <f t="array" ref="Z82">INDEX('vsFISHMIP All TimeSteps'!$T$3:$AG$1034,vsFISHMIP_Annual_tonnes!$A82,Z$1)</f>
        <v>1682767.4</v>
      </c>
      <c r="AA82" cm="1">
        <f t="array" ref="AA82">INDEX('vsFISHMIP All TimeSteps'!$T$3:$AG$1034,vsFISHMIP_Annual_tonnes!$A82,AA$1)</f>
        <v>191130.56</v>
      </c>
      <c r="AC82">
        <v>7163793</v>
      </c>
      <c r="AD82">
        <v>1630898.2</v>
      </c>
      <c r="AE82" cm="1">
        <f t="array" ref="AE82">INDEX('vsFISHMIP All TimeSteps'!$T$3:$AG$1034,vsFISHMIP_Annual_tonnes!$A82,AE$1)</f>
        <v>283785.56</v>
      </c>
      <c r="AF82" cm="1">
        <f t="array" ref="AF82">INDEX('vsFISHMIP All TimeSteps'!$T$3:$AG$1034,vsFISHMIP_Annual_tonnes!$A82,AF$1)</f>
        <v>1111685.6000000001</v>
      </c>
      <c r="AG82">
        <v>952631.94</v>
      </c>
      <c r="AH82">
        <v>679032.75</v>
      </c>
      <c r="AK82">
        <v>2094</v>
      </c>
      <c r="AL82" cm="1">
        <f t="array" ref="AL82">INDEX('vsFISHMIP All TimeSteps'!$AK$3:$AP$1034,vsFISHMIP_Annual_tonnes!$A82,AL$1)</f>
        <v>219836.67</v>
      </c>
      <c r="AM82" cm="1">
        <f t="array" ref="AM82">INDEX('vsFISHMIP All TimeSteps'!$AK$3:$AP$1034,vsFISHMIP_Annual_tonnes!$A82,AM$1)</f>
        <v>105930.67</v>
      </c>
      <c r="AN82" cm="1">
        <f t="array" ref="AN82">INDEX('vsFISHMIP All TimeSteps'!$AK$3:$AP$1034,vsFISHMIP_Annual_tonnes!$A82,AN$1)</f>
        <v>299231.34000000003</v>
      </c>
      <c r="AO82" cm="1">
        <f t="array" ref="AO82">INDEX('vsFISHMIP All TimeSteps'!$AK$3:$AP$1034,vsFISHMIP_Annual_tonnes!$A82,AO$1)</f>
        <v>0</v>
      </c>
      <c r="AP82" cm="1">
        <f t="array" ref="AP82">INDEX('vsFISHMIP All TimeSteps'!$AK$3:$AP$1034,vsFISHMIP_Annual_tonnes!$A82,AP$1)</f>
        <v>1876656.4</v>
      </c>
      <c r="AQ82" cm="1">
        <f t="array" ref="AQ82">INDEX('vsFISHMIP All TimeSteps'!$AK$3:$AP$1034,vsFISHMIP_Annual_tonnes!$A82,AQ$1)</f>
        <v>228370.61</v>
      </c>
      <c r="AT82">
        <v>2094</v>
      </c>
      <c r="AU82" cm="1">
        <f t="array" ref="AU82">INDEX('vsFISHMIP All TimeSteps'!$AT$3:$AY$1034,vsFISHMIP_Annual_tonnes!$A82,AU$1)</f>
        <v>126616.75</v>
      </c>
      <c r="AV82" cm="1">
        <f t="array" ref="AV82">INDEX('vsFISHMIP All TimeSteps'!$AT$3:$AY$1034,vsFISHMIP_Annual_tonnes!$A82,AV$1)</f>
        <v>31827.45</v>
      </c>
      <c r="AW82" cm="1">
        <f t="array" ref="AW82">INDEX('vsFISHMIP All TimeSteps'!$AT$3:$AY$1034,vsFISHMIP_Annual_tonnes!$A82,AW$1)</f>
        <v>342919.34</v>
      </c>
      <c r="AX82" cm="1">
        <f t="array" ref="AX82">INDEX('vsFISHMIP All TimeSteps'!$AT$3:$AY$1034,vsFISHMIP_Annual_tonnes!$A82,AX$1)</f>
        <v>0</v>
      </c>
      <c r="AY82" cm="1">
        <f t="array" ref="AY82">INDEX('vsFISHMIP All TimeSteps'!$AT$3:$AY$1034,vsFISHMIP_Annual_tonnes!$A82,AY$1)</f>
        <v>1508103.2</v>
      </c>
      <c r="AZ82" cm="1">
        <f t="array" ref="AZ82">INDEX('vsFISHMIP All TimeSteps'!$AT$3:$AY$1034,vsFISHMIP_Annual_tonnes!$A82,AZ$1)</f>
        <v>174664.22</v>
      </c>
      <c r="BA82" s="5"/>
    </row>
    <row r="83" spans="1:53" x14ac:dyDescent="0.2">
      <c r="A83">
        <f t="shared" si="1"/>
        <v>961</v>
      </c>
      <c r="C83">
        <v>2095</v>
      </c>
      <c r="D83" cm="1">
        <f t="array" ref="D83">INDEX('vsFISHMIP All TimeSteps'!$C$3:$P$1034,vsFISHMIP_Annual_tonnes!$A83,vsFISHMIP_Annual_tonnes!D$1)</f>
        <v>509101.4</v>
      </c>
      <c r="E83" cm="1">
        <f t="array" ref="E83">INDEX('vsFISHMIP All TimeSteps'!$C$3:$P$1034,vsFISHMIP_Annual_tonnes!$A83,vsFISHMIP_Annual_tonnes!E$1)</f>
        <v>722520.26</v>
      </c>
      <c r="F83" cm="1">
        <f t="array" ref="F83">INDEX('vsFISHMIP All TimeSteps'!$C$3:$P$1034,vsFISHMIP_Annual_tonnes!$A83,vsFISHMIP_Annual_tonnes!F$1)</f>
        <v>318387.25</v>
      </c>
      <c r="G83">
        <v>3330.9868000000001</v>
      </c>
      <c r="H83">
        <v>3791.6895</v>
      </c>
      <c r="I83" cm="1">
        <f t="array" ref="I83">INDEX('vsFISHMIP All TimeSteps'!$C$3:$P$1034,vsFISHMIP_Annual_tonnes!$A83,vsFISHMIP_Annual_tonnes!I$1)</f>
        <v>2074275.9</v>
      </c>
      <c r="J83" cm="1">
        <f t="array" ref="J83">INDEX('vsFISHMIP All TimeSteps'!$C$3:$P$1034,vsFISHMIP_Annual_tonnes!$A83,vsFISHMIP_Annual_tonnes!J$1)</f>
        <v>5402921.5</v>
      </c>
      <c r="K83" cm="1">
        <f t="array" ref="K83">INDEX('vsFISHMIP All TimeSteps'!$C$3:$P$1034,vsFISHMIP_Annual_tonnes!$A83,vsFISHMIP_Annual_tonnes!K$1)</f>
        <v>3204045</v>
      </c>
      <c r="L83">
        <v>12670078</v>
      </c>
      <c r="M83">
        <v>1644750.6</v>
      </c>
      <c r="N83" cm="1">
        <f t="array" ref="N83">INDEX('vsFISHMIP All TimeSteps'!$C$3:$P$1034,vsFISHMIP_Annual_tonnes!$A83,vsFISHMIP_Annual_tonnes!N$1)</f>
        <v>531836.30000000005</v>
      </c>
      <c r="O83" cm="1">
        <f t="array" ref="O83">INDEX('vsFISHMIP All TimeSteps'!$C$3:$P$1034,vsFISHMIP_Annual_tonnes!$A83,vsFISHMIP_Annual_tonnes!O$1)</f>
        <v>651341.75</v>
      </c>
      <c r="P83">
        <v>1515673.8</v>
      </c>
      <c r="Q83">
        <v>704945.9</v>
      </c>
      <c r="T83">
        <v>2095</v>
      </c>
      <c r="U83" cm="1">
        <f t="array" ref="U83">INDEX('vsFISHMIP All TimeSteps'!$T$3:$AG$1034,vsFISHMIP_Annual_tonnes!$A83,U$1)</f>
        <v>731791.8</v>
      </c>
      <c r="V83" cm="1">
        <f t="array" ref="V83">INDEX('vsFISHMIP All TimeSteps'!$T$3:$AG$1034,vsFISHMIP_Annual_tonnes!$A83,V$1)</f>
        <v>485521.28</v>
      </c>
      <c r="W83" cm="1">
        <f t="array" ref="W83">INDEX('vsFISHMIP All TimeSteps'!$T$3:$AG$1034,vsFISHMIP_Annual_tonnes!$A83,W$1)</f>
        <v>252947.74599999998</v>
      </c>
      <c r="X83">
        <v>2970.8087999999998</v>
      </c>
      <c r="Y83">
        <v>7296.402</v>
      </c>
      <c r="Z83" cm="1">
        <f t="array" ref="Z83">INDEX('vsFISHMIP All TimeSteps'!$T$3:$AG$1034,vsFISHMIP_Annual_tonnes!$A83,Z$1)</f>
        <v>1725950.9</v>
      </c>
      <c r="AA83" cm="1">
        <f t="array" ref="AA83">INDEX('vsFISHMIP All TimeSteps'!$T$3:$AG$1034,vsFISHMIP_Annual_tonnes!$A83,AA$1)</f>
        <v>191224.2</v>
      </c>
      <c r="AC83">
        <v>7581000</v>
      </c>
      <c r="AD83">
        <v>2267759.5</v>
      </c>
      <c r="AE83" cm="1">
        <f t="array" ref="AE83">INDEX('vsFISHMIP All TimeSteps'!$T$3:$AG$1034,vsFISHMIP_Annual_tonnes!$A83,AE$1)</f>
        <v>362134.9</v>
      </c>
      <c r="AF83" cm="1">
        <f t="array" ref="AF83">INDEX('vsFISHMIP All TimeSteps'!$T$3:$AG$1034,vsFISHMIP_Annual_tonnes!$A83,AF$1)</f>
        <v>904834.6</v>
      </c>
      <c r="AG83">
        <v>992007.9</v>
      </c>
      <c r="AH83">
        <v>921131</v>
      </c>
      <c r="AK83">
        <v>2095</v>
      </c>
      <c r="AL83" cm="1">
        <f t="array" ref="AL83">INDEX('vsFISHMIP All TimeSteps'!$AK$3:$AP$1034,vsFISHMIP_Annual_tonnes!$A83,AL$1)</f>
        <v>226120.4</v>
      </c>
      <c r="AM83" cm="1">
        <f t="array" ref="AM83">INDEX('vsFISHMIP All TimeSteps'!$AK$3:$AP$1034,vsFISHMIP_Annual_tonnes!$A83,AM$1)</f>
        <v>129354.664</v>
      </c>
      <c r="AN83" cm="1">
        <f t="array" ref="AN83">INDEX('vsFISHMIP All TimeSteps'!$AK$3:$AP$1034,vsFISHMIP_Annual_tonnes!$A83,AN$1)</f>
        <v>303910.75</v>
      </c>
      <c r="AO83" cm="1">
        <f t="array" ref="AO83">INDEX('vsFISHMIP All TimeSteps'!$AK$3:$AP$1034,vsFISHMIP_Annual_tonnes!$A83,AO$1)</f>
        <v>0</v>
      </c>
      <c r="AP83" cm="1">
        <f t="array" ref="AP83">INDEX('vsFISHMIP All TimeSteps'!$AK$3:$AP$1034,vsFISHMIP_Annual_tonnes!$A83,AP$1)</f>
        <v>1847013.5</v>
      </c>
      <c r="AQ83" cm="1">
        <f t="array" ref="AQ83">INDEX('vsFISHMIP All TimeSteps'!$AK$3:$AP$1034,vsFISHMIP_Annual_tonnes!$A83,AQ$1)</f>
        <v>227262.42</v>
      </c>
      <c r="AT83">
        <v>2095</v>
      </c>
      <c r="AU83" cm="1">
        <f t="array" ref="AU83">INDEX('vsFISHMIP All TimeSteps'!$AT$3:$AY$1034,vsFISHMIP_Annual_tonnes!$A83,AU$1)</f>
        <v>135625.53</v>
      </c>
      <c r="AV83" cm="1">
        <f t="array" ref="AV83">INDEX('vsFISHMIP All TimeSteps'!$AT$3:$AY$1034,vsFISHMIP_Annual_tonnes!$A83,AV$1)</f>
        <v>41474.089999999997</v>
      </c>
      <c r="AW83" cm="1">
        <f t="array" ref="AW83">INDEX('vsFISHMIP All TimeSteps'!$AT$3:$AY$1034,vsFISHMIP_Annual_tonnes!$A83,AW$1)</f>
        <v>324094.94</v>
      </c>
      <c r="AX83" cm="1">
        <f t="array" ref="AX83">INDEX('vsFISHMIP All TimeSteps'!$AT$3:$AY$1034,vsFISHMIP_Annual_tonnes!$A83,AX$1)</f>
        <v>0</v>
      </c>
      <c r="AY83" cm="1">
        <f t="array" ref="AY83">INDEX('vsFISHMIP All TimeSteps'!$AT$3:$AY$1034,vsFISHMIP_Annual_tonnes!$A83,AY$1)</f>
        <v>1555746.2</v>
      </c>
      <c r="AZ83" cm="1">
        <f t="array" ref="AZ83">INDEX('vsFISHMIP All TimeSteps'!$AT$3:$AY$1034,vsFISHMIP_Annual_tonnes!$A83,AZ$1)</f>
        <v>170204.5</v>
      </c>
      <c r="BA83" s="5"/>
    </row>
    <row r="84" spans="1:53" x14ac:dyDescent="0.2">
      <c r="A84">
        <f t="shared" si="1"/>
        <v>973</v>
      </c>
      <c r="C84">
        <v>2096</v>
      </c>
      <c r="D84" cm="1">
        <f t="array" ref="D84">INDEX('vsFISHMIP All TimeSteps'!$C$3:$P$1034,vsFISHMIP_Annual_tonnes!$A84,vsFISHMIP_Annual_tonnes!D$1)</f>
        <v>448387.28</v>
      </c>
      <c r="E84" cm="1">
        <f t="array" ref="E84">INDEX('vsFISHMIP All TimeSteps'!$C$3:$P$1034,vsFISHMIP_Annual_tonnes!$A84,vsFISHMIP_Annual_tonnes!E$1)</f>
        <v>748112.88</v>
      </c>
      <c r="F84" cm="1">
        <f t="array" ref="F84">INDEX('vsFISHMIP All TimeSteps'!$C$3:$P$1034,vsFISHMIP_Annual_tonnes!$A84,vsFISHMIP_Annual_tonnes!F$1)</f>
        <v>328351.90000000002</v>
      </c>
      <c r="G84">
        <v>3358.0495999999998</v>
      </c>
      <c r="H84">
        <v>3771.5774000000001</v>
      </c>
      <c r="I84" cm="1">
        <f t="array" ref="I84">INDEX('vsFISHMIP All TimeSteps'!$C$3:$P$1034,vsFISHMIP_Annual_tonnes!$A84,vsFISHMIP_Annual_tonnes!I$1)</f>
        <v>2067163</v>
      </c>
      <c r="J84" cm="1">
        <f t="array" ref="J84">INDEX('vsFISHMIP All TimeSteps'!$C$3:$P$1034,vsFISHMIP_Annual_tonnes!$A84,vsFISHMIP_Annual_tonnes!J$1)</f>
        <v>5417194</v>
      </c>
      <c r="K84" cm="1">
        <f t="array" ref="K84">INDEX('vsFISHMIP All TimeSteps'!$C$3:$P$1034,vsFISHMIP_Annual_tonnes!$A84,vsFISHMIP_Annual_tonnes!K$1)</f>
        <v>3202892.5</v>
      </c>
      <c r="L84">
        <v>12731045</v>
      </c>
      <c r="M84">
        <v>1345438.9</v>
      </c>
      <c r="N84" cm="1">
        <f t="array" ref="N84">INDEX('vsFISHMIP All TimeSteps'!$C$3:$P$1034,vsFISHMIP_Annual_tonnes!$A84,vsFISHMIP_Annual_tonnes!N$1)</f>
        <v>526920</v>
      </c>
      <c r="O84" cm="1">
        <f t="array" ref="O84">INDEX('vsFISHMIP All TimeSteps'!$C$3:$P$1034,vsFISHMIP_Annual_tonnes!$A84,vsFISHMIP_Annual_tonnes!O$1)</f>
        <v>735161.7</v>
      </c>
      <c r="P84">
        <v>1542238.4</v>
      </c>
      <c r="Q84">
        <v>616878.93999999994</v>
      </c>
      <c r="T84">
        <v>2096</v>
      </c>
      <c r="U84" cm="1">
        <f t="array" ref="U84">INDEX('vsFISHMIP All TimeSteps'!$T$3:$AG$1034,vsFISHMIP_Annual_tonnes!$A84,U$1)</f>
        <v>685076.9</v>
      </c>
      <c r="V84" cm="1">
        <f t="array" ref="V84">INDEX('vsFISHMIP All TimeSteps'!$T$3:$AG$1034,vsFISHMIP_Annual_tonnes!$A84,V$1)</f>
        <v>480780.75</v>
      </c>
      <c r="W84" cm="1">
        <f t="array" ref="W84">INDEX('vsFISHMIP All TimeSteps'!$T$3:$AG$1034,vsFISHMIP_Annual_tonnes!$A84,W$1)</f>
        <v>257058.54699999996</v>
      </c>
      <c r="X84">
        <v>2873.2683000000002</v>
      </c>
      <c r="Y84">
        <v>7776.1660000000002</v>
      </c>
      <c r="Z84" cm="1">
        <f t="array" ref="Z84">INDEX('vsFISHMIP All TimeSteps'!$T$3:$AG$1034,vsFISHMIP_Annual_tonnes!$A84,Z$1)</f>
        <v>1786631.8</v>
      </c>
      <c r="AA84" cm="1">
        <f t="array" ref="AA84">INDEX('vsFISHMIP All TimeSteps'!$T$3:$AG$1034,vsFISHMIP_Annual_tonnes!$A84,AA$1)</f>
        <v>196327.92</v>
      </c>
      <c r="AC84">
        <v>6484163.5</v>
      </c>
      <c r="AD84">
        <v>2738905.8</v>
      </c>
      <c r="AE84" cm="1">
        <f t="array" ref="AE84">INDEX('vsFISHMIP All TimeSteps'!$T$3:$AG$1034,vsFISHMIP_Annual_tonnes!$A84,AE$1)</f>
        <v>306612.84000000003</v>
      </c>
      <c r="AF84" cm="1">
        <f t="array" ref="AF84">INDEX('vsFISHMIP All TimeSteps'!$T$3:$AG$1034,vsFISHMIP_Annual_tonnes!$A84,AF$1)</f>
        <v>1000430.5</v>
      </c>
      <c r="AG84">
        <v>858203.4</v>
      </c>
      <c r="AH84">
        <v>1063545.1000000001</v>
      </c>
      <c r="AK84">
        <v>2096</v>
      </c>
      <c r="AL84" cm="1">
        <f t="array" ref="AL84">INDEX('vsFISHMIP All TimeSteps'!$AK$3:$AP$1034,vsFISHMIP_Annual_tonnes!$A84,AL$1)</f>
        <v>243747.14</v>
      </c>
      <c r="AM84" cm="1">
        <f t="array" ref="AM84">INDEX('vsFISHMIP All TimeSteps'!$AK$3:$AP$1034,vsFISHMIP_Annual_tonnes!$A84,AM$1)</f>
        <v>137112.81</v>
      </c>
      <c r="AN84" cm="1">
        <f t="array" ref="AN84">INDEX('vsFISHMIP All TimeSteps'!$AK$3:$AP$1034,vsFISHMIP_Annual_tonnes!$A84,AN$1)</f>
        <v>255721.03</v>
      </c>
      <c r="AO84" cm="1">
        <f t="array" ref="AO84">INDEX('vsFISHMIP All TimeSteps'!$AK$3:$AP$1034,vsFISHMIP_Annual_tonnes!$A84,AO$1)</f>
        <v>0</v>
      </c>
      <c r="AP84" cm="1">
        <f t="array" ref="AP84">INDEX('vsFISHMIP All TimeSteps'!$AK$3:$AP$1034,vsFISHMIP_Annual_tonnes!$A84,AP$1)</f>
        <v>1841038</v>
      </c>
      <c r="AQ84" cm="1">
        <f t="array" ref="AQ84">INDEX('vsFISHMIP All TimeSteps'!$AK$3:$AP$1034,vsFISHMIP_Annual_tonnes!$A84,AQ$1)</f>
        <v>226124.79999999999</v>
      </c>
      <c r="AT84">
        <v>2096</v>
      </c>
      <c r="AU84" cm="1">
        <f t="array" ref="AU84">INDEX('vsFISHMIP All TimeSteps'!$AT$3:$AY$1034,vsFISHMIP_Annual_tonnes!$A84,AU$1)</f>
        <v>137708.19</v>
      </c>
      <c r="AV84" cm="1">
        <f t="array" ref="AV84">INDEX('vsFISHMIP All TimeSteps'!$AT$3:$AY$1034,vsFISHMIP_Annual_tonnes!$A84,AV$1)</f>
        <v>42684.49</v>
      </c>
      <c r="AW84" cm="1">
        <f t="array" ref="AW84">INDEX('vsFISHMIP All TimeSteps'!$AT$3:$AY$1034,vsFISHMIP_Annual_tonnes!$A84,AW$1)</f>
        <v>359934.44</v>
      </c>
      <c r="AX84" cm="1">
        <f t="array" ref="AX84">INDEX('vsFISHMIP All TimeSteps'!$AT$3:$AY$1034,vsFISHMIP_Annual_tonnes!$A84,AX$1)</f>
        <v>0</v>
      </c>
      <c r="AY84" cm="1">
        <f t="array" ref="AY84">INDEX('vsFISHMIP All TimeSteps'!$AT$3:$AY$1034,vsFISHMIP_Annual_tonnes!$A84,AY$1)</f>
        <v>1618695.1</v>
      </c>
      <c r="AZ84" cm="1">
        <f t="array" ref="AZ84">INDEX('vsFISHMIP All TimeSteps'!$AT$3:$AY$1034,vsFISHMIP_Annual_tonnes!$A84,AZ$1)</f>
        <v>167936.42</v>
      </c>
      <c r="BA84" s="5"/>
    </row>
    <row r="85" spans="1:53" x14ac:dyDescent="0.2">
      <c r="A85">
        <f t="shared" si="1"/>
        <v>985</v>
      </c>
      <c r="C85">
        <v>2097</v>
      </c>
      <c r="D85" cm="1">
        <f t="array" ref="D85">INDEX('vsFISHMIP All TimeSteps'!$C$3:$P$1034,vsFISHMIP_Annual_tonnes!$A85,vsFISHMIP_Annual_tonnes!D$1)</f>
        <v>536926.06000000006</v>
      </c>
      <c r="E85" cm="1">
        <f t="array" ref="E85">INDEX('vsFISHMIP All TimeSteps'!$C$3:$P$1034,vsFISHMIP_Annual_tonnes!$A85,vsFISHMIP_Annual_tonnes!E$1)</f>
        <v>757135.35999999999</v>
      </c>
      <c r="F85" cm="1">
        <f t="array" ref="F85">INDEX('vsFISHMIP All TimeSteps'!$C$3:$P$1034,vsFISHMIP_Annual_tonnes!$A85,vsFISHMIP_Annual_tonnes!F$1)</f>
        <v>316498.3</v>
      </c>
      <c r="G85">
        <v>3301.0230000000001</v>
      </c>
      <c r="H85">
        <v>3504.0369000000001</v>
      </c>
      <c r="I85" cm="1">
        <f t="array" ref="I85">INDEX('vsFISHMIP All TimeSteps'!$C$3:$P$1034,vsFISHMIP_Annual_tonnes!$A85,vsFISHMIP_Annual_tonnes!I$1)</f>
        <v>2063122.1</v>
      </c>
      <c r="J85" cm="1">
        <f t="array" ref="J85">INDEX('vsFISHMIP All TimeSteps'!$C$3:$P$1034,vsFISHMIP_Annual_tonnes!$A85,vsFISHMIP_Annual_tonnes!J$1)</f>
        <v>5459691</v>
      </c>
      <c r="K85" cm="1">
        <f t="array" ref="K85">INDEX('vsFISHMIP All TimeSteps'!$C$3:$P$1034,vsFISHMIP_Annual_tonnes!$A85,vsFISHMIP_Annual_tonnes!K$1)</f>
        <v>3182106.5</v>
      </c>
      <c r="L85">
        <v>11716566</v>
      </c>
      <c r="M85">
        <v>1403203.5</v>
      </c>
      <c r="N85" cm="1">
        <f t="array" ref="N85">INDEX('vsFISHMIP All TimeSteps'!$C$3:$P$1034,vsFISHMIP_Annual_tonnes!$A85,vsFISHMIP_Annual_tonnes!N$1)</f>
        <v>516498.72</v>
      </c>
      <c r="O85" cm="1">
        <f t="array" ref="O85">INDEX('vsFISHMIP All TimeSteps'!$C$3:$P$1034,vsFISHMIP_Annual_tonnes!$A85,vsFISHMIP_Annual_tonnes!O$1)</f>
        <v>646919.19999999995</v>
      </c>
      <c r="P85">
        <v>1394773.5</v>
      </c>
      <c r="Q85">
        <v>612449.06000000006</v>
      </c>
      <c r="T85">
        <v>2097</v>
      </c>
      <c r="U85" cm="1">
        <f t="array" ref="U85">INDEX('vsFISHMIP All TimeSteps'!$T$3:$AG$1034,vsFISHMIP_Annual_tonnes!$A85,U$1)</f>
        <v>721239.9</v>
      </c>
      <c r="V85" cm="1">
        <f t="array" ref="V85">INDEX('vsFISHMIP All TimeSteps'!$T$3:$AG$1034,vsFISHMIP_Annual_tonnes!$A85,V$1)</f>
        <v>475172.8</v>
      </c>
      <c r="W85" cm="1">
        <f t="array" ref="W85">INDEX('vsFISHMIP All TimeSteps'!$T$3:$AG$1034,vsFISHMIP_Annual_tonnes!$A85,W$1)</f>
        <v>280349.44199999998</v>
      </c>
      <c r="X85">
        <v>3047.6318000000001</v>
      </c>
      <c r="Y85">
        <v>7159.5709999999999</v>
      </c>
      <c r="Z85" cm="1">
        <f t="array" ref="Z85">INDEX('vsFISHMIP All TimeSteps'!$T$3:$AG$1034,vsFISHMIP_Annual_tonnes!$A85,Z$1)</f>
        <v>1764180.5</v>
      </c>
      <c r="AA85" cm="1">
        <f t="array" ref="AA85">INDEX('vsFISHMIP All TimeSteps'!$T$3:$AG$1034,vsFISHMIP_Annual_tonnes!$A85,AA$1)</f>
        <v>193353.48</v>
      </c>
      <c r="AC85">
        <v>7473338</v>
      </c>
      <c r="AD85">
        <v>1895206</v>
      </c>
      <c r="AE85" cm="1">
        <f t="array" ref="AE85">INDEX('vsFISHMIP All TimeSteps'!$T$3:$AG$1034,vsFISHMIP_Annual_tonnes!$A85,AE$1)</f>
        <v>319606.7</v>
      </c>
      <c r="AF85" cm="1">
        <f t="array" ref="AF85">INDEX('vsFISHMIP All TimeSteps'!$T$3:$AG$1034,vsFISHMIP_Annual_tonnes!$A85,AF$1)</f>
        <v>1115811.5</v>
      </c>
      <c r="AG85">
        <v>1014578.7</v>
      </c>
      <c r="AH85">
        <v>815768.06</v>
      </c>
      <c r="AK85">
        <v>2097</v>
      </c>
      <c r="AL85" cm="1">
        <f t="array" ref="AL85">INDEX('vsFISHMIP All TimeSteps'!$AK$3:$AP$1034,vsFISHMIP_Annual_tonnes!$A85,AL$1)</f>
        <v>239408.97</v>
      </c>
      <c r="AM85" cm="1">
        <f t="array" ref="AM85">INDEX('vsFISHMIP All TimeSteps'!$AK$3:$AP$1034,vsFISHMIP_Annual_tonnes!$A85,AM$1)</f>
        <v>129233.56</v>
      </c>
      <c r="AN85" cm="1">
        <f t="array" ref="AN85">INDEX('vsFISHMIP All TimeSteps'!$AK$3:$AP$1034,vsFISHMIP_Annual_tonnes!$A85,AN$1)</f>
        <v>259731.4</v>
      </c>
      <c r="AO85" cm="1">
        <f t="array" ref="AO85">INDEX('vsFISHMIP All TimeSteps'!$AK$3:$AP$1034,vsFISHMIP_Annual_tonnes!$A85,AO$1)</f>
        <v>0</v>
      </c>
      <c r="AP85" cm="1">
        <f t="array" ref="AP85">INDEX('vsFISHMIP All TimeSteps'!$AK$3:$AP$1034,vsFISHMIP_Annual_tonnes!$A85,AP$1)</f>
        <v>1837884.8</v>
      </c>
      <c r="AQ85" cm="1">
        <f t="array" ref="AQ85">INDEX('vsFISHMIP All TimeSteps'!$AK$3:$AP$1034,vsFISHMIP_Annual_tonnes!$A85,AQ$1)</f>
        <v>225237.38</v>
      </c>
      <c r="AT85">
        <v>2097</v>
      </c>
      <c r="AU85" cm="1">
        <f t="array" ref="AU85">INDEX('vsFISHMIP All TimeSteps'!$AT$3:$AY$1034,vsFISHMIP_Annual_tonnes!$A85,AU$1)</f>
        <v>121650.94</v>
      </c>
      <c r="AV85" cm="1">
        <f t="array" ref="AV85">INDEX('vsFISHMIP All TimeSteps'!$AT$3:$AY$1034,vsFISHMIP_Annual_tonnes!$A85,AV$1)</f>
        <v>32057.008000000002</v>
      </c>
      <c r="AW85" cm="1">
        <f t="array" ref="AW85">INDEX('vsFISHMIP All TimeSteps'!$AT$3:$AY$1034,vsFISHMIP_Annual_tonnes!$A85,AW$1)</f>
        <v>424155.4</v>
      </c>
      <c r="AX85" cm="1">
        <f t="array" ref="AX85">INDEX('vsFISHMIP All TimeSteps'!$AT$3:$AY$1034,vsFISHMIP_Annual_tonnes!$A85,AX$1)</f>
        <v>0</v>
      </c>
      <c r="AY85" cm="1">
        <f t="array" ref="AY85">INDEX('vsFISHMIP All TimeSteps'!$AT$3:$AY$1034,vsFISHMIP_Annual_tonnes!$A85,AY$1)</f>
        <v>1598981.2</v>
      </c>
      <c r="AZ85" cm="1">
        <f t="array" ref="AZ85">INDEX('vsFISHMIP All TimeSteps'!$AT$3:$AY$1034,vsFISHMIP_Annual_tonnes!$A85,AZ$1)</f>
        <v>165199.31</v>
      </c>
      <c r="BA85" s="5"/>
    </row>
    <row r="86" spans="1:53" x14ac:dyDescent="0.2">
      <c r="A86">
        <f t="shared" si="1"/>
        <v>997</v>
      </c>
      <c r="C86">
        <v>2098</v>
      </c>
      <c r="D86" cm="1">
        <f t="array" ref="D86">INDEX('vsFISHMIP All TimeSteps'!$C$3:$P$1034,vsFISHMIP_Annual_tonnes!$A86,vsFISHMIP_Annual_tonnes!D$1)</f>
        <v>463022.34</v>
      </c>
      <c r="E86" cm="1">
        <f t="array" ref="E86">INDEX('vsFISHMIP All TimeSteps'!$C$3:$P$1034,vsFISHMIP_Annual_tonnes!$A86,vsFISHMIP_Annual_tonnes!E$1)</f>
        <v>735806.09000000008</v>
      </c>
      <c r="F86" cm="1">
        <f t="array" ref="F86">INDEX('vsFISHMIP All TimeSteps'!$C$3:$P$1034,vsFISHMIP_Annual_tonnes!$A86,vsFISHMIP_Annual_tonnes!F$1)</f>
        <v>313595.34000000003</v>
      </c>
      <c r="G86">
        <v>3236.0934999999999</v>
      </c>
      <c r="H86">
        <v>3984.6876999999999</v>
      </c>
      <c r="I86" cm="1">
        <f t="array" ref="I86">INDEX('vsFISHMIP All TimeSteps'!$C$3:$P$1034,vsFISHMIP_Annual_tonnes!$A86,vsFISHMIP_Annual_tonnes!I$1)</f>
        <v>2115363</v>
      </c>
      <c r="J86" cm="1">
        <f t="array" ref="J86">INDEX('vsFISHMIP All TimeSteps'!$C$3:$P$1034,vsFISHMIP_Annual_tonnes!$A86,vsFISHMIP_Annual_tonnes!J$1)</f>
        <v>5339618.5</v>
      </c>
      <c r="K86" cm="1">
        <f t="array" ref="K86">INDEX('vsFISHMIP All TimeSteps'!$C$3:$P$1034,vsFISHMIP_Annual_tonnes!$A86,vsFISHMIP_Annual_tonnes!K$1)</f>
        <v>3152847.8</v>
      </c>
      <c r="L86">
        <v>10868511</v>
      </c>
      <c r="M86">
        <v>2448947.7999999998</v>
      </c>
      <c r="N86" cm="1">
        <f t="array" ref="N86">INDEX('vsFISHMIP All TimeSteps'!$C$3:$P$1034,vsFISHMIP_Annual_tonnes!$A86,vsFISHMIP_Annual_tonnes!N$1)</f>
        <v>503128.22</v>
      </c>
      <c r="O86" cm="1">
        <f t="array" ref="O86">INDEX('vsFISHMIP All TimeSteps'!$C$3:$P$1034,vsFISHMIP_Annual_tonnes!$A86,vsFISHMIP_Annual_tonnes!O$1)</f>
        <v>506174.78</v>
      </c>
      <c r="P86">
        <v>1339227.3999999999</v>
      </c>
      <c r="Q86">
        <v>966450.44</v>
      </c>
      <c r="T86">
        <v>2098</v>
      </c>
      <c r="U86" cm="1">
        <f t="array" ref="U86">INDEX('vsFISHMIP All TimeSteps'!$T$3:$AG$1034,vsFISHMIP_Annual_tonnes!$A86,U$1)</f>
        <v>595194.1</v>
      </c>
      <c r="V86" cm="1">
        <f t="array" ref="V86">INDEX('vsFISHMIP All TimeSteps'!$T$3:$AG$1034,vsFISHMIP_Annual_tonnes!$A86,V$1)</f>
        <v>486001.88</v>
      </c>
      <c r="W86" cm="1">
        <f t="array" ref="W86">INDEX('vsFISHMIP All TimeSteps'!$T$3:$AG$1034,vsFISHMIP_Annual_tonnes!$A86,W$1)</f>
        <v>257656.16999999998</v>
      </c>
      <c r="X86">
        <v>2992.7856000000002</v>
      </c>
      <c r="Y86">
        <v>7235.1840000000002</v>
      </c>
      <c r="Z86" cm="1">
        <f t="array" ref="Z86">INDEX('vsFISHMIP All TimeSteps'!$T$3:$AG$1034,vsFISHMIP_Annual_tonnes!$A86,Z$1)</f>
        <v>1760922.5</v>
      </c>
      <c r="AA86" cm="1">
        <f t="array" ref="AA86">INDEX('vsFISHMIP All TimeSteps'!$T$3:$AG$1034,vsFISHMIP_Annual_tonnes!$A86,AA$1)</f>
        <v>198350.45</v>
      </c>
      <c r="AC86">
        <v>7267699</v>
      </c>
      <c r="AD86">
        <v>2298330.2000000002</v>
      </c>
      <c r="AE86" cm="1">
        <f t="array" ref="AE86">INDEX('vsFISHMIP All TimeSteps'!$T$3:$AG$1034,vsFISHMIP_Annual_tonnes!$A86,AE$1)</f>
        <v>336454.1</v>
      </c>
      <c r="AF86" cm="1">
        <f t="array" ref="AF86">INDEX('vsFISHMIP All TimeSteps'!$T$3:$AG$1034,vsFISHMIP_Annual_tonnes!$A86,AF$1)</f>
        <v>718156.5</v>
      </c>
      <c r="AG86">
        <v>975419.9</v>
      </c>
      <c r="AH86">
        <v>888335.6</v>
      </c>
      <c r="AK86">
        <v>2098</v>
      </c>
      <c r="AL86" cm="1">
        <f t="array" ref="AL86">INDEX('vsFISHMIP All TimeSteps'!$AK$3:$AP$1034,vsFISHMIP_Annual_tonnes!$A86,AL$1)</f>
        <v>231471.98</v>
      </c>
      <c r="AM86" cm="1">
        <f t="array" ref="AM86">INDEX('vsFISHMIP All TimeSteps'!$AK$3:$AP$1034,vsFISHMIP_Annual_tonnes!$A86,AM$1)</f>
        <v>117584.25</v>
      </c>
      <c r="AN86" cm="1">
        <f t="array" ref="AN86">INDEX('vsFISHMIP All TimeSteps'!$AK$3:$AP$1034,vsFISHMIP_Annual_tonnes!$A86,AN$1)</f>
        <v>262625.56</v>
      </c>
      <c r="AO86" cm="1">
        <f t="array" ref="AO86">INDEX('vsFISHMIP All TimeSteps'!$AK$3:$AP$1034,vsFISHMIP_Annual_tonnes!$A86,AO$1)</f>
        <v>0</v>
      </c>
      <c r="AP86" cm="1">
        <f t="array" ref="AP86">INDEX('vsFISHMIP All TimeSteps'!$AK$3:$AP$1034,vsFISHMIP_Annual_tonnes!$A86,AP$1)</f>
        <v>1890250.5</v>
      </c>
      <c r="AQ86" cm="1">
        <f t="array" ref="AQ86">INDEX('vsFISHMIP All TimeSteps'!$AK$3:$AP$1034,vsFISHMIP_Annual_tonnes!$A86,AQ$1)</f>
        <v>225112.61</v>
      </c>
      <c r="AT86">
        <v>2098</v>
      </c>
      <c r="AU86" cm="1">
        <f t="array" ref="AU86">INDEX('vsFISHMIP All TimeSteps'!$AT$3:$AY$1034,vsFISHMIP_Annual_tonnes!$A86,AU$1)</f>
        <v>137844.92000000001</v>
      </c>
      <c r="AV86" cm="1">
        <f t="array" ref="AV86">INDEX('vsFISHMIP All TimeSteps'!$AT$3:$AY$1034,vsFISHMIP_Annual_tonnes!$A86,AV$1)</f>
        <v>38693.599999999999</v>
      </c>
      <c r="AW86" cm="1">
        <f t="array" ref="AW86">INDEX('vsFISHMIP All TimeSteps'!$AT$3:$AY$1034,vsFISHMIP_Annual_tonnes!$A86,AW$1)</f>
        <v>369745.38</v>
      </c>
      <c r="AX86" cm="1">
        <f t="array" ref="AX86">INDEX('vsFISHMIP All TimeSteps'!$AT$3:$AY$1034,vsFISHMIP_Annual_tonnes!$A86,AX$1)</f>
        <v>0</v>
      </c>
      <c r="AY86" cm="1">
        <f t="array" ref="AY86">INDEX('vsFISHMIP All TimeSteps'!$AT$3:$AY$1034,vsFISHMIP_Annual_tonnes!$A86,AY$1)</f>
        <v>1599049</v>
      </c>
      <c r="AZ86" cm="1">
        <f t="array" ref="AZ86">INDEX('vsFISHMIP All TimeSteps'!$AT$3:$AY$1034,vsFISHMIP_Annual_tonnes!$A86,AZ$1)</f>
        <v>161873.51999999999</v>
      </c>
      <c r="BA86" s="5"/>
    </row>
    <row r="87" spans="1:53" x14ac:dyDescent="0.2">
      <c r="A87">
        <f t="shared" si="1"/>
        <v>1009</v>
      </c>
      <c r="C87">
        <v>2099</v>
      </c>
      <c r="D87" cm="1">
        <f t="array" ref="D87">INDEX('vsFISHMIP All TimeSteps'!$C$3:$P$1034,vsFISHMIP_Annual_tonnes!$A87,vsFISHMIP_Annual_tonnes!D$1)</f>
        <v>590016.56000000006</v>
      </c>
      <c r="E87" cm="1">
        <f t="array" ref="E87">INDEX('vsFISHMIP All TimeSteps'!$C$3:$P$1034,vsFISHMIP_Annual_tonnes!$A87,vsFISHMIP_Annual_tonnes!E$1)</f>
        <v>716512.61</v>
      </c>
      <c r="F87" cm="1">
        <f t="array" ref="F87">INDEX('vsFISHMIP All TimeSteps'!$C$3:$P$1034,vsFISHMIP_Annual_tonnes!$A87,vsFISHMIP_Annual_tonnes!F$1)</f>
        <v>345649.16</v>
      </c>
      <c r="G87">
        <v>3282.2406999999998</v>
      </c>
      <c r="H87">
        <v>3948.0037000000002</v>
      </c>
      <c r="I87" cm="1">
        <f t="array" ref="I87">INDEX('vsFISHMIP All TimeSteps'!$C$3:$P$1034,vsFISHMIP_Annual_tonnes!$A87,vsFISHMIP_Annual_tonnes!I$1)</f>
        <v>2129117.2000000002</v>
      </c>
      <c r="J87" cm="1">
        <f t="array" ref="J87">INDEX('vsFISHMIP All TimeSteps'!$C$3:$P$1034,vsFISHMIP_Annual_tonnes!$A87,vsFISHMIP_Annual_tonnes!J$1)</f>
        <v>5364499.5</v>
      </c>
      <c r="K87" cm="1">
        <f t="array" ref="K87">INDEX('vsFISHMIP All TimeSteps'!$C$3:$P$1034,vsFISHMIP_Annual_tonnes!$A87,vsFISHMIP_Annual_tonnes!K$1)</f>
        <v>3183836.5</v>
      </c>
      <c r="L87">
        <v>11135808</v>
      </c>
      <c r="M87">
        <v>2009045.9</v>
      </c>
      <c r="N87" cm="1">
        <f t="array" ref="N87">INDEX('vsFISHMIP All TimeSteps'!$C$3:$P$1034,vsFISHMIP_Annual_tonnes!$A87,vsFISHMIP_Annual_tonnes!N$1)</f>
        <v>463096.84</v>
      </c>
      <c r="O87" cm="1">
        <f t="array" ref="O87">INDEX('vsFISHMIP All TimeSteps'!$C$3:$P$1034,vsFISHMIP_Annual_tonnes!$A87,vsFISHMIP_Annual_tonnes!O$1)</f>
        <v>1166233.8999999999</v>
      </c>
      <c r="P87">
        <v>1400766.5</v>
      </c>
      <c r="Q87">
        <v>797876.75</v>
      </c>
      <c r="T87">
        <v>2099</v>
      </c>
      <c r="U87" cm="1">
        <f t="array" ref="U87">INDEX('vsFISHMIP All TimeSteps'!$T$3:$AG$1034,vsFISHMIP_Annual_tonnes!$A87,U$1)</f>
        <v>641298.19999999995</v>
      </c>
      <c r="V87" cm="1">
        <f t="array" ref="V87">INDEX('vsFISHMIP All TimeSteps'!$T$3:$AG$1034,vsFISHMIP_Annual_tonnes!$A87,V$1)</f>
        <v>489545.1</v>
      </c>
      <c r="W87" cm="1">
        <f t="array" ref="W87">INDEX('vsFISHMIP All TimeSteps'!$T$3:$AG$1034,vsFISHMIP_Annual_tonnes!$A87,W$1)</f>
        <v>260409.274</v>
      </c>
      <c r="X87">
        <v>2858.1352999999999</v>
      </c>
      <c r="Y87">
        <v>6958.9340000000002</v>
      </c>
      <c r="Z87" cm="1">
        <f t="array" ref="Z87">INDEX('vsFISHMIP All TimeSteps'!$T$3:$AG$1034,vsFISHMIP_Annual_tonnes!$A87,Z$1)</f>
        <v>1759060.2</v>
      </c>
      <c r="AA87" cm="1">
        <f t="array" ref="AA87">INDEX('vsFISHMIP All TimeSteps'!$T$3:$AG$1034,vsFISHMIP_Annual_tonnes!$A87,AA$1)</f>
        <v>201443.25</v>
      </c>
      <c r="AC87">
        <v>6390299</v>
      </c>
      <c r="AD87">
        <v>1793050.8</v>
      </c>
      <c r="AE87" cm="1">
        <f t="array" ref="AE87">INDEX('vsFISHMIP All TimeSteps'!$T$3:$AG$1034,vsFISHMIP_Annual_tonnes!$A87,AE$1)</f>
        <v>332433.44</v>
      </c>
      <c r="AF87" cm="1">
        <f t="array" ref="AF87">INDEX('vsFISHMIP All TimeSteps'!$T$3:$AG$1034,vsFISHMIP_Annual_tonnes!$A87,AF$1)</f>
        <v>1129205.6000000001</v>
      </c>
      <c r="AG87">
        <v>862901.94</v>
      </c>
      <c r="AH87">
        <v>795178.06</v>
      </c>
      <c r="AK87">
        <v>2099</v>
      </c>
      <c r="AL87" cm="1">
        <f t="array" ref="AL87">INDEX('vsFISHMIP All TimeSteps'!$AK$3:$AP$1034,vsFISHMIP_Annual_tonnes!$A87,AL$1)</f>
        <v>219449.64</v>
      </c>
      <c r="AM87" cm="1">
        <f t="array" ref="AM87">INDEX('vsFISHMIP All TimeSteps'!$AK$3:$AP$1034,vsFISHMIP_Annual_tonnes!$A87,AM$1)</f>
        <v>98650.83</v>
      </c>
      <c r="AN87" cm="1">
        <f t="array" ref="AN87">INDEX('vsFISHMIP All TimeSteps'!$AK$3:$AP$1034,vsFISHMIP_Annual_tonnes!$A87,AN$1)</f>
        <v>255311.94</v>
      </c>
      <c r="AO87" cm="1">
        <f t="array" ref="AO87">INDEX('vsFISHMIP All TimeSteps'!$AK$3:$AP$1034,vsFISHMIP_Annual_tonnes!$A87,AO$1)</f>
        <v>0</v>
      </c>
      <c r="AP87" cm="1">
        <f t="array" ref="AP87">INDEX('vsFISHMIP All TimeSteps'!$AK$3:$AP$1034,vsFISHMIP_Annual_tonnes!$A87,AP$1)</f>
        <v>1901846.6</v>
      </c>
      <c r="AQ87" cm="1">
        <f t="array" ref="AQ87">INDEX('vsFISHMIP All TimeSteps'!$AK$3:$AP$1034,vsFISHMIP_Annual_tonnes!$A87,AQ$1)</f>
        <v>227270.7</v>
      </c>
      <c r="AT87">
        <v>2099</v>
      </c>
      <c r="AU87" cm="1">
        <f t="array" ref="AU87">INDEX('vsFISHMIP All TimeSteps'!$AT$3:$AY$1034,vsFISHMIP_Annual_tonnes!$A87,AU$1)</f>
        <v>133710.48000000001</v>
      </c>
      <c r="AV87" cm="1">
        <f t="array" ref="AV87">INDEX('vsFISHMIP All TimeSteps'!$AT$3:$AY$1034,vsFISHMIP_Annual_tonnes!$A87,AV$1)</f>
        <v>42642.285000000003</v>
      </c>
      <c r="AW87" cm="1">
        <f t="array" ref="AW87">INDEX('vsFISHMIP All TimeSteps'!$AT$3:$AY$1034,vsFISHMIP_Annual_tonnes!$A87,AW$1)</f>
        <v>299293.34000000003</v>
      </c>
      <c r="AX87" cm="1">
        <f t="array" ref="AX87">INDEX('vsFISHMIP All TimeSteps'!$AT$3:$AY$1034,vsFISHMIP_Annual_tonnes!$A87,AX$1)</f>
        <v>0</v>
      </c>
      <c r="AY87" cm="1">
        <f t="array" ref="AY87">INDEX('vsFISHMIP All TimeSteps'!$AT$3:$AY$1034,vsFISHMIP_Annual_tonnes!$A87,AY$1)</f>
        <v>1598575.8</v>
      </c>
      <c r="AZ87" cm="1">
        <f t="array" ref="AZ87">INDEX('vsFISHMIP All TimeSteps'!$AT$3:$AY$1034,vsFISHMIP_Annual_tonnes!$A87,AZ$1)</f>
        <v>160484.48000000001</v>
      </c>
      <c r="BA87" s="5"/>
    </row>
    <row r="88" spans="1:53" x14ac:dyDescent="0.2">
      <c r="A88">
        <f t="shared" si="1"/>
        <v>1021</v>
      </c>
      <c r="C88">
        <v>2100</v>
      </c>
      <c r="D88" cm="1">
        <f t="array" ref="D88">INDEX('vsFISHMIP All TimeSteps'!$C$3:$P$1034,vsFISHMIP_Annual_tonnes!$A88,vsFISHMIP_Annual_tonnes!D$1)</f>
        <v>525274.43999999994</v>
      </c>
      <c r="E88" cm="1">
        <f t="array" ref="E88">INDEX('vsFISHMIP All TimeSteps'!$C$3:$P$1034,vsFISHMIP_Annual_tonnes!$A88,vsFISHMIP_Annual_tonnes!E$1)</f>
        <v>723534.89999999991</v>
      </c>
      <c r="F88" cm="1">
        <f t="array" ref="F88">INDEX('vsFISHMIP All TimeSteps'!$C$3:$P$1034,vsFISHMIP_Annual_tonnes!$A88,vsFISHMIP_Annual_tonnes!F$1)</f>
        <v>327915.28000000003</v>
      </c>
      <c r="G88">
        <v>3236.0989</v>
      </c>
      <c r="H88">
        <v>4155.2470000000003</v>
      </c>
      <c r="I88" cm="1">
        <f t="array" ref="I88">INDEX('vsFISHMIP All TimeSteps'!$C$3:$P$1034,vsFISHMIP_Annual_tonnes!$A88,vsFISHMIP_Annual_tonnes!I$1)</f>
        <v>2119420.2000000002</v>
      </c>
      <c r="J88" cm="1">
        <f t="array" ref="J88">INDEX('vsFISHMIP All TimeSteps'!$C$3:$P$1034,vsFISHMIP_Annual_tonnes!$A88,vsFISHMIP_Annual_tonnes!J$1)</f>
        <v>5268436.5</v>
      </c>
      <c r="K88" cm="1">
        <f t="array" ref="K88">INDEX('vsFISHMIP All TimeSteps'!$C$3:$P$1034,vsFISHMIP_Annual_tonnes!$A88,vsFISHMIP_Annual_tonnes!K$1)</f>
        <v>3216607.5</v>
      </c>
      <c r="L88">
        <v>10867023</v>
      </c>
      <c r="M88">
        <v>2052660.1</v>
      </c>
      <c r="N88" cm="1">
        <f t="array" ref="N88">INDEX('vsFISHMIP All TimeSteps'!$C$3:$P$1034,vsFISHMIP_Annual_tonnes!$A88,vsFISHMIP_Annual_tonnes!N$1)</f>
        <v>469201.56</v>
      </c>
      <c r="O88" cm="1">
        <f t="array" ref="O88">INDEX('vsFISHMIP All TimeSteps'!$C$3:$P$1034,vsFISHMIP_Annual_tonnes!$A88,vsFISHMIP_Annual_tonnes!O$1)</f>
        <v>1154188.8</v>
      </c>
      <c r="P88">
        <v>1313394.8999999999</v>
      </c>
      <c r="Q88">
        <v>834317.94</v>
      </c>
      <c r="T88">
        <v>2100</v>
      </c>
      <c r="U88" cm="1">
        <f t="array" ref="U88">INDEX('vsFISHMIP All TimeSteps'!$T$3:$AG$1034,vsFISHMIP_Annual_tonnes!$A88,U$1)</f>
        <v>648198.80000000005</v>
      </c>
      <c r="V88" cm="1">
        <f t="array" ref="V88">INDEX('vsFISHMIP All TimeSteps'!$T$3:$AG$1034,vsFISHMIP_Annual_tonnes!$A88,V$1)</f>
        <v>465891.03</v>
      </c>
      <c r="W88" cm="1">
        <f t="array" ref="W88">INDEX('vsFISHMIP All TimeSteps'!$T$3:$AG$1034,vsFISHMIP_Annual_tonnes!$A88,W$1)</f>
        <v>271827.69699999999</v>
      </c>
      <c r="X88">
        <v>2946.8634999999999</v>
      </c>
      <c r="Y88">
        <v>9296.3544999999995</v>
      </c>
      <c r="Z88" cm="1">
        <f t="array" ref="Z88">INDEX('vsFISHMIP All TimeSteps'!$T$3:$AG$1034,vsFISHMIP_Annual_tonnes!$A88,Z$1)</f>
        <v>1790726.9</v>
      </c>
      <c r="AA88" cm="1">
        <f t="array" ref="AA88">INDEX('vsFISHMIP All TimeSteps'!$T$3:$AG$1034,vsFISHMIP_Annual_tonnes!$A88,AA$1)</f>
        <v>198769.56</v>
      </c>
      <c r="AC88">
        <v>7025285.5</v>
      </c>
      <c r="AD88">
        <v>3161938.8</v>
      </c>
      <c r="AE88" cm="1">
        <f t="array" ref="AE88">INDEX('vsFISHMIP All TimeSteps'!$T$3:$AG$1034,vsFISHMIP_Annual_tonnes!$A88,AE$1)</f>
        <v>303986.28000000003</v>
      </c>
      <c r="AF88" cm="1">
        <f t="array" ref="AF88">INDEX('vsFISHMIP All TimeSteps'!$T$3:$AG$1034,vsFISHMIP_Annual_tonnes!$A88,AF$1)</f>
        <v>1026554.56</v>
      </c>
      <c r="AG88">
        <v>967587.9</v>
      </c>
      <c r="AH88">
        <v>1267823.8999999999</v>
      </c>
      <c r="AK88">
        <v>2100</v>
      </c>
      <c r="AL88" cm="1">
        <f t="array" ref="AL88">INDEX('vsFISHMIP All TimeSteps'!$AK$3:$AP$1034,vsFISHMIP_Annual_tonnes!$A88,AL$1)</f>
        <v>223343.28</v>
      </c>
      <c r="AM88" cm="1">
        <f t="array" ref="AM88">INDEX('vsFISHMIP All TimeSteps'!$AK$3:$AP$1034,vsFISHMIP_Annual_tonnes!$A88,AM$1)</f>
        <v>107173</v>
      </c>
      <c r="AN88" cm="1">
        <f t="array" ref="AN88">INDEX('vsFISHMIP All TimeSteps'!$AK$3:$AP$1034,vsFISHMIP_Annual_tonnes!$A88,AN$1)</f>
        <v>329752.5</v>
      </c>
      <c r="AO88" cm="1">
        <f t="array" ref="AO88">INDEX('vsFISHMIP All TimeSteps'!$AK$3:$AP$1034,vsFISHMIP_Annual_tonnes!$A88,AO$1)</f>
        <v>0</v>
      </c>
      <c r="AP88" cm="1">
        <f t="array" ref="AP88">INDEX('vsFISHMIP All TimeSteps'!$AK$3:$AP$1034,vsFISHMIP_Annual_tonnes!$A88,AP$1)</f>
        <v>1891044.6</v>
      </c>
      <c r="AQ88" cm="1">
        <f t="array" ref="AQ88">INDEX('vsFISHMIP All TimeSteps'!$AK$3:$AP$1034,vsFISHMIP_Annual_tonnes!$A88,AQ$1)</f>
        <v>228375.48</v>
      </c>
      <c r="AT88">
        <v>2100</v>
      </c>
      <c r="AU88" cm="1">
        <f t="array" ref="AU88">INDEX('vsFISHMIP All TimeSteps'!$AT$3:$AY$1034,vsFISHMIP_Annual_tonnes!$A88,AU$1)</f>
        <v>127360.48</v>
      </c>
      <c r="AV88" cm="1">
        <f t="array" ref="AV88">INDEX('vsFISHMIP All TimeSteps'!$AT$3:$AY$1034,vsFISHMIP_Annual_tonnes!$A88,AV$1)</f>
        <v>32518.45</v>
      </c>
      <c r="AW88" cm="1">
        <f t="array" ref="AW88">INDEX('vsFISHMIP All TimeSteps'!$AT$3:$AY$1034,vsFISHMIP_Annual_tonnes!$A88,AW$1)</f>
        <v>327567.44</v>
      </c>
      <c r="AX88" cm="1">
        <f t="array" ref="AX88">INDEX('vsFISHMIP All TimeSteps'!$AT$3:$AY$1034,vsFISHMIP_Annual_tonnes!$A88,AX$1)</f>
        <v>0</v>
      </c>
      <c r="AY88" cm="1">
        <f t="array" ref="AY88">INDEX('vsFISHMIP All TimeSteps'!$AT$3:$AY$1034,vsFISHMIP_Annual_tonnes!$A88,AY$1)</f>
        <v>1631285.8</v>
      </c>
      <c r="AZ88" cm="1">
        <f t="array" ref="AZ88">INDEX('vsFISHMIP All TimeSteps'!$AT$3:$AY$1034,vsFISHMIP_Annual_tonnes!$A88,AZ$1)</f>
        <v>159440.94</v>
      </c>
      <c r="BA88" s="5"/>
    </row>
    <row r="89" spans="1:53" x14ac:dyDescent="0.2">
      <c r="T89" s="5"/>
      <c r="AK89" s="5"/>
      <c r="AT89" s="5"/>
      <c r="BA89" s="5"/>
    </row>
    <row r="90" spans="1:53" x14ac:dyDescent="0.2">
      <c r="T90" s="5"/>
      <c r="AK90" s="5"/>
      <c r="AT90" s="5"/>
      <c r="BA90" s="5"/>
    </row>
    <row r="91" spans="1:53" x14ac:dyDescent="0.2">
      <c r="T91" s="5"/>
      <c r="AK91" s="5"/>
      <c r="AT91" s="5"/>
      <c r="BA91" s="5"/>
    </row>
    <row r="92" spans="1:53" x14ac:dyDescent="0.2">
      <c r="T92" s="5"/>
      <c r="AK92" s="5"/>
      <c r="AT92" s="5"/>
      <c r="BA92" s="5"/>
    </row>
    <row r="93" spans="1:53" x14ac:dyDescent="0.2">
      <c r="T93" s="5"/>
      <c r="AK93" s="5"/>
      <c r="AT93" s="5"/>
      <c r="BA93" s="5"/>
    </row>
    <row r="94" spans="1:53" x14ac:dyDescent="0.2">
      <c r="T94" s="5"/>
      <c r="AK94" s="5"/>
      <c r="AT94" s="5"/>
      <c r="BA94" s="5"/>
    </row>
    <row r="95" spans="1:53" x14ac:dyDescent="0.2">
      <c r="T95" s="5"/>
      <c r="AK95" s="5"/>
      <c r="AT95" s="5"/>
      <c r="BA95" s="5"/>
    </row>
    <row r="96" spans="1:53" x14ac:dyDescent="0.2">
      <c r="T96" s="5"/>
      <c r="AK96" s="5"/>
      <c r="AT96" s="5"/>
      <c r="BA96" s="5"/>
    </row>
    <row r="97" spans="20:53" x14ac:dyDescent="0.2">
      <c r="T97" s="5"/>
      <c r="AK97" s="5"/>
      <c r="AT97" s="5"/>
      <c r="BA97" s="5"/>
    </row>
    <row r="98" spans="20:53" x14ac:dyDescent="0.2">
      <c r="T98" s="5"/>
      <c r="AK98" s="5"/>
      <c r="AT98" s="5"/>
      <c r="BA98" s="5"/>
    </row>
    <row r="99" spans="20:53" x14ac:dyDescent="0.2">
      <c r="T99" s="5"/>
      <c r="AK99" s="5"/>
      <c r="AT99" s="5"/>
      <c r="BA99" s="5"/>
    </row>
    <row r="100" spans="20:53" x14ac:dyDescent="0.2">
      <c r="T100" s="5"/>
      <c r="AK100" s="5"/>
      <c r="AT100" s="5"/>
      <c r="BA100" s="5"/>
    </row>
    <row r="101" spans="20:53" x14ac:dyDescent="0.2">
      <c r="T101" s="5"/>
      <c r="AK101" s="5"/>
      <c r="AT101" s="5"/>
      <c r="BA101" s="5"/>
    </row>
    <row r="102" spans="20:53" x14ac:dyDescent="0.2">
      <c r="T102" s="5"/>
      <c r="AK102" s="5"/>
      <c r="AT102" s="5"/>
      <c r="BA102" s="5"/>
    </row>
    <row r="103" spans="20:53" x14ac:dyDescent="0.2">
      <c r="T103" s="5"/>
      <c r="AK103" s="5"/>
      <c r="AT103" s="5"/>
      <c r="BA103" s="5"/>
    </row>
    <row r="104" spans="20:53" x14ac:dyDescent="0.2">
      <c r="T104" s="5"/>
      <c r="AK104" s="5"/>
      <c r="AT104" s="5"/>
      <c r="BA104" s="5"/>
    </row>
    <row r="105" spans="20:53" x14ac:dyDescent="0.2">
      <c r="T105" s="5"/>
      <c r="AK105" s="5"/>
      <c r="AT105" s="5"/>
      <c r="BA105" s="5"/>
    </row>
    <row r="106" spans="20:53" x14ac:dyDescent="0.2">
      <c r="T106" s="5"/>
      <c r="AK106" s="5"/>
      <c r="AT106" s="5"/>
      <c r="BA106" s="5"/>
    </row>
    <row r="107" spans="20:53" x14ac:dyDescent="0.2">
      <c r="T107" s="5"/>
      <c r="AK107" s="5"/>
      <c r="AT107" s="5"/>
      <c r="BA107" s="5"/>
    </row>
    <row r="108" spans="20:53" x14ac:dyDescent="0.2">
      <c r="T108" s="5"/>
      <c r="AK108" s="5"/>
      <c r="AT108" s="5"/>
      <c r="BA108" s="5"/>
    </row>
    <row r="109" spans="20:53" x14ac:dyDescent="0.2">
      <c r="T109" s="5"/>
      <c r="AK109" s="5"/>
      <c r="AT109" s="5"/>
      <c r="BA109" s="5"/>
    </row>
    <row r="110" spans="20:53" x14ac:dyDescent="0.2">
      <c r="T110" s="5"/>
      <c r="AK110" s="5"/>
      <c r="AT110" s="5"/>
      <c r="BA110" s="5"/>
    </row>
    <row r="111" spans="20:53" x14ac:dyDescent="0.2">
      <c r="T111" s="5"/>
      <c r="AK111" s="5"/>
      <c r="AT111" s="5"/>
      <c r="BA111" s="5"/>
    </row>
    <row r="112" spans="20:53" x14ac:dyDescent="0.2">
      <c r="T112" s="5"/>
      <c r="AK112" s="5"/>
      <c r="AT112" s="5"/>
      <c r="BA112" s="5"/>
    </row>
    <row r="113" spans="20:53" x14ac:dyDescent="0.2">
      <c r="T113" s="5"/>
      <c r="AK113" s="5"/>
      <c r="AT113" s="5"/>
      <c r="BA113" s="5"/>
    </row>
    <row r="114" spans="20:53" x14ac:dyDescent="0.2">
      <c r="T114" s="5"/>
      <c r="AK114" s="5"/>
      <c r="AT114" s="5"/>
      <c r="BA114" s="5"/>
    </row>
    <row r="115" spans="20:53" x14ac:dyDescent="0.2">
      <c r="T115" s="5"/>
      <c r="AK115" s="5"/>
      <c r="AT115" s="5"/>
      <c r="BA115" s="5"/>
    </row>
    <row r="116" spans="20:53" x14ac:dyDescent="0.2">
      <c r="T116" s="5"/>
      <c r="AK116" s="5"/>
      <c r="AT116" s="5"/>
      <c r="BA116" s="5"/>
    </row>
    <row r="117" spans="20:53" x14ac:dyDescent="0.2">
      <c r="T117" s="5"/>
      <c r="AK117" s="5"/>
      <c r="AT117" s="5"/>
      <c r="BA117" s="5"/>
    </row>
    <row r="118" spans="20:53" x14ac:dyDescent="0.2">
      <c r="T118" s="5"/>
      <c r="AK118" s="5"/>
      <c r="AT118" s="5"/>
      <c r="BA118" s="5"/>
    </row>
    <row r="119" spans="20:53" x14ac:dyDescent="0.2">
      <c r="T119" s="5"/>
      <c r="AK119" s="5"/>
      <c r="AT119" s="5"/>
      <c r="BA119" s="5"/>
    </row>
    <row r="120" spans="20:53" x14ac:dyDescent="0.2">
      <c r="T120" s="5"/>
      <c r="AK120" s="5"/>
      <c r="AT120" s="5"/>
      <c r="BA120" s="5"/>
    </row>
    <row r="121" spans="20:53" x14ac:dyDescent="0.2">
      <c r="T121" s="5"/>
      <c r="AK121" s="5"/>
      <c r="AT121" s="5"/>
      <c r="BA121" s="5"/>
    </row>
    <row r="122" spans="20:53" x14ac:dyDescent="0.2">
      <c r="T122" s="5"/>
      <c r="AK122" s="5"/>
      <c r="AT122" s="5"/>
      <c r="BA122" s="5"/>
    </row>
    <row r="123" spans="20:53" x14ac:dyDescent="0.2">
      <c r="T123" s="5"/>
      <c r="AK123" s="5"/>
      <c r="AT123" s="5"/>
      <c r="BA123" s="5"/>
    </row>
    <row r="124" spans="20:53" x14ac:dyDescent="0.2">
      <c r="T124" s="5"/>
      <c r="AK124" s="5"/>
      <c r="AT124" s="5"/>
      <c r="BA124" s="5"/>
    </row>
    <row r="125" spans="20:53" x14ac:dyDescent="0.2">
      <c r="T125" s="5"/>
      <c r="AK125" s="5"/>
      <c r="AT125" s="5"/>
      <c r="BA125" s="5"/>
    </row>
    <row r="126" spans="20:53" x14ac:dyDescent="0.2">
      <c r="T126" s="5"/>
      <c r="AK126" s="5"/>
      <c r="AT126" s="5"/>
      <c r="BA126" s="5"/>
    </row>
    <row r="127" spans="20:53" x14ac:dyDescent="0.2">
      <c r="T127" s="5"/>
      <c r="AK127" s="5"/>
      <c r="AT127" s="5"/>
      <c r="BA127" s="5"/>
    </row>
    <row r="128" spans="20:53" x14ac:dyDescent="0.2">
      <c r="T128" s="5"/>
      <c r="AK128" s="5"/>
      <c r="AT128" s="5"/>
      <c r="BA128" s="5"/>
    </row>
    <row r="129" spans="20:53" x14ac:dyDescent="0.2">
      <c r="T129" s="5"/>
      <c r="AK129" s="5"/>
      <c r="AT129" s="5"/>
      <c r="BA129" s="5"/>
    </row>
    <row r="130" spans="20:53" x14ac:dyDescent="0.2">
      <c r="T130" s="5"/>
      <c r="AK130" s="5"/>
      <c r="AT130" s="5"/>
      <c r="BA130" s="5"/>
    </row>
    <row r="131" spans="20:53" x14ac:dyDescent="0.2">
      <c r="T131" s="5"/>
      <c r="AK131" s="5"/>
      <c r="AT131" s="5"/>
      <c r="BA131" s="5"/>
    </row>
    <row r="132" spans="20:53" x14ac:dyDescent="0.2">
      <c r="T132" s="5"/>
      <c r="AK132" s="5"/>
      <c r="AT132" s="5"/>
      <c r="BA132" s="5"/>
    </row>
    <row r="133" spans="20:53" x14ac:dyDescent="0.2">
      <c r="T133" s="5"/>
      <c r="AK133" s="5"/>
      <c r="AT133" s="5"/>
      <c r="BA133" s="5"/>
    </row>
    <row r="134" spans="20:53" x14ac:dyDescent="0.2">
      <c r="T134" s="5"/>
      <c r="AK134" s="5"/>
      <c r="AT134" s="5"/>
      <c r="BA134" s="5"/>
    </row>
    <row r="135" spans="20:53" x14ac:dyDescent="0.2">
      <c r="T135" s="5"/>
      <c r="AK135" s="5"/>
      <c r="AT135" s="5"/>
      <c r="BA135" s="5"/>
    </row>
    <row r="136" spans="20:53" x14ac:dyDescent="0.2">
      <c r="T136" s="5"/>
      <c r="AK136" s="5"/>
      <c r="AT136" s="5"/>
      <c r="BA136" s="5"/>
    </row>
    <row r="137" spans="20:53" x14ac:dyDescent="0.2">
      <c r="T137" s="5"/>
      <c r="AK137" s="5"/>
      <c r="AT137" s="5"/>
      <c r="BA137" s="5"/>
    </row>
    <row r="138" spans="20:53" x14ac:dyDescent="0.2">
      <c r="T138" s="5"/>
      <c r="AK138" s="5"/>
      <c r="AT138" s="5"/>
      <c r="BA138" s="5"/>
    </row>
    <row r="139" spans="20:53" x14ac:dyDescent="0.2">
      <c r="T139" s="5"/>
      <c r="AK139" s="5"/>
      <c r="AT139" s="5"/>
      <c r="BA139" s="5"/>
    </row>
    <row r="140" spans="20:53" x14ac:dyDescent="0.2">
      <c r="T140" s="5"/>
      <c r="AK140" s="5"/>
      <c r="AT140" s="5"/>
      <c r="BA140" s="5"/>
    </row>
    <row r="141" spans="20:53" x14ac:dyDescent="0.2">
      <c r="T141" s="5"/>
      <c r="AK141" s="5"/>
      <c r="AT141" s="5"/>
      <c r="BA141" s="5"/>
    </row>
    <row r="142" spans="20:53" x14ac:dyDescent="0.2">
      <c r="T142" s="5"/>
      <c r="AK142" s="5"/>
      <c r="AT142" s="5"/>
      <c r="BA142" s="5"/>
    </row>
    <row r="143" spans="20:53" x14ac:dyDescent="0.2">
      <c r="T143" s="5"/>
      <c r="AK143" s="5"/>
      <c r="AT143" s="5"/>
      <c r="BA143" s="5"/>
    </row>
    <row r="144" spans="20:53" x14ac:dyDescent="0.2">
      <c r="T144" s="5"/>
      <c r="AK144" s="5"/>
      <c r="AT144" s="5"/>
      <c r="BA144" s="5"/>
    </row>
    <row r="145" spans="20:53" x14ac:dyDescent="0.2">
      <c r="T145" s="5"/>
      <c r="AK145" s="5"/>
      <c r="AT145" s="5"/>
      <c r="BA145" s="5"/>
    </row>
    <row r="146" spans="20:53" x14ac:dyDescent="0.2">
      <c r="T146" s="5"/>
      <c r="AK146" s="5"/>
      <c r="AT146" s="5"/>
      <c r="BA146" s="5"/>
    </row>
    <row r="147" spans="20:53" x14ac:dyDescent="0.2">
      <c r="T147" s="5"/>
      <c r="AK147" s="5"/>
      <c r="AT147" s="5"/>
      <c r="BA147" s="5"/>
    </row>
    <row r="148" spans="20:53" x14ac:dyDescent="0.2">
      <c r="T148" s="5"/>
      <c r="AK148" s="5"/>
      <c r="AT148" s="5"/>
      <c r="BA148" s="5"/>
    </row>
    <row r="149" spans="20:53" x14ac:dyDescent="0.2">
      <c r="T149" s="5"/>
      <c r="AK149" s="5"/>
      <c r="AT149" s="5"/>
      <c r="BA149" s="5"/>
    </row>
    <row r="150" spans="20:53" x14ac:dyDescent="0.2">
      <c r="T150" s="5"/>
      <c r="AK150" s="5"/>
      <c r="AT150" s="5"/>
      <c r="BA150" s="5"/>
    </row>
    <row r="151" spans="20:53" x14ac:dyDescent="0.2">
      <c r="T151" s="5"/>
      <c r="AK151" s="5"/>
      <c r="AT151" s="5"/>
      <c r="BA151" s="5"/>
    </row>
    <row r="152" spans="20:53" x14ac:dyDescent="0.2">
      <c r="T152" s="5"/>
      <c r="AK152" s="5"/>
      <c r="AT152" s="5"/>
      <c r="BA152" s="5"/>
    </row>
    <row r="153" spans="20:53" x14ac:dyDescent="0.2">
      <c r="T153" s="5"/>
      <c r="AK153" s="5"/>
      <c r="AT153" s="5"/>
      <c r="BA153" s="5"/>
    </row>
    <row r="154" spans="20:53" x14ac:dyDescent="0.2">
      <c r="T154" s="5"/>
      <c r="AK154" s="5"/>
      <c r="AT154" s="5"/>
      <c r="BA154" s="5"/>
    </row>
    <row r="155" spans="20:53" x14ac:dyDescent="0.2">
      <c r="T155" s="5"/>
      <c r="AK155" s="5"/>
      <c r="AT155" s="5"/>
      <c r="BA155" s="5"/>
    </row>
    <row r="156" spans="20:53" x14ac:dyDescent="0.2">
      <c r="T156" s="5"/>
      <c r="AK156" s="5"/>
      <c r="AT156" s="5"/>
      <c r="BA156" s="5"/>
    </row>
    <row r="157" spans="20:53" x14ac:dyDescent="0.2">
      <c r="T157" s="5"/>
      <c r="AK157" s="5"/>
      <c r="AT157" s="5"/>
      <c r="BA157" s="5"/>
    </row>
    <row r="158" spans="20:53" x14ac:dyDescent="0.2">
      <c r="T158" s="5"/>
      <c r="AK158" s="5"/>
      <c r="AT158" s="5"/>
      <c r="BA158" s="5"/>
    </row>
    <row r="159" spans="20:53" x14ac:dyDescent="0.2">
      <c r="T159" s="5"/>
      <c r="AK159" s="5"/>
      <c r="AT159" s="5"/>
      <c r="BA159" s="5"/>
    </row>
    <row r="160" spans="20:53" x14ac:dyDescent="0.2">
      <c r="T160" s="5"/>
      <c r="AK160" s="5"/>
      <c r="AT160" s="5"/>
      <c r="BA160" s="5"/>
    </row>
    <row r="161" spans="20:53" x14ac:dyDescent="0.2">
      <c r="T161" s="5"/>
      <c r="AK161" s="5"/>
      <c r="AT161" s="5"/>
      <c r="BA161" s="5"/>
    </row>
    <row r="162" spans="20:53" x14ac:dyDescent="0.2">
      <c r="T162" s="5"/>
      <c r="AK162" s="5"/>
      <c r="AT162" s="5"/>
      <c r="BA162" s="5"/>
    </row>
    <row r="163" spans="20:53" x14ac:dyDescent="0.2">
      <c r="T163" s="5"/>
      <c r="AK163" s="5"/>
      <c r="AT163" s="5"/>
      <c r="BA163" s="5"/>
    </row>
    <row r="164" spans="20:53" x14ac:dyDescent="0.2">
      <c r="T164" s="5"/>
      <c r="AK164" s="5"/>
      <c r="AT164" s="5"/>
      <c r="BA164" s="5"/>
    </row>
    <row r="165" spans="20:53" x14ac:dyDescent="0.2">
      <c r="T165" s="5"/>
      <c r="AK165" s="5"/>
      <c r="AT165" s="5"/>
      <c r="BA165" s="5"/>
    </row>
    <row r="166" spans="20:53" x14ac:dyDescent="0.2">
      <c r="T166" s="5"/>
      <c r="AK166" s="5"/>
      <c r="AT166" s="5"/>
      <c r="BA166" s="5"/>
    </row>
    <row r="167" spans="20:53" x14ac:dyDescent="0.2">
      <c r="T167" s="5"/>
      <c r="AK167" s="5"/>
      <c r="AT167" s="5"/>
      <c r="BA167" s="5"/>
    </row>
    <row r="168" spans="20:53" x14ac:dyDescent="0.2">
      <c r="T168" s="5"/>
      <c r="AK168" s="5"/>
      <c r="AT168" s="5"/>
      <c r="BA168" s="5"/>
    </row>
    <row r="169" spans="20:53" x14ac:dyDescent="0.2">
      <c r="T169" s="5"/>
      <c r="AK169" s="5"/>
      <c r="AT169" s="5"/>
      <c r="BA169" s="5"/>
    </row>
    <row r="170" spans="20:53" x14ac:dyDescent="0.2">
      <c r="T170" s="5"/>
      <c r="AK170" s="5"/>
      <c r="AT170" s="5"/>
      <c r="BA170" s="5"/>
    </row>
    <row r="171" spans="20:53" x14ac:dyDescent="0.2">
      <c r="T171" s="5"/>
      <c r="AK171" s="5"/>
      <c r="AT171" s="5"/>
      <c r="BA171" s="5"/>
    </row>
    <row r="172" spans="20:53" x14ac:dyDescent="0.2">
      <c r="T172" s="5"/>
      <c r="AK172" s="5"/>
      <c r="AT172" s="5"/>
      <c r="BA172" s="5"/>
    </row>
    <row r="173" spans="20:53" x14ac:dyDescent="0.2">
      <c r="T173" s="5"/>
      <c r="AK173" s="5"/>
      <c r="AT173" s="5"/>
      <c r="BA173" s="5"/>
    </row>
    <row r="174" spans="20:53" x14ac:dyDescent="0.2">
      <c r="T174" s="5"/>
      <c r="AK174" s="5"/>
      <c r="AT174" s="5"/>
      <c r="BA174" s="5"/>
    </row>
    <row r="175" spans="20:53" x14ac:dyDescent="0.2">
      <c r="T175" s="5"/>
      <c r="AK175" s="5"/>
      <c r="AT175" s="5"/>
      <c r="BA175" s="5"/>
    </row>
    <row r="176" spans="20:53" x14ac:dyDescent="0.2">
      <c r="T176" s="5"/>
      <c r="AK176" s="5"/>
      <c r="AT176" s="5"/>
      <c r="BA176" s="5"/>
    </row>
    <row r="177" spans="20:53" x14ac:dyDescent="0.2">
      <c r="T177" s="5"/>
      <c r="AK177" s="5"/>
      <c r="AT177" s="5"/>
      <c r="BA177" s="5"/>
    </row>
    <row r="178" spans="20:53" x14ac:dyDescent="0.2">
      <c r="T178" s="5"/>
      <c r="AK178" s="5"/>
      <c r="AT178" s="5"/>
      <c r="BA178" s="5"/>
    </row>
    <row r="179" spans="20:53" x14ac:dyDescent="0.2">
      <c r="T179" s="5"/>
      <c r="AK179" s="5"/>
      <c r="AT179" s="5"/>
      <c r="BA179" s="5"/>
    </row>
    <row r="180" spans="20:53" x14ac:dyDescent="0.2">
      <c r="T180" s="5"/>
      <c r="AK180" s="5"/>
      <c r="AT180" s="5"/>
      <c r="BA180" s="5"/>
    </row>
    <row r="181" spans="20:53" x14ac:dyDescent="0.2">
      <c r="T181" s="5"/>
      <c r="AK181" s="5"/>
      <c r="AT181" s="5"/>
      <c r="BA181" s="5"/>
    </row>
    <row r="182" spans="20:53" x14ac:dyDescent="0.2">
      <c r="T182" s="5"/>
      <c r="AK182" s="5"/>
      <c r="AT182" s="5"/>
      <c r="BA182" s="5"/>
    </row>
    <row r="183" spans="20:53" x14ac:dyDescent="0.2">
      <c r="T183" s="5"/>
      <c r="AK183" s="5"/>
      <c r="AT183" s="5"/>
      <c r="BA183" s="5"/>
    </row>
    <row r="184" spans="20:53" x14ac:dyDescent="0.2">
      <c r="T184" s="5"/>
      <c r="AK184" s="5"/>
      <c r="AT184" s="5"/>
      <c r="BA184" s="5"/>
    </row>
    <row r="185" spans="20:53" x14ac:dyDescent="0.2">
      <c r="T185" s="5"/>
      <c r="AK185" s="5"/>
      <c r="AT185" s="5"/>
      <c r="BA185" s="5"/>
    </row>
    <row r="186" spans="20:53" x14ac:dyDescent="0.2">
      <c r="T186" s="5"/>
      <c r="AK186" s="5"/>
      <c r="AT186" s="5"/>
      <c r="BA186" s="5"/>
    </row>
    <row r="187" spans="20:53" x14ac:dyDescent="0.2">
      <c r="T187" s="5"/>
      <c r="AK187" s="5"/>
      <c r="AT187" s="5"/>
      <c r="BA187" s="5"/>
    </row>
    <row r="188" spans="20:53" x14ac:dyDescent="0.2">
      <c r="T188" s="5"/>
      <c r="AK188" s="5"/>
      <c r="AT188" s="5"/>
      <c r="BA188" s="5"/>
    </row>
    <row r="189" spans="20:53" x14ac:dyDescent="0.2">
      <c r="T189" s="5"/>
      <c r="AK189" s="5"/>
      <c r="AT189" s="5"/>
      <c r="BA189" s="5"/>
    </row>
    <row r="190" spans="20:53" x14ac:dyDescent="0.2">
      <c r="T190" s="5"/>
      <c r="AK190" s="5"/>
      <c r="AT190" s="5"/>
      <c r="BA190" s="5"/>
    </row>
    <row r="191" spans="20:53" x14ac:dyDescent="0.2">
      <c r="T191" s="5"/>
      <c r="AK191" s="5"/>
      <c r="AT191" s="5"/>
      <c r="BA191" s="5"/>
    </row>
    <row r="192" spans="20:53" x14ac:dyDescent="0.2">
      <c r="T192" s="5"/>
      <c r="AK192" s="5"/>
      <c r="AT192" s="5"/>
      <c r="BA192" s="5"/>
    </row>
    <row r="193" spans="20:53" x14ac:dyDescent="0.2">
      <c r="T193" s="5"/>
      <c r="AK193" s="5"/>
      <c r="AT193" s="5"/>
      <c r="BA193" s="5"/>
    </row>
    <row r="194" spans="20:53" x14ac:dyDescent="0.2">
      <c r="T194" s="5"/>
      <c r="AK194" s="5"/>
      <c r="AT194" s="5"/>
      <c r="BA194" s="5"/>
    </row>
    <row r="195" spans="20:53" x14ac:dyDescent="0.2">
      <c r="T195" s="5"/>
      <c r="AK195" s="5"/>
      <c r="AT195" s="5"/>
      <c r="BA195" s="5"/>
    </row>
    <row r="196" spans="20:53" x14ac:dyDescent="0.2">
      <c r="T196" s="5"/>
      <c r="AK196" s="5"/>
      <c r="AT196" s="5"/>
      <c r="BA196" s="5"/>
    </row>
    <row r="197" spans="20:53" x14ac:dyDescent="0.2">
      <c r="T197" s="5"/>
      <c r="AK197" s="5"/>
      <c r="AT197" s="5"/>
      <c r="BA197" s="5"/>
    </row>
    <row r="198" spans="20:53" x14ac:dyDescent="0.2">
      <c r="T198" s="5"/>
      <c r="AK198" s="5"/>
      <c r="AT198" s="5"/>
      <c r="BA198" s="5"/>
    </row>
    <row r="199" spans="20:53" x14ac:dyDescent="0.2">
      <c r="T199" s="5"/>
      <c r="AK199" s="5"/>
      <c r="AT199" s="5"/>
      <c r="BA199" s="5"/>
    </row>
    <row r="200" spans="20:53" x14ac:dyDescent="0.2">
      <c r="T200" s="5"/>
      <c r="AK200" s="5"/>
      <c r="AT200" s="5"/>
      <c r="BA200" s="5"/>
    </row>
    <row r="201" spans="20:53" x14ac:dyDescent="0.2">
      <c r="T201" s="5"/>
      <c r="AK201" s="5"/>
      <c r="AT201" s="5"/>
      <c r="BA201" s="5"/>
    </row>
    <row r="202" spans="20:53" x14ac:dyDescent="0.2">
      <c r="T202" s="5"/>
      <c r="AK202" s="5"/>
      <c r="AT202" s="5"/>
      <c r="BA202" s="5"/>
    </row>
    <row r="203" spans="20:53" x14ac:dyDescent="0.2">
      <c r="T203" s="5"/>
      <c r="AK203" s="5"/>
      <c r="AT203" s="5"/>
      <c r="BA203" s="5"/>
    </row>
    <row r="204" spans="20:53" x14ac:dyDescent="0.2">
      <c r="T204" s="5"/>
      <c r="AK204" s="5"/>
      <c r="AT204" s="5"/>
      <c r="BA204" s="5"/>
    </row>
    <row r="205" spans="20:53" x14ac:dyDescent="0.2">
      <c r="T205" s="5"/>
      <c r="AK205" s="5"/>
      <c r="AT205" s="5"/>
      <c r="BA205" s="5"/>
    </row>
    <row r="206" spans="20:53" x14ac:dyDescent="0.2">
      <c r="T206" s="5"/>
      <c r="AK206" s="5"/>
      <c r="AT206" s="5"/>
      <c r="BA206" s="5"/>
    </row>
    <row r="207" spans="20:53" x14ac:dyDescent="0.2">
      <c r="T207" s="5"/>
      <c r="AK207" s="5"/>
      <c r="AT207" s="5"/>
      <c r="BA207" s="5"/>
    </row>
    <row r="208" spans="20:53" x14ac:dyDescent="0.2">
      <c r="T208" s="5"/>
      <c r="AK208" s="5"/>
      <c r="AT208" s="5"/>
      <c r="BA208" s="5"/>
    </row>
    <row r="209" spans="20:53" x14ac:dyDescent="0.2">
      <c r="T209" s="5"/>
      <c r="AK209" s="5"/>
      <c r="AT209" s="5"/>
      <c r="BA209" s="5"/>
    </row>
    <row r="210" spans="20:53" x14ac:dyDescent="0.2">
      <c r="T210" s="5"/>
      <c r="AK210" s="5"/>
      <c r="AT210" s="5"/>
      <c r="BA210" s="5"/>
    </row>
    <row r="211" spans="20:53" x14ac:dyDescent="0.2">
      <c r="T211" s="5"/>
      <c r="AK211" s="5"/>
      <c r="AT211" s="5"/>
      <c r="BA211" s="5"/>
    </row>
    <row r="212" spans="20:53" x14ac:dyDescent="0.2">
      <c r="T212" s="5"/>
      <c r="AK212" s="5"/>
      <c r="AT212" s="5"/>
      <c r="BA212" s="5"/>
    </row>
    <row r="213" spans="20:53" x14ac:dyDescent="0.2">
      <c r="T213" s="5"/>
      <c r="AK213" s="5"/>
      <c r="AT213" s="5"/>
      <c r="BA213" s="5"/>
    </row>
    <row r="214" spans="20:53" x14ac:dyDescent="0.2">
      <c r="T214" s="5"/>
      <c r="AK214" s="5"/>
      <c r="AT214" s="5"/>
      <c r="BA214" s="5"/>
    </row>
    <row r="215" spans="20:53" x14ac:dyDescent="0.2">
      <c r="T215" s="5"/>
      <c r="AK215" s="5"/>
      <c r="AT215" s="5"/>
      <c r="BA215" s="5"/>
    </row>
    <row r="216" spans="20:53" x14ac:dyDescent="0.2">
      <c r="T216" s="5"/>
      <c r="AK216" s="5"/>
      <c r="AT216" s="5"/>
      <c r="BA216" s="5"/>
    </row>
    <row r="217" spans="20:53" x14ac:dyDescent="0.2">
      <c r="T217" s="5"/>
      <c r="AK217" s="5"/>
      <c r="AT217" s="5"/>
      <c r="BA217" s="5"/>
    </row>
    <row r="218" spans="20:53" x14ac:dyDescent="0.2">
      <c r="T218" s="5"/>
      <c r="AK218" s="5"/>
      <c r="AT218" s="5"/>
      <c r="BA218" s="5"/>
    </row>
    <row r="219" spans="20:53" x14ac:dyDescent="0.2">
      <c r="T219" s="5"/>
      <c r="AK219" s="5"/>
      <c r="AT219" s="5"/>
      <c r="BA219" s="5"/>
    </row>
    <row r="220" spans="20:53" x14ac:dyDescent="0.2">
      <c r="T220" s="5"/>
      <c r="AK220" s="5"/>
      <c r="AT220" s="5"/>
      <c r="BA220" s="5"/>
    </row>
    <row r="221" spans="20:53" x14ac:dyDescent="0.2">
      <c r="T221" s="5"/>
      <c r="AK221" s="5"/>
      <c r="AT221" s="5"/>
      <c r="BA221" s="5"/>
    </row>
    <row r="222" spans="20:53" x14ac:dyDescent="0.2">
      <c r="T222" s="5"/>
      <c r="AK222" s="5"/>
      <c r="AT222" s="5"/>
      <c r="BA222" s="5"/>
    </row>
    <row r="223" spans="20:53" x14ac:dyDescent="0.2">
      <c r="T223" s="5"/>
      <c r="AK223" s="5"/>
      <c r="AT223" s="5"/>
      <c r="BA223" s="5"/>
    </row>
    <row r="224" spans="20:53" x14ac:dyDescent="0.2">
      <c r="T224" s="5"/>
      <c r="AK224" s="5"/>
      <c r="AT224" s="5"/>
      <c r="BA224" s="5"/>
    </row>
    <row r="225" spans="20:53" x14ac:dyDescent="0.2">
      <c r="T225" s="5"/>
      <c r="AK225" s="5"/>
      <c r="AT225" s="5"/>
      <c r="BA225" s="5"/>
    </row>
    <row r="226" spans="20:53" x14ac:dyDescent="0.2">
      <c r="T226" s="5"/>
      <c r="AK226" s="5"/>
      <c r="AT226" s="5"/>
      <c r="BA226" s="5"/>
    </row>
    <row r="227" spans="20:53" x14ac:dyDescent="0.2">
      <c r="T227" s="5"/>
      <c r="AK227" s="5"/>
      <c r="AT227" s="5"/>
      <c r="BA227" s="5"/>
    </row>
    <row r="228" spans="20:53" x14ac:dyDescent="0.2">
      <c r="T228" s="5"/>
      <c r="AK228" s="5"/>
      <c r="AT228" s="5"/>
      <c r="BA228" s="5"/>
    </row>
    <row r="229" spans="20:53" x14ac:dyDescent="0.2">
      <c r="T229" s="5"/>
      <c r="AK229" s="5"/>
      <c r="AT229" s="5"/>
      <c r="BA229" s="5"/>
    </row>
    <row r="230" spans="20:53" x14ac:dyDescent="0.2">
      <c r="T230" s="5"/>
      <c r="AK230" s="5"/>
      <c r="AT230" s="5"/>
      <c r="BA230" s="5"/>
    </row>
    <row r="231" spans="20:53" x14ac:dyDescent="0.2">
      <c r="T231" s="5"/>
      <c r="AK231" s="5"/>
      <c r="AT231" s="5"/>
      <c r="BA231" s="5"/>
    </row>
    <row r="232" spans="20:53" x14ac:dyDescent="0.2">
      <c r="T232" s="5"/>
      <c r="AK232" s="5"/>
      <c r="AT232" s="5"/>
      <c r="BA232" s="5"/>
    </row>
    <row r="233" spans="20:53" x14ac:dyDescent="0.2">
      <c r="T233" s="5"/>
      <c r="AK233" s="5"/>
      <c r="AT233" s="5"/>
      <c r="BA233" s="5"/>
    </row>
    <row r="234" spans="20:53" x14ac:dyDescent="0.2">
      <c r="T234" s="5"/>
      <c r="AK234" s="5"/>
      <c r="AT234" s="5"/>
      <c r="BA234" s="5"/>
    </row>
    <row r="235" spans="20:53" x14ac:dyDescent="0.2">
      <c r="T235" s="5"/>
      <c r="AK235" s="5"/>
      <c r="AT235" s="5"/>
      <c r="BA235" s="5"/>
    </row>
    <row r="236" spans="20:53" x14ac:dyDescent="0.2">
      <c r="T236" s="5"/>
      <c r="AK236" s="5"/>
      <c r="AT236" s="5"/>
      <c r="BA236" s="5"/>
    </row>
    <row r="237" spans="20:53" x14ac:dyDescent="0.2">
      <c r="T237" s="5"/>
      <c r="AK237" s="5"/>
      <c r="AT237" s="5"/>
      <c r="BA237" s="5"/>
    </row>
    <row r="238" spans="20:53" x14ac:dyDescent="0.2">
      <c r="T238" s="5"/>
      <c r="AK238" s="5"/>
      <c r="AT238" s="5"/>
      <c r="BA238" s="5"/>
    </row>
    <row r="239" spans="20:53" x14ac:dyDescent="0.2">
      <c r="T239" s="5"/>
      <c r="AK239" s="5"/>
      <c r="AT239" s="5"/>
      <c r="BA239" s="5"/>
    </row>
    <row r="240" spans="20:53" x14ac:dyDescent="0.2">
      <c r="T240" s="5"/>
      <c r="AK240" s="5"/>
      <c r="AT240" s="5"/>
      <c r="BA240" s="5"/>
    </row>
    <row r="241" spans="20:53" x14ac:dyDescent="0.2">
      <c r="T241" s="5"/>
      <c r="AK241" s="5"/>
      <c r="AT241" s="5"/>
      <c r="BA241" s="5"/>
    </row>
    <row r="242" spans="20:53" x14ac:dyDescent="0.2">
      <c r="T242" s="5"/>
      <c r="AK242" s="5"/>
      <c r="AT242" s="5"/>
      <c r="BA242" s="5"/>
    </row>
    <row r="243" spans="20:53" x14ac:dyDescent="0.2">
      <c r="T243" s="5"/>
      <c r="AK243" s="5"/>
      <c r="AT243" s="5"/>
      <c r="BA243" s="5"/>
    </row>
    <row r="244" spans="20:53" x14ac:dyDescent="0.2">
      <c r="T244" s="5"/>
      <c r="AK244" s="5"/>
      <c r="AT244" s="5"/>
      <c r="BA244" s="5"/>
    </row>
    <row r="245" spans="20:53" x14ac:dyDescent="0.2">
      <c r="T245" s="5"/>
      <c r="AK245" s="5"/>
      <c r="AT245" s="5"/>
      <c r="BA245" s="5"/>
    </row>
    <row r="246" spans="20:53" x14ac:dyDescent="0.2">
      <c r="T246" s="5"/>
      <c r="AK246" s="5"/>
      <c r="AT246" s="5"/>
      <c r="BA246" s="5"/>
    </row>
    <row r="247" spans="20:53" x14ac:dyDescent="0.2">
      <c r="T247" s="5"/>
      <c r="AK247" s="5"/>
      <c r="AT247" s="5"/>
      <c r="BA247" s="5"/>
    </row>
    <row r="248" spans="20:53" x14ac:dyDescent="0.2">
      <c r="T248" s="5"/>
      <c r="AK248" s="5"/>
      <c r="AT248" s="5"/>
      <c r="BA248" s="5"/>
    </row>
    <row r="249" spans="20:53" x14ac:dyDescent="0.2">
      <c r="T249" s="5"/>
      <c r="AK249" s="5"/>
      <c r="AT249" s="5"/>
      <c r="BA249" s="5"/>
    </row>
    <row r="250" spans="20:53" x14ac:dyDescent="0.2">
      <c r="T250" s="5"/>
      <c r="AK250" s="5"/>
      <c r="AT250" s="5"/>
      <c r="BA250" s="5"/>
    </row>
    <row r="251" spans="20:53" x14ac:dyDescent="0.2">
      <c r="T251" s="5"/>
      <c r="AK251" s="5"/>
      <c r="AT251" s="5"/>
      <c r="BA251" s="5"/>
    </row>
    <row r="252" spans="20:53" x14ac:dyDescent="0.2">
      <c r="T252" s="5"/>
      <c r="AK252" s="5"/>
      <c r="AT252" s="5"/>
      <c r="BA252" s="5"/>
    </row>
    <row r="253" spans="20:53" x14ac:dyDescent="0.2">
      <c r="T253" s="5"/>
      <c r="AK253" s="5"/>
      <c r="AT253" s="5"/>
      <c r="BA253" s="5"/>
    </row>
    <row r="254" spans="20:53" x14ac:dyDescent="0.2">
      <c r="T254" s="5"/>
      <c r="AK254" s="5"/>
      <c r="AT254" s="5"/>
      <c r="BA254" s="5"/>
    </row>
    <row r="255" spans="20:53" x14ac:dyDescent="0.2">
      <c r="T255" s="5"/>
      <c r="AK255" s="5"/>
      <c r="AT255" s="5"/>
      <c r="BA255" s="5"/>
    </row>
    <row r="256" spans="20:53" x14ac:dyDescent="0.2">
      <c r="T256" s="5"/>
      <c r="AK256" s="5"/>
      <c r="AT256" s="5"/>
      <c r="BA256" s="5"/>
    </row>
    <row r="257" spans="20:53" x14ac:dyDescent="0.2">
      <c r="T257" s="5"/>
      <c r="AK257" s="5"/>
      <c r="AT257" s="5"/>
      <c r="BA257" s="5"/>
    </row>
    <row r="258" spans="20:53" x14ac:dyDescent="0.2">
      <c r="T258" s="5"/>
      <c r="AK258" s="5"/>
      <c r="AT258" s="5"/>
      <c r="BA258" s="5"/>
    </row>
    <row r="259" spans="20:53" x14ac:dyDescent="0.2">
      <c r="T259" s="5"/>
      <c r="AK259" s="5"/>
      <c r="AT259" s="5"/>
      <c r="BA259" s="5"/>
    </row>
    <row r="260" spans="20:53" x14ac:dyDescent="0.2">
      <c r="T260" s="5"/>
      <c r="AK260" s="5"/>
      <c r="AT260" s="5"/>
      <c r="BA260" s="5"/>
    </row>
    <row r="261" spans="20:53" x14ac:dyDescent="0.2">
      <c r="T261" s="5"/>
      <c r="AK261" s="5"/>
      <c r="AT261" s="5"/>
      <c r="BA261" s="5"/>
    </row>
    <row r="262" spans="20:53" x14ac:dyDescent="0.2">
      <c r="T262" s="5"/>
      <c r="AK262" s="5"/>
      <c r="AT262" s="5"/>
      <c r="BA262" s="5"/>
    </row>
    <row r="263" spans="20:53" x14ac:dyDescent="0.2">
      <c r="T263" s="5"/>
      <c r="AK263" s="5"/>
      <c r="AT263" s="5"/>
      <c r="BA263" s="5"/>
    </row>
    <row r="264" spans="20:53" x14ac:dyDescent="0.2">
      <c r="T264" s="5"/>
      <c r="AK264" s="5"/>
      <c r="AT264" s="5"/>
      <c r="BA264" s="5"/>
    </row>
    <row r="265" spans="20:53" x14ac:dyDescent="0.2">
      <c r="T265" s="5"/>
      <c r="AK265" s="5"/>
      <c r="AT265" s="5"/>
      <c r="BA265" s="5"/>
    </row>
    <row r="266" spans="20:53" x14ac:dyDescent="0.2">
      <c r="T266" s="5"/>
      <c r="AK266" s="5"/>
      <c r="AT266" s="5"/>
      <c r="BA266" s="5"/>
    </row>
    <row r="267" spans="20:53" x14ac:dyDescent="0.2">
      <c r="T267" s="5"/>
      <c r="AK267" s="5"/>
      <c r="AT267" s="5"/>
      <c r="BA267" s="5"/>
    </row>
    <row r="268" spans="20:53" x14ac:dyDescent="0.2">
      <c r="T268" s="5"/>
      <c r="AK268" s="5"/>
      <c r="AT268" s="5"/>
      <c r="BA268" s="5"/>
    </row>
    <row r="269" spans="20:53" x14ac:dyDescent="0.2">
      <c r="T269" s="5"/>
      <c r="AK269" s="5"/>
      <c r="AT269" s="5"/>
      <c r="BA269" s="5"/>
    </row>
    <row r="270" spans="20:53" x14ac:dyDescent="0.2">
      <c r="T270" s="5"/>
      <c r="AK270" s="5"/>
      <c r="AT270" s="5"/>
      <c r="BA270" s="5"/>
    </row>
    <row r="271" spans="20:53" x14ac:dyDescent="0.2">
      <c r="T271" s="5"/>
      <c r="AK271" s="5"/>
      <c r="AT271" s="5"/>
      <c r="BA271" s="5"/>
    </row>
    <row r="272" spans="20:53" x14ac:dyDescent="0.2">
      <c r="T272" s="5"/>
      <c r="AK272" s="5"/>
      <c r="AT272" s="5"/>
      <c r="BA272" s="5"/>
    </row>
    <row r="273" spans="20:53" x14ac:dyDescent="0.2">
      <c r="T273" s="5"/>
      <c r="AK273" s="5"/>
      <c r="AT273" s="5"/>
      <c r="BA273" s="5"/>
    </row>
    <row r="274" spans="20:53" x14ac:dyDescent="0.2">
      <c r="T274" s="5"/>
      <c r="AK274" s="5"/>
      <c r="AT274" s="5"/>
      <c r="BA274" s="5"/>
    </row>
    <row r="275" spans="20:53" x14ac:dyDescent="0.2">
      <c r="T275" s="5"/>
      <c r="AK275" s="5"/>
      <c r="AT275" s="5"/>
      <c r="BA275" s="5"/>
    </row>
    <row r="276" spans="20:53" x14ac:dyDescent="0.2">
      <c r="T276" s="5"/>
      <c r="AK276" s="5"/>
      <c r="AT276" s="5"/>
      <c r="BA276" s="5"/>
    </row>
    <row r="277" spans="20:53" x14ac:dyDescent="0.2">
      <c r="T277" s="5"/>
      <c r="AK277" s="5"/>
      <c r="AT277" s="5"/>
      <c r="BA277" s="5"/>
    </row>
    <row r="278" spans="20:53" x14ac:dyDescent="0.2">
      <c r="T278" s="5"/>
      <c r="AK278" s="5"/>
      <c r="AT278" s="5"/>
      <c r="BA278" s="5"/>
    </row>
    <row r="279" spans="20:53" x14ac:dyDescent="0.2">
      <c r="T279" s="5"/>
      <c r="AK279" s="5"/>
      <c r="AT279" s="5"/>
      <c r="BA279" s="5"/>
    </row>
    <row r="280" spans="20:53" x14ac:dyDescent="0.2">
      <c r="T280" s="5"/>
      <c r="AK280" s="5"/>
      <c r="AT280" s="5"/>
      <c r="BA280" s="5"/>
    </row>
    <row r="281" spans="20:53" x14ac:dyDescent="0.2">
      <c r="T281" s="5"/>
      <c r="AK281" s="5"/>
      <c r="AT281" s="5"/>
      <c r="BA281" s="5"/>
    </row>
    <row r="282" spans="20:53" x14ac:dyDescent="0.2">
      <c r="T282" s="5"/>
      <c r="AK282" s="5"/>
      <c r="AT282" s="5"/>
      <c r="BA282" s="5"/>
    </row>
    <row r="283" spans="20:53" x14ac:dyDescent="0.2">
      <c r="T283" s="5"/>
      <c r="AK283" s="5"/>
      <c r="AT283" s="5"/>
      <c r="BA283" s="5"/>
    </row>
    <row r="284" spans="20:53" x14ac:dyDescent="0.2">
      <c r="T284" s="5"/>
      <c r="AK284" s="5"/>
      <c r="AT284" s="5"/>
      <c r="BA284" s="5"/>
    </row>
    <row r="285" spans="20:53" x14ac:dyDescent="0.2">
      <c r="T285" s="5"/>
      <c r="AK285" s="5"/>
      <c r="AT285" s="5"/>
      <c r="BA285" s="5"/>
    </row>
    <row r="286" spans="20:53" x14ac:dyDescent="0.2">
      <c r="T286" s="5"/>
      <c r="AK286" s="5"/>
      <c r="AT286" s="5"/>
      <c r="BA286" s="5"/>
    </row>
    <row r="287" spans="20:53" x14ac:dyDescent="0.2">
      <c r="T287" s="5"/>
      <c r="AK287" s="5"/>
      <c r="AT287" s="5"/>
      <c r="BA287" s="5"/>
    </row>
    <row r="288" spans="20:53" x14ac:dyDescent="0.2">
      <c r="T288" s="5"/>
      <c r="AK288" s="5"/>
      <c r="AT288" s="5"/>
      <c r="BA288" s="5"/>
    </row>
    <row r="289" spans="20:53" x14ac:dyDescent="0.2">
      <c r="T289" s="5"/>
      <c r="AK289" s="5"/>
      <c r="AT289" s="5"/>
      <c r="BA289" s="5"/>
    </row>
    <row r="290" spans="20:53" x14ac:dyDescent="0.2">
      <c r="T290" s="5"/>
      <c r="AK290" s="5"/>
      <c r="AT290" s="5"/>
      <c r="BA290" s="5"/>
    </row>
    <row r="291" spans="20:53" x14ac:dyDescent="0.2">
      <c r="T291" s="5"/>
      <c r="AK291" s="5"/>
      <c r="AT291" s="5"/>
      <c r="BA291" s="5"/>
    </row>
    <row r="292" spans="20:53" x14ac:dyDescent="0.2">
      <c r="T292" s="5"/>
      <c r="AK292" s="5"/>
      <c r="AT292" s="5"/>
      <c r="BA292" s="5"/>
    </row>
    <row r="293" spans="20:53" x14ac:dyDescent="0.2">
      <c r="T293" s="5"/>
      <c r="AK293" s="5"/>
      <c r="AT293" s="5"/>
      <c r="BA293" s="5"/>
    </row>
    <row r="294" spans="20:53" x14ac:dyDescent="0.2">
      <c r="T294" s="5"/>
      <c r="AK294" s="5"/>
      <c r="AT294" s="5"/>
      <c r="BA294" s="5"/>
    </row>
    <row r="295" spans="20:53" x14ac:dyDescent="0.2">
      <c r="T295" s="5"/>
      <c r="AK295" s="5"/>
      <c r="AT295" s="5"/>
      <c r="BA295" s="5"/>
    </row>
    <row r="296" spans="20:53" x14ac:dyDescent="0.2">
      <c r="T296" s="5"/>
      <c r="AK296" s="5"/>
      <c r="AT296" s="5"/>
      <c r="BA296" s="5"/>
    </row>
    <row r="297" spans="20:53" x14ac:dyDescent="0.2">
      <c r="T297" s="5"/>
      <c r="AK297" s="5"/>
      <c r="AT297" s="5"/>
      <c r="BA297" s="5"/>
    </row>
    <row r="298" spans="20:53" x14ac:dyDescent="0.2">
      <c r="T298" s="5"/>
      <c r="AK298" s="5"/>
      <c r="AT298" s="5"/>
      <c r="BA298" s="5"/>
    </row>
    <row r="299" spans="20:53" x14ac:dyDescent="0.2">
      <c r="T299" s="5"/>
      <c r="AK299" s="5"/>
      <c r="AT299" s="5"/>
      <c r="BA299" s="5"/>
    </row>
    <row r="300" spans="20:53" x14ac:dyDescent="0.2">
      <c r="T300" s="5"/>
      <c r="AK300" s="5"/>
      <c r="AT300" s="5"/>
      <c r="BA300" s="5"/>
    </row>
    <row r="301" spans="20:53" x14ac:dyDescent="0.2">
      <c r="T301" s="5"/>
      <c r="AK301" s="5"/>
      <c r="AT301" s="5"/>
      <c r="BA301" s="5"/>
    </row>
    <row r="302" spans="20:53" x14ac:dyDescent="0.2">
      <c r="T302" s="5"/>
      <c r="AK302" s="5"/>
      <c r="AT302" s="5"/>
      <c r="BA302" s="5"/>
    </row>
    <row r="303" spans="20:53" x14ac:dyDescent="0.2">
      <c r="T303" s="5"/>
      <c r="AK303" s="5"/>
      <c r="AT303" s="5"/>
      <c r="BA303" s="5"/>
    </row>
    <row r="304" spans="20:53" x14ac:dyDescent="0.2">
      <c r="T304" s="5"/>
      <c r="AK304" s="5"/>
      <c r="AT304" s="5"/>
      <c r="BA304" s="5"/>
    </row>
    <row r="305" spans="20:53" x14ac:dyDescent="0.2">
      <c r="T305" s="5"/>
      <c r="AK305" s="5"/>
      <c r="AT305" s="5"/>
      <c r="BA305" s="5"/>
    </row>
    <row r="306" spans="20:53" x14ac:dyDescent="0.2">
      <c r="T306" s="5"/>
      <c r="AK306" s="5"/>
      <c r="AT306" s="5"/>
      <c r="BA306" s="5"/>
    </row>
    <row r="307" spans="20:53" x14ac:dyDescent="0.2">
      <c r="T307" s="5"/>
      <c r="AK307" s="5"/>
      <c r="AT307" s="5"/>
      <c r="BA307" s="5"/>
    </row>
    <row r="308" spans="20:53" x14ac:dyDescent="0.2">
      <c r="T308" s="5"/>
      <c r="AK308" s="5"/>
      <c r="AT308" s="5"/>
      <c r="BA308" s="5"/>
    </row>
    <row r="309" spans="20:53" x14ac:dyDescent="0.2">
      <c r="T309" s="5"/>
      <c r="AK309" s="5"/>
      <c r="AT309" s="5"/>
      <c r="BA309" s="5"/>
    </row>
    <row r="310" spans="20:53" x14ac:dyDescent="0.2">
      <c r="T310" s="5"/>
      <c r="AK310" s="5"/>
      <c r="AT310" s="5"/>
      <c r="BA310" s="5"/>
    </row>
    <row r="311" spans="20:53" x14ac:dyDescent="0.2">
      <c r="T311" s="5"/>
      <c r="AK311" s="5"/>
      <c r="AT311" s="5"/>
      <c r="BA311" s="5"/>
    </row>
    <row r="312" spans="20:53" x14ac:dyDescent="0.2">
      <c r="T312" s="5"/>
      <c r="AK312" s="5"/>
      <c r="AT312" s="5"/>
      <c r="BA312" s="5"/>
    </row>
    <row r="313" spans="20:53" x14ac:dyDescent="0.2">
      <c r="T313" s="5"/>
      <c r="AK313" s="5"/>
      <c r="AT313" s="5"/>
      <c r="BA313" s="5"/>
    </row>
    <row r="314" spans="20:53" x14ac:dyDescent="0.2">
      <c r="T314" s="5"/>
      <c r="AK314" s="5"/>
      <c r="AT314" s="5"/>
      <c r="BA314" s="5"/>
    </row>
    <row r="315" spans="20:53" x14ac:dyDescent="0.2">
      <c r="T315" s="5"/>
      <c r="AK315" s="5"/>
      <c r="AT315" s="5"/>
      <c r="BA315" s="5"/>
    </row>
    <row r="316" spans="20:53" x14ac:dyDescent="0.2">
      <c r="T316" s="5"/>
      <c r="AK316" s="5"/>
      <c r="AT316" s="5"/>
      <c r="BA316" s="5"/>
    </row>
    <row r="317" spans="20:53" x14ac:dyDescent="0.2">
      <c r="T317" s="5"/>
      <c r="AK317" s="5"/>
      <c r="AT317" s="5"/>
      <c r="BA317" s="5"/>
    </row>
    <row r="318" spans="20:53" x14ac:dyDescent="0.2">
      <c r="T318" s="5"/>
      <c r="AK318" s="5"/>
      <c r="AT318" s="5"/>
      <c r="BA318" s="5"/>
    </row>
    <row r="319" spans="20:53" x14ac:dyDescent="0.2">
      <c r="T319" s="5"/>
      <c r="AK319" s="5"/>
      <c r="AT319" s="5"/>
      <c r="BA319" s="5"/>
    </row>
    <row r="320" spans="20:53" x14ac:dyDescent="0.2">
      <c r="T320" s="5"/>
      <c r="AK320" s="5"/>
      <c r="AT320" s="5"/>
      <c r="BA320" s="5"/>
    </row>
    <row r="321" spans="20:53" x14ac:dyDescent="0.2">
      <c r="T321" s="5"/>
      <c r="AK321" s="5"/>
      <c r="AT321" s="5"/>
      <c r="BA321" s="5"/>
    </row>
    <row r="322" spans="20:53" x14ac:dyDescent="0.2">
      <c r="T322" s="5"/>
      <c r="AK322" s="5"/>
      <c r="AT322" s="5"/>
      <c r="BA322" s="5"/>
    </row>
    <row r="323" spans="20:53" x14ac:dyDescent="0.2">
      <c r="T323" s="5"/>
      <c r="AK323" s="5"/>
      <c r="AT323" s="5"/>
      <c r="BA323" s="5"/>
    </row>
    <row r="324" spans="20:53" x14ac:dyDescent="0.2">
      <c r="T324" s="5"/>
      <c r="AK324" s="5"/>
      <c r="AT324" s="5"/>
      <c r="BA324" s="5"/>
    </row>
    <row r="325" spans="20:53" x14ac:dyDescent="0.2">
      <c r="T325" s="5"/>
      <c r="AK325" s="5"/>
      <c r="AT325" s="5"/>
      <c r="BA325" s="5"/>
    </row>
    <row r="326" spans="20:53" x14ac:dyDescent="0.2">
      <c r="T326" s="5"/>
      <c r="AK326" s="5"/>
      <c r="AT326" s="5"/>
      <c r="BA326" s="5"/>
    </row>
    <row r="327" spans="20:53" x14ac:dyDescent="0.2">
      <c r="T327" s="5"/>
      <c r="AK327" s="5"/>
      <c r="AT327" s="5"/>
      <c r="BA327" s="5"/>
    </row>
    <row r="328" spans="20:53" x14ac:dyDescent="0.2">
      <c r="T328" s="5"/>
      <c r="AK328" s="5"/>
      <c r="AT328" s="5"/>
      <c r="BA328" s="5"/>
    </row>
    <row r="329" spans="20:53" x14ac:dyDescent="0.2">
      <c r="T329" s="5"/>
      <c r="AK329" s="5"/>
      <c r="AT329" s="5"/>
      <c r="BA329" s="5"/>
    </row>
    <row r="330" spans="20:53" x14ac:dyDescent="0.2">
      <c r="T330" s="5"/>
      <c r="AK330" s="5"/>
      <c r="AT330" s="5"/>
      <c r="BA330" s="5"/>
    </row>
    <row r="331" spans="20:53" x14ac:dyDescent="0.2">
      <c r="T331" s="5"/>
      <c r="AK331" s="5"/>
      <c r="AT331" s="5"/>
      <c r="BA331" s="5"/>
    </row>
    <row r="332" spans="20:53" x14ac:dyDescent="0.2">
      <c r="T332" s="5"/>
      <c r="AK332" s="5"/>
      <c r="AT332" s="5"/>
      <c r="BA332" s="5"/>
    </row>
    <row r="333" spans="20:53" x14ac:dyDescent="0.2">
      <c r="T333" s="5"/>
      <c r="AK333" s="5"/>
      <c r="AT333" s="5"/>
      <c r="BA333" s="5"/>
    </row>
    <row r="334" spans="20:53" x14ac:dyDescent="0.2">
      <c r="T334" s="5"/>
      <c r="AK334" s="5"/>
      <c r="AT334" s="5"/>
      <c r="BA334" s="5"/>
    </row>
    <row r="335" spans="20:53" x14ac:dyDescent="0.2">
      <c r="T335" s="5"/>
      <c r="AK335" s="5"/>
      <c r="AT335" s="5"/>
      <c r="BA335" s="5"/>
    </row>
    <row r="336" spans="20:53" x14ac:dyDescent="0.2">
      <c r="T336" s="5"/>
      <c r="AK336" s="5"/>
      <c r="AT336" s="5"/>
      <c r="BA336" s="5"/>
    </row>
    <row r="337" spans="20:53" x14ac:dyDescent="0.2">
      <c r="T337" s="5"/>
      <c r="AK337" s="5"/>
      <c r="AT337" s="5"/>
      <c r="BA337" s="5"/>
    </row>
    <row r="338" spans="20:53" x14ac:dyDescent="0.2">
      <c r="T338" s="5"/>
      <c r="AK338" s="5"/>
      <c r="AT338" s="5"/>
      <c r="BA338" s="5"/>
    </row>
    <row r="339" spans="20:53" x14ac:dyDescent="0.2">
      <c r="T339" s="5"/>
      <c r="AK339" s="5"/>
      <c r="AT339" s="5"/>
      <c r="BA339" s="5"/>
    </row>
    <row r="340" spans="20:53" x14ac:dyDescent="0.2">
      <c r="T340" s="5"/>
      <c r="AK340" s="5"/>
      <c r="AT340" s="5"/>
      <c r="BA340" s="5"/>
    </row>
    <row r="341" spans="20:53" x14ac:dyDescent="0.2">
      <c r="T341" s="5"/>
      <c r="AK341" s="5"/>
      <c r="AT341" s="5"/>
      <c r="BA341" s="5"/>
    </row>
    <row r="342" spans="20:53" x14ac:dyDescent="0.2">
      <c r="T342" s="5"/>
      <c r="AK342" s="5"/>
      <c r="AT342" s="5"/>
      <c r="BA342" s="5"/>
    </row>
    <row r="343" spans="20:53" x14ac:dyDescent="0.2">
      <c r="T343" s="5"/>
      <c r="AK343" s="5"/>
      <c r="AT343" s="5"/>
      <c r="BA343" s="5"/>
    </row>
    <row r="344" spans="20:53" x14ac:dyDescent="0.2">
      <c r="T344" s="5"/>
      <c r="AK344" s="5"/>
      <c r="AT344" s="5"/>
      <c r="BA344" s="5"/>
    </row>
    <row r="345" spans="20:53" x14ac:dyDescent="0.2">
      <c r="T345" s="5"/>
      <c r="AK345" s="5"/>
      <c r="AT345" s="5"/>
      <c r="BA345" s="5"/>
    </row>
    <row r="346" spans="20:53" x14ac:dyDescent="0.2">
      <c r="T346" s="5"/>
      <c r="AK346" s="5"/>
      <c r="AT346" s="5"/>
      <c r="BA346" s="5"/>
    </row>
    <row r="347" spans="20:53" x14ac:dyDescent="0.2">
      <c r="T347" s="5"/>
      <c r="AK347" s="5"/>
      <c r="AT347" s="5"/>
      <c r="BA347" s="5"/>
    </row>
    <row r="348" spans="20:53" x14ac:dyDescent="0.2">
      <c r="T348" s="5"/>
      <c r="AK348" s="5"/>
      <c r="AT348" s="5"/>
      <c r="BA348" s="5"/>
    </row>
    <row r="349" spans="20:53" x14ac:dyDescent="0.2">
      <c r="T349" s="5"/>
      <c r="AK349" s="5"/>
      <c r="AT349" s="5"/>
      <c r="BA349" s="5"/>
    </row>
    <row r="350" spans="20:53" x14ac:dyDescent="0.2">
      <c r="T350" s="5"/>
      <c r="AK350" s="5"/>
      <c r="AT350" s="5"/>
      <c r="BA350" s="5"/>
    </row>
    <row r="351" spans="20:53" x14ac:dyDescent="0.2">
      <c r="T351" s="5"/>
      <c r="AK351" s="5"/>
      <c r="AT351" s="5"/>
      <c r="BA351" s="5"/>
    </row>
    <row r="352" spans="20:53" x14ac:dyDescent="0.2">
      <c r="T352" s="5"/>
      <c r="AK352" s="5"/>
      <c r="AT352" s="5"/>
      <c r="BA352" s="5"/>
    </row>
    <row r="353" spans="20:53" x14ac:dyDescent="0.2">
      <c r="T353" s="5"/>
      <c r="AK353" s="5"/>
      <c r="AT353" s="5"/>
      <c r="BA353" s="5"/>
    </row>
    <row r="354" spans="20:53" x14ac:dyDescent="0.2">
      <c r="T354" s="5"/>
      <c r="AK354" s="5"/>
      <c r="AT354" s="5"/>
      <c r="BA354" s="5"/>
    </row>
    <row r="355" spans="20:53" x14ac:dyDescent="0.2">
      <c r="T355" s="5"/>
      <c r="AK355" s="5"/>
      <c r="AT355" s="5"/>
      <c r="BA355" s="5"/>
    </row>
    <row r="356" spans="20:53" x14ac:dyDescent="0.2">
      <c r="T356" s="5"/>
      <c r="AK356" s="5"/>
      <c r="AT356" s="5"/>
      <c r="BA356" s="5"/>
    </row>
    <row r="357" spans="20:53" x14ac:dyDescent="0.2">
      <c r="T357" s="5"/>
      <c r="AK357" s="5"/>
      <c r="AT357" s="5"/>
      <c r="BA357" s="5"/>
    </row>
    <row r="358" spans="20:53" x14ac:dyDescent="0.2">
      <c r="T358" s="5"/>
      <c r="AK358" s="5"/>
      <c r="AT358" s="5"/>
      <c r="BA358" s="5"/>
    </row>
    <row r="359" spans="20:53" x14ac:dyDescent="0.2">
      <c r="T359" s="5"/>
      <c r="AK359" s="5"/>
      <c r="AT359" s="5"/>
      <c r="BA359" s="5"/>
    </row>
    <row r="360" spans="20:53" x14ac:dyDescent="0.2">
      <c r="T360" s="5"/>
      <c r="AK360" s="5"/>
      <c r="AT360" s="5"/>
      <c r="BA360" s="5"/>
    </row>
    <row r="361" spans="20:53" x14ac:dyDescent="0.2">
      <c r="T361" s="5"/>
      <c r="AK361" s="5"/>
      <c r="AT361" s="5"/>
      <c r="BA361" s="5"/>
    </row>
    <row r="362" spans="20:53" x14ac:dyDescent="0.2">
      <c r="T362" s="5"/>
      <c r="AK362" s="5"/>
      <c r="AT362" s="5"/>
      <c r="BA362" s="5"/>
    </row>
    <row r="363" spans="20:53" x14ac:dyDescent="0.2">
      <c r="T363" s="5"/>
      <c r="AK363" s="5"/>
      <c r="AT363" s="5"/>
      <c r="BA363" s="5"/>
    </row>
    <row r="364" spans="20:53" x14ac:dyDescent="0.2">
      <c r="T364" s="5"/>
      <c r="AK364" s="5"/>
      <c r="AT364" s="5"/>
      <c r="BA364" s="5"/>
    </row>
    <row r="365" spans="20:53" x14ac:dyDescent="0.2">
      <c r="T365" s="5"/>
      <c r="AK365" s="5"/>
      <c r="AT365" s="5"/>
      <c r="BA365" s="5"/>
    </row>
    <row r="366" spans="20:53" x14ac:dyDescent="0.2">
      <c r="T366" s="5"/>
      <c r="AK366" s="5"/>
      <c r="AT366" s="5"/>
      <c r="BA366" s="5"/>
    </row>
    <row r="367" spans="20:53" x14ac:dyDescent="0.2">
      <c r="T367" s="5"/>
      <c r="AK367" s="5"/>
      <c r="AT367" s="5"/>
      <c r="BA367" s="5"/>
    </row>
    <row r="368" spans="20:53" x14ac:dyDescent="0.2">
      <c r="T368" s="5"/>
      <c r="AK368" s="5"/>
      <c r="AT368" s="5"/>
      <c r="BA368" s="5"/>
    </row>
    <row r="369" spans="20:53" x14ac:dyDescent="0.2">
      <c r="T369" s="5"/>
      <c r="AK369" s="5"/>
      <c r="AT369" s="5"/>
      <c r="BA369" s="5"/>
    </row>
    <row r="370" spans="20:53" x14ac:dyDescent="0.2">
      <c r="T370" s="5"/>
      <c r="AK370" s="5"/>
      <c r="AT370" s="5"/>
      <c r="BA370" s="5"/>
    </row>
    <row r="371" spans="20:53" x14ac:dyDescent="0.2">
      <c r="T371" s="5"/>
      <c r="AK371" s="5"/>
      <c r="AT371" s="5"/>
      <c r="BA371" s="5"/>
    </row>
    <row r="372" spans="20:53" x14ac:dyDescent="0.2">
      <c r="T372" s="5"/>
      <c r="AK372" s="5"/>
      <c r="AT372" s="5"/>
      <c r="BA372" s="5"/>
    </row>
    <row r="373" spans="20:53" x14ac:dyDescent="0.2">
      <c r="T373" s="5"/>
      <c r="AK373" s="5"/>
      <c r="AT373" s="5"/>
      <c r="BA373" s="5"/>
    </row>
    <row r="374" spans="20:53" x14ac:dyDescent="0.2">
      <c r="T374" s="5"/>
      <c r="AK374" s="5"/>
      <c r="AT374" s="5"/>
      <c r="BA374" s="5"/>
    </row>
    <row r="375" spans="20:53" x14ac:dyDescent="0.2">
      <c r="T375" s="5"/>
      <c r="AK375" s="5"/>
      <c r="AT375" s="5"/>
      <c r="BA375" s="5"/>
    </row>
    <row r="376" spans="20:53" x14ac:dyDescent="0.2">
      <c r="T376" s="5"/>
      <c r="AK376" s="5"/>
      <c r="AT376" s="5"/>
      <c r="BA376" s="5"/>
    </row>
    <row r="377" spans="20:53" x14ac:dyDescent="0.2">
      <c r="T377" s="5"/>
      <c r="AK377" s="5"/>
      <c r="AT377" s="5"/>
      <c r="BA377" s="5"/>
    </row>
    <row r="378" spans="20:53" x14ac:dyDescent="0.2">
      <c r="T378" s="5"/>
      <c r="AK378" s="5"/>
      <c r="AT378" s="5"/>
      <c r="BA378" s="5"/>
    </row>
    <row r="379" spans="20:53" x14ac:dyDescent="0.2">
      <c r="T379" s="5"/>
      <c r="AK379" s="5"/>
      <c r="AT379" s="5"/>
      <c r="BA379" s="5"/>
    </row>
    <row r="380" spans="20:53" x14ac:dyDescent="0.2">
      <c r="T380" s="5"/>
      <c r="AK380" s="5"/>
      <c r="AT380" s="5"/>
      <c r="BA380" s="5"/>
    </row>
    <row r="381" spans="20:53" x14ac:dyDescent="0.2">
      <c r="T381" s="5"/>
      <c r="AK381" s="5"/>
      <c r="AT381" s="5"/>
      <c r="BA381" s="5"/>
    </row>
    <row r="382" spans="20:53" x14ac:dyDescent="0.2">
      <c r="T382" s="5"/>
      <c r="AK382" s="5"/>
      <c r="AT382" s="5"/>
      <c r="BA382" s="5"/>
    </row>
    <row r="383" spans="20:53" x14ac:dyDescent="0.2">
      <c r="T383" s="5"/>
      <c r="AK383" s="5"/>
      <c r="AT383" s="5"/>
      <c r="BA383" s="5"/>
    </row>
    <row r="384" spans="20:53" x14ac:dyDescent="0.2">
      <c r="T384" s="5"/>
      <c r="AK384" s="5"/>
      <c r="AT384" s="5"/>
      <c r="BA384" s="5"/>
    </row>
    <row r="385" spans="20:53" x14ac:dyDescent="0.2">
      <c r="T385" s="5"/>
      <c r="AK385" s="5"/>
      <c r="AT385" s="5"/>
      <c r="BA385" s="5"/>
    </row>
    <row r="386" spans="20:53" x14ac:dyDescent="0.2">
      <c r="T386" s="5"/>
      <c r="AK386" s="5"/>
      <c r="AT386" s="5"/>
      <c r="BA386" s="5"/>
    </row>
    <row r="387" spans="20:53" x14ac:dyDescent="0.2">
      <c r="T387" s="5"/>
      <c r="AK387" s="5"/>
      <c r="AT387" s="5"/>
      <c r="BA387" s="5"/>
    </row>
    <row r="388" spans="20:53" x14ac:dyDescent="0.2">
      <c r="T388" s="5"/>
      <c r="AK388" s="5"/>
      <c r="AT388" s="5"/>
      <c r="BA388" s="5"/>
    </row>
    <row r="389" spans="20:53" x14ac:dyDescent="0.2">
      <c r="T389" s="5"/>
      <c r="AK389" s="5"/>
      <c r="AT389" s="5"/>
      <c r="BA389" s="5"/>
    </row>
    <row r="390" spans="20:53" x14ac:dyDescent="0.2">
      <c r="T390" s="5"/>
      <c r="AK390" s="5"/>
      <c r="AT390" s="5"/>
      <c r="BA390" s="5"/>
    </row>
    <row r="391" spans="20:53" x14ac:dyDescent="0.2">
      <c r="T391" s="5"/>
      <c r="AK391" s="5"/>
      <c r="AT391" s="5"/>
      <c r="BA391" s="5"/>
    </row>
    <row r="392" spans="20:53" x14ac:dyDescent="0.2">
      <c r="T392" s="5"/>
      <c r="AK392" s="5"/>
      <c r="AT392" s="5"/>
      <c r="BA392" s="5"/>
    </row>
    <row r="393" spans="20:53" x14ac:dyDescent="0.2">
      <c r="T393" s="5"/>
      <c r="AK393" s="5"/>
      <c r="AT393" s="5"/>
      <c r="BA393" s="5"/>
    </row>
    <row r="394" spans="20:53" x14ac:dyDescent="0.2">
      <c r="T394" s="5"/>
      <c r="AK394" s="5"/>
      <c r="AT394" s="5"/>
      <c r="BA394" s="5"/>
    </row>
    <row r="395" spans="20:53" x14ac:dyDescent="0.2">
      <c r="T395" s="5"/>
      <c r="AK395" s="5"/>
      <c r="AT395" s="5"/>
      <c r="BA395" s="5"/>
    </row>
    <row r="396" spans="20:53" x14ac:dyDescent="0.2">
      <c r="T396" s="5"/>
      <c r="AK396" s="5"/>
      <c r="AT396" s="5"/>
      <c r="BA396" s="5"/>
    </row>
    <row r="397" spans="20:53" x14ac:dyDescent="0.2">
      <c r="T397" s="5"/>
      <c r="AK397" s="5"/>
      <c r="AT397" s="5"/>
      <c r="BA397" s="5"/>
    </row>
    <row r="398" spans="20:53" x14ac:dyDescent="0.2">
      <c r="T398" s="5"/>
      <c r="AK398" s="5"/>
      <c r="AT398" s="5"/>
      <c r="BA398" s="5"/>
    </row>
    <row r="399" spans="20:53" x14ac:dyDescent="0.2">
      <c r="T399" s="5"/>
      <c r="AK399" s="5"/>
      <c r="AT399" s="5"/>
      <c r="BA399" s="5"/>
    </row>
    <row r="400" spans="20:53" x14ac:dyDescent="0.2">
      <c r="T400" s="5"/>
      <c r="AK400" s="5"/>
      <c r="AT400" s="5"/>
      <c r="BA400" s="5"/>
    </row>
    <row r="401" spans="20:53" x14ac:dyDescent="0.2">
      <c r="T401" s="5"/>
      <c r="AK401" s="5"/>
      <c r="AT401" s="5"/>
      <c r="BA401" s="5"/>
    </row>
    <row r="402" spans="20:53" x14ac:dyDescent="0.2">
      <c r="T402" s="5"/>
      <c r="AK402" s="5"/>
      <c r="AT402" s="5"/>
      <c r="BA402" s="5"/>
    </row>
    <row r="403" spans="20:53" x14ac:dyDescent="0.2">
      <c r="T403" s="5"/>
      <c r="AK403" s="5"/>
      <c r="AT403" s="5"/>
      <c r="BA403" s="5"/>
    </row>
    <row r="404" spans="20:53" x14ac:dyDescent="0.2">
      <c r="T404" s="5"/>
      <c r="AK404" s="5"/>
      <c r="AT404" s="5"/>
      <c r="BA404" s="5"/>
    </row>
    <row r="405" spans="20:53" x14ac:dyDescent="0.2">
      <c r="T405" s="5"/>
      <c r="AK405" s="5"/>
      <c r="AT405" s="5"/>
      <c r="BA405" s="5"/>
    </row>
    <row r="406" spans="20:53" x14ac:dyDescent="0.2">
      <c r="T406" s="5"/>
      <c r="AK406" s="5"/>
      <c r="AT406" s="5"/>
      <c r="BA406" s="5"/>
    </row>
    <row r="407" spans="20:53" x14ac:dyDescent="0.2">
      <c r="T407" s="5"/>
      <c r="AK407" s="5"/>
      <c r="AT407" s="5"/>
      <c r="BA407" s="5"/>
    </row>
    <row r="408" spans="20:53" x14ac:dyDescent="0.2">
      <c r="T408" s="5"/>
      <c r="AK408" s="5"/>
      <c r="AT408" s="5"/>
      <c r="BA408" s="5"/>
    </row>
    <row r="409" spans="20:53" x14ac:dyDescent="0.2">
      <c r="T409" s="5"/>
      <c r="AK409" s="5"/>
      <c r="AT409" s="5"/>
      <c r="BA409" s="5"/>
    </row>
    <row r="410" spans="20:53" x14ac:dyDescent="0.2">
      <c r="T410" s="5"/>
      <c r="AK410" s="5"/>
      <c r="AT410" s="5"/>
      <c r="BA410" s="5"/>
    </row>
    <row r="411" spans="20:53" x14ac:dyDescent="0.2">
      <c r="T411" s="5"/>
      <c r="AK411" s="5"/>
      <c r="AT411" s="5"/>
      <c r="BA411" s="5"/>
    </row>
    <row r="412" spans="20:53" x14ac:dyDescent="0.2">
      <c r="T412" s="5"/>
      <c r="AK412" s="5"/>
      <c r="AT412" s="5"/>
      <c r="BA412" s="5"/>
    </row>
    <row r="413" spans="20:53" x14ac:dyDescent="0.2">
      <c r="T413" s="5"/>
      <c r="AK413" s="5"/>
      <c r="AT413" s="5"/>
      <c r="BA413" s="5"/>
    </row>
    <row r="414" spans="20:53" x14ac:dyDescent="0.2">
      <c r="T414" s="5"/>
      <c r="AK414" s="5"/>
      <c r="AT414" s="5"/>
      <c r="BA414" s="5"/>
    </row>
    <row r="415" spans="20:53" x14ac:dyDescent="0.2">
      <c r="T415" s="5"/>
      <c r="AK415" s="5"/>
      <c r="AT415" s="5"/>
      <c r="BA415" s="5"/>
    </row>
    <row r="416" spans="20:53" x14ac:dyDescent="0.2">
      <c r="T416" s="5"/>
      <c r="AK416" s="5"/>
      <c r="AT416" s="5"/>
      <c r="BA416" s="5"/>
    </row>
    <row r="417" spans="20:53" x14ac:dyDescent="0.2">
      <c r="T417" s="5"/>
      <c r="AK417" s="5"/>
      <c r="AT417" s="5"/>
      <c r="BA417" s="5"/>
    </row>
    <row r="418" spans="20:53" x14ac:dyDescent="0.2">
      <c r="T418" s="5"/>
      <c r="AK418" s="5"/>
      <c r="AT418" s="5"/>
      <c r="BA418" s="5"/>
    </row>
    <row r="419" spans="20:53" x14ac:dyDescent="0.2">
      <c r="T419" s="5"/>
      <c r="AK419" s="5"/>
      <c r="AT419" s="5"/>
      <c r="BA419" s="5"/>
    </row>
    <row r="420" spans="20:53" x14ac:dyDescent="0.2">
      <c r="T420" s="5"/>
      <c r="AK420" s="5"/>
      <c r="AT420" s="5"/>
      <c r="BA420" s="5"/>
    </row>
    <row r="421" spans="20:53" x14ac:dyDescent="0.2">
      <c r="T421" s="5"/>
      <c r="AK421" s="5"/>
      <c r="AT421" s="5"/>
      <c r="BA421" s="5"/>
    </row>
    <row r="422" spans="20:53" x14ac:dyDescent="0.2">
      <c r="T422" s="5"/>
      <c r="AK422" s="5"/>
      <c r="AT422" s="5"/>
      <c r="BA422" s="5"/>
    </row>
    <row r="423" spans="20:53" x14ac:dyDescent="0.2">
      <c r="T423" s="5"/>
      <c r="AK423" s="5"/>
      <c r="AT423" s="5"/>
      <c r="BA423" s="5"/>
    </row>
    <row r="424" spans="20:53" x14ac:dyDescent="0.2">
      <c r="T424" s="5"/>
      <c r="AK424" s="5"/>
      <c r="AT424" s="5"/>
      <c r="BA424" s="5"/>
    </row>
    <row r="425" spans="20:53" x14ac:dyDescent="0.2">
      <c r="T425" s="5"/>
      <c r="AK425" s="5"/>
      <c r="AT425" s="5"/>
      <c r="BA425" s="5"/>
    </row>
    <row r="426" spans="20:53" x14ac:dyDescent="0.2">
      <c r="T426" s="5"/>
      <c r="AK426" s="5"/>
      <c r="AT426" s="5"/>
      <c r="BA426" s="5"/>
    </row>
    <row r="427" spans="20:53" x14ac:dyDescent="0.2">
      <c r="T427" s="5"/>
      <c r="AK427" s="5"/>
      <c r="AT427" s="5"/>
      <c r="BA427" s="5"/>
    </row>
    <row r="428" spans="20:53" x14ac:dyDescent="0.2">
      <c r="T428" s="5"/>
      <c r="AK428" s="5"/>
      <c r="AT428" s="5"/>
      <c r="BA428" s="5"/>
    </row>
    <row r="429" spans="20:53" x14ac:dyDescent="0.2">
      <c r="T429" s="5"/>
      <c r="AK429" s="5"/>
      <c r="AT429" s="5"/>
      <c r="BA429" s="5"/>
    </row>
    <row r="430" spans="20:53" x14ac:dyDescent="0.2">
      <c r="T430" s="5"/>
      <c r="AK430" s="5"/>
      <c r="AT430" s="5"/>
      <c r="BA430" s="5"/>
    </row>
    <row r="431" spans="20:53" x14ac:dyDescent="0.2">
      <c r="T431" s="5"/>
      <c r="AK431" s="5"/>
      <c r="AT431" s="5"/>
      <c r="BA431" s="5"/>
    </row>
    <row r="432" spans="20:53" x14ac:dyDescent="0.2">
      <c r="T432" s="5"/>
      <c r="AK432" s="5"/>
      <c r="AT432" s="5"/>
      <c r="BA432" s="5"/>
    </row>
    <row r="433" spans="20:53" x14ac:dyDescent="0.2">
      <c r="T433" s="5"/>
      <c r="AK433" s="5"/>
      <c r="AT433" s="5"/>
      <c r="BA433" s="5"/>
    </row>
    <row r="434" spans="20:53" x14ac:dyDescent="0.2">
      <c r="T434" s="5"/>
      <c r="AK434" s="5"/>
      <c r="AT434" s="5"/>
      <c r="BA434" s="5"/>
    </row>
    <row r="435" spans="20:53" x14ac:dyDescent="0.2">
      <c r="T435" s="5"/>
      <c r="AK435" s="5"/>
      <c r="AT435" s="5"/>
      <c r="BA435" s="5"/>
    </row>
    <row r="436" spans="20:53" x14ac:dyDescent="0.2">
      <c r="T436" s="5"/>
      <c r="AK436" s="5"/>
      <c r="AT436" s="5"/>
      <c r="BA436" s="5"/>
    </row>
    <row r="437" spans="20:53" x14ac:dyDescent="0.2">
      <c r="T437" s="5"/>
      <c r="AK437" s="5"/>
      <c r="AT437" s="5"/>
      <c r="BA437" s="5"/>
    </row>
    <row r="438" spans="20:53" x14ac:dyDescent="0.2">
      <c r="T438" s="5"/>
      <c r="AK438" s="5"/>
      <c r="AT438" s="5"/>
      <c r="BA438" s="5"/>
    </row>
    <row r="439" spans="20:53" x14ac:dyDescent="0.2">
      <c r="T439" s="5"/>
      <c r="AK439" s="5"/>
      <c r="AT439" s="5"/>
      <c r="BA439" s="5"/>
    </row>
    <row r="440" spans="20:53" x14ac:dyDescent="0.2">
      <c r="T440" s="5"/>
      <c r="AK440" s="5"/>
      <c r="AT440" s="5"/>
      <c r="BA440" s="5"/>
    </row>
    <row r="441" spans="20:53" x14ac:dyDescent="0.2">
      <c r="T441" s="5"/>
      <c r="AK441" s="5"/>
      <c r="AT441" s="5"/>
      <c r="BA441" s="5"/>
    </row>
    <row r="442" spans="20:53" x14ac:dyDescent="0.2">
      <c r="T442" s="5"/>
      <c r="AK442" s="5"/>
      <c r="AT442" s="5"/>
      <c r="BA442" s="5"/>
    </row>
    <row r="443" spans="20:53" x14ac:dyDescent="0.2">
      <c r="T443" s="5"/>
      <c r="AK443" s="5"/>
      <c r="AT443" s="5"/>
      <c r="BA443" s="5"/>
    </row>
    <row r="444" spans="20:53" x14ac:dyDescent="0.2">
      <c r="T444" s="5"/>
      <c r="AK444" s="5"/>
      <c r="AT444" s="5"/>
      <c r="BA444" s="5"/>
    </row>
    <row r="445" spans="20:53" x14ac:dyDescent="0.2">
      <c r="T445" s="5"/>
      <c r="AK445" s="5"/>
      <c r="AT445" s="5"/>
      <c r="BA445" s="5"/>
    </row>
    <row r="446" spans="20:53" x14ac:dyDescent="0.2">
      <c r="T446" s="5"/>
      <c r="AK446" s="5"/>
      <c r="AT446" s="5"/>
      <c r="BA446" s="5"/>
    </row>
    <row r="447" spans="20:53" x14ac:dyDescent="0.2">
      <c r="T447" s="5"/>
      <c r="AK447" s="5"/>
      <c r="AT447" s="5"/>
      <c r="BA447" s="5"/>
    </row>
    <row r="448" spans="20:53" x14ac:dyDescent="0.2">
      <c r="T448" s="5"/>
      <c r="AK448" s="5"/>
      <c r="AT448" s="5"/>
      <c r="BA448" s="5"/>
    </row>
    <row r="449" spans="20:53" x14ac:dyDescent="0.2">
      <c r="T449" s="5"/>
      <c r="AK449" s="5"/>
      <c r="AT449" s="5"/>
      <c r="BA449" s="5"/>
    </row>
    <row r="450" spans="20:53" x14ac:dyDescent="0.2">
      <c r="T450" s="5"/>
      <c r="AK450" s="5"/>
      <c r="AT450" s="5"/>
      <c r="BA450" s="5"/>
    </row>
    <row r="451" spans="20:53" x14ac:dyDescent="0.2">
      <c r="T451" s="5"/>
      <c r="AK451" s="5"/>
      <c r="AT451" s="5"/>
      <c r="BA451" s="5"/>
    </row>
    <row r="452" spans="20:53" x14ac:dyDescent="0.2">
      <c r="T452" s="5"/>
      <c r="AK452" s="5"/>
      <c r="AT452" s="5"/>
      <c r="BA452" s="5"/>
    </row>
    <row r="453" spans="20:53" x14ac:dyDescent="0.2">
      <c r="T453" s="5"/>
      <c r="AK453" s="5"/>
      <c r="AT453" s="5"/>
      <c r="BA453" s="5"/>
    </row>
    <row r="454" spans="20:53" x14ac:dyDescent="0.2">
      <c r="T454" s="5"/>
      <c r="AK454" s="5"/>
      <c r="AT454" s="5"/>
      <c r="BA454" s="5"/>
    </row>
    <row r="455" spans="20:53" x14ac:dyDescent="0.2">
      <c r="T455" s="5"/>
      <c r="AK455" s="5"/>
      <c r="AT455" s="5"/>
      <c r="BA455" s="5"/>
    </row>
    <row r="456" spans="20:53" x14ac:dyDescent="0.2">
      <c r="T456" s="5"/>
      <c r="AK456" s="5"/>
      <c r="AT456" s="5"/>
      <c r="BA456" s="5"/>
    </row>
    <row r="457" spans="20:53" x14ac:dyDescent="0.2">
      <c r="T457" s="5"/>
      <c r="AK457" s="5"/>
      <c r="AT457" s="5"/>
      <c r="BA457" s="5"/>
    </row>
    <row r="458" spans="20:53" x14ac:dyDescent="0.2">
      <c r="T458" s="5"/>
      <c r="AK458" s="5"/>
      <c r="AT458" s="5"/>
      <c r="BA458" s="5"/>
    </row>
    <row r="459" spans="20:53" x14ac:dyDescent="0.2">
      <c r="T459" s="5"/>
      <c r="AK459" s="5"/>
      <c r="AT459" s="5"/>
      <c r="BA459" s="5"/>
    </row>
    <row r="460" spans="20:53" x14ac:dyDescent="0.2">
      <c r="T460" s="5"/>
      <c r="AK460" s="5"/>
      <c r="AT460" s="5"/>
      <c r="BA460" s="5"/>
    </row>
    <row r="461" spans="20:53" x14ac:dyDescent="0.2">
      <c r="T461" s="5"/>
      <c r="AK461" s="5"/>
      <c r="AT461" s="5"/>
      <c r="BA461" s="5"/>
    </row>
    <row r="462" spans="20:53" x14ac:dyDescent="0.2">
      <c r="T462" s="5"/>
      <c r="AK462" s="5"/>
      <c r="AT462" s="5"/>
      <c r="BA462" s="5"/>
    </row>
    <row r="463" spans="20:53" x14ac:dyDescent="0.2">
      <c r="T463" s="5"/>
      <c r="AK463" s="5"/>
      <c r="AT463" s="5"/>
      <c r="BA463" s="5"/>
    </row>
    <row r="464" spans="20:53" x14ac:dyDescent="0.2">
      <c r="T464" s="5"/>
      <c r="AK464" s="5"/>
      <c r="AT464" s="5"/>
      <c r="BA464" s="5"/>
    </row>
    <row r="465" spans="20:53" x14ac:dyDescent="0.2">
      <c r="T465" s="5"/>
      <c r="AK465" s="5"/>
      <c r="AT465" s="5"/>
      <c r="BA465" s="5"/>
    </row>
    <row r="466" spans="20:53" x14ac:dyDescent="0.2">
      <c r="T466" s="5"/>
      <c r="AK466" s="5"/>
      <c r="AT466" s="5"/>
      <c r="BA466" s="5"/>
    </row>
    <row r="467" spans="20:53" x14ac:dyDescent="0.2">
      <c r="T467" s="5"/>
      <c r="AK467" s="5"/>
      <c r="AT467" s="5"/>
      <c r="BA467" s="5"/>
    </row>
    <row r="468" spans="20:53" x14ac:dyDescent="0.2">
      <c r="T468" s="5"/>
      <c r="AK468" s="5"/>
      <c r="AT468" s="5"/>
      <c r="BA468" s="5"/>
    </row>
    <row r="469" spans="20:53" x14ac:dyDescent="0.2">
      <c r="T469" s="5"/>
      <c r="AK469" s="5"/>
      <c r="AT469" s="5"/>
      <c r="BA469" s="5"/>
    </row>
    <row r="470" spans="20:53" x14ac:dyDescent="0.2">
      <c r="T470" s="5"/>
      <c r="AK470" s="5"/>
      <c r="AT470" s="5"/>
      <c r="BA470" s="5"/>
    </row>
    <row r="471" spans="20:53" x14ac:dyDescent="0.2">
      <c r="T471" s="5"/>
      <c r="AK471" s="5"/>
      <c r="AT471" s="5"/>
      <c r="BA471" s="5"/>
    </row>
    <row r="472" spans="20:53" x14ac:dyDescent="0.2">
      <c r="T472" s="5"/>
      <c r="AK472" s="5"/>
      <c r="AT472" s="5"/>
      <c r="BA472" s="5"/>
    </row>
    <row r="473" spans="20:53" x14ac:dyDescent="0.2">
      <c r="T473" s="5"/>
      <c r="AK473" s="5"/>
      <c r="AT473" s="5"/>
      <c r="BA473" s="5"/>
    </row>
    <row r="474" spans="20:53" x14ac:dyDescent="0.2">
      <c r="T474" s="5"/>
      <c r="AK474" s="5"/>
      <c r="AT474" s="5"/>
      <c r="BA474" s="5"/>
    </row>
    <row r="475" spans="20:53" x14ac:dyDescent="0.2">
      <c r="T475" s="5"/>
      <c r="AK475" s="5"/>
      <c r="AT475" s="5"/>
      <c r="BA475" s="5"/>
    </row>
    <row r="476" spans="20:53" x14ac:dyDescent="0.2">
      <c r="T476" s="5"/>
      <c r="AK476" s="5"/>
      <c r="AT476" s="5"/>
      <c r="BA476" s="5"/>
    </row>
    <row r="477" spans="20:53" x14ac:dyDescent="0.2">
      <c r="T477" s="5"/>
      <c r="AK477" s="5"/>
      <c r="AT477" s="5"/>
      <c r="BA477" s="5"/>
    </row>
    <row r="478" spans="20:53" x14ac:dyDescent="0.2">
      <c r="T478" s="5"/>
      <c r="AK478" s="5"/>
      <c r="AT478" s="5"/>
      <c r="BA478" s="5"/>
    </row>
    <row r="479" spans="20:53" x14ac:dyDescent="0.2">
      <c r="T479" s="5"/>
      <c r="AK479" s="5"/>
      <c r="AT479" s="5"/>
      <c r="BA479" s="5"/>
    </row>
    <row r="480" spans="20:53" x14ac:dyDescent="0.2">
      <c r="T480" s="5"/>
      <c r="AK480" s="5"/>
      <c r="AT480" s="5"/>
      <c r="BA480" s="5"/>
    </row>
    <row r="481" spans="20:53" x14ac:dyDescent="0.2">
      <c r="T481" s="5"/>
      <c r="AK481" s="5"/>
      <c r="AT481" s="5"/>
      <c r="BA481" s="5"/>
    </row>
    <row r="482" spans="20:53" x14ac:dyDescent="0.2">
      <c r="T482" s="5"/>
      <c r="AK482" s="5"/>
      <c r="AT482" s="5"/>
      <c r="BA482" s="5"/>
    </row>
    <row r="483" spans="20:53" x14ac:dyDescent="0.2">
      <c r="T483" s="5"/>
      <c r="AK483" s="5"/>
      <c r="AT483" s="5"/>
      <c r="BA483" s="5"/>
    </row>
    <row r="484" spans="20:53" x14ac:dyDescent="0.2">
      <c r="T484" s="5"/>
      <c r="AK484" s="5"/>
      <c r="AT484" s="5"/>
      <c r="BA484" s="5"/>
    </row>
    <row r="485" spans="20:53" x14ac:dyDescent="0.2">
      <c r="T485" s="5"/>
      <c r="AK485" s="5"/>
      <c r="AT485" s="5"/>
      <c r="BA485" s="5"/>
    </row>
    <row r="486" spans="20:53" x14ac:dyDescent="0.2">
      <c r="T486" s="5"/>
      <c r="AK486" s="5"/>
      <c r="AT486" s="5"/>
      <c r="BA486" s="5"/>
    </row>
    <row r="487" spans="20:53" x14ac:dyDescent="0.2">
      <c r="T487" s="5"/>
      <c r="AK487" s="5"/>
      <c r="AT487" s="5"/>
      <c r="BA487" s="5"/>
    </row>
    <row r="488" spans="20:53" x14ac:dyDescent="0.2">
      <c r="T488" s="5"/>
      <c r="AK488" s="5"/>
      <c r="AT488" s="5"/>
      <c r="BA488" s="5"/>
    </row>
    <row r="489" spans="20:53" x14ac:dyDescent="0.2">
      <c r="T489" s="5"/>
      <c r="AK489" s="5"/>
      <c r="AT489" s="5"/>
      <c r="BA489" s="5"/>
    </row>
    <row r="490" spans="20:53" x14ac:dyDescent="0.2">
      <c r="T490" s="5"/>
      <c r="AK490" s="5"/>
      <c r="AT490" s="5"/>
      <c r="BA490" s="5"/>
    </row>
    <row r="491" spans="20:53" x14ac:dyDescent="0.2">
      <c r="T491" s="5"/>
      <c r="AK491" s="5"/>
      <c r="AT491" s="5"/>
      <c r="BA491" s="5"/>
    </row>
    <row r="492" spans="20:53" x14ac:dyDescent="0.2">
      <c r="T492" s="5"/>
      <c r="AK492" s="5"/>
      <c r="AT492" s="5"/>
      <c r="BA492" s="5"/>
    </row>
    <row r="493" spans="20:53" x14ac:dyDescent="0.2">
      <c r="T493" s="5"/>
      <c r="AK493" s="5"/>
      <c r="AT493" s="5"/>
      <c r="BA493" s="5"/>
    </row>
    <row r="494" spans="20:53" x14ac:dyDescent="0.2">
      <c r="T494" s="5"/>
      <c r="AK494" s="5"/>
      <c r="AT494" s="5"/>
      <c r="BA494" s="5"/>
    </row>
    <row r="495" spans="20:53" x14ac:dyDescent="0.2">
      <c r="T495" s="5"/>
      <c r="AK495" s="5"/>
      <c r="AT495" s="5"/>
      <c r="BA495" s="5"/>
    </row>
    <row r="496" spans="20:53" x14ac:dyDescent="0.2">
      <c r="T496" s="5"/>
      <c r="AK496" s="5"/>
      <c r="AT496" s="5"/>
      <c r="BA496" s="5"/>
    </row>
    <row r="497" spans="20:53" x14ac:dyDescent="0.2">
      <c r="T497" s="5"/>
      <c r="AK497" s="5"/>
      <c r="AT497" s="5"/>
      <c r="BA497" s="5"/>
    </row>
    <row r="498" spans="20:53" x14ac:dyDescent="0.2">
      <c r="T498" s="5"/>
      <c r="AK498" s="5"/>
      <c r="AT498" s="5"/>
      <c r="BA498" s="5"/>
    </row>
    <row r="499" spans="20:53" x14ac:dyDescent="0.2">
      <c r="T499" s="5"/>
      <c r="AK499" s="5"/>
      <c r="AT499" s="5"/>
      <c r="BA499" s="5"/>
    </row>
    <row r="500" spans="20:53" x14ac:dyDescent="0.2">
      <c r="T500" s="5"/>
      <c r="AK500" s="5"/>
      <c r="AT500" s="5"/>
      <c r="BA500" s="5"/>
    </row>
    <row r="501" spans="20:53" x14ac:dyDescent="0.2">
      <c r="T501" s="5"/>
      <c r="AK501" s="5"/>
      <c r="AT501" s="5"/>
      <c r="BA501" s="5"/>
    </row>
    <row r="502" spans="20:53" x14ac:dyDescent="0.2">
      <c r="T502" s="5"/>
      <c r="AK502" s="5"/>
      <c r="AT502" s="5"/>
      <c r="BA502" s="5"/>
    </row>
    <row r="503" spans="20:53" x14ac:dyDescent="0.2">
      <c r="T503" s="5"/>
      <c r="AK503" s="5"/>
      <c r="AT503" s="5"/>
      <c r="BA503" s="5"/>
    </row>
    <row r="504" spans="20:53" x14ac:dyDescent="0.2">
      <c r="T504" s="5"/>
      <c r="AK504" s="5"/>
      <c r="AT504" s="5"/>
      <c r="BA504" s="5"/>
    </row>
    <row r="505" spans="20:53" x14ac:dyDescent="0.2">
      <c r="T505" s="5"/>
      <c r="AK505" s="5"/>
      <c r="AT505" s="5"/>
      <c r="BA505" s="5"/>
    </row>
    <row r="506" spans="20:53" x14ac:dyDescent="0.2">
      <c r="T506" s="5"/>
      <c r="AK506" s="5"/>
      <c r="AT506" s="5"/>
      <c r="BA506" s="5"/>
    </row>
    <row r="507" spans="20:53" x14ac:dyDescent="0.2">
      <c r="T507" s="5"/>
      <c r="AK507" s="5"/>
      <c r="AT507" s="5"/>
      <c r="BA507" s="5"/>
    </row>
    <row r="508" spans="20:53" x14ac:dyDescent="0.2">
      <c r="T508" s="5"/>
      <c r="AK508" s="5"/>
      <c r="AT508" s="5"/>
      <c r="BA508" s="5"/>
    </row>
    <row r="509" spans="20:53" x14ac:dyDescent="0.2">
      <c r="T509" s="5"/>
      <c r="AK509" s="5"/>
      <c r="AT509" s="5"/>
      <c r="BA509" s="5"/>
    </row>
    <row r="510" spans="20:53" x14ac:dyDescent="0.2">
      <c r="T510" s="5"/>
      <c r="AK510" s="5"/>
      <c r="AT510" s="5"/>
      <c r="BA510" s="5"/>
    </row>
    <row r="511" spans="20:53" x14ac:dyDescent="0.2">
      <c r="T511" s="5"/>
      <c r="AK511" s="5"/>
      <c r="AT511" s="5"/>
      <c r="BA511" s="5"/>
    </row>
    <row r="512" spans="20:53" x14ac:dyDescent="0.2">
      <c r="T512" s="5"/>
      <c r="AK512" s="5"/>
      <c r="AT512" s="5"/>
      <c r="BA512" s="5"/>
    </row>
    <row r="513" spans="20:53" x14ac:dyDescent="0.2">
      <c r="T513" s="5"/>
      <c r="AK513" s="5"/>
      <c r="AT513" s="5"/>
      <c r="BA513" s="5"/>
    </row>
    <row r="514" spans="20:53" x14ac:dyDescent="0.2">
      <c r="T514" s="5"/>
      <c r="AK514" s="5"/>
      <c r="AT514" s="5"/>
      <c r="BA514" s="5"/>
    </row>
    <row r="515" spans="20:53" x14ac:dyDescent="0.2">
      <c r="T515" s="5"/>
      <c r="AK515" s="5"/>
      <c r="AT515" s="5"/>
      <c r="BA515" s="5"/>
    </row>
    <row r="516" spans="20:53" x14ac:dyDescent="0.2">
      <c r="T516" s="5"/>
      <c r="AK516" s="5"/>
      <c r="AT516" s="5"/>
      <c r="BA516" s="5"/>
    </row>
    <row r="517" spans="20:53" x14ac:dyDescent="0.2">
      <c r="T517" s="5"/>
      <c r="AK517" s="5"/>
      <c r="AT517" s="5"/>
      <c r="BA517" s="5"/>
    </row>
    <row r="518" spans="20:53" x14ac:dyDescent="0.2">
      <c r="T518" s="5"/>
      <c r="AK518" s="5"/>
      <c r="AT518" s="5"/>
      <c r="BA518" s="5"/>
    </row>
    <row r="519" spans="20:53" x14ac:dyDescent="0.2">
      <c r="T519" s="5"/>
      <c r="AK519" s="5"/>
      <c r="AT519" s="5"/>
      <c r="BA519" s="5"/>
    </row>
    <row r="520" spans="20:53" x14ac:dyDescent="0.2">
      <c r="T520" s="5"/>
      <c r="AK520" s="5"/>
      <c r="AT520" s="5"/>
      <c r="BA520" s="5"/>
    </row>
    <row r="521" spans="20:53" x14ac:dyDescent="0.2">
      <c r="T521" s="5"/>
      <c r="AK521" s="5"/>
      <c r="AT521" s="5"/>
      <c r="BA521" s="5"/>
    </row>
    <row r="522" spans="20:53" x14ac:dyDescent="0.2">
      <c r="T522" s="5"/>
      <c r="AK522" s="5"/>
      <c r="AT522" s="5"/>
      <c r="BA522" s="5"/>
    </row>
    <row r="523" spans="20:53" x14ac:dyDescent="0.2">
      <c r="T523" s="5"/>
      <c r="AK523" s="5"/>
      <c r="AT523" s="5"/>
      <c r="BA523" s="5"/>
    </row>
    <row r="524" spans="20:53" x14ac:dyDescent="0.2">
      <c r="T524" s="5"/>
      <c r="AK524" s="5"/>
      <c r="AT524" s="5"/>
      <c r="BA524" s="5"/>
    </row>
    <row r="525" spans="20:53" x14ac:dyDescent="0.2">
      <c r="T525" s="5"/>
      <c r="AK525" s="5"/>
      <c r="AT525" s="5"/>
      <c r="BA525" s="5"/>
    </row>
    <row r="526" spans="20:53" x14ac:dyDescent="0.2">
      <c r="T526" s="5"/>
      <c r="AK526" s="5"/>
      <c r="AT526" s="5"/>
      <c r="BA526" s="5"/>
    </row>
    <row r="527" spans="20:53" x14ac:dyDescent="0.2">
      <c r="T527" s="5"/>
      <c r="AK527" s="5"/>
      <c r="AT527" s="5"/>
      <c r="BA527" s="5"/>
    </row>
    <row r="528" spans="20:53" x14ac:dyDescent="0.2">
      <c r="T528" s="5"/>
      <c r="AK528" s="5"/>
      <c r="AT528" s="5"/>
      <c r="BA528" s="5"/>
    </row>
    <row r="529" spans="20:53" x14ac:dyDescent="0.2">
      <c r="T529" s="5"/>
      <c r="AK529" s="5"/>
      <c r="AT529" s="5"/>
      <c r="BA529" s="5"/>
    </row>
    <row r="530" spans="20:53" x14ac:dyDescent="0.2">
      <c r="T530" s="5"/>
      <c r="AK530" s="5"/>
      <c r="AT530" s="5"/>
      <c r="BA530" s="5"/>
    </row>
    <row r="531" spans="20:53" x14ac:dyDescent="0.2">
      <c r="T531" s="5"/>
      <c r="AK531" s="5"/>
      <c r="AT531" s="5"/>
      <c r="BA531" s="5"/>
    </row>
    <row r="532" spans="20:53" x14ac:dyDescent="0.2">
      <c r="T532" s="5"/>
      <c r="AK532" s="5"/>
      <c r="AT532" s="5"/>
      <c r="BA532" s="5"/>
    </row>
    <row r="533" spans="20:53" x14ac:dyDescent="0.2">
      <c r="T533" s="5"/>
      <c r="AK533" s="5"/>
      <c r="AT533" s="5"/>
      <c r="BA533" s="5"/>
    </row>
    <row r="534" spans="20:53" x14ac:dyDescent="0.2">
      <c r="T534" s="5"/>
      <c r="AK534" s="5"/>
      <c r="AT534" s="5"/>
      <c r="BA534" s="5"/>
    </row>
    <row r="535" spans="20:53" x14ac:dyDescent="0.2">
      <c r="T535" s="5"/>
      <c r="AK535" s="5"/>
      <c r="AT535" s="5"/>
      <c r="BA535" s="5"/>
    </row>
    <row r="536" spans="20:53" x14ac:dyDescent="0.2">
      <c r="T536" s="5"/>
      <c r="AK536" s="5"/>
      <c r="AT536" s="5"/>
      <c r="BA536" s="5"/>
    </row>
    <row r="537" spans="20:53" x14ac:dyDescent="0.2">
      <c r="T537" s="5"/>
      <c r="AK537" s="5"/>
      <c r="AT537" s="5"/>
      <c r="BA537" s="5"/>
    </row>
    <row r="538" spans="20:53" x14ac:dyDescent="0.2">
      <c r="T538" s="5"/>
      <c r="AK538" s="5"/>
      <c r="AT538" s="5"/>
      <c r="BA538" s="5"/>
    </row>
    <row r="539" spans="20:53" x14ac:dyDescent="0.2">
      <c r="T539" s="5"/>
      <c r="AK539" s="5"/>
      <c r="AT539" s="5"/>
      <c r="BA539" s="5"/>
    </row>
    <row r="540" spans="20:53" x14ac:dyDescent="0.2">
      <c r="T540" s="5"/>
      <c r="AK540" s="5"/>
      <c r="AT540" s="5"/>
      <c r="BA540" s="5"/>
    </row>
    <row r="541" spans="20:53" x14ac:dyDescent="0.2">
      <c r="T541" s="5"/>
      <c r="AK541" s="5"/>
      <c r="AT541" s="5"/>
      <c r="BA541" s="5"/>
    </row>
    <row r="542" spans="20:53" x14ac:dyDescent="0.2">
      <c r="T542" s="5"/>
      <c r="AK542" s="5"/>
      <c r="AT542" s="5"/>
      <c r="BA542" s="5"/>
    </row>
    <row r="543" spans="20:53" x14ac:dyDescent="0.2">
      <c r="T543" s="5"/>
      <c r="AK543" s="5"/>
      <c r="AT543" s="5"/>
      <c r="BA543" s="5"/>
    </row>
    <row r="544" spans="20:53" x14ac:dyDescent="0.2">
      <c r="T544" s="5"/>
      <c r="AK544" s="5"/>
      <c r="AT544" s="5"/>
      <c r="BA544" s="5"/>
    </row>
    <row r="545" spans="20:53" x14ac:dyDescent="0.2">
      <c r="T545" s="5"/>
      <c r="AK545" s="5"/>
      <c r="AT545" s="5"/>
      <c r="BA545" s="5"/>
    </row>
    <row r="546" spans="20:53" x14ac:dyDescent="0.2">
      <c r="T546" s="5"/>
      <c r="AK546" s="5"/>
      <c r="AT546" s="5"/>
      <c r="BA546" s="5"/>
    </row>
    <row r="547" spans="20:53" x14ac:dyDescent="0.2">
      <c r="T547" s="5"/>
      <c r="AK547" s="5"/>
      <c r="AT547" s="5"/>
      <c r="BA547" s="5"/>
    </row>
    <row r="548" spans="20:53" x14ac:dyDescent="0.2">
      <c r="T548" s="5"/>
      <c r="AK548" s="5"/>
      <c r="AT548" s="5"/>
      <c r="BA548" s="5"/>
    </row>
    <row r="549" spans="20:53" x14ac:dyDescent="0.2">
      <c r="T549" s="5"/>
      <c r="AK549" s="5"/>
      <c r="AT549" s="5"/>
      <c r="BA549" s="5"/>
    </row>
    <row r="550" spans="20:53" x14ac:dyDescent="0.2">
      <c r="T550" s="5"/>
      <c r="AK550" s="5"/>
      <c r="AT550" s="5"/>
      <c r="BA550" s="5"/>
    </row>
    <row r="551" spans="20:53" x14ac:dyDescent="0.2">
      <c r="T551" s="5"/>
      <c r="AK551" s="5"/>
      <c r="AT551" s="5"/>
      <c r="BA551" s="5"/>
    </row>
    <row r="552" spans="20:53" x14ac:dyDescent="0.2">
      <c r="T552" s="5"/>
      <c r="AK552" s="5"/>
      <c r="AT552" s="5"/>
      <c r="BA552" s="5"/>
    </row>
    <row r="553" spans="20:53" x14ac:dyDescent="0.2">
      <c r="T553" s="5"/>
      <c r="AK553" s="5"/>
      <c r="AT553" s="5"/>
      <c r="BA553" s="5"/>
    </row>
    <row r="554" spans="20:53" x14ac:dyDescent="0.2">
      <c r="T554" s="5"/>
      <c r="AK554" s="5"/>
      <c r="AT554" s="5"/>
      <c r="BA554" s="5"/>
    </row>
    <row r="555" spans="20:53" x14ac:dyDescent="0.2">
      <c r="T555" s="5"/>
      <c r="AK555" s="5"/>
      <c r="AT555" s="5"/>
      <c r="BA555" s="5"/>
    </row>
    <row r="556" spans="20:53" x14ac:dyDescent="0.2">
      <c r="T556" s="5"/>
      <c r="AK556" s="5"/>
      <c r="AT556" s="5"/>
      <c r="BA556" s="5"/>
    </row>
    <row r="557" spans="20:53" x14ac:dyDescent="0.2">
      <c r="T557" s="5"/>
      <c r="AK557" s="5"/>
      <c r="AT557" s="5"/>
      <c r="BA557" s="5"/>
    </row>
    <row r="558" spans="20:53" x14ac:dyDescent="0.2">
      <c r="T558" s="5"/>
      <c r="AK558" s="5"/>
      <c r="AT558" s="5"/>
      <c r="BA558" s="5"/>
    </row>
    <row r="559" spans="20:53" x14ac:dyDescent="0.2">
      <c r="T559" s="5"/>
      <c r="AK559" s="5"/>
      <c r="AT559" s="5"/>
      <c r="BA559" s="5"/>
    </row>
    <row r="560" spans="20:53" x14ac:dyDescent="0.2">
      <c r="T560" s="5"/>
      <c r="AK560" s="5"/>
      <c r="AT560" s="5"/>
      <c r="BA560" s="5"/>
    </row>
    <row r="561" spans="20:53" x14ac:dyDescent="0.2">
      <c r="T561" s="5"/>
      <c r="AK561" s="5"/>
      <c r="AT561" s="5"/>
      <c r="BA561" s="5"/>
    </row>
    <row r="562" spans="20:53" x14ac:dyDescent="0.2">
      <c r="T562" s="5"/>
      <c r="AK562" s="5"/>
      <c r="AT562" s="5"/>
      <c r="BA562" s="5"/>
    </row>
    <row r="563" spans="20:53" x14ac:dyDescent="0.2">
      <c r="T563" s="5"/>
      <c r="AK563" s="5"/>
      <c r="AT563" s="5"/>
      <c r="BA563" s="5"/>
    </row>
    <row r="564" spans="20:53" x14ac:dyDescent="0.2">
      <c r="T564" s="5"/>
      <c r="AK564" s="5"/>
      <c r="AT564" s="5"/>
      <c r="BA564" s="5"/>
    </row>
    <row r="565" spans="20:53" x14ac:dyDescent="0.2">
      <c r="T565" s="5"/>
      <c r="AK565" s="5"/>
      <c r="AT565" s="5"/>
      <c r="BA565" s="5"/>
    </row>
    <row r="566" spans="20:53" x14ac:dyDescent="0.2">
      <c r="T566" s="5"/>
      <c r="AK566" s="5"/>
      <c r="AT566" s="5"/>
      <c r="BA566" s="5"/>
    </row>
    <row r="567" spans="20:53" x14ac:dyDescent="0.2">
      <c r="T567" s="5"/>
      <c r="AK567" s="5"/>
      <c r="AT567" s="5"/>
      <c r="BA567" s="5"/>
    </row>
    <row r="568" spans="20:53" x14ac:dyDescent="0.2">
      <c r="T568" s="5"/>
      <c r="AK568" s="5"/>
      <c r="AT568" s="5"/>
      <c r="BA568" s="5"/>
    </row>
    <row r="569" spans="20:53" x14ac:dyDescent="0.2">
      <c r="T569" s="5"/>
      <c r="AK569" s="5"/>
      <c r="AT569" s="5"/>
      <c r="BA569" s="5"/>
    </row>
    <row r="570" spans="20:53" x14ac:dyDescent="0.2">
      <c r="T570" s="5"/>
      <c r="AK570" s="5"/>
      <c r="AT570" s="5"/>
      <c r="BA570" s="5"/>
    </row>
    <row r="571" spans="20:53" x14ac:dyDescent="0.2">
      <c r="T571" s="5"/>
      <c r="AK571" s="5"/>
      <c r="AT571" s="5"/>
      <c r="BA571" s="5"/>
    </row>
    <row r="572" spans="20:53" x14ac:dyDescent="0.2">
      <c r="T572" s="5"/>
      <c r="AK572" s="5"/>
      <c r="AT572" s="5"/>
      <c r="BA572" s="5"/>
    </row>
    <row r="573" spans="20:53" x14ac:dyDescent="0.2">
      <c r="T573" s="5"/>
      <c r="AK573" s="5"/>
      <c r="AT573" s="5"/>
      <c r="BA573" s="5"/>
    </row>
    <row r="574" spans="20:53" x14ac:dyDescent="0.2">
      <c r="T574" s="5"/>
      <c r="AK574" s="5"/>
      <c r="AT574" s="5"/>
      <c r="BA574" s="5"/>
    </row>
    <row r="575" spans="20:53" x14ac:dyDescent="0.2">
      <c r="T575" s="5"/>
      <c r="AK575" s="5"/>
      <c r="AT575" s="5"/>
      <c r="BA575" s="5"/>
    </row>
    <row r="576" spans="20:53" x14ac:dyDescent="0.2">
      <c r="T576" s="5"/>
      <c r="AK576" s="5"/>
      <c r="AT576" s="5"/>
      <c r="BA576" s="5"/>
    </row>
    <row r="577" spans="20:53" x14ac:dyDescent="0.2">
      <c r="T577" s="5"/>
      <c r="AK577" s="5"/>
      <c r="AT577" s="5"/>
      <c r="BA577" s="5"/>
    </row>
    <row r="578" spans="20:53" x14ac:dyDescent="0.2">
      <c r="T578" s="5"/>
      <c r="AK578" s="5"/>
      <c r="AT578" s="5"/>
      <c r="BA578" s="5"/>
    </row>
    <row r="579" spans="20:53" x14ac:dyDescent="0.2">
      <c r="T579" s="5"/>
      <c r="AK579" s="5"/>
      <c r="AT579" s="5"/>
      <c r="BA579" s="5"/>
    </row>
    <row r="580" spans="20:53" x14ac:dyDescent="0.2">
      <c r="T580" s="5"/>
      <c r="AK580" s="5"/>
      <c r="AT580" s="5"/>
      <c r="BA580" s="5"/>
    </row>
    <row r="581" spans="20:53" x14ac:dyDescent="0.2">
      <c r="T581" s="5"/>
      <c r="AK581" s="5"/>
      <c r="AT581" s="5"/>
      <c r="BA581" s="5"/>
    </row>
    <row r="582" spans="20:53" x14ac:dyDescent="0.2">
      <c r="T582" s="5"/>
      <c r="AK582" s="5"/>
      <c r="AT582" s="5"/>
      <c r="BA582" s="5"/>
    </row>
    <row r="583" spans="20:53" x14ac:dyDescent="0.2">
      <c r="T583" s="5"/>
      <c r="AK583" s="5"/>
      <c r="AT583" s="5"/>
      <c r="BA583" s="5"/>
    </row>
    <row r="584" spans="20:53" x14ac:dyDescent="0.2">
      <c r="T584" s="5"/>
      <c r="AK584" s="5"/>
      <c r="AT584" s="5"/>
      <c r="BA584" s="5"/>
    </row>
    <row r="585" spans="20:53" x14ac:dyDescent="0.2">
      <c r="T585" s="5"/>
      <c r="AK585" s="5"/>
      <c r="AT585" s="5"/>
      <c r="BA585" s="5"/>
    </row>
    <row r="586" spans="20:53" x14ac:dyDescent="0.2">
      <c r="T586" s="5"/>
      <c r="AK586" s="5"/>
      <c r="AT586" s="5"/>
      <c r="BA586" s="5"/>
    </row>
    <row r="587" spans="20:53" x14ac:dyDescent="0.2">
      <c r="T587" s="5"/>
      <c r="AK587" s="5"/>
      <c r="AT587" s="5"/>
      <c r="BA587" s="5"/>
    </row>
    <row r="588" spans="20:53" x14ac:dyDescent="0.2">
      <c r="T588" s="5"/>
      <c r="AK588" s="5"/>
      <c r="AT588" s="5"/>
      <c r="BA588" s="5"/>
    </row>
    <row r="589" spans="20:53" x14ac:dyDescent="0.2">
      <c r="T589" s="5"/>
      <c r="AK589" s="5"/>
      <c r="AT589" s="5"/>
      <c r="BA589" s="5"/>
    </row>
    <row r="590" spans="20:53" x14ac:dyDescent="0.2">
      <c r="T590" s="5"/>
      <c r="AK590" s="5"/>
      <c r="AT590" s="5"/>
      <c r="BA590" s="5"/>
    </row>
    <row r="591" spans="20:53" x14ac:dyDescent="0.2">
      <c r="T591" s="5"/>
      <c r="AK591" s="5"/>
      <c r="AT591" s="5"/>
      <c r="BA591" s="5"/>
    </row>
    <row r="592" spans="20:53" x14ac:dyDescent="0.2">
      <c r="T592" s="5"/>
      <c r="AK592" s="5"/>
      <c r="AT592" s="5"/>
      <c r="BA592" s="5"/>
    </row>
    <row r="593" spans="20:53" x14ac:dyDescent="0.2">
      <c r="T593" s="5"/>
      <c r="AK593" s="5"/>
      <c r="AT593" s="5"/>
      <c r="BA593" s="5"/>
    </row>
    <row r="594" spans="20:53" x14ac:dyDescent="0.2">
      <c r="T594" s="5"/>
      <c r="AK594" s="5"/>
      <c r="AT594" s="5"/>
      <c r="BA594" s="5"/>
    </row>
    <row r="595" spans="20:53" x14ac:dyDescent="0.2">
      <c r="T595" s="5"/>
      <c r="AK595" s="5"/>
      <c r="AT595" s="5"/>
      <c r="BA595" s="5"/>
    </row>
    <row r="596" spans="20:53" x14ac:dyDescent="0.2">
      <c r="T596" s="5"/>
      <c r="AK596" s="5"/>
      <c r="AT596" s="5"/>
      <c r="BA596" s="5"/>
    </row>
    <row r="597" spans="20:53" x14ac:dyDescent="0.2">
      <c r="T597" s="5"/>
      <c r="AK597" s="5"/>
      <c r="AT597" s="5"/>
      <c r="BA597" s="5"/>
    </row>
    <row r="598" spans="20:53" x14ac:dyDescent="0.2">
      <c r="T598" s="5"/>
      <c r="AK598" s="5"/>
      <c r="AT598" s="5"/>
      <c r="BA598" s="5"/>
    </row>
    <row r="599" spans="20:53" x14ac:dyDescent="0.2">
      <c r="T599" s="5"/>
      <c r="AK599" s="5"/>
      <c r="AT599" s="5"/>
      <c r="BA599" s="5"/>
    </row>
    <row r="600" spans="20:53" x14ac:dyDescent="0.2">
      <c r="T600" s="5"/>
      <c r="AK600" s="5"/>
      <c r="AT600" s="5"/>
      <c r="BA600" s="5"/>
    </row>
    <row r="601" spans="20:53" x14ac:dyDescent="0.2">
      <c r="T601" s="5"/>
      <c r="AK601" s="5"/>
      <c r="AT601" s="5"/>
      <c r="BA601" s="5"/>
    </row>
    <row r="602" spans="20:53" x14ac:dyDescent="0.2">
      <c r="T602" s="5"/>
      <c r="AK602" s="5"/>
      <c r="AT602" s="5"/>
      <c r="BA602" s="5"/>
    </row>
    <row r="603" spans="20:53" x14ac:dyDescent="0.2">
      <c r="T603" s="5"/>
      <c r="AK603" s="5"/>
      <c r="AT603" s="5"/>
      <c r="BA603" s="5"/>
    </row>
    <row r="604" spans="20:53" x14ac:dyDescent="0.2">
      <c r="T604" s="5"/>
      <c r="AK604" s="5"/>
      <c r="AT604" s="5"/>
      <c r="BA604" s="5"/>
    </row>
    <row r="605" spans="20:53" x14ac:dyDescent="0.2">
      <c r="T605" s="5"/>
      <c r="AK605" s="5"/>
      <c r="AT605" s="5"/>
      <c r="BA605" s="5"/>
    </row>
    <row r="606" spans="20:53" x14ac:dyDescent="0.2">
      <c r="T606" s="5"/>
      <c r="AK606" s="5"/>
      <c r="AT606" s="5"/>
      <c r="BA606" s="5"/>
    </row>
    <row r="607" spans="20:53" x14ac:dyDescent="0.2">
      <c r="T607" s="5"/>
      <c r="AK607" s="5"/>
      <c r="AT607" s="5"/>
      <c r="BA607" s="5"/>
    </row>
    <row r="608" spans="20:53" x14ac:dyDescent="0.2">
      <c r="T608" s="5"/>
      <c r="AK608" s="5"/>
      <c r="AT608" s="5"/>
      <c r="BA608" s="5"/>
    </row>
    <row r="609" spans="20:53" x14ac:dyDescent="0.2">
      <c r="T609" s="5"/>
      <c r="AK609" s="5"/>
      <c r="AT609" s="5"/>
      <c r="BA609" s="5"/>
    </row>
    <row r="610" spans="20:53" x14ac:dyDescent="0.2">
      <c r="T610" s="5"/>
      <c r="AK610" s="5"/>
      <c r="AT610" s="5"/>
      <c r="BA610" s="5"/>
    </row>
    <row r="611" spans="20:53" x14ac:dyDescent="0.2">
      <c r="T611" s="5"/>
      <c r="AK611" s="5"/>
      <c r="AT611" s="5"/>
      <c r="BA611" s="5"/>
    </row>
    <row r="612" spans="20:53" x14ac:dyDescent="0.2">
      <c r="T612" s="5"/>
      <c r="AK612" s="5"/>
      <c r="AT612" s="5"/>
      <c r="BA612" s="5"/>
    </row>
    <row r="613" spans="20:53" x14ac:dyDescent="0.2">
      <c r="T613" s="5"/>
      <c r="AK613" s="5"/>
      <c r="AT613" s="5"/>
      <c r="BA613" s="5"/>
    </row>
    <row r="614" spans="20:53" x14ac:dyDescent="0.2">
      <c r="T614" s="5"/>
      <c r="AK614" s="5"/>
      <c r="AT614" s="5"/>
      <c r="BA614" s="5"/>
    </row>
    <row r="615" spans="20:53" x14ac:dyDescent="0.2">
      <c r="T615" s="5"/>
      <c r="AK615" s="5"/>
      <c r="AT615" s="5"/>
      <c r="BA615" s="5"/>
    </row>
    <row r="616" spans="20:53" x14ac:dyDescent="0.2">
      <c r="T616" s="5"/>
      <c r="AK616" s="5"/>
      <c r="AT616" s="5"/>
      <c r="BA616" s="5"/>
    </row>
    <row r="617" spans="20:53" x14ac:dyDescent="0.2">
      <c r="T617" s="5"/>
      <c r="AK617" s="5"/>
      <c r="AT617" s="5"/>
      <c r="BA617" s="5"/>
    </row>
    <row r="618" spans="20:53" x14ac:dyDescent="0.2">
      <c r="T618" s="5"/>
      <c r="AK618" s="5"/>
      <c r="AT618" s="5"/>
      <c r="BA618" s="5"/>
    </row>
    <row r="619" spans="20:53" x14ac:dyDescent="0.2">
      <c r="T619" s="5"/>
      <c r="AK619" s="5"/>
      <c r="AT619" s="5"/>
      <c r="BA619" s="5"/>
    </row>
    <row r="620" spans="20:53" x14ac:dyDescent="0.2">
      <c r="T620" s="5"/>
      <c r="AK620" s="5"/>
      <c r="AT620" s="5"/>
      <c r="BA620" s="5"/>
    </row>
    <row r="621" spans="20:53" x14ac:dyDescent="0.2">
      <c r="T621" s="5"/>
      <c r="AK621" s="5"/>
      <c r="AT621" s="5"/>
      <c r="BA621" s="5"/>
    </row>
    <row r="622" spans="20:53" x14ac:dyDescent="0.2">
      <c r="T622" s="5"/>
      <c r="AK622" s="5"/>
      <c r="AT622" s="5"/>
      <c r="BA622" s="5"/>
    </row>
    <row r="623" spans="20:53" x14ac:dyDescent="0.2">
      <c r="T623" s="5"/>
      <c r="AK623" s="5"/>
      <c r="AT623" s="5"/>
      <c r="BA623" s="5"/>
    </row>
    <row r="624" spans="20:53" x14ac:dyDescent="0.2">
      <c r="T624" s="5"/>
      <c r="AK624" s="5"/>
      <c r="AT624" s="5"/>
      <c r="BA624" s="5"/>
    </row>
    <row r="625" spans="20:53" x14ac:dyDescent="0.2">
      <c r="T625" s="5"/>
      <c r="AK625" s="5"/>
      <c r="AT625" s="5"/>
      <c r="BA625" s="5"/>
    </row>
    <row r="626" spans="20:53" x14ac:dyDescent="0.2">
      <c r="T626" s="5"/>
      <c r="AK626" s="5"/>
      <c r="AT626" s="5"/>
      <c r="BA626" s="5"/>
    </row>
    <row r="627" spans="20:53" x14ac:dyDescent="0.2">
      <c r="T627" s="5"/>
      <c r="AK627" s="5"/>
      <c r="AT627" s="5"/>
      <c r="BA627" s="5"/>
    </row>
    <row r="628" spans="20:53" x14ac:dyDescent="0.2">
      <c r="T628" s="5"/>
      <c r="AK628" s="5"/>
      <c r="AT628" s="5"/>
      <c r="BA628" s="5"/>
    </row>
    <row r="629" spans="20:53" x14ac:dyDescent="0.2">
      <c r="T629" s="5"/>
      <c r="AK629" s="5"/>
      <c r="AT629" s="5"/>
      <c r="BA629" s="5"/>
    </row>
    <row r="630" spans="20:53" x14ac:dyDescent="0.2">
      <c r="T630" s="5"/>
      <c r="AK630" s="5"/>
      <c r="AT630" s="5"/>
      <c r="BA630" s="5"/>
    </row>
    <row r="631" spans="20:53" x14ac:dyDescent="0.2">
      <c r="T631" s="5"/>
      <c r="AK631" s="5"/>
      <c r="AT631" s="5"/>
      <c r="BA631" s="5"/>
    </row>
    <row r="632" spans="20:53" x14ac:dyDescent="0.2">
      <c r="T632" s="5"/>
      <c r="AK632" s="5"/>
      <c r="AT632" s="5"/>
      <c r="BA632" s="5"/>
    </row>
    <row r="633" spans="20:53" x14ac:dyDescent="0.2">
      <c r="T633" s="5"/>
      <c r="AK633" s="5"/>
      <c r="AT633" s="5"/>
      <c r="BA633" s="5"/>
    </row>
    <row r="634" spans="20:53" x14ac:dyDescent="0.2">
      <c r="T634" s="5"/>
      <c r="AK634" s="5"/>
      <c r="AT634" s="5"/>
      <c r="BA634" s="5"/>
    </row>
    <row r="635" spans="20:53" x14ac:dyDescent="0.2">
      <c r="T635" s="5"/>
      <c r="AK635" s="5"/>
      <c r="AT635" s="5"/>
      <c r="BA635" s="5"/>
    </row>
    <row r="636" spans="20:53" x14ac:dyDescent="0.2">
      <c r="T636" s="5"/>
      <c r="AK636" s="5"/>
      <c r="AT636" s="5"/>
      <c r="BA636" s="5"/>
    </row>
    <row r="637" spans="20:53" x14ac:dyDescent="0.2">
      <c r="T637" s="5"/>
      <c r="AK637" s="5"/>
      <c r="AT637" s="5"/>
      <c r="BA637" s="5"/>
    </row>
    <row r="638" spans="20:53" x14ac:dyDescent="0.2">
      <c r="T638" s="5"/>
      <c r="AK638" s="5"/>
      <c r="AT638" s="5"/>
      <c r="BA638" s="5"/>
    </row>
    <row r="639" spans="20:53" x14ac:dyDescent="0.2">
      <c r="T639" s="5"/>
      <c r="AK639" s="5"/>
      <c r="AT639" s="5"/>
      <c r="BA639" s="5"/>
    </row>
    <row r="640" spans="20:53" x14ac:dyDescent="0.2">
      <c r="T640" s="5"/>
      <c r="AK640" s="5"/>
      <c r="AT640" s="5"/>
      <c r="BA640" s="5"/>
    </row>
    <row r="641" spans="20:53" x14ac:dyDescent="0.2">
      <c r="T641" s="5"/>
      <c r="AK641" s="5"/>
      <c r="AT641" s="5"/>
      <c r="BA641" s="5"/>
    </row>
    <row r="642" spans="20:53" x14ac:dyDescent="0.2">
      <c r="T642" s="5"/>
      <c r="AK642" s="5"/>
      <c r="AT642" s="5"/>
      <c r="BA642" s="5"/>
    </row>
    <row r="643" spans="20:53" x14ac:dyDescent="0.2">
      <c r="T643" s="5"/>
      <c r="AK643" s="5"/>
      <c r="AT643" s="5"/>
      <c r="BA643" s="5"/>
    </row>
    <row r="644" spans="20:53" x14ac:dyDescent="0.2">
      <c r="T644" s="5"/>
      <c r="AK644" s="5"/>
      <c r="AT644" s="5"/>
      <c r="BA644" s="5"/>
    </row>
    <row r="645" spans="20:53" x14ac:dyDescent="0.2">
      <c r="T645" s="5"/>
      <c r="AK645" s="5"/>
      <c r="AT645" s="5"/>
      <c r="BA645" s="5"/>
    </row>
    <row r="646" spans="20:53" x14ac:dyDescent="0.2">
      <c r="T646" s="5"/>
      <c r="AK646" s="5"/>
      <c r="AT646" s="5"/>
      <c r="BA646" s="5"/>
    </row>
    <row r="647" spans="20:53" x14ac:dyDescent="0.2">
      <c r="T647" s="5"/>
      <c r="AK647" s="5"/>
      <c r="AT647" s="5"/>
      <c r="BA647" s="5"/>
    </row>
    <row r="648" spans="20:53" x14ac:dyDescent="0.2">
      <c r="T648" s="5"/>
      <c r="AK648" s="5"/>
      <c r="AT648" s="5"/>
      <c r="BA648" s="5"/>
    </row>
    <row r="649" spans="20:53" x14ac:dyDescent="0.2">
      <c r="T649" s="5"/>
      <c r="AK649" s="5"/>
      <c r="AT649" s="5"/>
      <c r="BA649" s="5"/>
    </row>
    <row r="650" spans="20:53" x14ac:dyDescent="0.2">
      <c r="T650" s="5"/>
      <c r="AK650" s="5"/>
      <c r="AT650" s="5"/>
      <c r="BA650" s="5"/>
    </row>
    <row r="651" spans="20:53" x14ac:dyDescent="0.2">
      <c r="T651" s="5"/>
      <c r="AK651" s="5"/>
      <c r="AT651" s="5"/>
      <c r="BA651" s="5"/>
    </row>
    <row r="652" spans="20:53" x14ac:dyDescent="0.2">
      <c r="T652" s="5"/>
      <c r="AK652" s="5"/>
      <c r="AT652" s="5"/>
      <c r="BA652" s="5"/>
    </row>
    <row r="653" spans="20:53" x14ac:dyDescent="0.2">
      <c r="T653" s="5"/>
      <c r="AK653" s="5"/>
      <c r="AT653" s="5"/>
      <c r="BA653" s="5"/>
    </row>
    <row r="654" spans="20:53" x14ac:dyDescent="0.2">
      <c r="T654" s="5"/>
      <c r="AK654" s="5"/>
      <c r="AT654" s="5"/>
      <c r="BA654" s="5"/>
    </row>
    <row r="655" spans="20:53" x14ac:dyDescent="0.2">
      <c r="T655" s="5"/>
      <c r="AK655" s="5"/>
      <c r="AT655" s="5"/>
      <c r="BA655" s="5"/>
    </row>
    <row r="656" spans="20:53" x14ac:dyDescent="0.2">
      <c r="T656" s="5"/>
      <c r="AK656" s="5"/>
      <c r="AT656" s="5"/>
      <c r="BA656" s="5"/>
    </row>
    <row r="657" spans="20:53" x14ac:dyDescent="0.2">
      <c r="T657" s="5"/>
      <c r="AK657" s="5"/>
      <c r="AT657" s="5"/>
      <c r="BA657" s="5"/>
    </row>
    <row r="658" spans="20:53" x14ac:dyDescent="0.2">
      <c r="T658" s="5"/>
      <c r="AK658" s="5"/>
      <c r="AT658" s="5"/>
      <c r="BA658" s="5"/>
    </row>
    <row r="659" spans="20:53" x14ac:dyDescent="0.2">
      <c r="T659" s="5"/>
      <c r="AK659" s="5"/>
      <c r="AT659" s="5"/>
      <c r="BA659" s="5"/>
    </row>
    <row r="660" spans="20:53" x14ac:dyDescent="0.2">
      <c r="T660" s="5"/>
      <c r="AK660" s="5"/>
      <c r="AT660" s="5"/>
      <c r="BA660" s="5"/>
    </row>
    <row r="661" spans="20:53" x14ac:dyDescent="0.2">
      <c r="T661" s="5"/>
      <c r="AK661" s="5"/>
      <c r="AT661" s="5"/>
      <c r="BA661" s="5"/>
    </row>
    <row r="662" spans="20:53" x14ac:dyDescent="0.2">
      <c r="T662" s="5"/>
      <c r="AK662" s="5"/>
      <c r="AT662" s="5"/>
      <c r="BA662" s="5"/>
    </row>
    <row r="663" spans="20:53" x14ac:dyDescent="0.2">
      <c r="T663" s="5"/>
      <c r="AK663" s="5"/>
      <c r="AT663" s="5"/>
      <c r="BA663" s="5"/>
    </row>
    <row r="664" spans="20:53" x14ac:dyDescent="0.2">
      <c r="T664" s="5"/>
      <c r="AK664" s="5"/>
      <c r="AT664" s="5"/>
      <c r="BA664" s="5"/>
    </row>
    <row r="665" spans="20:53" x14ac:dyDescent="0.2">
      <c r="T665" s="5"/>
      <c r="AK665" s="5"/>
      <c r="AT665" s="5"/>
      <c r="BA665" s="5"/>
    </row>
    <row r="666" spans="20:53" x14ac:dyDescent="0.2">
      <c r="T666" s="5"/>
      <c r="AK666" s="5"/>
      <c r="AT666" s="5"/>
      <c r="BA666" s="5"/>
    </row>
    <row r="667" spans="20:53" x14ac:dyDescent="0.2">
      <c r="T667" s="5"/>
      <c r="AK667" s="5"/>
      <c r="AT667" s="5"/>
      <c r="BA667" s="5"/>
    </row>
    <row r="668" spans="20:53" x14ac:dyDescent="0.2">
      <c r="T668" s="5"/>
      <c r="AK668" s="5"/>
      <c r="AT668" s="5"/>
      <c r="BA668" s="5"/>
    </row>
    <row r="669" spans="20:53" x14ac:dyDescent="0.2">
      <c r="T669" s="5"/>
      <c r="AK669" s="5"/>
      <c r="AT669" s="5"/>
      <c r="BA669" s="5"/>
    </row>
    <row r="670" spans="20:53" x14ac:dyDescent="0.2">
      <c r="T670" s="5"/>
      <c r="AK670" s="5"/>
      <c r="AT670" s="5"/>
      <c r="BA670" s="5"/>
    </row>
    <row r="671" spans="20:53" x14ac:dyDescent="0.2">
      <c r="T671" s="5"/>
      <c r="AK671" s="5"/>
      <c r="AT671" s="5"/>
      <c r="BA671" s="5"/>
    </row>
    <row r="672" spans="20:53" x14ac:dyDescent="0.2">
      <c r="T672" s="5"/>
      <c r="AK672" s="5"/>
      <c r="AT672" s="5"/>
      <c r="BA672" s="5"/>
    </row>
    <row r="673" spans="20:53" x14ac:dyDescent="0.2">
      <c r="T673" s="5"/>
      <c r="AK673" s="5"/>
      <c r="AT673" s="5"/>
      <c r="BA673" s="5"/>
    </row>
    <row r="674" spans="20:53" x14ac:dyDescent="0.2">
      <c r="T674" s="5"/>
      <c r="AK674" s="5"/>
      <c r="AT674" s="5"/>
      <c r="BA674" s="5"/>
    </row>
    <row r="675" spans="20:53" x14ac:dyDescent="0.2">
      <c r="T675" s="5"/>
      <c r="AK675" s="5"/>
      <c r="AT675" s="5"/>
      <c r="BA675" s="5"/>
    </row>
    <row r="676" spans="20:53" x14ac:dyDescent="0.2">
      <c r="T676" s="5"/>
      <c r="AK676" s="5"/>
      <c r="AT676" s="5"/>
      <c r="BA676" s="5"/>
    </row>
    <row r="677" spans="20:53" x14ac:dyDescent="0.2">
      <c r="T677" s="5"/>
      <c r="AK677" s="5"/>
      <c r="AT677" s="5"/>
      <c r="BA677" s="5"/>
    </row>
    <row r="678" spans="20:53" x14ac:dyDescent="0.2">
      <c r="T678" s="5"/>
      <c r="AK678" s="5"/>
      <c r="AT678" s="5"/>
      <c r="BA678" s="5"/>
    </row>
    <row r="679" spans="20:53" x14ac:dyDescent="0.2">
      <c r="T679" s="5"/>
      <c r="AK679" s="5"/>
      <c r="AT679" s="5"/>
      <c r="BA679" s="5"/>
    </row>
    <row r="680" spans="20:53" x14ac:dyDescent="0.2">
      <c r="T680" s="5"/>
      <c r="AK680" s="5"/>
      <c r="AT680" s="5"/>
      <c r="BA680" s="5"/>
    </row>
    <row r="681" spans="20:53" x14ac:dyDescent="0.2">
      <c r="T681" s="5"/>
      <c r="AK681" s="5"/>
      <c r="AT681" s="5"/>
      <c r="BA681" s="5"/>
    </row>
    <row r="682" spans="20:53" x14ac:dyDescent="0.2">
      <c r="T682" s="5"/>
      <c r="AK682" s="5"/>
      <c r="AT682" s="5"/>
      <c r="BA682" s="5"/>
    </row>
    <row r="683" spans="20:53" x14ac:dyDescent="0.2">
      <c r="T683" s="5"/>
      <c r="AK683" s="5"/>
      <c r="AT683" s="5"/>
      <c r="BA683" s="5"/>
    </row>
    <row r="684" spans="20:53" x14ac:dyDescent="0.2">
      <c r="T684" s="5"/>
      <c r="AK684" s="5"/>
      <c r="AT684" s="5"/>
      <c r="BA684" s="5"/>
    </row>
    <row r="685" spans="20:53" x14ac:dyDescent="0.2">
      <c r="T685" s="5"/>
      <c r="AK685" s="5"/>
      <c r="AT685" s="5"/>
      <c r="BA685" s="5"/>
    </row>
    <row r="686" spans="20:53" x14ac:dyDescent="0.2">
      <c r="T686" s="5"/>
      <c r="AK686" s="5"/>
      <c r="AT686" s="5"/>
      <c r="BA686" s="5"/>
    </row>
    <row r="687" spans="20:53" x14ac:dyDescent="0.2">
      <c r="T687" s="5"/>
      <c r="AK687" s="5"/>
      <c r="AT687" s="5"/>
      <c r="BA687" s="5"/>
    </row>
    <row r="688" spans="20:53" x14ac:dyDescent="0.2">
      <c r="T688" s="5"/>
      <c r="AK688" s="5"/>
      <c r="AT688" s="5"/>
      <c r="BA688" s="5"/>
    </row>
    <row r="689" spans="20:53" x14ac:dyDescent="0.2">
      <c r="T689" s="5"/>
      <c r="AK689" s="5"/>
      <c r="AT689" s="5"/>
      <c r="BA689" s="5"/>
    </row>
    <row r="690" spans="20:53" x14ac:dyDescent="0.2">
      <c r="T690" s="5"/>
      <c r="AK690" s="5"/>
      <c r="AT690" s="5"/>
      <c r="BA690" s="5"/>
    </row>
    <row r="691" spans="20:53" x14ac:dyDescent="0.2">
      <c r="T691" s="5"/>
      <c r="AK691" s="5"/>
      <c r="AT691" s="5"/>
      <c r="BA691" s="5"/>
    </row>
    <row r="692" spans="20:53" x14ac:dyDescent="0.2">
      <c r="T692" s="5"/>
      <c r="AK692" s="5"/>
      <c r="AT692" s="5"/>
      <c r="BA692" s="5"/>
    </row>
    <row r="693" spans="20:53" x14ac:dyDescent="0.2">
      <c r="T693" s="5"/>
      <c r="AK693" s="5"/>
      <c r="AT693" s="5"/>
      <c r="BA693" s="5"/>
    </row>
    <row r="694" spans="20:53" x14ac:dyDescent="0.2">
      <c r="T694" s="5"/>
      <c r="AK694" s="5"/>
      <c r="AT694" s="5"/>
      <c r="BA694" s="5"/>
    </row>
    <row r="695" spans="20:53" x14ac:dyDescent="0.2">
      <c r="T695" s="5"/>
      <c r="AK695" s="5"/>
      <c r="AT695" s="5"/>
      <c r="BA695" s="5"/>
    </row>
    <row r="696" spans="20:53" x14ac:dyDescent="0.2">
      <c r="T696" s="5"/>
      <c r="AK696" s="5"/>
      <c r="AT696" s="5"/>
      <c r="BA696" s="5"/>
    </row>
    <row r="697" spans="20:53" x14ac:dyDescent="0.2">
      <c r="T697" s="5"/>
      <c r="AK697" s="5"/>
      <c r="AT697" s="5"/>
      <c r="BA697" s="5"/>
    </row>
    <row r="698" spans="20:53" x14ac:dyDescent="0.2">
      <c r="T698" s="5"/>
      <c r="AK698" s="5"/>
      <c r="AT698" s="5"/>
      <c r="BA698" s="5"/>
    </row>
    <row r="699" spans="20:53" x14ac:dyDescent="0.2">
      <c r="T699" s="5"/>
      <c r="AK699" s="5"/>
      <c r="AT699" s="5"/>
      <c r="BA699" s="5"/>
    </row>
    <row r="700" spans="20:53" x14ac:dyDescent="0.2">
      <c r="T700" s="5"/>
      <c r="AK700" s="5"/>
      <c r="AT700" s="5"/>
      <c r="BA700" s="5"/>
    </row>
    <row r="701" spans="20:53" x14ac:dyDescent="0.2">
      <c r="T701" s="5"/>
      <c r="AK701" s="5"/>
      <c r="AT701" s="5"/>
      <c r="BA701" s="5"/>
    </row>
    <row r="702" spans="20:53" x14ac:dyDescent="0.2">
      <c r="T702" s="5"/>
      <c r="AK702" s="5"/>
      <c r="AT702" s="5"/>
      <c r="BA702" s="5"/>
    </row>
    <row r="703" spans="20:53" x14ac:dyDescent="0.2">
      <c r="T703" s="5"/>
      <c r="AK703" s="5"/>
      <c r="AT703" s="5"/>
      <c r="BA703" s="5"/>
    </row>
    <row r="704" spans="20:53" x14ac:dyDescent="0.2">
      <c r="T704" s="5"/>
      <c r="AK704" s="5"/>
      <c r="AT704" s="5"/>
      <c r="BA704" s="5"/>
    </row>
    <row r="705" spans="20:53" x14ac:dyDescent="0.2">
      <c r="T705" s="5"/>
      <c r="AK705" s="5"/>
      <c r="AT705" s="5"/>
      <c r="BA705" s="5"/>
    </row>
    <row r="706" spans="20:53" x14ac:dyDescent="0.2">
      <c r="T706" s="5"/>
      <c r="AK706" s="5"/>
      <c r="AT706" s="5"/>
      <c r="BA706" s="5"/>
    </row>
    <row r="707" spans="20:53" x14ac:dyDescent="0.2">
      <c r="T707" s="5"/>
      <c r="AK707" s="5"/>
      <c r="AT707" s="5"/>
      <c r="BA707" s="5"/>
    </row>
    <row r="708" spans="20:53" x14ac:dyDescent="0.2">
      <c r="T708" s="5"/>
      <c r="AK708" s="5"/>
      <c r="AT708" s="5"/>
      <c r="BA708" s="5"/>
    </row>
    <row r="709" spans="20:53" x14ac:dyDescent="0.2">
      <c r="T709" s="5"/>
      <c r="AK709" s="5"/>
      <c r="AT709" s="5"/>
      <c r="BA709" s="5"/>
    </row>
    <row r="710" spans="20:53" x14ac:dyDescent="0.2">
      <c r="T710" s="5"/>
      <c r="AK710" s="5"/>
      <c r="AT710" s="5"/>
      <c r="BA710" s="5"/>
    </row>
    <row r="711" spans="20:53" x14ac:dyDescent="0.2">
      <c r="T711" s="5"/>
      <c r="AK711" s="5"/>
      <c r="AT711" s="5"/>
      <c r="BA711" s="5"/>
    </row>
    <row r="712" spans="20:53" x14ac:dyDescent="0.2">
      <c r="T712" s="5"/>
      <c r="AK712" s="5"/>
      <c r="AT712" s="5"/>
      <c r="BA712" s="5"/>
    </row>
    <row r="713" spans="20:53" x14ac:dyDescent="0.2">
      <c r="T713" s="5"/>
      <c r="AK713" s="5"/>
      <c r="AT713" s="5"/>
      <c r="BA713" s="5"/>
    </row>
    <row r="714" spans="20:53" x14ac:dyDescent="0.2">
      <c r="T714" s="5"/>
      <c r="AK714" s="5"/>
      <c r="AT714" s="5"/>
      <c r="BA714" s="5"/>
    </row>
    <row r="715" spans="20:53" x14ac:dyDescent="0.2">
      <c r="T715" s="5"/>
      <c r="AK715" s="5"/>
      <c r="AT715" s="5"/>
      <c r="BA715" s="5"/>
    </row>
    <row r="716" spans="20:53" x14ac:dyDescent="0.2">
      <c r="T716" s="5"/>
      <c r="AK716" s="5"/>
      <c r="AT716" s="5"/>
      <c r="BA716" s="5"/>
    </row>
    <row r="717" spans="20:53" x14ac:dyDescent="0.2">
      <c r="T717" s="5"/>
      <c r="AK717" s="5"/>
      <c r="AT717" s="5"/>
      <c r="BA717" s="5"/>
    </row>
    <row r="718" spans="20:53" x14ac:dyDescent="0.2">
      <c r="T718" s="5"/>
      <c r="AK718" s="5"/>
      <c r="AT718" s="5"/>
      <c r="BA718" s="5"/>
    </row>
    <row r="719" spans="20:53" x14ac:dyDescent="0.2">
      <c r="T719" s="5"/>
      <c r="AK719" s="5"/>
      <c r="AT719" s="5"/>
      <c r="BA719" s="5"/>
    </row>
    <row r="720" spans="20:53" x14ac:dyDescent="0.2">
      <c r="T720" s="5"/>
      <c r="AK720" s="5"/>
      <c r="AT720" s="5"/>
      <c r="BA720" s="5"/>
    </row>
    <row r="721" spans="20:53" x14ac:dyDescent="0.2">
      <c r="T721" s="5"/>
      <c r="AK721" s="5"/>
      <c r="AT721" s="5"/>
      <c r="BA721" s="5"/>
    </row>
    <row r="722" spans="20:53" x14ac:dyDescent="0.2">
      <c r="T722" s="5"/>
      <c r="AK722" s="5"/>
      <c r="AT722" s="5"/>
      <c r="BA722" s="5"/>
    </row>
    <row r="723" spans="20:53" x14ac:dyDescent="0.2">
      <c r="T723" s="5"/>
      <c r="AK723" s="5"/>
      <c r="AT723" s="5"/>
      <c r="BA723" s="5"/>
    </row>
    <row r="724" spans="20:53" x14ac:dyDescent="0.2">
      <c r="T724" s="5"/>
      <c r="AK724" s="5"/>
      <c r="AT724" s="5"/>
      <c r="BA724" s="5"/>
    </row>
    <row r="725" spans="20:53" x14ac:dyDescent="0.2">
      <c r="T725" s="5"/>
      <c r="AK725" s="5"/>
      <c r="AT725" s="5"/>
      <c r="BA725" s="5"/>
    </row>
    <row r="726" spans="20:53" x14ac:dyDescent="0.2">
      <c r="T726" s="5"/>
      <c r="AK726" s="5"/>
      <c r="AT726" s="5"/>
      <c r="BA726" s="5"/>
    </row>
    <row r="727" spans="20:53" x14ac:dyDescent="0.2">
      <c r="T727" s="5"/>
      <c r="AK727" s="5"/>
      <c r="AT727" s="5"/>
      <c r="BA727" s="5"/>
    </row>
    <row r="728" spans="20:53" x14ac:dyDescent="0.2">
      <c r="T728" s="5"/>
      <c r="AK728" s="5"/>
      <c r="AT728" s="5"/>
      <c r="BA728" s="5"/>
    </row>
    <row r="729" spans="20:53" x14ac:dyDescent="0.2">
      <c r="T729" s="5"/>
      <c r="AK729" s="5"/>
      <c r="AT729" s="5"/>
      <c r="BA729" s="5"/>
    </row>
    <row r="730" spans="20:53" x14ac:dyDescent="0.2">
      <c r="T730" s="5"/>
      <c r="AK730" s="5"/>
      <c r="AT730" s="5"/>
      <c r="BA730" s="5"/>
    </row>
    <row r="731" spans="20:53" x14ac:dyDescent="0.2">
      <c r="T731" s="5"/>
      <c r="AK731" s="5"/>
      <c r="AT731" s="5"/>
      <c r="BA731" s="5"/>
    </row>
    <row r="732" spans="20:53" x14ac:dyDescent="0.2">
      <c r="T732" s="5"/>
      <c r="AK732" s="5"/>
      <c r="AT732" s="5"/>
      <c r="BA732" s="5"/>
    </row>
    <row r="733" spans="20:53" x14ac:dyDescent="0.2">
      <c r="T733" s="5"/>
      <c r="AK733" s="5"/>
      <c r="AT733" s="5"/>
      <c r="BA733" s="5"/>
    </row>
    <row r="734" spans="20:53" x14ac:dyDescent="0.2">
      <c r="T734" s="5"/>
      <c r="AK734" s="5"/>
      <c r="AT734" s="5"/>
      <c r="BA734" s="5"/>
    </row>
    <row r="735" spans="20:53" x14ac:dyDescent="0.2">
      <c r="T735" s="5"/>
      <c r="AK735" s="5"/>
      <c r="AT735" s="5"/>
      <c r="BA735" s="5"/>
    </row>
    <row r="736" spans="20:53" x14ac:dyDescent="0.2">
      <c r="T736" s="5"/>
      <c r="AK736" s="5"/>
      <c r="AT736" s="5"/>
      <c r="BA736" s="5"/>
    </row>
    <row r="737" spans="20:53" x14ac:dyDescent="0.2">
      <c r="T737" s="5"/>
      <c r="AK737" s="5"/>
      <c r="AT737" s="5"/>
      <c r="BA737" s="5"/>
    </row>
    <row r="738" spans="20:53" x14ac:dyDescent="0.2">
      <c r="T738" s="5"/>
      <c r="AK738" s="5"/>
      <c r="AT738" s="5"/>
      <c r="BA738" s="5"/>
    </row>
    <row r="739" spans="20:53" x14ac:dyDescent="0.2">
      <c r="T739" s="5"/>
      <c r="AK739" s="5"/>
      <c r="AT739" s="5"/>
      <c r="BA739" s="5"/>
    </row>
    <row r="740" spans="20:53" x14ac:dyDescent="0.2">
      <c r="T740" s="5"/>
      <c r="AK740" s="5"/>
      <c r="AT740" s="5"/>
      <c r="BA740" s="5"/>
    </row>
    <row r="741" spans="20:53" x14ac:dyDescent="0.2">
      <c r="T741" s="5"/>
      <c r="AK741" s="5"/>
      <c r="AT741" s="5"/>
      <c r="BA741" s="5"/>
    </row>
    <row r="742" spans="20:53" x14ac:dyDescent="0.2">
      <c r="T742" s="5"/>
      <c r="AK742" s="5"/>
      <c r="AT742" s="5"/>
      <c r="BA742" s="5"/>
    </row>
    <row r="743" spans="20:53" x14ac:dyDescent="0.2">
      <c r="T743" s="5"/>
      <c r="AK743" s="5"/>
      <c r="AT743" s="5"/>
      <c r="BA743" s="5"/>
    </row>
    <row r="744" spans="20:53" x14ac:dyDescent="0.2">
      <c r="T744" s="5"/>
      <c r="AK744" s="5"/>
      <c r="AT744" s="5"/>
      <c r="BA744" s="5"/>
    </row>
    <row r="745" spans="20:53" x14ac:dyDescent="0.2">
      <c r="T745" s="5"/>
      <c r="AK745" s="5"/>
      <c r="AT745" s="5"/>
      <c r="BA745" s="5"/>
    </row>
    <row r="746" spans="20:53" x14ac:dyDescent="0.2">
      <c r="T746" s="5"/>
      <c r="AK746" s="5"/>
      <c r="AT746" s="5"/>
      <c r="BA746" s="5"/>
    </row>
    <row r="747" spans="20:53" x14ac:dyDescent="0.2">
      <c r="T747" s="5"/>
      <c r="AK747" s="5"/>
      <c r="AT747" s="5"/>
      <c r="BA747" s="5"/>
    </row>
    <row r="748" spans="20:53" x14ac:dyDescent="0.2">
      <c r="T748" s="5"/>
      <c r="AK748" s="5"/>
      <c r="AT748" s="5"/>
      <c r="BA748" s="5"/>
    </row>
    <row r="749" spans="20:53" x14ac:dyDescent="0.2">
      <c r="T749" s="5"/>
      <c r="AK749" s="5"/>
      <c r="AT749" s="5"/>
      <c r="BA749" s="5"/>
    </row>
    <row r="750" spans="20:53" x14ac:dyDescent="0.2">
      <c r="T750" s="5"/>
      <c r="AK750" s="5"/>
      <c r="AT750" s="5"/>
      <c r="BA750" s="5"/>
    </row>
    <row r="751" spans="20:53" x14ac:dyDescent="0.2">
      <c r="T751" s="5"/>
      <c r="AK751" s="5"/>
      <c r="AT751" s="5"/>
      <c r="BA751" s="5"/>
    </row>
    <row r="752" spans="20:53" x14ac:dyDescent="0.2">
      <c r="T752" s="5"/>
      <c r="AK752" s="5"/>
      <c r="AT752" s="5"/>
      <c r="BA752" s="5"/>
    </row>
    <row r="753" spans="20:53" x14ac:dyDescent="0.2">
      <c r="T753" s="5"/>
      <c r="AK753" s="5"/>
      <c r="AT753" s="5"/>
      <c r="BA753" s="5"/>
    </row>
    <row r="754" spans="20:53" x14ac:dyDescent="0.2">
      <c r="T754" s="5"/>
      <c r="AK754" s="5"/>
      <c r="AT754" s="5"/>
      <c r="BA754" s="5"/>
    </row>
    <row r="755" spans="20:53" x14ac:dyDescent="0.2">
      <c r="T755" s="5"/>
      <c r="AK755" s="5"/>
      <c r="AT755" s="5"/>
      <c r="BA755" s="5"/>
    </row>
    <row r="756" spans="20:53" x14ac:dyDescent="0.2">
      <c r="T756" s="5"/>
      <c r="AK756" s="5"/>
      <c r="AT756" s="5"/>
      <c r="BA756" s="5"/>
    </row>
    <row r="757" spans="20:53" x14ac:dyDescent="0.2">
      <c r="T757" s="5"/>
      <c r="AK757" s="5"/>
      <c r="AT757" s="5"/>
      <c r="BA757" s="5"/>
    </row>
    <row r="758" spans="20:53" x14ac:dyDescent="0.2">
      <c r="T758" s="5"/>
      <c r="AK758" s="5"/>
      <c r="AT758" s="5"/>
      <c r="BA758" s="5"/>
    </row>
    <row r="759" spans="20:53" x14ac:dyDescent="0.2">
      <c r="T759" s="5"/>
      <c r="AK759" s="5"/>
      <c r="AT759" s="5"/>
      <c r="BA759" s="5"/>
    </row>
    <row r="760" spans="20:53" x14ac:dyDescent="0.2">
      <c r="T760" s="5"/>
      <c r="AK760" s="5"/>
      <c r="AT760" s="5"/>
      <c r="BA760" s="5"/>
    </row>
    <row r="761" spans="20:53" x14ac:dyDescent="0.2">
      <c r="T761" s="5"/>
      <c r="AK761" s="5"/>
      <c r="AT761" s="5"/>
      <c r="BA761" s="5"/>
    </row>
    <row r="762" spans="20:53" x14ac:dyDescent="0.2">
      <c r="T762" s="5"/>
      <c r="AK762" s="5"/>
      <c r="AT762" s="5"/>
      <c r="BA762" s="5"/>
    </row>
    <row r="763" spans="20:53" x14ac:dyDescent="0.2">
      <c r="T763" s="5"/>
      <c r="AK763" s="5"/>
      <c r="AT763" s="5"/>
      <c r="BA763" s="5"/>
    </row>
    <row r="764" spans="20:53" x14ac:dyDescent="0.2">
      <c r="T764" s="5"/>
      <c r="AK764" s="5"/>
      <c r="AT764" s="5"/>
      <c r="BA764" s="5"/>
    </row>
    <row r="765" spans="20:53" x14ac:dyDescent="0.2">
      <c r="T765" s="5"/>
      <c r="AK765" s="5"/>
      <c r="AT765" s="5"/>
      <c r="BA765" s="5"/>
    </row>
    <row r="766" spans="20:53" x14ac:dyDescent="0.2">
      <c r="T766" s="5"/>
      <c r="AK766" s="5"/>
      <c r="AT766" s="5"/>
      <c r="BA766" s="5"/>
    </row>
    <row r="767" spans="20:53" x14ac:dyDescent="0.2">
      <c r="T767" s="5"/>
      <c r="AK767" s="5"/>
      <c r="AT767" s="5"/>
      <c r="BA767" s="5"/>
    </row>
    <row r="768" spans="20:53" x14ac:dyDescent="0.2">
      <c r="T768" s="5"/>
      <c r="AK768" s="5"/>
      <c r="AT768" s="5"/>
      <c r="BA768" s="5"/>
    </row>
    <row r="769" spans="20:53" x14ac:dyDescent="0.2">
      <c r="T769" s="5"/>
      <c r="AK769" s="5"/>
      <c r="AT769" s="5"/>
      <c r="BA769" s="5"/>
    </row>
    <row r="770" spans="20:53" x14ac:dyDescent="0.2">
      <c r="T770" s="5"/>
      <c r="AK770" s="5"/>
      <c r="AT770" s="5"/>
      <c r="BA770" s="5"/>
    </row>
    <row r="771" spans="20:53" x14ac:dyDescent="0.2">
      <c r="T771" s="5"/>
      <c r="AK771" s="5"/>
      <c r="AT771" s="5"/>
      <c r="BA771" s="5"/>
    </row>
    <row r="772" spans="20:53" x14ac:dyDescent="0.2">
      <c r="T772" s="5"/>
      <c r="AK772" s="5"/>
      <c r="AT772" s="5"/>
      <c r="BA772" s="5"/>
    </row>
    <row r="773" spans="20:53" x14ac:dyDescent="0.2">
      <c r="T773" s="5"/>
      <c r="AK773" s="5"/>
      <c r="AT773" s="5"/>
      <c r="BA773" s="5"/>
    </row>
    <row r="774" spans="20:53" x14ac:dyDescent="0.2">
      <c r="T774" s="5"/>
      <c r="AK774" s="5"/>
      <c r="AT774" s="5"/>
      <c r="BA774" s="5"/>
    </row>
    <row r="775" spans="20:53" x14ac:dyDescent="0.2">
      <c r="T775" s="5"/>
      <c r="AK775" s="5"/>
      <c r="AT775" s="5"/>
      <c r="BA775" s="5"/>
    </row>
    <row r="776" spans="20:53" x14ac:dyDescent="0.2">
      <c r="T776" s="5"/>
      <c r="AK776" s="5"/>
      <c r="AT776" s="5"/>
      <c r="BA776" s="5"/>
    </row>
    <row r="777" spans="20:53" x14ac:dyDescent="0.2">
      <c r="T777" s="5"/>
      <c r="AK777" s="5"/>
      <c r="AT777" s="5"/>
      <c r="BA777" s="5"/>
    </row>
    <row r="778" spans="20:53" x14ac:dyDescent="0.2">
      <c r="T778" s="5"/>
      <c r="AK778" s="5"/>
      <c r="AT778" s="5"/>
      <c r="BA778" s="5"/>
    </row>
    <row r="779" spans="20:53" x14ac:dyDescent="0.2">
      <c r="T779" s="5"/>
      <c r="AK779" s="5"/>
      <c r="AT779" s="5"/>
      <c r="BA779" s="5"/>
    </row>
    <row r="780" spans="20:53" x14ac:dyDescent="0.2">
      <c r="T780" s="5"/>
      <c r="AK780" s="5"/>
      <c r="AT780" s="5"/>
      <c r="BA780" s="5"/>
    </row>
    <row r="781" spans="20:53" x14ac:dyDescent="0.2">
      <c r="T781" s="5"/>
      <c r="AK781" s="5"/>
      <c r="AT781" s="5"/>
      <c r="BA781" s="5"/>
    </row>
    <row r="782" spans="20:53" x14ac:dyDescent="0.2">
      <c r="T782" s="5"/>
      <c r="AK782" s="5"/>
      <c r="AT782" s="5"/>
      <c r="BA782" s="5"/>
    </row>
    <row r="783" spans="20:53" x14ac:dyDescent="0.2">
      <c r="T783" s="5"/>
      <c r="AK783" s="5"/>
      <c r="AT783" s="5"/>
      <c r="BA783" s="5"/>
    </row>
    <row r="784" spans="20:53" x14ac:dyDescent="0.2">
      <c r="T784" s="5"/>
      <c r="AK784" s="5"/>
      <c r="AT784" s="5"/>
      <c r="BA784" s="5"/>
    </row>
    <row r="785" spans="20:53" x14ac:dyDescent="0.2">
      <c r="T785" s="5"/>
      <c r="AK785" s="5"/>
      <c r="AT785" s="5"/>
      <c r="BA785" s="5"/>
    </row>
    <row r="786" spans="20:53" x14ac:dyDescent="0.2">
      <c r="T786" s="5"/>
      <c r="AK786" s="5"/>
      <c r="AT786" s="5"/>
      <c r="BA786" s="5"/>
    </row>
    <row r="787" spans="20:53" x14ac:dyDescent="0.2">
      <c r="T787" s="5"/>
      <c r="AK787" s="5"/>
      <c r="AT787" s="5"/>
      <c r="BA787" s="5"/>
    </row>
    <row r="788" spans="20:53" x14ac:dyDescent="0.2">
      <c r="T788" s="5"/>
      <c r="AK788" s="5"/>
      <c r="AT788" s="5"/>
      <c r="BA788" s="5"/>
    </row>
    <row r="789" spans="20:53" x14ac:dyDescent="0.2">
      <c r="T789" s="5"/>
      <c r="AK789" s="5"/>
      <c r="AT789" s="5"/>
      <c r="BA789" s="5"/>
    </row>
    <row r="790" spans="20:53" x14ac:dyDescent="0.2">
      <c r="T790" s="5"/>
      <c r="AK790" s="5"/>
      <c r="AT790" s="5"/>
      <c r="BA790" s="5"/>
    </row>
    <row r="791" spans="20:53" x14ac:dyDescent="0.2">
      <c r="T791" s="5"/>
      <c r="AK791" s="5"/>
      <c r="AT791" s="5"/>
      <c r="BA791" s="5"/>
    </row>
    <row r="792" spans="20:53" x14ac:dyDescent="0.2">
      <c r="T792" s="5"/>
      <c r="AK792" s="5"/>
      <c r="AT792" s="5"/>
      <c r="BA792" s="5"/>
    </row>
    <row r="793" spans="20:53" x14ac:dyDescent="0.2">
      <c r="T793" s="5"/>
      <c r="AK793" s="5"/>
      <c r="AT793" s="5"/>
      <c r="BA793" s="5"/>
    </row>
    <row r="794" spans="20:53" x14ac:dyDescent="0.2">
      <c r="T794" s="5"/>
      <c r="AK794" s="5"/>
      <c r="AT794" s="5"/>
      <c r="BA794" s="5"/>
    </row>
    <row r="795" spans="20:53" x14ac:dyDescent="0.2">
      <c r="T795" s="5"/>
      <c r="AK795" s="5"/>
      <c r="AT795" s="5"/>
      <c r="BA795" s="5"/>
    </row>
    <row r="796" spans="20:53" x14ac:dyDescent="0.2">
      <c r="T796" s="5"/>
      <c r="AK796" s="5"/>
      <c r="AT796" s="5"/>
      <c r="BA796" s="5"/>
    </row>
    <row r="797" spans="20:53" x14ac:dyDescent="0.2">
      <c r="T797" s="5"/>
      <c r="AK797" s="5"/>
      <c r="AT797" s="5"/>
      <c r="BA797" s="5"/>
    </row>
    <row r="798" spans="20:53" x14ac:dyDescent="0.2">
      <c r="T798" s="5"/>
      <c r="AK798" s="5"/>
      <c r="AT798" s="5"/>
      <c r="BA798" s="5"/>
    </row>
    <row r="799" spans="20:53" x14ac:dyDescent="0.2">
      <c r="T799" s="5"/>
      <c r="AK799" s="5"/>
      <c r="AT799" s="5"/>
      <c r="BA799" s="5"/>
    </row>
    <row r="800" spans="20:53" x14ac:dyDescent="0.2">
      <c r="T800" s="5"/>
      <c r="AK800" s="5"/>
      <c r="AT800" s="5"/>
      <c r="BA800" s="5"/>
    </row>
    <row r="801" spans="20:53" x14ac:dyDescent="0.2">
      <c r="T801" s="5"/>
      <c r="AK801" s="5"/>
      <c r="AT801" s="5"/>
      <c r="BA801" s="5"/>
    </row>
    <row r="802" spans="20:53" x14ac:dyDescent="0.2">
      <c r="T802" s="5"/>
      <c r="AK802" s="5"/>
      <c r="AT802" s="5"/>
      <c r="BA802" s="5"/>
    </row>
    <row r="803" spans="20:53" x14ac:dyDescent="0.2">
      <c r="T803" s="5"/>
      <c r="AK803" s="5"/>
      <c r="AT803" s="5"/>
      <c r="BA803" s="5"/>
    </row>
    <row r="804" spans="20:53" x14ac:dyDescent="0.2">
      <c r="T804" s="5"/>
      <c r="AK804" s="5"/>
      <c r="AT804" s="5"/>
      <c r="BA804" s="5"/>
    </row>
    <row r="805" spans="20:53" x14ac:dyDescent="0.2">
      <c r="T805" s="5"/>
      <c r="AK805" s="5"/>
      <c r="AT805" s="5"/>
      <c r="BA805" s="5"/>
    </row>
    <row r="806" spans="20:53" x14ac:dyDescent="0.2">
      <c r="T806" s="5"/>
      <c r="AK806" s="5"/>
      <c r="AT806" s="5"/>
      <c r="BA806" s="5"/>
    </row>
    <row r="807" spans="20:53" x14ac:dyDescent="0.2">
      <c r="T807" s="5"/>
      <c r="AK807" s="5"/>
      <c r="AT807" s="5"/>
      <c r="BA807" s="5"/>
    </row>
    <row r="808" spans="20:53" x14ac:dyDescent="0.2">
      <c r="T808" s="5"/>
      <c r="AK808" s="5"/>
      <c r="AT808" s="5"/>
      <c r="BA808" s="5"/>
    </row>
    <row r="809" spans="20:53" x14ac:dyDescent="0.2">
      <c r="T809" s="5"/>
      <c r="AK809" s="5"/>
      <c r="AT809" s="5"/>
      <c r="BA809" s="5"/>
    </row>
    <row r="810" spans="20:53" x14ac:dyDescent="0.2">
      <c r="T810" s="5"/>
      <c r="AK810" s="5"/>
      <c r="AT810" s="5"/>
      <c r="BA810" s="5"/>
    </row>
    <row r="811" spans="20:53" x14ac:dyDescent="0.2">
      <c r="T811" s="5"/>
      <c r="AK811" s="5"/>
      <c r="AT811" s="5"/>
      <c r="BA811" s="5"/>
    </row>
    <row r="812" spans="20:53" x14ac:dyDescent="0.2">
      <c r="T812" s="5"/>
      <c r="AK812" s="5"/>
      <c r="AT812" s="5"/>
      <c r="BA812" s="5"/>
    </row>
    <row r="813" spans="20:53" x14ac:dyDescent="0.2">
      <c r="T813" s="5"/>
      <c r="AK813" s="5"/>
      <c r="AT813" s="5"/>
      <c r="BA813" s="5"/>
    </row>
    <row r="814" spans="20:53" x14ac:dyDescent="0.2">
      <c r="T814" s="5"/>
      <c r="AK814" s="5"/>
      <c r="AT814" s="5"/>
      <c r="BA814" s="5"/>
    </row>
    <row r="815" spans="20:53" x14ac:dyDescent="0.2">
      <c r="T815" s="5"/>
      <c r="AK815" s="5"/>
      <c r="AT815" s="5"/>
      <c r="BA815" s="5"/>
    </row>
    <row r="816" spans="20:53" x14ac:dyDescent="0.2">
      <c r="T816" s="5"/>
      <c r="AK816" s="5"/>
      <c r="AT816" s="5"/>
      <c r="BA816" s="5"/>
    </row>
    <row r="817" spans="20:53" x14ac:dyDescent="0.2">
      <c r="T817" s="5"/>
      <c r="AK817" s="5"/>
      <c r="AT817" s="5"/>
      <c r="BA817" s="5"/>
    </row>
    <row r="818" spans="20:53" x14ac:dyDescent="0.2">
      <c r="T818" s="5"/>
      <c r="AK818" s="5"/>
      <c r="AT818" s="5"/>
      <c r="BA818" s="5"/>
    </row>
    <row r="819" spans="20:53" x14ac:dyDescent="0.2">
      <c r="T819" s="5"/>
      <c r="AK819" s="5"/>
      <c r="AT819" s="5"/>
      <c r="BA819" s="5"/>
    </row>
    <row r="820" spans="20:53" x14ac:dyDescent="0.2">
      <c r="T820" s="5"/>
      <c r="AK820" s="5"/>
      <c r="AT820" s="5"/>
      <c r="BA820" s="5"/>
    </row>
    <row r="821" spans="20:53" x14ac:dyDescent="0.2">
      <c r="T821" s="5"/>
      <c r="AK821" s="5"/>
      <c r="AT821" s="5"/>
      <c r="BA821" s="5"/>
    </row>
    <row r="822" spans="20:53" x14ac:dyDescent="0.2">
      <c r="T822" s="5"/>
      <c r="AK822" s="5"/>
      <c r="AT822" s="5"/>
      <c r="BA822" s="5"/>
    </row>
    <row r="823" spans="20:53" x14ac:dyDescent="0.2">
      <c r="T823" s="5"/>
      <c r="AK823" s="5"/>
      <c r="AT823" s="5"/>
      <c r="BA823" s="5"/>
    </row>
    <row r="824" spans="20:53" x14ac:dyDescent="0.2">
      <c r="T824" s="5"/>
      <c r="AK824" s="5"/>
      <c r="AT824" s="5"/>
      <c r="BA824" s="5"/>
    </row>
    <row r="825" spans="20:53" x14ac:dyDescent="0.2">
      <c r="T825" s="5"/>
      <c r="AK825" s="5"/>
      <c r="AT825" s="5"/>
      <c r="BA825" s="5"/>
    </row>
    <row r="826" spans="20:53" x14ac:dyDescent="0.2">
      <c r="T826" s="5"/>
      <c r="AK826" s="5"/>
      <c r="AT826" s="5"/>
      <c r="BA826" s="5"/>
    </row>
    <row r="827" spans="20:53" x14ac:dyDescent="0.2">
      <c r="T827" s="5"/>
      <c r="AK827" s="5"/>
      <c r="AT827" s="5"/>
      <c r="BA827" s="5"/>
    </row>
    <row r="828" spans="20:53" x14ac:dyDescent="0.2">
      <c r="T828" s="5"/>
      <c r="AK828" s="5"/>
      <c r="AT828" s="5"/>
      <c r="BA828" s="5"/>
    </row>
    <row r="829" spans="20:53" x14ac:dyDescent="0.2">
      <c r="T829" s="5"/>
      <c r="AK829" s="5"/>
      <c r="AT829" s="5"/>
      <c r="BA829" s="5"/>
    </row>
    <row r="830" spans="20:53" x14ac:dyDescent="0.2">
      <c r="T830" s="5"/>
      <c r="AK830" s="5"/>
      <c r="AT830" s="5"/>
      <c r="BA830" s="5"/>
    </row>
    <row r="831" spans="20:53" x14ac:dyDescent="0.2">
      <c r="T831" s="5"/>
      <c r="AK831" s="5"/>
      <c r="AT831" s="5"/>
      <c r="BA831" s="5"/>
    </row>
    <row r="832" spans="20:53" x14ac:dyDescent="0.2">
      <c r="T832" s="5"/>
      <c r="AK832" s="5"/>
      <c r="AT832" s="5"/>
      <c r="BA832" s="5"/>
    </row>
    <row r="833" spans="20:53" x14ac:dyDescent="0.2">
      <c r="T833" s="5"/>
      <c r="AK833" s="5"/>
      <c r="AT833" s="5"/>
      <c r="BA833" s="5"/>
    </row>
    <row r="834" spans="20:53" x14ac:dyDescent="0.2">
      <c r="T834" s="5"/>
      <c r="AK834" s="5"/>
      <c r="AT834" s="5"/>
      <c r="BA834" s="5"/>
    </row>
    <row r="835" spans="20:53" x14ac:dyDescent="0.2">
      <c r="T835" s="5"/>
      <c r="AK835" s="5"/>
      <c r="AT835" s="5"/>
      <c r="BA835" s="5"/>
    </row>
    <row r="836" spans="20:53" x14ac:dyDescent="0.2">
      <c r="T836" s="5"/>
      <c r="AK836" s="5"/>
      <c r="AT836" s="5"/>
      <c r="BA836" s="5"/>
    </row>
    <row r="837" spans="20:53" x14ac:dyDescent="0.2">
      <c r="T837" s="5"/>
      <c r="AK837" s="5"/>
      <c r="AT837" s="5"/>
      <c r="BA837" s="5"/>
    </row>
    <row r="838" spans="20:53" x14ac:dyDescent="0.2">
      <c r="T838" s="5"/>
      <c r="AK838" s="5"/>
      <c r="AT838" s="5"/>
      <c r="BA838" s="5"/>
    </row>
    <row r="839" spans="20:53" x14ac:dyDescent="0.2">
      <c r="T839" s="5"/>
      <c r="AK839" s="5"/>
      <c r="AT839" s="5"/>
      <c r="BA839" s="5"/>
    </row>
    <row r="840" spans="20:53" x14ac:dyDescent="0.2">
      <c r="T840" s="5"/>
      <c r="AK840" s="5"/>
      <c r="AT840" s="5"/>
      <c r="BA840" s="5"/>
    </row>
    <row r="841" spans="20:53" x14ac:dyDescent="0.2">
      <c r="T841" s="5"/>
      <c r="AK841" s="5"/>
      <c r="AT841" s="5"/>
      <c r="BA841" s="5"/>
    </row>
    <row r="842" spans="20:53" x14ac:dyDescent="0.2">
      <c r="T842" s="5"/>
      <c r="AK842" s="5"/>
      <c r="AT842" s="5"/>
      <c r="BA842" s="5"/>
    </row>
    <row r="843" spans="20:53" x14ac:dyDescent="0.2">
      <c r="T843" s="5"/>
      <c r="AK843" s="5"/>
      <c r="AT843" s="5"/>
      <c r="BA843" s="5"/>
    </row>
    <row r="844" spans="20:53" x14ac:dyDescent="0.2">
      <c r="T844" s="5"/>
      <c r="AK844" s="5"/>
      <c r="AT844" s="5"/>
      <c r="BA844" s="5"/>
    </row>
    <row r="845" spans="20:53" x14ac:dyDescent="0.2">
      <c r="T845" s="5"/>
      <c r="AK845" s="5"/>
      <c r="AT845" s="5"/>
      <c r="BA845" s="5"/>
    </row>
    <row r="846" spans="20:53" x14ac:dyDescent="0.2">
      <c r="T846" s="5"/>
      <c r="AK846" s="5"/>
      <c r="AT846" s="5"/>
      <c r="BA846" s="5"/>
    </row>
    <row r="847" spans="20:53" x14ac:dyDescent="0.2">
      <c r="T847" s="5"/>
      <c r="AK847" s="5"/>
      <c r="AT847" s="5"/>
      <c r="BA847" s="5"/>
    </row>
    <row r="848" spans="20:53" x14ac:dyDescent="0.2">
      <c r="T848" s="5"/>
      <c r="AK848" s="5"/>
      <c r="AT848" s="5"/>
      <c r="BA848" s="5"/>
    </row>
    <row r="849" spans="20:53" x14ac:dyDescent="0.2">
      <c r="T849" s="5"/>
      <c r="AK849" s="5"/>
      <c r="AT849" s="5"/>
      <c r="BA849" s="5"/>
    </row>
    <row r="850" spans="20:53" x14ac:dyDescent="0.2">
      <c r="T850" s="5"/>
      <c r="AK850" s="5"/>
      <c r="AT850" s="5"/>
      <c r="BA850" s="5"/>
    </row>
    <row r="851" spans="20:53" x14ac:dyDescent="0.2">
      <c r="T851" s="5"/>
      <c r="AK851" s="5"/>
      <c r="AT851" s="5"/>
      <c r="BA851" s="5"/>
    </row>
    <row r="852" spans="20:53" x14ac:dyDescent="0.2">
      <c r="T852" s="5"/>
      <c r="AK852" s="5"/>
      <c r="AT852" s="5"/>
      <c r="BA852" s="5"/>
    </row>
    <row r="853" spans="20:53" x14ac:dyDescent="0.2">
      <c r="T853" s="5"/>
      <c r="AK853" s="5"/>
      <c r="AT853" s="5"/>
      <c r="BA853" s="5"/>
    </row>
    <row r="854" spans="20:53" x14ac:dyDescent="0.2">
      <c r="T854" s="5"/>
      <c r="AK854" s="5"/>
      <c r="AT854" s="5"/>
      <c r="BA854" s="5"/>
    </row>
    <row r="855" spans="20:53" x14ac:dyDescent="0.2">
      <c r="T855" s="5"/>
      <c r="AK855" s="5"/>
      <c r="AT855" s="5"/>
      <c r="BA855" s="5"/>
    </row>
    <row r="856" spans="20:53" x14ac:dyDescent="0.2">
      <c r="T856" s="5"/>
      <c r="AK856" s="5"/>
      <c r="AT856" s="5"/>
      <c r="BA856" s="5"/>
    </row>
    <row r="857" spans="20:53" x14ac:dyDescent="0.2">
      <c r="T857" s="5"/>
      <c r="AK857" s="5"/>
      <c r="AT857" s="5"/>
      <c r="BA857" s="5"/>
    </row>
    <row r="858" spans="20:53" x14ac:dyDescent="0.2">
      <c r="T858" s="5"/>
      <c r="AK858" s="5"/>
      <c r="AT858" s="5"/>
      <c r="BA858" s="5"/>
    </row>
    <row r="859" spans="20:53" x14ac:dyDescent="0.2">
      <c r="T859" s="5"/>
      <c r="AK859" s="5"/>
      <c r="AT859" s="5"/>
      <c r="BA859" s="5"/>
    </row>
    <row r="860" spans="20:53" x14ac:dyDescent="0.2">
      <c r="T860" s="5"/>
      <c r="AK860" s="5"/>
      <c r="AT860" s="5"/>
      <c r="BA860" s="5"/>
    </row>
    <row r="861" spans="20:53" x14ac:dyDescent="0.2">
      <c r="T861" s="5"/>
      <c r="AK861" s="5"/>
      <c r="AT861" s="5"/>
      <c r="BA861" s="5"/>
    </row>
    <row r="862" spans="20:53" x14ac:dyDescent="0.2">
      <c r="T862" s="5"/>
      <c r="AK862" s="5"/>
      <c r="AT862" s="5"/>
      <c r="BA862" s="5"/>
    </row>
    <row r="863" spans="20:53" x14ac:dyDescent="0.2">
      <c r="T863" s="5"/>
      <c r="AK863" s="5"/>
      <c r="AT863" s="5"/>
      <c r="BA863" s="5"/>
    </row>
    <row r="864" spans="20:53" x14ac:dyDescent="0.2">
      <c r="T864" s="5"/>
      <c r="AK864" s="5"/>
      <c r="AT864" s="5"/>
      <c r="BA864" s="5"/>
    </row>
    <row r="865" spans="20:53" x14ac:dyDescent="0.2">
      <c r="T865" s="5"/>
      <c r="AK865" s="5"/>
      <c r="AT865" s="5"/>
      <c r="BA865" s="5"/>
    </row>
    <row r="866" spans="20:53" x14ac:dyDescent="0.2">
      <c r="T866" s="5"/>
      <c r="AK866" s="5"/>
      <c r="AT866" s="5"/>
      <c r="BA866" s="5"/>
    </row>
    <row r="867" spans="20:53" x14ac:dyDescent="0.2">
      <c r="T867" s="5"/>
      <c r="AK867" s="5"/>
      <c r="AT867" s="5"/>
      <c r="BA867" s="5"/>
    </row>
    <row r="868" spans="20:53" x14ac:dyDescent="0.2">
      <c r="T868" s="5"/>
      <c r="AK868" s="5"/>
      <c r="AT868" s="5"/>
      <c r="BA868" s="5"/>
    </row>
    <row r="869" spans="20:53" x14ac:dyDescent="0.2">
      <c r="T869" s="5"/>
      <c r="AK869" s="5"/>
      <c r="AT869" s="5"/>
      <c r="BA869" s="5"/>
    </row>
    <row r="870" spans="20:53" x14ac:dyDescent="0.2">
      <c r="T870" s="5"/>
      <c r="AK870" s="5"/>
      <c r="AT870" s="5"/>
      <c r="BA870" s="5"/>
    </row>
    <row r="871" spans="20:53" x14ac:dyDescent="0.2">
      <c r="T871" s="5"/>
      <c r="AK871" s="5"/>
      <c r="AT871" s="5"/>
      <c r="BA871" s="5"/>
    </row>
    <row r="872" spans="20:53" x14ac:dyDescent="0.2">
      <c r="T872" s="5"/>
      <c r="AK872" s="5"/>
      <c r="AT872" s="5"/>
      <c r="BA872" s="5"/>
    </row>
    <row r="873" spans="20:53" x14ac:dyDescent="0.2">
      <c r="T873" s="5"/>
      <c r="AK873" s="5"/>
      <c r="AT873" s="5"/>
      <c r="BA873" s="5"/>
    </row>
    <row r="874" spans="20:53" x14ac:dyDescent="0.2">
      <c r="T874" s="5"/>
      <c r="AK874" s="5"/>
      <c r="AT874" s="5"/>
      <c r="BA874" s="5"/>
    </row>
    <row r="875" spans="20:53" x14ac:dyDescent="0.2">
      <c r="T875" s="5"/>
      <c r="AK875" s="5"/>
      <c r="AT875" s="5"/>
      <c r="BA875" s="5"/>
    </row>
    <row r="876" spans="20:53" x14ac:dyDescent="0.2">
      <c r="T876" s="5"/>
      <c r="AK876" s="5"/>
      <c r="AT876" s="5"/>
      <c r="BA876" s="5"/>
    </row>
    <row r="877" spans="20:53" x14ac:dyDescent="0.2">
      <c r="T877" s="5"/>
      <c r="AK877" s="5"/>
      <c r="AT877" s="5"/>
      <c r="BA877" s="5"/>
    </row>
    <row r="878" spans="20:53" x14ac:dyDescent="0.2">
      <c r="T878" s="5"/>
      <c r="AK878" s="5"/>
      <c r="AT878" s="5"/>
      <c r="BA878" s="5"/>
    </row>
    <row r="879" spans="20:53" x14ac:dyDescent="0.2">
      <c r="T879" s="5"/>
      <c r="AK879" s="5"/>
      <c r="AT879" s="5"/>
      <c r="BA879" s="5"/>
    </row>
    <row r="880" spans="20:53" x14ac:dyDescent="0.2">
      <c r="T880" s="5"/>
      <c r="AK880" s="5"/>
      <c r="AT880" s="5"/>
      <c r="BA880" s="5"/>
    </row>
    <row r="881" spans="20:53" x14ac:dyDescent="0.2">
      <c r="T881" s="5"/>
      <c r="AK881" s="5"/>
      <c r="AT881" s="5"/>
      <c r="BA881" s="5"/>
    </row>
    <row r="882" spans="20:53" x14ac:dyDescent="0.2">
      <c r="T882" s="5"/>
      <c r="AK882" s="5"/>
      <c r="AT882" s="5"/>
      <c r="BA882" s="5"/>
    </row>
    <row r="883" spans="20:53" x14ac:dyDescent="0.2">
      <c r="T883" s="5"/>
      <c r="AK883" s="5"/>
      <c r="AT883" s="5"/>
      <c r="BA883" s="5"/>
    </row>
    <row r="884" spans="20:53" x14ac:dyDescent="0.2">
      <c r="T884" s="5"/>
      <c r="AK884" s="5"/>
      <c r="AT884" s="5"/>
      <c r="BA884" s="5"/>
    </row>
    <row r="885" spans="20:53" x14ac:dyDescent="0.2">
      <c r="T885" s="5"/>
      <c r="AK885" s="5"/>
      <c r="AT885" s="5"/>
      <c r="BA885" s="5"/>
    </row>
    <row r="886" spans="20:53" x14ac:dyDescent="0.2">
      <c r="T886" s="5"/>
      <c r="AK886" s="5"/>
      <c r="AT886" s="5"/>
      <c r="BA886" s="5"/>
    </row>
    <row r="887" spans="20:53" x14ac:dyDescent="0.2">
      <c r="T887" s="5"/>
      <c r="AK887" s="5"/>
      <c r="AT887" s="5"/>
      <c r="BA887" s="5"/>
    </row>
    <row r="888" spans="20:53" x14ac:dyDescent="0.2">
      <c r="T888" s="5"/>
      <c r="AK888" s="5"/>
      <c r="AT888" s="5"/>
      <c r="BA888" s="5"/>
    </row>
    <row r="889" spans="20:53" x14ac:dyDescent="0.2">
      <c r="T889" s="5"/>
      <c r="AK889" s="5"/>
      <c r="AT889" s="5"/>
      <c r="BA889" s="5"/>
    </row>
    <row r="890" spans="20:53" x14ac:dyDescent="0.2">
      <c r="T890" s="5"/>
      <c r="AK890" s="5"/>
      <c r="AT890" s="5"/>
      <c r="BA890" s="5"/>
    </row>
    <row r="891" spans="20:53" x14ac:dyDescent="0.2">
      <c r="T891" s="5"/>
      <c r="AK891" s="5"/>
      <c r="AT891" s="5"/>
      <c r="BA891" s="5"/>
    </row>
    <row r="892" spans="20:53" x14ac:dyDescent="0.2">
      <c r="T892" s="5"/>
      <c r="AK892" s="5"/>
      <c r="AT892" s="5"/>
      <c r="BA892" s="5"/>
    </row>
    <row r="893" spans="20:53" x14ac:dyDescent="0.2">
      <c r="T893" s="5"/>
      <c r="AK893" s="5"/>
      <c r="AT893" s="5"/>
      <c r="BA893" s="5"/>
    </row>
    <row r="894" spans="20:53" x14ac:dyDescent="0.2">
      <c r="T894" s="5"/>
      <c r="AK894" s="5"/>
      <c r="AT894" s="5"/>
      <c r="BA894" s="5"/>
    </row>
    <row r="895" spans="20:53" x14ac:dyDescent="0.2">
      <c r="T895" s="5"/>
      <c r="AK895" s="5"/>
      <c r="AT895" s="5"/>
      <c r="BA895" s="5"/>
    </row>
    <row r="896" spans="20:53" x14ac:dyDescent="0.2">
      <c r="T896" s="5"/>
      <c r="AK896" s="5"/>
      <c r="AT896" s="5"/>
      <c r="BA896" s="5"/>
    </row>
    <row r="897" spans="20:53" x14ac:dyDescent="0.2">
      <c r="T897" s="5"/>
      <c r="AK897" s="5"/>
      <c r="AT897" s="5"/>
      <c r="BA897" s="5"/>
    </row>
    <row r="898" spans="20:53" x14ac:dyDescent="0.2">
      <c r="T898" s="5"/>
      <c r="AK898" s="5"/>
      <c r="AT898" s="5"/>
      <c r="BA898" s="5"/>
    </row>
    <row r="899" spans="20:53" x14ac:dyDescent="0.2">
      <c r="T899" s="5"/>
      <c r="AK899" s="5"/>
      <c r="AT899" s="5"/>
      <c r="BA899" s="5"/>
    </row>
    <row r="900" spans="20:53" x14ac:dyDescent="0.2">
      <c r="T900" s="5"/>
      <c r="AK900" s="5"/>
      <c r="AT900" s="5"/>
      <c r="BA900" s="5"/>
    </row>
    <row r="901" spans="20:53" x14ac:dyDescent="0.2">
      <c r="T901" s="5"/>
      <c r="AK901" s="5"/>
      <c r="AT901" s="5"/>
      <c r="BA901" s="5"/>
    </row>
    <row r="902" spans="20:53" x14ac:dyDescent="0.2">
      <c r="T902" s="5"/>
      <c r="AK902" s="5"/>
      <c r="AT902" s="5"/>
      <c r="BA902" s="5"/>
    </row>
    <row r="903" spans="20:53" x14ac:dyDescent="0.2">
      <c r="T903" s="5"/>
      <c r="AK903" s="5"/>
      <c r="AT903" s="5"/>
      <c r="BA903" s="5"/>
    </row>
    <row r="904" spans="20:53" x14ac:dyDescent="0.2">
      <c r="T904" s="5"/>
      <c r="AK904" s="5"/>
      <c r="AT904" s="5"/>
      <c r="BA904" s="5"/>
    </row>
    <row r="905" spans="20:53" x14ac:dyDescent="0.2">
      <c r="T905" s="5"/>
      <c r="AK905" s="5"/>
      <c r="AT905" s="5"/>
      <c r="BA905" s="5"/>
    </row>
    <row r="906" spans="20:53" x14ac:dyDescent="0.2">
      <c r="T906" s="5"/>
      <c r="AK906" s="5"/>
      <c r="AT906" s="5"/>
      <c r="BA906" s="5"/>
    </row>
    <row r="907" spans="20:53" x14ac:dyDescent="0.2">
      <c r="T907" s="5"/>
      <c r="AK907" s="5"/>
      <c r="AT907" s="5"/>
      <c r="BA907" s="5"/>
    </row>
    <row r="908" spans="20:53" x14ac:dyDescent="0.2">
      <c r="T908" s="5"/>
      <c r="AK908" s="5"/>
      <c r="AT908" s="5"/>
      <c r="BA908" s="5"/>
    </row>
    <row r="909" spans="20:53" x14ac:dyDescent="0.2">
      <c r="T909" s="5"/>
      <c r="AK909" s="5"/>
      <c r="AT909" s="5"/>
      <c r="BA909" s="5"/>
    </row>
    <row r="910" spans="20:53" x14ac:dyDescent="0.2">
      <c r="T910" s="5"/>
      <c r="AK910" s="5"/>
      <c r="AT910" s="5"/>
      <c r="BA910" s="5"/>
    </row>
    <row r="911" spans="20:53" x14ac:dyDescent="0.2">
      <c r="T911" s="5"/>
      <c r="AK911" s="5"/>
      <c r="AT911" s="5"/>
      <c r="BA911" s="5"/>
    </row>
    <row r="912" spans="20:53" x14ac:dyDescent="0.2">
      <c r="T912" s="5"/>
      <c r="AK912" s="5"/>
      <c r="AT912" s="5"/>
      <c r="BA912" s="5"/>
    </row>
    <row r="913" spans="20:53" x14ac:dyDescent="0.2">
      <c r="T913" s="5"/>
      <c r="AK913" s="5"/>
      <c r="AT913" s="5"/>
      <c r="BA913" s="5"/>
    </row>
    <row r="914" spans="20:53" x14ac:dyDescent="0.2">
      <c r="T914" s="5"/>
      <c r="AK914" s="5"/>
      <c r="AT914" s="5"/>
      <c r="BA914" s="5"/>
    </row>
    <row r="915" spans="20:53" x14ac:dyDescent="0.2">
      <c r="T915" s="5"/>
      <c r="AK915" s="5"/>
      <c r="AT915" s="5"/>
      <c r="BA915" s="5"/>
    </row>
    <row r="916" spans="20:53" x14ac:dyDescent="0.2">
      <c r="T916" s="5"/>
      <c r="AK916" s="5"/>
      <c r="AT916" s="5"/>
      <c r="BA916" s="5"/>
    </row>
    <row r="917" spans="20:53" x14ac:dyDescent="0.2">
      <c r="T917" s="5"/>
      <c r="AK917" s="5"/>
      <c r="AT917" s="5"/>
      <c r="BA917" s="5"/>
    </row>
    <row r="918" spans="20:53" x14ac:dyDescent="0.2">
      <c r="T918" s="5"/>
      <c r="AK918" s="5"/>
      <c r="AT918" s="5"/>
      <c r="BA918" s="5"/>
    </row>
    <row r="919" spans="20:53" x14ac:dyDescent="0.2">
      <c r="T919" s="5"/>
      <c r="AK919" s="5"/>
      <c r="AT919" s="5"/>
      <c r="BA919" s="5"/>
    </row>
    <row r="920" spans="20:53" x14ac:dyDescent="0.2">
      <c r="T920" s="5"/>
      <c r="AK920" s="5"/>
      <c r="AT920" s="5"/>
      <c r="BA920" s="5"/>
    </row>
    <row r="921" spans="20:53" x14ac:dyDescent="0.2">
      <c r="T921" s="5"/>
      <c r="AK921" s="5"/>
      <c r="AT921" s="5"/>
      <c r="BA921" s="5"/>
    </row>
    <row r="922" spans="20:53" x14ac:dyDescent="0.2">
      <c r="T922" s="5"/>
      <c r="AK922" s="5"/>
      <c r="AT922" s="5"/>
      <c r="BA922" s="5"/>
    </row>
    <row r="923" spans="20:53" x14ac:dyDescent="0.2">
      <c r="T923" s="5"/>
      <c r="AK923" s="5"/>
      <c r="AT923" s="5"/>
      <c r="BA923" s="5"/>
    </row>
    <row r="924" spans="20:53" x14ac:dyDescent="0.2">
      <c r="T924" s="5"/>
      <c r="AK924" s="5"/>
      <c r="AT924" s="5"/>
      <c r="BA924" s="5"/>
    </row>
    <row r="925" spans="20:53" x14ac:dyDescent="0.2">
      <c r="T925" s="5"/>
      <c r="AK925" s="5"/>
      <c r="AT925" s="5"/>
      <c r="BA925" s="5"/>
    </row>
    <row r="926" spans="20:53" x14ac:dyDescent="0.2">
      <c r="T926" s="5"/>
      <c r="AK926" s="5"/>
      <c r="AT926" s="5"/>
      <c r="BA926" s="5"/>
    </row>
    <row r="927" spans="20:53" x14ac:dyDescent="0.2">
      <c r="T927" s="5"/>
      <c r="AK927" s="5"/>
      <c r="AT927" s="5"/>
      <c r="BA927" s="5"/>
    </row>
    <row r="928" spans="20:53" x14ac:dyDescent="0.2">
      <c r="T928" s="5"/>
      <c r="AK928" s="5"/>
      <c r="AT928" s="5"/>
      <c r="BA928" s="5"/>
    </row>
    <row r="929" spans="20:53" x14ac:dyDescent="0.2">
      <c r="T929" s="5"/>
      <c r="AK929" s="5"/>
      <c r="AT929" s="5"/>
      <c r="BA929" s="5"/>
    </row>
    <row r="930" spans="20:53" x14ac:dyDescent="0.2">
      <c r="T930" s="5"/>
      <c r="AK930" s="5"/>
      <c r="AT930" s="5"/>
      <c r="BA930" s="5"/>
    </row>
    <row r="931" spans="20:53" x14ac:dyDescent="0.2">
      <c r="T931" s="5"/>
      <c r="AK931" s="5"/>
      <c r="AT931" s="5"/>
      <c r="BA931" s="5"/>
    </row>
    <row r="932" spans="20:53" x14ac:dyDescent="0.2">
      <c r="T932" s="5"/>
      <c r="AK932" s="5"/>
      <c r="AT932" s="5"/>
      <c r="BA932" s="5"/>
    </row>
    <row r="933" spans="20:53" x14ac:dyDescent="0.2">
      <c r="T933" s="5"/>
      <c r="AK933" s="5"/>
      <c r="AT933" s="5"/>
      <c r="BA933" s="5"/>
    </row>
    <row r="934" spans="20:53" x14ac:dyDescent="0.2">
      <c r="T934" s="5"/>
      <c r="AK934" s="5"/>
      <c r="AT934" s="5"/>
      <c r="BA934" s="5"/>
    </row>
    <row r="935" spans="20:53" x14ac:dyDescent="0.2">
      <c r="T935" s="5"/>
      <c r="AK935" s="5"/>
      <c r="AT935" s="5"/>
      <c r="BA935" s="5"/>
    </row>
    <row r="936" spans="20:53" x14ac:dyDescent="0.2">
      <c r="T936" s="5"/>
      <c r="AK936" s="5"/>
      <c r="AT936" s="5"/>
      <c r="BA936" s="5"/>
    </row>
    <row r="937" spans="20:53" x14ac:dyDescent="0.2">
      <c r="T937" s="5"/>
      <c r="AK937" s="5"/>
      <c r="AT937" s="5"/>
      <c r="BA937" s="5"/>
    </row>
    <row r="938" spans="20:53" x14ac:dyDescent="0.2">
      <c r="T938" s="5"/>
      <c r="AK938" s="5"/>
      <c r="AT938" s="5"/>
      <c r="BA938" s="5"/>
    </row>
    <row r="939" spans="20:53" x14ac:dyDescent="0.2">
      <c r="T939" s="5"/>
      <c r="AK939" s="5"/>
      <c r="AT939" s="5"/>
      <c r="BA939" s="5"/>
    </row>
    <row r="940" spans="20:53" x14ac:dyDescent="0.2">
      <c r="T940" s="5"/>
      <c r="AK940" s="5"/>
      <c r="AT940" s="5"/>
      <c r="BA940" s="5"/>
    </row>
    <row r="941" spans="20:53" x14ac:dyDescent="0.2">
      <c r="T941" s="5"/>
      <c r="AK941" s="5"/>
      <c r="AT941" s="5"/>
      <c r="BA941" s="5"/>
    </row>
    <row r="942" spans="20:53" x14ac:dyDescent="0.2">
      <c r="T942" s="5"/>
      <c r="AK942" s="5"/>
      <c r="AT942" s="5"/>
      <c r="BA942" s="5"/>
    </row>
    <row r="943" spans="20:53" x14ac:dyDescent="0.2">
      <c r="T943" s="5"/>
      <c r="AK943" s="5"/>
      <c r="AT943" s="5"/>
      <c r="BA943" s="5"/>
    </row>
    <row r="944" spans="20:53" x14ac:dyDescent="0.2">
      <c r="T944" s="5"/>
      <c r="AK944" s="5"/>
      <c r="AT944" s="5"/>
      <c r="BA944" s="5"/>
    </row>
    <row r="945" spans="20:53" x14ac:dyDescent="0.2">
      <c r="T945" s="5"/>
      <c r="AK945" s="5"/>
      <c r="AT945" s="5"/>
      <c r="BA945" s="5"/>
    </row>
    <row r="946" spans="20:53" x14ac:dyDescent="0.2">
      <c r="T946" s="5"/>
      <c r="AK946" s="5"/>
      <c r="AT946" s="5"/>
      <c r="BA946" s="5"/>
    </row>
    <row r="947" spans="20:53" x14ac:dyDescent="0.2">
      <c r="T947" s="5"/>
      <c r="AK947" s="5"/>
      <c r="AT947" s="5"/>
      <c r="BA947" s="5"/>
    </row>
    <row r="948" spans="20:53" x14ac:dyDescent="0.2">
      <c r="T948" s="5"/>
      <c r="AK948" s="5"/>
      <c r="AT948" s="5"/>
      <c r="BA948" s="5"/>
    </row>
    <row r="949" spans="20:53" x14ac:dyDescent="0.2">
      <c r="T949" s="5"/>
      <c r="AK949" s="5"/>
      <c r="AT949" s="5"/>
      <c r="BA949" s="5"/>
    </row>
    <row r="950" spans="20:53" x14ac:dyDescent="0.2">
      <c r="T950" s="5"/>
      <c r="AK950" s="5"/>
      <c r="AT950" s="5"/>
      <c r="BA950" s="5"/>
    </row>
    <row r="951" spans="20:53" x14ac:dyDescent="0.2">
      <c r="T951" s="5"/>
      <c r="AK951" s="5"/>
      <c r="AT951" s="5"/>
      <c r="BA951" s="5"/>
    </row>
    <row r="952" spans="20:53" x14ac:dyDescent="0.2">
      <c r="T952" s="5"/>
      <c r="AK952" s="5"/>
      <c r="AT952" s="5"/>
      <c r="BA952" s="5"/>
    </row>
    <row r="953" spans="20:53" x14ac:dyDescent="0.2">
      <c r="T953" s="5"/>
      <c r="AK953" s="5"/>
      <c r="AT953" s="5"/>
      <c r="BA953" s="5"/>
    </row>
    <row r="954" spans="20:53" x14ac:dyDescent="0.2">
      <c r="T954" s="5"/>
      <c r="AK954" s="5"/>
      <c r="AT954" s="5"/>
      <c r="BA954" s="5"/>
    </row>
    <row r="955" spans="20:53" x14ac:dyDescent="0.2">
      <c r="T955" s="5"/>
      <c r="AK955" s="5"/>
      <c r="AT955" s="5"/>
      <c r="BA955" s="5"/>
    </row>
    <row r="956" spans="20:53" x14ac:dyDescent="0.2">
      <c r="T956" s="5"/>
      <c r="AK956" s="5"/>
      <c r="AT956" s="5"/>
      <c r="BA956" s="5"/>
    </row>
    <row r="957" spans="20:53" x14ac:dyDescent="0.2">
      <c r="T957" s="5"/>
      <c r="AK957" s="5"/>
      <c r="AT957" s="5"/>
      <c r="BA957" s="5"/>
    </row>
    <row r="958" spans="20:53" x14ac:dyDescent="0.2">
      <c r="T958" s="5"/>
      <c r="AK958" s="5"/>
      <c r="AT958" s="5"/>
      <c r="BA958" s="5"/>
    </row>
    <row r="959" spans="20:53" x14ac:dyDescent="0.2">
      <c r="T959" s="5"/>
      <c r="AK959" s="5"/>
      <c r="AT959" s="5"/>
      <c r="BA959" s="5"/>
    </row>
    <row r="960" spans="20:53" x14ac:dyDescent="0.2">
      <c r="T960" s="5"/>
      <c r="AK960" s="5"/>
      <c r="AT960" s="5"/>
      <c r="BA960" s="5"/>
    </row>
    <row r="961" spans="20:53" x14ac:dyDescent="0.2">
      <c r="T961" s="5"/>
      <c r="AK961" s="5"/>
      <c r="AT961" s="5"/>
      <c r="BA961" s="5"/>
    </row>
    <row r="962" spans="20:53" x14ac:dyDescent="0.2">
      <c r="T962" s="5"/>
      <c r="AK962" s="5"/>
      <c r="AT962" s="5"/>
      <c r="BA962" s="5"/>
    </row>
    <row r="963" spans="20:53" x14ac:dyDescent="0.2">
      <c r="T963" s="5"/>
      <c r="AK963" s="5"/>
      <c r="AT963" s="5"/>
      <c r="BA963" s="5"/>
    </row>
    <row r="964" spans="20:53" x14ac:dyDescent="0.2">
      <c r="T964" s="5"/>
      <c r="AK964" s="5"/>
      <c r="AT964" s="5"/>
      <c r="BA964" s="5"/>
    </row>
    <row r="965" spans="20:53" x14ac:dyDescent="0.2">
      <c r="T965" s="5"/>
      <c r="AK965" s="5"/>
      <c r="AT965" s="5"/>
      <c r="BA965" s="5"/>
    </row>
    <row r="966" spans="20:53" x14ac:dyDescent="0.2">
      <c r="T966" s="5"/>
      <c r="AK966" s="5"/>
      <c r="AT966" s="5"/>
      <c r="BA966" s="5"/>
    </row>
    <row r="967" spans="20:53" x14ac:dyDescent="0.2">
      <c r="T967" s="5"/>
      <c r="AK967" s="5"/>
      <c r="AT967" s="5"/>
      <c r="BA967" s="5"/>
    </row>
    <row r="968" spans="20:53" x14ac:dyDescent="0.2">
      <c r="T968" s="5"/>
      <c r="AK968" s="5"/>
      <c r="AT968" s="5"/>
      <c r="BA968" s="5"/>
    </row>
    <row r="969" spans="20:53" x14ac:dyDescent="0.2">
      <c r="T969" s="5"/>
      <c r="AK969" s="5"/>
      <c r="AT969" s="5"/>
      <c r="BA969" s="5"/>
    </row>
    <row r="970" spans="20:53" x14ac:dyDescent="0.2">
      <c r="T970" s="5"/>
      <c r="AK970" s="5"/>
      <c r="AT970" s="5"/>
      <c r="BA970" s="5"/>
    </row>
    <row r="971" spans="20:53" x14ac:dyDescent="0.2">
      <c r="T971" s="5"/>
      <c r="AK971" s="5"/>
      <c r="AT971" s="5"/>
      <c r="BA971" s="5"/>
    </row>
    <row r="972" spans="20:53" x14ac:dyDescent="0.2">
      <c r="T972" s="5"/>
      <c r="AK972" s="5"/>
      <c r="AT972" s="5"/>
      <c r="BA972" s="5"/>
    </row>
    <row r="973" spans="20:53" x14ac:dyDescent="0.2">
      <c r="T973" s="5"/>
      <c r="AK973" s="5"/>
      <c r="AT973" s="5"/>
      <c r="BA973" s="5"/>
    </row>
    <row r="974" spans="20:53" x14ac:dyDescent="0.2">
      <c r="T974" s="5"/>
      <c r="AK974" s="5"/>
      <c r="AT974" s="5"/>
      <c r="BA974" s="5"/>
    </row>
    <row r="975" spans="20:53" x14ac:dyDescent="0.2">
      <c r="T975" s="5"/>
      <c r="AK975" s="5"/>
      <c r="AT975" s="5"/>
      <c r="BA975" s="5"/>
    </row>
    <row r="976" spans="20:53" x14ac:dyDescent="0.2">
      <c r="T976" s="5"/>
      <c r="AK976" s="5"/>
      <c r="AT976" s="5"/>
      <c r="BA976" s="5"/>
    </row>
    <row r="977" spans="20:53" x14ac:dyDescent="0.2">
      <c r="T977" s="5"/>
      <c r="AK977" s="5"/>
      <c r="AT977" s="5"/>
      <c r="BA977" s="5"/>
    </row>
    <row r="978" spans="20:53" x14ac:dyDescent="0.2">
      <c r="T978" s="5"/>
      <c r="AK978" s="5"/>
      <c r="AT978" s="5"/>
      <c r="BA978" s="5"/>
    </row>
    <row r="979" spans="20:53" x14ac:dyDescent="0.2">
      <c r="T979" s="5"/>
      <c r="AK979" s="5"/>
      <c r="AT979" s="5"/>
      <c r="BA979" s="5"/>
    </row>
    <row r="980" spans="20:53" x14ac:dyDescent="0.2">
      <c r="T980" s="5"/>
      <c r="AK980" s="5"/>
      <c r="AT980" s="5"/>
      <c r="BA980" s="5"/>
    </row>
    <row r="981" spans="20:53" x14ac:dyDescent="0.2">
      <c r="T981" s="5"/>
      <c r="AK981" s="5"/>
      <c r="AT981" s="5"/>
      <c r="BA981" s="5"/>
    </row>
    <row r="982" spans="20:53" x14ac:dyDescent="0.2">
      <c r="T982" s="5"/>
      <c r="AK982" s="5"/>
      <c r="AT982" s="5"/>
      <c r="BA982" s="5"/>
    </row>
    <row r="983" spans="20:53" x14ac:dyDescent="0.2">
      <c r="T983" s="5"/>
      <c r="AK983" s="5"/>
      <c r="AT983" s="5"/>
      <c r="BA983" s="5"/>
    </row>
    <row r="984" spans="20:53" x14ac:dyDescent="0.2">
      <c r="T984" s="5"/>
      <c r="AK984" s="5"/>
      <c r="AT984" s="5"/>
      <c r="BA984" s="5"/>
    </row>
    <row r="985" spans="20:53" x14ac:dyDescent="0.2">
      <c r="T985" s="5"/>
      <c r="AK985" s="5"/>
      <c r="AT985" s="5"/>
      <c r="BA985" s="5"/>
    </row>
    <row r="986" spans="20:53" x14ac:dyDescent="0.2">
      <c r="T986" s="5"/>
      <c r="AK986" s="5"/>
      <c r="AT986" s="5"/>
      <c r="BA986" s="5"/>
    </row>
    <row r="987" spans="20:53" x14ac:dyDescent="0.2">
      <c r="T987" s="5"/>
      <c r="AK987" s="5"/>
      <c r="AT987" s="5"/>
      <c r="BA987" s="5"/>
    </row>
    <row r="988" spans="20:53" x14ac:dyDescent="0.2">
      <c r="T988" s="5"/>
      <c r="AK988" s="5"/>
      <c r="AT988" s="5"/>
      <c r="BA988" s="5"/>
    </row>
    <row r="989" spans="20:53" x14ac:dyDescent="0.2">
      <c r="T989" s="5"/>
      <c r="AK989" s="5"/>
      <c r="AT989" s="5"/>
      <c r="BA989" s="5"/>
    </row>
    <row r="990" spans="20:53" x14ac:dyDescent="0.2">
      <c r="T990" s="5"/>
      <c r="AK990" s="5"/>
      <c r="AT990" s="5"/>
      <c r="BA990" s="5"/>
    </row>
    <row r="991" spans="20:53" x14ac:dyDescent="0.2">
      <c r="T991" s="5"/>
      <c r="AK991" s="5"/>
      <c r="AT991" s="5"/>
      <c r="BA991" s="5"/>
    </row>
    <row r="992" spans="20:53" x14ac:dyDescent="0.2">
      <c r="T992" s="5"/>
      <c r="AK992" s="5"/>
      <c r="AT992" s="5"/>
      <c r="BA992" s="5"/>
    </row>
    <row r="993" spans="20:53" x14ac:dyDescent="0.2">
      <c r="T993" s="5"/>
      <c r="AK993" s="5"/>
      <c r="AT993" s="5"/>
      <c r="BA993" s="5"/>
    </row>
    <row r="994" spans="20:53" x14ac:dyDescent="0.2">
      <c r="T994" s="5"/>
      <c r="AK994" s="5"/>
      <c r="AT994" s="5"/>
      <c r="BA994" s="5"/>
    </row>
    <row r="995" spans="20:53" x14ac:dyDescent="0.2">
      <c r="T995" s="5"/>
      <c r="AK995" s="5"/>
      <c r="AT995" s="5"/>
      <c r="BA995" s="5"/>
    </row>
    <row r="996" spans="20:53" x14ac:dyDescent="0.2">
      <c r="T996" s="5"/>
      <c r="AK996" s="5"/>
      <c r="AT996" s="5"/>
      <c r="BA996" s="5"/>
    </row>
    <row r="997" spans="20:53" x14ac:dyDescent="0.2">
      <c r="T997" s="5"/>
      <c r="AK997" s="5"/>
      <c r="AT997" s="5"/>
      <c r="BA997" s="5"/>
    </row>
    <row r="998" spans="20:53" x14ac:dyDescent="0.2">
      <c r="T998" s="5"/>
      <c r="AK998" s="5"/>
      <c r="AT998" s="5"/>
      <c r="BA998" s="5"/>
    </row>
    <row r="999" spans="20:53" x14ac:dyDescent="0.2">
      <c r="T999" s="5"/>
      <c r="AK999" s="5"/>
      <c r="AT999" s="5"/>
      <c r="BA999" s="5"/>
    </row>
    <row r="1000" spans="20:53" x14ac:dyDescent="0.2">
      <c r="T1000" s="5"/>
      <c r="AK1000" s="5"/>
      <c r="AT1000" s="5"/>
      <c r="BA1000" s="5"/>
    </row>
    <row r="1001" spans="20:53" x14ac:dyDescent="0.2">
      <c r="T1001" s="5"/>
      <c r="AK1001" s="5"/>
      <c r="AT1001" s="5"/>
      <c r="BA1001" s="5"/>
    </row>
    <row r="1002" spans="20:53" x14ac:dyDescent="0.2">
      <c r="T1002" s="5"/>
      <c r="AK1002" s="5"/>
      <c r="AT1002" s="5"/>
      <c r="BA1002" s="5"/>
    </row>
    <row r="1003" spans="20:53" x14ac:dyDescent="0.2">
      <c r="T1003" s="5"/>
      <c r="AK1003" s="5"/>
      <c r="AT1003" s="5"/>
      <c r="BA1003" s="5"/>
    </row>
    <row r="1004" spans="20:53" x14ac:dyDescent="0.2">
      <c r="T1004" s="5"/>
      <c r="AK1004" s="5"/>
      <c r="AT1004" s="5"/>
      <c r="BA1004" s="5"/>
    </row>
    <row r="1005" spans="20:53" x14ac:dyDescent="0.2">
      <c r="T1005" s="5"/>
      <c r="AK1005" s="5"/>
      <c r="AT1005" s="5"/>
      <c r="BA1005" s="5"/>
    </row>
    <row r="1006" spans="20:53" x14ac:dyDescent="0.2">
      <c r="T1006" s="5"/>
      <c r="AK1006" s="5"/>
      <c r="AT1006" s="5"/>
      <c r="BA1006" s="5"/>
    </row>
    <row r="1007" spans="20:53" x14ac:dyDescent="0.2">
      <c r="T1007" s="5"/>
      <c r="AK1007" s="5"/>
      <c r="AT1007" s="5"/>
      <c r="BA1007" s="5"/>
    </row>
    <row r="1008" spans="20:53" x14ac:dyDescent="0.2">
      <c r="T1008" s="5"/>
      <c r="AK1008" s="5"/>
      <c r="AT1008" s="5"/>
      <c r="BA1008" s="5"/>
    </row>
    <row r="1009" spans="20:53" x14ac:dyDescent="0.2">
      <c r="T1009" s="5"/>
      <c r="AK1009" s="5"/>
      <c r="AT1009" s="5"/>
      <c r="BA1009" s="5"/>
    </row>
    <row r="1010" spans="20:53" x14ac:dyDescent="0.2">
      <c r="T1010" s="5"/>
      <c r="AK1010" s="5"/>
      <c r="AT1010" s="5"/>
      <c r="BA1010" s="5"/>
    </row>
    <row r="1011" spans="20:53" x14ac:dyDescent="0.2">
      <c r="T1011" s="5"/>
      <c r="AK1011" s="5"/>
      <c r="AT1011" s="5"/>
      <c r="BA1011" s="5"/>
    </row>
    <row r="1012" spans="20:53" x14ac:dyDescent="0.2">
      <c r="T1012" s="5"/>
      <c r="AK1012" s="5"/>
      <c r="AT1012" s="5"/>
      <c r="BA1012" s="5"/>
    </row>
    <row r="1013" spans="20:53" x14ac:dyDescent="0.2">
      <c r="T1013" s="5"/>
      <c r="AK1013" s="5"/>
      <c r="AT1013" s="5"/>
      <c r="BA1013" s="5"/>
    </row>
    <row r="1014" spans="20:53" x14ac:dyDescent="0.2">
      <c r="T1014" s="5"/>
      <c r="AK1014" s="5"/>
      <c r="AT1014" s="5"/>
      <c r="BA1014" s="5"/>
    </row>
    <row r="1015" spans="20:53" x14ac:dyDescent="0.2">
      <c r="T1015" s="5"/>
      <c r="AK1015" s="5"/>
      <c r="AT1015" s="5"/>
      <c r="BA1015" s="5"/>
    </row>
    <row r="1016" spans="20:53" x14ac:dyDescent="0.2">
      <c r="T1016" s="5"/>
      <c r="AK1016" s="5"/>
      <c r="AT1016" s="5"/>
      <c r="BA1016" s="5"/>
    </row>
    <row r="1017" spans="20:53" x14ac:dyDescent="0.2">
      <c r="T1017" s="5"/>
      <c r="AK1017" s="5"/>
      <c r="AT1017" s="5"/>
      <c r="BA1017" s="5"/>
    </row>
    <row r="1018" spans="20:53" x14ac:dyDescent="0.2">
      <c r="T1018" s="5"/>
      <c r="AK1018" s="5"/>
      <c r="AT1018" s="5"/>
      <c r="BA1018" s="5"/>
    </row>
    <row r="1019" spans="20:53" x14ac:dyDescent="0.2">
      <c r="T1019" s="5"/>
      <c r="AK1019" s="5"/>
      <c r="AT1019" s="5"/>
      <c r="BA1019" s="5"/>
    </row>
    <row r="1020" spans="20:53" x14ac:dyDescent="0.2">
      <c r="T1020" s="5"/>
      <c r="AK1020" s="5"/>
      <c r="AT1020" s="5"/>
      <c r="BA1020" s="5"/>
    </row>
    <row r="1021" spans="20:53" x14ac:dyDescent="0.2">
      <c r="T1021" s="5"/>
      <c r="AK1021" s="5"/>
      <c r="AT1021" s="5"/>
      <c r="BA1021" s="5"/>
    </row>
    <row r="1022" spans="20:53" x14ac:dyDescent="0.2">
      <c r="T1022" s="5"/>
      <c r="AK1022" s="5"/>
      <c r="AT1022" s="5"/>
      <c r="BA1022" s="5"/>
    </row>
    <row r="1023" spans="20:53" x14ac:dyDescent="0.2">
      <c r="T1023" s="5"/>
      <c r="AK1023" s="5"/>
      <c r="AT1023" s="5"/>
      <c r="BA1023" s="5"/>
    </row>
    <row r="1024" spans="20:53" x14ac:dyDescent="0.2">
      <c r="T1024" s="5"/>
      <c r="AK1024" s="5"/>
      <c r="AT1024" s="5"/>
      <c r="BA1024" s="5"/>
    </row>
    <row r="1025" spans="20:53" x14ac:dyDescent="0.2">
      <c r="T1025" s="5"/>
      <c r="AK1025" s="5"/>
      <c r="AT1025" s="5"/>
      <c r="BA1025" s="5"/>
    </row>
    <row r="1026" spans="20:53" x14ac:dyDescent="0.2">
      <c r="T1026" s="5"/>
      <c r="AK1026" s="5"/>
      <c r="AT1026" s="5"/>
      <c r="BA1026" s="5"/>
    </row>
    <row r="1027" spans="20:53" x14ac:dyDescent="0.2">
      <c r="T1027" s="5"/>
      <c r="AK1027" s="5"/>
      <c r="AT1027" s="5"/>
      <c r="BA1027" s="5"/>
    </row>
    <row r="1028" spans="20:53" x14ac:dyDescent="0.2">
      <c r="T1028" s="5"/>
      <c r="AK1028" s="5"/>
      <c r="AT1028" s="5"/>
      <c r="BA1028" s="5"/>
    </row>
    <row r="1029" spans="20:53" x14ac:dyDescent="0.2">
      <c r="T1029" s="5"/>
      <c r="AK1029" s="5"/>
      <c r="AT1029" s="5"/>
      <c r="BA1029" s="5"/>
    </row>
    <row r="1030" spans="20:53" x14ac:dyDescent="0.2">
      <c r="T1030" s="5"/>
      <c r="AK1030" s="5"/>
      <c r="AT1030" s="5"/>
      <c r="BA1030" s="5"/>
    </row>
    <row r="1031" spans="20:53" x14ac:dyDescent="0.2">
      <c r="T1031" s="5"/>
      <c r="AK1031" s="5"/>
      <c r="AT1031" s="5"/>
      <c r="BA1031" s="5"/>
    </row>
    <row r="1032" spans="20:53" x14ac:dyDescent="0.2">
      <c r="T1032" s="5"/>
      <c r="AK1032" s="5"/>
      <c r="AT1032" s="5"/>
      <c r="BA1032" s="5"/>
    </row>
    <row r="1033" spans="20:53" x14ac:dyDescent="0.2">
      <c r="T1033" s="5"/>
      <c r="AK1033" s="5"/>
      <c r="AT1033" s="5"/>
      <c r="BA1033" s="5"/>
    </row>
    <row r="1034" spans="20:53" x14ac:dyDescent="0.2">
      <c r="T1034" s="5"/>
      <c r="AK1034" s="5"/>
      <c r="AT1034" s="5"/>
      <c r="BA10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983E-A33F-4440-8CBE-72E3FB72D9BA}">
  <dimension ref="A1:BP1034"/>
  <sheetViews>
    <sheetView tabSelected="1" topLeftCell="AA1" workbookViewId="0">
      <pane xSplit="19360" ySplit="1080" topLeftCell="BF45" activePane="bottomRight"/>
      <selection activeCell="X74" sqref="X74"/>
      <selection pane="topRight" activeCell="BA84" sqref="BA84"/>
      <selection pane="bottomLeft" activeCell="W3" sqref="W3"/>
      <selection pane="bottomRight" activeCell="BN81" sqref="BN81"/>
    </sheetView>
  </sheetViews>
  <sheetFormatPr baseColWidth="10" defaultRowHeight="16" x14ac:dyDescent="0.2"/>
  <cols>
    <col min="5" max="5" width="13.6640625" bestFit="1" customWidth="1"/>
    <col min="6" max="6" width="12.1640625" bestFit="1" customWidth="1"/>
    <col min="7" max="7" width="11.1640625" bestFit="1" customWidth="1"/>
    <col min="11" max="11" width="14.5" bestFit="1" customWidth="1"/>
    <col min="12" max="12" width="13.5" bestFit="1" customWidth="1"/>
    <col min="15" max="15" width="12" bestFit="1" customWidth="1"/>
    <col min="16" max="16" width="12" customWidth="1"/>
    <col min="17" max="17" width="23.5" bestFit="1" customWidth="1"/>
    <col min="18" max="18" width="22.5" bestFit="1" customWidth="1"/>
    <col min="19" max="26" width="22.5" customWidth="1"/>
    <col min="27" max="27" width="29.6640625" bestFit="1" customWidth="1"/>
    <col min="28" max="29" width="22.5" customWidth="1"/>
    <col min="33" max="33" width="13.6640625" bestFit="1" customWidth="1"/>
    <col min="34" max="34" width="12.1640625" bestFit="1" customWidth="1"/>
    <col min="35" max="35" width="11.1640625" bestFit="1" customWidth="1"/>
    <col min="45" max="45" width="23.5" bestFit="1" customWidth="1"/>
    <col min="46" max="46" width="22.5" bestFit="1" customWidth="1"/>
    <col min="47" max="57" width="22.5" customWidth="1"/>
    <col min="60" max="60" width="15" bestFit="1" customWidth="1"/>
    <col min="61" max="61" width="17" bestFit="1" customWidth="1"/>
    <col min="62" max="62" width="17.5" customWidth="1"/>
    <col min="66" max="66" width="17" bestFit="1" customWidth="1"/>
    <col min="67" max="67" width="18.5" bestFit="1" customWidth="1"/>
  </cols>
  <sheetData>
    <row r="1" spans="1:68" x14ac:dyDescent="0.2">
      <c r="A1" t="s">
        <v>67</v>
      </c>
      <c r="D1" t="s">
        <v>41</v>
      </c>
      <c r="E1">
        <v>1</v>
      </c>
      <c r="F1">
        <v>2</v>
      </c>
      <c r="G1">
        <v>3</v>
      </c>
      <c r="J1">
        <v>6</v>
      </c>
      <c r="K1">
        <v>7</v>
      </c>
      <c r="L1">
        <v>8</v>
      </c>
      <c r="O1">
        <v>11</v>
      </c>
      <c r="P1">
        <v>12</v>
      </c>
      <c r="S1" s="12" t="s">
        <v>75</v>
      </c>
      <c r="AF1" t="s">
        <v>41</v>
      </c>
      <c r="AG1">
        <v>1</v>
      </c>
      <c r="AH1">
        <v>2</v>
      </c>
      <c r="AI1">
        <v>3</v>
      </c>
      <c r="AL1">
        <v>6</v>
      </c>
      <c r="AM1">
        <v>7</v>
      </c>
      <c r="AN1">
        <v>8</v>
      </c>
      <c r="AQ1">
        <v>11</v>
      </c>
      <c r="AR1">
        <v>12</v>
      </c>
      <c r="AU1" s="12" t="s">
        <v>75</v>
      </c>
      <c r="BG1" s="13" t="s">
        <v>76</v>
      </c>
      <c r="BL1" t="s">
        <v>76</v>
      </c>
    </row>
    <row r="2" spans="1:68" x14ac:dyDescent="0.2">
      <c r="A2" t="s">
        <v>68</v>
      </c>
      <c r="C2" t="s">
        <v>2</v>
      </c>
      <c r="D2" t="s">
        <v>0</v>
      </c>
      <c r="E2" t="s">
        <v>42</v>
      </c>
      <c r="F2" t="s">
        <v>44</v>
      </c>
      <c r="G2" t="s">
        <v>43</v>
      </c>
      <c r="H2" s="6" t="s">
        <v>57</v>
      </c>
      <c r="I2" s="6" t="s">
        <v>56</v>
      </c>
      <c r="J2" t="s">
        <v>53</v>
      </c>
      <c r="K2" t="s">
        <v>58</v>
      </c>
      <c r="L2" t="s">
        <v>59</v>
      </c>
      <c r="M2" s="6" t="s">
        <v>62</v>
      </c>
      <c r="N2" s="6" t="s">
        <v>63</v>
      </c>
      <c r="O2" t="s">
        <v>47</v>
      </c>
      <c r="P2" t="s">
        <v>49</v>
      </c>
      <c r="Q2" s="6" t="s">
        <v>45</v>
      </c>
      <c r="R2" s="6" t="s">
        <v>46</v>
      </c>
      <c r="S2" s="11" t="s">
        <v>72</v>
      </c>
      <c r="T2" s="11" t="s">
        <v>73</v>
      </c>
      <c r="U2" s="11" t="s">
        <v>74</v>
      </c>
      <c r="V2" s="8" t="s">
        <v>7</v>
      </c>
      <c r="W2" s="8" t="s">
        <v>21</v>
      </c>
      <c r="X2" s="8" t="s">
        <v>22</v>
      </c>
      <c r="Y2" s="8" t="s">
        <v>23</v>
      </c>
      <c r="Z2" s="14" t="s">
        <v>77</v>
      </c>
      <c r="AA2" s="14" t="s">
        <v>78</v>
      </c>
      <c r="AB2" s="14" t="s">
        <v>79</v>
      </c>
      <c r="AC2" s="14" t="s">
        <v>80</v>
      </c>
      <c r="AE2" s="1" t="s">
        <v>5</v>
      </c>
      <c r="AF2" t="s">
        <v>0</v>
      </c>
      <c r="AG2" t="s">
        <v>42</v>
      </c>
      <c r="AH2" t="s">
        <v>44</v>
      </c>
      <c r="AI2" t="s">
        <v>43</v>
      </c>
      <c r="AJ2" s="6" t="s">
        <v>57</v>
      </c>
      <c r="AK2" s="6" t="s">
        <v>56</v>
      </c>
      <c r="AL2" t="s">
        <v>53</v>
      </c>
      <c r="AM2" s="7" t="s">
        <v>58</v>
      </c>
      <c r="AN2" s="7" t="s">
        <v>59</v>
      </c>
      <c r="AO2" s="6" t="s">
        <v>62</v>
      </c>
      <c r="AP2" s="6" t="s">
        <v>63</v>
      </c>
      <c r="AQ2" t="s">
        <v>47</v>
      </c>
      <c r="AR2" t="s">
        <v>49</v>
      </c>
      <c r="AS2" s="6" t="s">
        <v>45</v>
      </c>
      <c r="AT2" s="6" t="s">
        <v>46</v>
      </c>
      <c r="AU2" s="11" t="s">
        <v>72</v>
      </c>
      <c r="AV2" s="11" t="s">
        <v>73</v>
      </c>
      <c r="AW2" s="11" t="s">
        <v>74</v>
      </c>
      <c r="AX2" s="8" t="s">
        <v>7</v>
      </c>
      <c r="AY2" s="8" t="s">
        <v>21</v>
      </c>
      <c r="AZ2" s="8" t="s">
        <v>22</v>
      </c>
      <c r="BA2" s="8" t="s">
        <v>23</v>
      </c>
      <c r="BB2" s="14" t="s">
        <v>77</v>
      </c>
      <c r="BC2" s="14" t="s">
        <v>78</v>
      </c>
      <c r="BD2" s="14" t="s">
        <v>79</v>
      </c>
      <c r="BE2" s="14" t="s">
        <v>80</v>
      </c>
      <c r="BG2" t="s">
        <v>2</v>
      </c>
      <c r="BH2" t="s">
        <v>0</v>
      </c>
      <c r="BI2" t="s">
        <v>47</v>
      </c>
      <c r="BJ2" t="s">
        <v>53</v>
      </c>
      <c r="BL2" s="1" t="s">
        <v>5</v>
      </c>
      <c r="BM2" t="s">
        <v>0</v>
      </c>
      <c r="BN2" t="s">
        <v>47</v>
      </c>
      <c r="BO2" t="s">
        <v>53</v>
      </c>
    </row>
    <row r="3" spans="1:68" x14ac:dyDescent="0.2">
      <c r="A3" t="s">
        <v>69</v>
      </c>
      <c r="D3">
        <v>2024</v>
      </c>
      <c r="E3">
        <f>vsFISHMIP_Annual_tonnes!D12*1000/vsFISHMIP_Annual_kg_ha!$A$6</f>
        <v>1034.04576</v>
      </c>
      <c r="F3">
        <f>vsFISHMIP_Annual_tonnes!E12*1000/vsFISHMIP_Annual_kg_ha!$A$6</f>
        <v>1671.1357200000002</v>
      </c>
      <c r="G3">
        <f>vsFISHMIP_Annual_tonnes!F12*1000/vsFISHMIP_Annual_kg_ha!$A$6</f>
        <v>619.82593999999995</v>
      </c>
      <c r="H3">
        <f>vsFISHMIP_Annual_tonnes!G12*1000/vsFISHMIP_Annual_kg_ha!$A$6</f>
        <v>7.1911855999999998</v>
      </c>
      <c r="I3">
        <f>vsFISHMIP_Annual_tonnes!H12*1000/vsFISHMIP_Annual_kg_ha!$A$6</f>
        <v>6.9278926000000007</v>
      </c>
      <c r="J3">
        <f>vsFISHMIP_Annual_tonnes!I12*1000/vsFISHMIP_Annual_kg_ha!$A$6</f>
        <v>4177.6188000000002</v>
      </c>
      <c r="K3">
        <f>vsFISHMIP_Annual_tonnes!J12*1000/vsFISHMIP_Annual_kg_ha!$A$6</f>
        <v>11235.107</v>
      </c>
      <c r="L3">
        <f>vsFISHMIP_Annual_tonnes!K12*1000/vsFISHMIP_Annual_kg_ha!$A$6</f>
        <v>6689.9830000000002</v>
      </c>
      <c r="M3">
        <f>vsFISHMIP_Annual_tonnes!L12*1000/vsFISHMIP_Annual_kg_ha!$A$6</f>
        <v>30618.644</v>
      </c>
      <c r="N3">
        <f>vsFISHMIP_Annual_tonnes!M12*1000/vsFISHMIP_Annual_kg_ha!$A$6</f>
        <v>2745.5823999999998</v>
      </c>
      <c r="O3">
        <f>vsFISHMIP_Annual_tonnes!N12*1000/vsFISHMIP_Annual_kg_ha!$A$6</f>
        <v>1073.9123999999999</v>
      </c>
      <c r="P3">
        <f>vsFISHMIP_Annual_tonnes!O12*1000/vsFISHMIP_Annual_kg_ha!$A$6</f>
        <v>2033.5678800000001</v>
      </c>
      <c r="Q3">
        <f>vsFISHMIP_Annual_tonnes!P12*1000/vsFISHMIP_Annual_kg_ha!$A$6</f>
        <v>3701.1504</v>
      </c>
      <c r="R3">
        <f>vsFISHMIP_Annual_tonnes!Q12*1000/vsFISHMIP_Annual_kg_ha!$A$6</f>
        <v>1235.5691200000001</v>
      </c>
      <c r="S3">
        <f>MIN(E3:G3,J3:L3,N3:R3)</f>
        <v>619.82593999999995</v>
      </c>
      <c r="T3">
        <f>AVERAGE(E3:G3,J3:L3,N3:R3)</f>
        <v>3292.4998563636368</v>
      </c>
      <c r="U3">
        <f>MAX(E3:G3,J3:L3,N3:R3)</f>
        <v>11235.107</v>
      </c>
      <c r="V3">
        <f>FishBiomass_Calculations!P2</f>
        <v>1868.8760799871397</v>
      </c>
      <c r="W3">
        <f>FishBiomass_Calculations!Q2</f>
        <v>373.90299046537586</v>
      </c>
      <c r="X3">
        <f>FishBiomass_Calculations!R2</f>
        <v>974.37983255036931</v>
      </c>
      <c r="Y3">
        <f>FishBiomass_Calculations!S2</f>
        <v>1580.8809113556067</v>
      </c>
      <c r="Z3">
        <f>V3/T3</f>
        <v>0.56761614624676038</v>
      </c>
      <c r="AA3">
        <f>W3/S3</f>
        <v>0.60323869385875639</v>
      </c>
      <c r="AB3">
        <f t="shared" ref="AB3:AC3" si="0">X3/T3</f>
        <v>0.29593921793713052</v>
      </c>
      <c r="AC3">
        <f t="shared" si="0"/>
        <v>0.14070902140545763</v>
      </c>
      <c r="AF3">
        <v>2024</v>
      </c>
      <c r="AG3">
        <f>vsFISHMIP_Annual_tonnes!U12*1000/vsFISHMIP_Annual_kg_ha!$A$6</f>
        <v>1155.0239999999999</v>
      </c>
      <c r="AH3">
        <f>vsFISHMIP_Annual_tonnes!V12*1000/vsFISHMIP_Annual_kg_ha!$A$6</f>
        <v>1649.423</v>
      </c>
      <c r="AI3">
        <f>vsFISHMIP_Annual_tonnes!W12*1000/vsFISHMIP_Annual_kg_ha!$A$6</f>
        <v>490.61475999999999</v>
      </c>
      <c r="AJ3">
        <f>vsFISHMIP_Annual_tonnes!X12*1000/vsFISHMIP_Annual_kg_ha!$A$6</f>
        <v>6.9938479999999998</v>
      </c>
      <c r="AK3">
        <f>vsFISHMIP_Annual_tonnes!Y12*1000/vsFISHMIP_Annual_kg_ha!$A$6</f>
        <v>8.4864707999999993</v>
      </c>
      <c r="AL3">
        <f>vsFISHMIP_Annual_tonnes!Z12*1000/vsFISHMIP_Annual_kg_ha!$A$6</f>
        <v>4325.6704</v>
      </c>
      <c r="AM3">
        <f>vsFISHMIP_Annual_tonnes!AA12*1000/vsFISHMIP_Annual_kg_ha!$A$6</f>
        <v>631.1866</v>
      </c>
      <c r="AO3">
        <f>vsFISHMIP_Annual_tonnes!AC12*1000/vsFISHMIP_Annual_kg_ha!$A$6</f>
        <v>25045.646000000001</v>
      </c>
      <c r="AP3">
        <f>vsFISHMIP_Annual_tonnes!AD12*1000/vsFISHMIP_Annual_kg_ha!$A$6</f>
        <v>4113.0882000000001</v>
      </c>
      <c r="AQ3">
        <f>vsFISHMIP_Annual_tonnes!AE12*1000/vsFISHMIP_Annual_kg_ha!$A$6</f>
        <v>1048.9111200000002</v>
      </c>
      <c r="AR3">
        <f>vsFISHMIP_Annual_tonnes!AF12*1000/vsFISHMIP_Annual_kg_ha!$A$6</f>
        <v>2473.2157999999999</v>
      </c>
      <c r="AS3">
        <f>vsFISHMIP_Annual_tonnes!AG12*1000/vsFISHMIP_Annual_kg_ha!$A$6</f>
        <v>3025.2483999999999</v>
      </c>
      <c r="AT3">
        <f>vsFISHMIP_Annual_tonnes!AH12*1000/vsFISHMIP_Annual_kg_ha!$A$6</f>
        <v>1709.0934</v>
      </c>
      <c r="AU3">
        <f>MIN(AG3:AI3,AL3:AN3,AP3:AT3)</f>
        <v>490.61475999999999</v>
      </c>
      <c r="AV3">
        <f>AVERAGE(AG3:AI3,AL3:AN3,AP3:AT3)</f>
        <v>2062.1475680000003</v>
      </c>
      <c r="AW3">
        <f>MAX(AG3:AI3,AL3:AN3,AP3:AT3)</f>
        <v>4325.6704</v>
      </c>
      <c r="AX3">
        <f>FishBiomass_Calculations!AQ2</f>
        <v>1872.5541187607741</v>
      </c>
      <c r="AY3">
        <f>FishBiomass_Calculations!AR2</f>
        <v>376.25559056256299</v>
      </c>
      <c r="AZ3">
        <f>FishBiomass_Calculations!AS2</f>
        <v>976.88858194623731</v>
      </c>
      <c r="BA3">
        <f>FishBiomass_Calculations!AT2</f>
        <v>1583.5237937390857</v>
      </c>
      <c r="BB3">
        <f>AX3/AV3</f>
        <v>0.90806019308157182</v>
      </c>
      <c r="BC3">
        <f>AY3/AU3</f>
        <v>0.76690638203090955</v>
      </c>
      <c r="BD3">
        <f t="shared" ref="BD3" si="1">AZ3/AV3</f>
        <v>0.47372389692444994</v>
      </c>
      <c r="BE3">
        <f t="shared" ref="BE3" si="2">BA3/AW3</f>
        <v>0.366075925188171</v>
      </c>
      <c r="BH3">
        <v>2024</v>
      </c>
      <c r="BI3">
        <f>vsFISHMIP_Annual_tonnes!AL12/SUM(vsFISHMIP_Annual_tonnes!AL12:AM12)</f>
        <v>0.63248473488547929</v>
      </c>
      <c r="BJ3">
        <f>vsFISHMIP_Annual_tonnes!AP12/SUM(vsFISHMIP_Annual_tonnes!AP12:AQ12)</f>
        <v>0.86823878059541659</v>
      </c>
      <c r="BM3">
        <v>2024</v>
      </c>
      <c r="BN3">
        <f>vsFISHMIP_Annual_tonnes!AU12/SUM(vsFISHMIP_Annual_tonnes!AU12:AV12)</f>
        <v>0.65657194142102737</v>
      </c>
      <c r="BO3">
        <f>vsFISHMIP_Annual_tonnes!AY12/SUM(vsFISHMIP_Annual_tonnes!AY12:AZ12)</f>
        <v>0.86866508050797953</v>
      </c>
      <c r="BP3" s="5"/>
    </row>
    <row r="4" spans="1:68" x14ac:dyDescent="0.2">
      <c r="D4">
        <v>2025</v>
      </c>
      <c r="E4">
        <f>vsFISHMIP_Annual_tonnes!D13*1000/vsFISHMIP_Annual_kg_ha!$A$6</f>
        <v>919.47500000000002</v>
      </c>
      <c r="F4">
        <f>vsFISHMIP_Annual_tonnes!E13*1000/vsFISHMIP_Annual_kg_ha!$A$6</f>
        <v>1781.5205800000003</v>
      </c>
      <c r="G4">
        <f>vsFISHMIP_Annual_tonnes!F13*1000/vsFISHMIP_Annual_kg_ha!$A$6</f>
        <v>624.43079999999998</v>
      </c>
      <c r="H4">
        <f>vsFISHMIP_Annual_tonnes!G13*1000/vsFISHMIP_Annual_kg_ha!$A$6</f>
        <v>7.3682188000000002</v>
      </c>
      <c r="I4">
        <f>vsFISHMIP_Annual_tonnes!H13*1000/vsFISHMIP_Annual_kg_ha!$A$6</f>
        <v>7.572584</v>
      </c>
      <c r="J4">
        <f>vsFISHMIP_Annual_tonnes!I13*1000/vsFISHMIP_Annual_kg_ha!$A$6</f>
        <v>4291.9835999999996</v>
      </c>
      <c r="K4">
        <f>vsFISHMIP_Annual_tonnes!J13*1000/vsFISHMIP_Annual_kg_ha!$A$6</f>
        <v>11391.735000000001</v>
      </c>
      <c r="L4">
        <f>vsFISHMIP_Annual_tonnes!K13*1000/vsFISHMIP_Annual_kg_ha!$A$6</f>
        <v>6722.9539999999997</v>
      </c>
      <c r="M4">
        <f>vsFISHMIP_Annual_tonnes!L13*1000/vsFISHMIP_Annual_kg_ha!$A$6</f>
        <v>31666.162</v>
      </c>
      <c r="N4">
        <f>vsFISHMIP_Annual_tonnes!M13*1000/vsFISHMIP_Annual_kg_ha!$A$6</f>
        <v>4106.7129999999997</v>
      </c>
      <c r="O4">
        <f>vsFISHMIP_Annual_tonnes!N13*1000/vsFISHMIP_Annual_kg_ha!$A$6</f>
        <v>1284.5948000000001</v>
      </c>
      <c r="P4">
        <f>vsFISHMIP_Annual_tonnes!O13*1000/vsFISHMIP_Annual_kg_ha!$A$6</f>
        <v>1775.0906</v>
      </c>
      <c r="Q4">
        <f>vsFISHMIP_Annual_tonnes!P13*1000/vsFISHMIP_Annual_kg_ha!$A$6</f>
        <v>3755.5716000000002</v>
      </c>
      <c r="R4">
        <f>vsFISHMIP_Annual_tonnes!Q13*1000/vsFISHMIP_Annual_kg_ha!$A$6</f>
        <v>1681.71012</v>
      </c>
      <c r="S4">
        <f t="shared" ref="S4:S67" si="3">MIN(E4:G4,J4:L4,N4:R4)</f>
        <v>624.43079999999998</v>
      </c>
      <c r="T4">
        <f t="shared" ref="T4:T67" si="4">AVERAGE(E4:G4,J4:L4,N4:R4)</f>
        <v>3485.0708272727279</v>
      </c>
      <c r="U4">
        <f t="shared" ref="U4:U67" si="5">MAX(E4:G4,J4:L4,N4:R4)</f>
        <v>11391.735000000001</v>
      </c>
      <c r="V4">
        <f>FishBiomass_Calculations!P3</f>
        <v>1870.7389562687222</v>
      </c>
      <c r="W4">
        <f>FishBiomass_Calculations!Q3</f>
        <v>375.07859363217386</v>
      </c>
      <c r="X4">
        <f>FishBiomass_Calculations!R3</f>
        <v>975.63346411232124</v>
      </c>
      <c r="Y4">
        <f>FishBiomass_Calculations!S3</f>
        <v>1582.2015696787987</v>
      </c>
      <c r="Z4">
        <f t="shared" ref="Z4:Z67" si="6">V4/T4</f>
        <v>0.53678649559403213</v>
      </c>
      <c r="AA4">
        <f t="shared" ref="AA4:AA67" si="7">W4/S4</f>
        <v>0.60067279453892064</v>
      </c>
      <c r="AB4">
        <f t="shared" ref="AB4:AB67" si="8">X4/T4</f>
        <v>0.27994652403544162</v>
      </c>
      <c r="AC4">
        <f t="shared" ref="AC4:AC67" si="9">Y4/U4</f>
        <v>0.13889030684779788</v>
      </c>
      <c r="AF4">
        <v>2025</v>
      </c>
      <c r="AG4">
        <f>vsFISHMIP_Annual_tonnes!U13*1000/vsFISHMIP_Annual_kg_ha!$A$6</f>
        <v>1211.8617999999999</v>
      </c>
      <c r="AH4">
        <f>vsFISHMIP_Annual_tonnes!V13*1000/vsFISHMIP_Annual_kg_ha!$A$6</f>
        <v>1636.7501999999999</v>
      </c>
      <c r="AI4">
        <f>vsFISHMIP_Annual_tonnes!W13*1000/vsFISHMIP_Annual_kg_ha!$A$6</f>
        <v>512.74208599999997</v>
      </c>
      <c r="AJ4">
        <f>vsFISHMIP_Annual_tonnes!X13*1000/vsFISHMIP_Annual_kg_ha!$A$6</f>
        <v>6.8366629999999997</v>
      </c>
      <c r="AK4">
        <f>vsFISHMIP_Annual_tonnes!Y13*1000/vsFISHMIP_Annual_kg_ha!$A$6</f>
        <v>7.6910454000000001</v>
      </c>
      <c r="AL4">
        <f>vsFISHMIP_Annual_tonnes!Z13*1000/vsFISHMIP_Annual_kg_ha!$A$6</f>
        <v>4279.7330000000002</v>
      </c>
      <c r="AM4">
        <f>vsFISHMIP_Annual_tonnes!AA13*1000/vsFISHMIP_Annual_kg_ha!$A$6</f>
        <v>622.44132000000002</v>
      </c>
      <c r="AO4">
        <f>vsFISHMIP_Annual_tonnes!AC13*1000/vsFISHMIP_Annual_kg_ha!$A$6</f>
        <v>25791.294000000002</v>
      </c>
      <c r="AP4">
        <f>vsFISHMIP_Annual_tonnes!AD13*1000/vsFISHMIP_Annual_kg_ha!$A$6</f>
        <v>3124.5796</v>
      </c>
      <c r="AQ4">
        <f>vsFISHMIP_Annual_tonnes!AE13*1000/vsFISHMIP_Annual_kg_ha!$A$6</f>
        <v>1113.6006</v>
      </c>
      <c r="AR4">
        <f>vsFISHMIP_Annual_tonnes!AF13*1000/vsFISHMIP_Annual_kg_ha!$A$6</f>
        <v>2136.1736000000001</v>
      </c>
      <c r="AS4">
        <f>vsFISHMIP_Annual_tonnes!AG13*1000/vsFISHMIP_Annual_kg_ha!$A$6</f>
        <v>3097.9888000000001</v>
      </c>
      <c r="AT4">
        <f>vsFISHMIP_Annual_tonnes!AH13*1000/vsFISHMIP_Annual_kg_ha!$A$6</f>
        <v>1321.5771999999999</v>
      </c>
      <c r="AU4">
        <f t="shared" ref="AU4:AU67" si="10">MIN(AG4:AI4,AL4:AN4,AP4:AT4)</f>
        <v>512.74208599999997</v>
      </c>
      <c r="AV4">
        <f t="shared" ref="AV4:AV67" si="11">AVERAGE(AG4:AI4,AL4:AN4,AP4:AT4)</f>
        <v>1905.7448206000001</v>
      </c>
      <c r="AW4">
        <f t="shared" ref="AW4:AW67" si="12">MAX(AG4:AI4,AL4:AN4,AP4:AT4)</f>
        <v>4279.7330000000002</v>
      </c>
      <c r="AX4">
        <f>FishBiomass_Calculations!AQ3</f>
        <v>1872.997094634864</v>
      </c>
      <c r="AY4">
        <f>FishBiomass_Calculations!AR3</f>
        <v>376.54784790328722</v>
      </c>
      <c r="AZ4">
        <f>FishBiomass_Calculations!AS3</f>
        <v>977.20023730485809</v>
      </c>
      <c r="BA4">
        <f>FishBiomass_Calculations!AT3</f>
        <v>1583.8521120870132</v>
      </c>
      <c r="BB4">
        <f t="shared" ref="BB4:BB67" si="13">AX4/AV4</f>
        <v>0.98281631118124935</v>
      </c>
      <c r="BC4">
        <f t="shared" ref="BC4:BC67" si="14">AY4/AU4</f>
        <v>0.73438061392777354</v>
      </c>
      <c r="BD4">
        <f t="shared" ref="BD4:BD67" si="15">AZ4/AV4</f>
        <v>0.51276552177494505</v>
      </c>
      <c r="BE4">
        <f t="shared" ref="BE4:BE67" si="16">BA4/AW4</f>
        <v>0.37008199158382382</v>
      </c>
      <c r="BH4">
        <v>2025</v>
      </c>
      <c r="BI4">
        <f>vsFISHMIP_Annual_tonnes!AL13/SUM(vsFISHMIP_Annual_tonnes!AL13:AM13)</f>
        <v>0.57226273599160216</v>
      </c>
      <c r="BJ4">
        <f>vsFISHMIP_Annual_tonnes!AP13/SUM(vsFISHMIP_Annual_tonnes!AP13:AQ13)</f>
        <v>0.8727727464285252</v>
      </c>
      <c r="BM4">
        <v>2025</v>
      </c>
      <c r="BN4">
        <f>vsFISHMIP_Annual_tonnes!AU13/SUM(vsFISHMIP_Annual_tonnes!AU13:AV13)</f>
        <v>0.63678737550009734</v>
      </c>
      <c r="BO4">
        <f>vsFISHMIP_Annual_tonnes!AY13/SUM(vsFISHMIP_Annual_tonnes!AY13:AZ13)</f>
        <v>0.86687351757691433</v>
      </c>
      <c r="BP4" s="5"/>
    </row>
    <row r="5" spans="1:68" x14ac:dyDescent="0.2">
      <c r="A5" t="s">
        <v>70</v>
      </c>
      <c r="D5">
        <v>2026</v>
      </c>
      <c r="E5">
        <f>vsFISHMIP_Annual_tonnes!D14*1000/vsFISHMIP_Annual_kg_ha!$A$6</f>
        <v>1131.059</v>
      </c>
      <c r="F5">
        <f>vsFISHMIP_Annual_tonnes!E14*1000/vsFISHMIP_Annual_kg_ha!$A$6</f>
        <v>1830.9746</v>
      </c>
      <c r="G5">
        <f>vsFISHMIP_Annual_tonnes!F14*1000/vsFISHMIP_Annual_kg_ha!$A$6</f>
        <v>661.40455999999995</v>
      </c>
      <c r="H5">
        <f>vsFISHMIP_Annual_tonnes!G14*1000/vsFISHMIP_Annual_kg_ha!$A$6</f>
        <v>7.0953428000000009</v>
      </c>
      <c r="I5">
        <f>vsFISHMIP_Annual_tonnes!H14*1000/vsFISHMIP_Annual_kg_ha!$A$6</f>
        <v>7.6555922000000001</v>
      </c>
      <c r="J5">
        <f>vsFISHMIP_Annual_tonnes!I14*1000/vsFISHMIP_Annual_kg_ha!$A$6</f>
        <v>4324.5716000000002</v>
      </c>
      <c r="K5">
        <f>vsFISHMIP_Annual_tonnes!J14*1000/vsFISHMIP_Annual_kg_ha!$A$6</f>
        <v>11566.701999999999</v>
      </c>
      <c r="L5">
        <f>vsFISHMIP_Annual_tonnes!K14*1000/vsFISHMIP_Annual_kg_ha!$A$6</f>
        <v>6676.9004000000004</v>
      </c>
      <c r="M5">
        <f>vsFISHMIP_Annual_tonnes!L14*1000/vsFISHMIP_Annual_kg_ha!$A$6</f>
        <v>26238.982</v>
      </c>
      <c r="N5">
        <f>vsFISHMIP_Annual_tonnes!M14*1000/vsFISHMIP_Annual_kg_ha!$A$6</f>
        <v>3504.1522</v>
      </c>
      <c r="O5">
        <f>vsFISHMIP_Annual_tonnes!N14*1000/vsFISHMIP_Annual_kg_ha!$A$6</f>
        <v>1221.4322</v>
      </c>
      <c r="P5">
        <f>vsFISHMIP_Annual_tonnes!O14*1000/vsFISHMIP_Annual_kg_ha!$A$6</f>
        <v>2247.7716</v>
      </c>
      <c r="Q5">
        <f>vsFISHMIP_Annual_tonnes!P14*1000/vsFISHMIP_Annual_kg_ha!$A$6</f>
        <v>3029.1376</v>
      </c>
      <c r="R5">
        <f>vsFISHMIP_Annual_tonnes!Q14*1000/vsFISHMIP_Annual_kg_ha!$A$6</f>
        <v>1440.9621999999999</v>
      </c>
      <c r="S5">
        <f t="shared" si="3"/>
        <v>661.40455999999995</v>
      </c>
      <c r="T5">
        <f t="shared" si="4"/>
        <v>3421.3698145454546</v>
      </c>
      <c r="U5">
        <f t="shared" si="5"/>
        <v>11566.701999999999</v>
      </c>
      <c r="V5">
        <f>FishBiomass_Calculations!P4</f>
        <v>1865.7988076515321</v>
      </c>
      <c r="W5">
        <f>FishBiomass_Calculations!Q4</f>
        <v>372.02616851031678</v>
      </c>
      <c r="X5">
        <f>FishBiomass_Calculations!R4</f>
        <v>972.37844015412827</v>
      </c>
      <c r="Y5">
        <f>FishBiomass_Calculations!S4</f>
        <v>1578.7725123600092</v>
      </c>
      <c r="Z5">
        <f t="shared" si="6"/>
        <v>0.54533678286379939</v>
      </c>
      <c r="AA5">
        <f t="shared" si="7"/>
        <v>0.56247898942565022</v>
      </c>
      <c r="AB5">
        <f t="shared" si="8"/>
        <v>0.28420734760101152</v>
      </c>
      <c r="AC5">
        <f t="shared" si="9"/>
        <v>0.13649288382807903</v>
      </c>
      <c r="AF5">
        <v>2026</v>
      </c>
      <c r="AG5">
        <f>vsFISHMIP_Annual_tonnes!U14*1000/vsFISHMIP_Annual_kg_ha!$A$6</f>
        <v>1117.2948799999999</v>
      </c>
      <c r="AH5">
        <f>vsFISHMIP_Annual_tonnes!V14*1000/vsFISHMIP_Annual_kg_ha!$A$6</f>
        <v>1661.3278</v>
      </c>
      <c r="AI5">
        <f>vsFISHMIP_Annual_tonnes!W14*1000/vsFISHMIP_Annual_kg_ha!$A$6</f>
        <v>476.80636800000002</v>
      </c>
      <c r="AJ5">
        <f>vsFISHMIP_Annual_tonnes!X14*1000/vsFISHMIP_Annual_kg_ha!$A$6</f>
        <v>7.0254745999999999</v>
      </c>
      <c r="AK5">
        <f>vsFISHMIP_Annual_tonnes!Y14*1000/vsFISHMIP_Annual_kg_ha!$A$6</f>
        <v>8.5982432000000006</v>
      </c>
      <c r="AL5">
        <f>vsFISHMIP_Annual_tonnes!Z14*1000/vsFISHMIP_Annual_kg_ha!$A$6</f>
        <v>4208.5964000000004</v>
      </c>
      <c r="AM5">
        <f>vsFISHMIP_Annual_tonnes!AA14*1000/vsFISHMIP_Annual_kg_ha!$A$6</f>
        <v>631.60311999999999</v>
      </c>
      <c r="AO5">
        <f>vsFISHMIP_Annual_tonnes!AC14*1000/vsFISHMIP_Annual_kg_ha!$A$6</f>
        <v>26247.031999999999</v>
      </c>
      <c r="AP5">
        <f>vsFISHMIP_Annual_tonnes!AD14*1000/vsFISHMIP_Annual_kg_ha!$A$6</f>
        <v>4352.5436</v>
      </c>
      <c r="AQ5">
        <f>vsFISHMIP_Annual_tonnes!AE14*1000/vsFISHMIP_Annual_kg_ha!$A$6</f>
        <v>1120.7315000000001</v>
      </c>
      <c r="AR5">
        <f>vsFISHMIP_Annual_tonnes!AF14*1000/vsFISHMIP_Annual_kg_ha!$A$6</f>
        <v>1611.7868800000001</v>
      </c>
      <c r="AS5">
        <f>vsFISHMIP_Annual_tonnes!AG14*1000/vsFISHMIP_Annual_kg_ha!$A$6</f>
        <v>3236.7644</v>
      </c>
      <c r="AT5">
        <f>vsFISHMIP_Annual_tonnes!AH14*1000/vsFISHMIP_Annual_kg_ha!$A$6</f>
        <v>1734.9811199999999</v>
      </c>
      <c r="AU5">
        <f t="shared" si="10"/>
        <v>476.80636800000002</v>
      </c>
      <c r="AV5">
        <f t="shared" si="11"/>
        <v>2015.2436068</v>
      </c>
      <c r="AW5">
        <f t="shared" si="12"/>
        <v>4352.5436</v>
      </c>
      <c r="AX5">
        <f>FishBiomass_Calculations!AQ4</f>
        <v>1871.3179108956047</v>
      </c>
      <c r="AY5">
        <f>FishBiomass_Calculations!AR4</f>
        <v>375.45050161144388</v>
      </c>
      <c r="AZ5">
        <f>FishBiomass_Calculations!AS4</f>
        <v>976.03005676715782</v>
      </c>
      <c r="BA5">
        <f>FishBiomass_Calculations!AT4</f>
        <v>1582.6193665869359</v>
      </c>
      <c r="BB5">
        <f t="shared" si="13"/>
        <v>0.92858148989097422</v>
      </c>
      <c r="BC5">
        <f t="shared" si="14"/>
        <v>0.78742761592362764</v>
      </c>
      <c r="BD5">
        <f t="shared" si="15"/>
        <v>0.4843236090533955</v>
      </c>
      <c r="BE5">
        <f t="shared" si="16"/>
        <v>0.36360792953043275</v>
      </c>
      <c r="BH5">
        <v>2026</v>
      </c>
      <c r="BI5">
        <f>vsFISHMIP_Annual_tonnes!AL14/SUM(vsFISHMIP_Annual_tonnes!AL14:AM14)</f>
        <v>0.57921882479176745</v>
      </c>
      <c r="BJ5">
        <f>vsFISHMIP_Annual_tonnes!AP14/SUM(vsFISHMIP_Annual_tonnes!AP14:AQ14)</f>
        <v>0.873372257326122</v>
      </c>
      <c r="BM5">
        <v>2026</v>
      </c>
      <c r="BN5">
        <f>vsFISHMIP_Annual_tonnes!AU14/SUM(vsFISHMIP_Annual_tonnes!AU14:AV14)</f>
        <v>0.62830902050519388</v>
      </c>
      <c r="BO5">
        <f>vsFISHMIP_Annual_tonnes!AY14/SUM(vsFISHMIP_Annual_tonnes!AY14:AZ14)</f>
        <v>0.86491427673348276</v>
      </c>
      <c r="BP5" s="5"/>
    </row>
    <row r="6" spans="1:68" x14ac:dyDescent="0.2">
      <c r="A6" s="10">
        <v>500000</v>
      </c>
      <c r="D6">
        <v>2027</v>
      </c>
      <c r="E6">
        <f>vsFISHMIP_Annual_tonnes!D15*1000/vsFISHMIP_Annual_kg_ha!$A$6</f>
        <v>1087.3295000000001</v>
      </c>
      <c r="F6">
        <f>vsFISHMIP_Annual_tonnes!E15*1000/vsFISHMIP_Annual_kg_ha!$A$6</f>
        <v>1706.7944600000003</v>
      </c>
      <c r="G6">
        <f>vsFISHMIP_Annual_tonnes!F15*1000/vsFISHMIP_Annual_kg_ha!$A$6</f>
        <v>652.45140000000004</v>
      </c>
      <c r="H6">
        <f>vsFISHMIP_Annual_tonnes!G15*1000/vsFISHMIP_Annual_kg_ha!$A$6</f>
        <v>7.1968432</v>
      </c>
      <c r="I6">
        <f>vsFISHMIP_Annual_tonnes!H15*1000/vsFISHMIP_Annual_kg_ha!$A$6</f>
        <v>8.4203194000000003</v>
      </c>
      <c r="J6">
        <f>vsFISHMIP_Annual_tonnes!I15*1000/vsFISHMIP_Annual_kg_ha!$A$6</f>
        <v>4271.5640000000003</v>
      </c>
      <c r="K6">
        <f>vsFISHMIP_Annual_tonnes!J15*1000/vsFISHMIP_Annual_kg_ha!$A$6</f>
        <v>11283.187</v>
      </c>
      <c r="L6">
        <f>vsFISHMIP_Annual_tonnes!K15*1000/vsFISHMIP_Annual_kg_ha!$A$6</f>
        <v>6542.8616000000002</v>
      </c>
      <c r="M6">
        <f>vsFISHMIP_Annual_tonnes!L15*1000/vsFISHMIP_Annual_kg_ha!$A$6</f>
        <v>27285.297999999999</v>
      </c>
      <c r="N6">
        <f>vsFISHMIP_Annual_tonnes!M15*1000/vsFISHMIP_Annual_kg_ha!$A$6</f>
        <v>3910.6296000000002</v>
      </c>
      <c r="O6">
        <f>vsFISHMIP_Annual_tonnes!N15*1000/vsFISHMIP_Annual_kg_ha!$A$6</f>
        <v>1002.30106</v>
      </c>
      <c r="P6">
        <f>vsFISHMIP_Annual_tonnes!O15*1000/vsFISHMIP_Annual_kg_ha!$A$6</f>
        <v>1786.2704000000001</v>
      </c>
      <c r="Q6">
        <f>vsFISHMIP_Annual_tonnes!P15*1000/vsFISHMIP_Annual_kg_ha!$A$6</f>
        <v>3330.0340000000001</v>
      </c>
      <c r="R6">
        <f>vsFISHMIP_Annual_tonnes!Q15*1000/vsFISHMIP_Annual_kg_ha!$A$6</f>
        <v>1658.5231200000001</v>
      </c>
      <c r="S6">
        <f t="shared" si="3"/>
        <v>652.45140000000004</v>
      </c>
      <c r="T6">
        <f t="shared" si="4"/>
        <v>3384.7223763636362</v>
      </c>
      <c r="U6">
        <f t="shared" si="5"/>
        <v>11283.187</v>
      </c>
      <c r="V6">
        <f>FishBiomass_Calculations!P5</f>
        <v>1859.7683143085469</v>
      </c>
      <c r="W6">
        <f>FishBiomass_Calculations!Q5</f>
        <v>368.55219894341252</v>
      </c>
      <c r="X6">
        <f>FishBiomass_Calculations!R5</f>
        <v>968.67389255054059</v>
      </c>
      <c r="Y6">
        <f>FishBiomass_Calculations!S5</f>
        <v>1574.8698971301233</v>
      </c>
      <c r="Z6">
        <f t="shared" si="6"/>
        <v>0.54945963287735933</v>
      </c>
      <c r="AA6">
        <f t="shared" si="7"/>
        <v>0.56487302953662522</v>
      </c>
      <c r="AB6">
        <f t="shared" si="8"/>
        <v>0.2861900578065229</v>
      </c>
      <c r="AC6">
        <f t="shared" si="9"/>
        <v>0.13957669026757452</v>
      </c>
      <c r="AF6">
        <v>2027</v>
      </c>
      <c r="AG6">
        <f>vsFISHMIP_Annual_tonnes!U15*1000/vsFISHMIP_Annual_kg_ha!$A$6</f>
        <v>1143.6758</v>
      </c>
      <c r="AH6">
        <f>vsFISHMIP_Annual_tonnes!V15*1000/vsFISHMIP_Annual_kg_ha!$A$6</f>
        <v>1650.2018800000001</v>
      </c>
      <c r="AI6">
        <f>vsFISHMIP_Annual_tonnes!W15*1000/vsFISHMIP_Annual_kg_ha!$A$6</f>
        <v>529.90958000000001</v>
      </c>
      <c r="AJ6">
        <f>vsFISHMIP_Annual_tonnes!X15*1000/vsFISHMIP_Annual_kg_ha!$A$6</f>
        <v>6.9250454000000001</v>
      </c>
      <c r="AK6">
        <f>vsFISHMIP_Annual_tonnes!Y15*1000/vsFISHMIP_Annual_kg_ha!$A$6</f>
        <v>9.5998466000000011</v>
      </c>
      <c r="AL6">
        <f>vsFISHMIP_Annual_tonnes!Z15*1000/vsFISHMIP_Annual_kg_ha!$A$6</f>
        <v>4252.5159999999996</v>
      </c>
      <c r="AM6">
        <f>vsFISHMIP_Annual_tonnes!AA15*1000/vsFISHMIP_Annual_kg_ha!$A$6</f>
        <v>640.02419999999995</v>
      </c>
      <c r="AO6">
        <f>vsFISHMIP_Annual_tonnes!AC15*1000/vsFISHMIP_Annual_kg_ha!$A$6</f>
        <v>25887.333999999999</v>
      </c>
      <c r="AP6">
        <f>vsFISHMIP_Annual_tonnes!AD15*1000/vsFISHMIP_Annual_kg_ha!$A$6</f>
        <v>4985.1170000000002</v>
      </c>
      <c r="AQ6">
        <f>vsFISHMIP_Annual_tonnes!AE15*1000/vsFISHMIP_Annual_kg_ha!$A$6</f>
        <v>1029.9516799999999</v>
      </c>
      <c r="AR6">
        <f>vsFISHMIP_Annual_tonnes!AF15*1000/vsFISHMIP_Annual_kg_ha!$A$6</f>
        <v>2320.0762</v>
      </c>
      <c r="AS6">
        <f>vsFISHMIP_Annual_tonnes!AG15*1000/vsFISHMIP_Annual_kg_ha!$A$6</f>
        <v>3137.2916</v>
      </c>
      <c r="AT6">
        <f>vsFISHMIP_Annual_tonnes!AH15*1000/vsFISHMIP_Annual_kg_ha!$A$6</f>
        <v>1959.7416000000001</v>
      </c>
      <c r="AU6">
        <f t="shared" si="10"/>
        <v>529.90958000000001</v>
      </c>
      <c r="AV6">
        <f t="shared" si="11"/>
        <v>2164.8505540000001</v>
      </c>
      <c r="AW6">
        <f t="shared" si="12"/>
        <v>4985.1170000000002</v>
      </c>
      <c r="AX6">
        <f>FishBiomass_Calculations!AQ5</f>
        <v>1869.2241391937187</v>
      </c>
      <c r="AY6">
        <f>FishBiomass_Calculations!AR5</f>
        <v>374.12027114367311</v>
      </c>
      <c r="AZ6">
        <f>FishBiomass_Calculations!AS5</f>
        <v>974.61153481505244</v>
      </c>
      <c r="BA6">
        <f>FishBiomass_Calculations!AT5</f>
        <v>1581.125001831344</v>
      </c>
      <c r="BB6">
        <f t="shared" si="13"/>
        <v>0.86344257608912001</v>
      </c>
      <c r="BC6">
        <f t="shared" si="14"/>
        <v>0.70600775163127472</v>
      </c>
      <c r="BD6">
        <f t="shared" si="15"/>
        <v>0.45019806702788795</v>
      </c>
      <c r="BE6">
        <f t="shared" si="16"/>
        <v>0.31716908586726128</v>
      </c>
      <c r="BH6">
        <v>2027</v>
      </c>
      <c r="BI6">
        <f>vsFISHMIP_Annual_tonnes!AL15/SUM(vsFISHMIP_Annual_tonnes!AL15:AM15)</f>
        <v>0.67125392071378687</v>
      </c>
      <c r="BJ6">
        <f>vsFISHMIP_Annual_tonnes!AP15/SUM(vsFISHMIP_Annual_tonnes!AP15:AQ15)</f>
        <v>0.8722307801077076</v>
      </c>
      <c r="BM6">
        <v>2027</v>
      </c>
      <c r="BN6">
        <f>vsFISHMIP_Annual_tonnes!AU15/SUM(vsFISHMIP_Annual_tonnes!AU15:AV15)</f>
        <v>0.65578653475535542</v>
      </c>
      <c r="BO6">
        <f>vsFISHMIP_Annual_tonnes!AY15/SUM(vsFISHMIP_Annual_tonnes!AY15:AZ15)</f>
        <v>0.86545452151150049</v>
      </c>
      <c r="BP6" s="5"/>
    </row>
    <row r="7" spans="1:68" x14ac:dyDescent="0.2">
      <c r="D7">
        <v>2028</v>
      </c>
      <c r="E7">
        <f>vsFISHMIP_Annual_tonnes!D16*1000/vsFISHMIP_Annual_kg_ha!$A$6</f>
        <v>1216.2334000000001</v>
      </c>
      <c r="F7">
        <f>vsFISHMIP_Annual_tonnes!E16*1000/vsFISHMIP_Annual_kg_ha!$A$6</f>
        <v>1739.44802</v>
      </c>
      <c r="G7">
        <f>vsFISHMIP_Annual_tonnes!F16*1000/vsFISHMIP_Annual_kg_ha!$A$6</f>
        <v>678.54588000000001</v>
      </c>
      <c r="H7">
        <f>vsFISHMIP_Annual_tonnes!G16*1000/vsFISHMIP_Annual_kg_ha!$A$6</f>
        <v>6.9771489999999998</v>
      </c>
      <c r="I7">
        <f>vsFISHMIP_Annual_tonnes!H16*1000/vsFISHMIP_Annual_kg_ha!$A$6</f>
        <v>8.8745372000000007</v>
      </c>
      <c r="J7">
        <f>vsFISHMIP_Annual_tonnes!I16*1000/vsFISHMIP_Annual_kg_ha!$A$6</f>
        <v>4342.8544000000002</v>
      </c>
      <c r="K7">
        <f>vsFISHMIP_Annual_tonnes!J16*1000/vsFISHMIP_Annual_kg_ha!$A$6</f>
        <v>11569.415000000001</v>
      </c>
      <c r="L7">
        <f>vsFISHMIP_Annual_tonnes!K16*1000/vsFISHMIP_Annual_kg_ha!$A$6</f>
        <v>6609.1170000000002</v>
      </c>
      <c r="M7">
        <f>vsFISHMIP_Annual_tonnes!L16*1000/vsFISHMIP_Annual_kg_ha!$A$6</f>
        <v>25318.876</v>
      </c>
      <c r="N7">
        <f>vsFISHMIP_Annual_tonnes!M16*1000/vsFISHMIP_Annual_kg_ha!$A$6</f>
        <v>4752.5775999999996</v>
      </c>
      <c r="O7">
        <f>vsFISHMIP_Annual_tonnes!N16*1000/vsFISHMIP_Annual_kg_ha!$A$6</f>
        <v>1178.44388</v>
      </c>
      <c r="P7">
        <f>vsFISHMIP_Annual_tonnes!O16*1000/vsFISHMIP_Annual_kg_ha!$A$6</f>
        <v>1889</v>
      </c>
      <c r="Q7">
        <f>vsFISHMIP_Annual_tonnes!P16*1000/vsFISHMIP_Annual_kg_ha!$A$6</f>
        <v>3134.3328000000001</v>
      </c>
      <c r="R7">
        <f>vsFISHMIP_Annual_tonnes!Q16*1000/vsFISHMIP_Annual_kg_ha!$A$6</f>
        <v>1860.7414000000001</v>
      </c>
      <c r="S7">
        <f t="shared" si="3"/>
        <v>678.54588000000001</v>
      </c>
      <c r="T7">
        <f t="shared" si="4"/>
        <v>3542.7917618181818</v>
      </c>
      <c r="U7">
        <f t="shared" si="5"/>
        <v>11569.415000000001</v>
      </c>
      <c r="V7">
        <f>FishBiomass_Calculations!P6</f>
        <v>1853.2039294736333</v>
      </c>
      <c r="W7">
        <f>FishBiomass_Calculations!Q6</f>
        <v>365.02581291492027</v>
      </c>
      <c r="X7">
        <f>FishBiomass_Calculations!R6</f>
        <v>964.91344944371804</v>
      </c>
      <c r="Y7">
        <f>FishBiomass_Calculations!S6</f>
        <v>1570.90839788374</v>
      </c>
      <c r="Z7">
        <f t="shared" si="6"/>
        <v>0.52309140758602135</v>
      </c>
      <c r="AA7">
        <f t="shared" si="7"/>
        <v>0.53795303114200654</v>
      </c>
      <c r="AB7">
        <f t="shared" si="8"/>
        <v>0.27235962887881354</v>
      </c>
      <c r="AC7">
        <f t="shared" si="9"/>
        <v>0.13578114346176881</v>
      </c>
      <c r="AF7">
        <v>2028</v>
      </c>
      <c r="AG7">
        <f>vsFISHMIP_Annual_tonnes!U16*1000/vsFISHMIP_Annual_kg_ha!$A$6</f>
        <v>1287.3358800000001</v>
      </c>
      <c r="AH7">
        <f>vsFISHMIP_Annual_tonnes!V16*1000/vsFISHMIP_Annual_kg_ha!$A$6</f>
        <v>1645.4978000000001</v>
      </c>
      <c r="AI7">
        <f>vsFISHMIP_Annual_tonnes!W16*1000/vsFISHMIP_Annual_kg_ha!$A$6</f>
        <v>547.87292000000002</v>
      </c>
      <c r="AJ7">
        <f>vsFISHMIP_Annual_tonnes!X16*1000/vsFISHMIP_Annual_kg_ha!$A$6</f>
        <v>6.8511199999999999</v>
      </c>
      <c r="AK7">
        <f>vsFISHMIP_Annual_tonnes!Y16*1000/vsFISHMIP_Annual_kg_ha!$A$6</f>
        <v>10.556552799999999</v>
      </c>
      <c r="AL7">
        <f>vsFISHMIP_Annual_tonnes!Z16*1000/vsFISHMIP_Annual_kg_ha!$A$6</f>
        <v>4303.1819999999998</v>
      </c>
      <c r="AM7">
        <f>vsFISHMIP_Annual_tonnes!AA16*1000/vsFISHMIP_Annual_kg_ha!$A$6</f>
        <v>616.07460000000003</v>
      </c>
      <c r="AO7">
        <f>vsFISHMIP_Annual_tonnes!AC16*1000/vsFISHMIP_Annual_kg_ha!$A$6</f>
        <v>27933.54</v>
      </c>
      <c r="AP7">
        <f>vsFISHMIP_Annual_tonnes!AD16*1000/vsFISHMIP_Annual_kg_ha!$A$6</f>
        <v>5125.9740000000002</v>
      </c>
      <c r="AQ7">
        <f>vsFISHMIP_Annual_tonnes!AE16*1000/vsFISHMIP_Annual_kg_ha!$A$6</f>
        <v>1042.0311200000001</v>
      </c>
      <c r="AR7">
        <f>vsFISHMIP_Annual_tonnes!AF16*1000/vsFISHMIP_Annual_kg_ha!$A$6</f>
        <v>2802.5821999999998</v>
      </c>
      <c r="AS7">
        <f>vsFISHMIP_Annual_tonnes!AG16*1000/vsFISHMIP_Annual_kg_ha!$A$6</f>
        <v>3282.5884000000001</v>
      </c>
      <c r="AT7">
        <f>vsFISHMIP_Annual_tonnes!AH16*1000/vsFISHMIP_Annual_kg_ha!$A$6</f>
        <v>2007.7994000000001</v>
      </c>
      <c r="AU7">
        <f t="shared" si="10"/>
        <v>547.87292000000002</v>
      </c>
      <c r="AV7">
        <f t="shared" si="11"/>
        <v>2266.093832</v>
      </c>
      <c r="AW7">
        <f t="shared" si="12"/>
        <v>5125.9740000000002</v>
      </c>
      <c r="AX7">
        <f>FishBiomass_Calculations!AQ6</f>
        <v>1864.3322911206251</v>
      </c>
      <c r="AY7">
        <f>FishBiomass_Calculations!AR6</f>
        <v>371.15791968032795</v>
      </c>
      <c r="AZ7">
        <f>FishBiomass_Calculations!AS6</f>
        <v>971.45256298090965</v>
      </c>
      <c r="BA7">
        <f>FishBiomass_Calculations!AT6</f>
        <v>1577.797132166836</v>
      </c>
      <c r="BB7">
        <f t="shared" si="13"/>
        <v>0.8227074557963957</v>
      </c>
      <c r="BC7">
        <f t="shared" si="14"/>
        <v>0.67745257363756528</v>
      </c>
      <c r="BD7">
        <f t="shared" si="15"/>
        <v>0.42869035220996515</v>
      </c>
      <c r="BE7">
        <f t="shared" si="16"/>
        <v>0.30780435721422622</v>
      </c>
      <c r="BH7">
        <v>2028</v>
      </c>
      <c r="BI7">
        <f>vsFISHMIP_Annual_tonnes!AL16/SUM(vsFISHMIP_Annual_tonnes!AL16:AM16)</f>
        <v>0.6167527214276074</v>
      </c>
      <c r="BJ7">
        <f>vsFISHMIP_Annual_tonnes!AP16/SUM(vsFISHMIP_Annual_tonnes!AP16:AQ16)</f>
        <v>0.87386685192238311</v>
      </c>
      <c r="BM7">
        <v>2028</v>
      </c>
      <c r="BN7">
        <f>vsFISHMIP_Annual_tonnes!AU16/SUM(vsFISHMIP_Annual_tonnes!AU16:AV16)</f>
        <v>0.63936687152370697</v>
      </c>
      <c r="BO7">
        <f>vsFISHMIP_Annual_tonnes!AY16/SUM(vsFISHMIP_Annual_tonnes!AY16:AZ16)</f>
        <v>0.86531467608164103</v>
      </c>
      <c r="BP7" s="5"/>
    </row>
    <row r="8" spans="1:68" x14ac:dyDescent="0.2">
      <c r="A8" s="9" t="s">
        <v>71</v>
      </c>
      <c r="D8">
        <v>2029</v>
      </c>
      <c r="E8">
        <f>vsFISHMIP_Annual_tonnes!D17*1000/vsFISHMIP_Annual_kg_ha!$A$6</f>
        <v>1259.4992</v>
      </c>
      <c r="F8">
        <f>vsFISHMIP_Annual_tonnes!E17*1000/vsFISHMIP_Annual_kg_ha!$A$6</f>
        <v>1697.64498</v>
      </c>
      <c r="G8">
        <f>vsFISHMIP_Annual_tonnes!F17*1000/vsFISHMIP_Annual_kg_ha!$A$6</f>
        <v>696.39944000000003</v>
      </c>
      <c r="H8">
        <f>vsFISHMIP_Annual_tonnes!G17*1000/vsFISHMIP_Annual_kg_ha!$A$6</f>
        <v>6.9576592000000002</v>
      </c>
      <c r="I8">
        <f>vsFISHMIP_Annual_tonnes!H17*1000/vsFISHMIP_Annual_kg_ha!$A$6</f>
        <v>9.2311845999999989</v>
      </c>
      <c r="J8">
        <f>vsFISHMIP_Annual_tonnes!I17*1000/vsFISHMIP_Annual_kg_ha!$A$6</f>
        <v>4300.8559999999998</v>
      </c>
      <c r="K8">
        <f>vsFISHMIP_Annual_tonnes!J17*1000/vsFISHMIP_Annual_kg_ha!$A$6</f>
        <v>11382.627</v>
      </c>
      <c r="L8">
        <f>vsFISHMIP_Annual_tonnes!K17*1000/vsFISHMIP_Annual_kg_ha!$A$6</f>
        <v>6678.8576000000003</v>
      </c>
      <c r="M8">
        <f>vsFISHMIP_Annual_tonnes!L17*1000/vsFISHMIP_Annual_kg_ha!$A$6</f>
        <v>28277.754000000001</v>
      </c>
      <c r="N8">
        <f>vsFISHMIP_Annual_tonnes!M17*1000/vsFISHMIP_Annual_kg_ha!$A$6</f>
        <v>4495.6404000000002</v>
      </c>
      <c r="O8">
        <f>vsFISHMIP_Annual_tonnes!N17*1000/vsFISHMIP_Annual_kg_ha!$A$6</f>
        <v>1066.0291999999999</v>
      </c>
      <c r="P8">
        <f>vsFISHMIP_Annual_tonnes!O17*1000/vsFISHMIP_Annual_kg_ha!$A$6</f>
        <v>2371.1664000000001</v>
      </c>
      <c r="Q8">
        <f>vsFISHMIP_Annual_tonnes!P17*1000/vsFISHMIP_Annual_kg_ha!$A$6</f>
        <v>3343.0978</v>
      </c>
      <c r="R8">
        <f>vsFISHMIP_Annual_tonnes!Q17*1000/vsFISHMIP_Annual_kg_ha!$A$6</f>
        <v>1825.0953999999999</v>
      </c>
      <c r="S8">
        <f t="shared" si="3"/>
        <v>696.39944000000003</v>
      </c>
      <c r="T8">
        <f t="shared" si="4"/>
        <v>3556.0830381818187</v>
      </c>
      <c r="U8">
        <f t="shared" si="5"/>
        <v>11382.627</v>
      </c>
      <c r="V8">
        <f>FishBiomass_Calculations!P7</f>
        <v>1861.0414365042943</v>
      </c>
      <c r="W8">
        <f>FishBiomass_Calculations!Q7</f>
        <v>369.26522199295653</v>
      </c>
      <c r="X8">
        <f>FishBiomass_Calculations!R7</f>
        <v>969.43424113121182</v>
      </c>
      <c r="Y8">
        <f>FishBiomass_Calculations!S7</f>
        <v>1575.6708985663247</v>
      </c>
      <c r="Z8">
        <f t="shared" si="6"/>
        <v>0.52334026413956347</v>
      </c>
      <c r="AA8">
        <f t="shared" si="7"/>
        <v>0.53024916561241997</v>
      </c>
      <c r="AB8">
        <f t="shared" si="8"/>
        <v>0.27261293696529415</v>
      </c>
      <c r="AC8">
        <f t="shared" si="9"/>
        <v>0.13842770202048479</v>
      </c>
      <c r="AF8">
        <v>2029</v>
      </c>
      <c r="AG8">
        <f>vsFISHMIP_Annual_tonnes!U17*1000/vsFISHMIP_Annual_kg_ha!$A$6</f>
        <v>1457.52512</v>
      </c>
      <c r="AH8">
        <f>vsFISHMIP_Annual_tonnes!V17*1000/vsFISHMIP_Annual_kg_ha!$A$6</f>
        <v>1673.546</v>
      </c>
      <c r="AI8">
        <f>vsFISHMIP_Annual_tonnes!W17*1000/vsFISHMIP_Annual_kg_ha!$A$6</f>
        <v>568.61181799999997</v>
      </c>
      <c r="AJ8">
        <f>vsFISHMIP_Annual_tonnes!X17*1000/vsFISHMIP_Annual_kg_ha!$A$6</f>
        <v>6.6803949999999999</v>
      </c>
      <c r="AK8">
        <f>vsFISHMIP_Annual_tonnes!Y17*1000/vsFISHMIP_Annual_kg_ha!$A$6</f>
        <v>9.9567259999999997</v>
      </c>
      <c r="AL8">
        <f>vsFISHMIP_Annual_tonnes!Z17*1000/vsFISHMIP_Annual_kg_ha!$A$6</f>
        <v>4191.7151999999996</v>
      </c>
      <c r="AM8">
        <f>vsFISHMIP_Annual_tonnes!AA17*1000/vsFISHMIP_Annual_kg_ha!$A$6</f>
        <v>624.1866</v>
      </c>
      <c r="AO8">
        <f>vsFISHMIP_Annual_tonnes!AC17*1000/vsFISHMIP_Annual_kg_ha!$A$6</f>
        <v>24736.556</v>
      </c>
      <c r="AP8">
        <f>vsFISHMIP_Annual_tonnes!AD17*1000/vsFISHMIP_Annual_kg_ha!$A$6</f>
        <v>3432.4677999999999</v>
      </c>
      <c r="AQ8">
        <f>vsFISHMIP_Annual_tonnes!AE17*1000/vsFISHMIP_Annual_kg_ha!$A$6</f>
        <v>1141.2172</v>
      </c>
      <c r="AR8">
        <f>vsFISHMIP_Annual_tonnes!AF17*1000/vsFISHMIP_Annual_kg_ha!$A$6</f>
        <v>2267.9247999999998</v>
      </c>
      <c r="AS8">
        <f>vsFISHMIP_Annual_tonnes!AG17*1000/vsFISHMIP_Annual_kg_ha!$A$6</f>
        <v>2808.6363999999999</v>
      </c>
      <c r="AT8">
        <f>vsFISHMIP_Annual_tonnes!AH17*1000/vsFISHMIP_Annual_kg_ha!$A$6</f>
        <v>1478.17488</v>
      </c>
      <c r="AU8">
        <f t="shared" si="10"/>
        <v>568.61181799999997</v>
      </c>
      <c r="AV8">
        <f t="shared" si="11"/>
        <v>1964.4005817999998</v>
      </c>
      <c r="AW8">
        <f t="shared" si="12"/>
        <v>4191.7151999999996</v>
      </c>
      <c r="AX8">
        <f>FishBiomass_Calculations!AQ7</f>
        <v>1871.9078284246207</v>
      </c>
      <c r="AY8">
        <f>FishBiomass_Calculations!AR7</f>
        <v>375.83279141359435</v>
      </c>
      <c r="AZ8">
        <f>FishBiomass_Calculations!AS7</f>
        <v>976.43772031836579</v>
      </c>
      <c r="BA8">
        <f>FishBiomass_Calculations!AT7</f>
        <v>1583.0488263088389</v>
      </c>
      <c r="BB8">
        <f t="shared" si="13"/>
        <v>0.95291553350558111</v>
      </c>
      <c r="BC8">
        <f t="shared" si="14"/>
        <v>0.66096549441326313</v>
      </c>
      <c r="BD8">
        <f t="shared" si="15"/>
        <v>0.49706649924917362</v>
      </c>
      <c r="BE8">
        <f t="shared" si="16"/>
        <v>0.37766135120745775</v>
      </c>
      <c r="BH8">
        <v>2029</v>
      </c>
      <c r="BI8">
        <f>vsFISHMIP_Annual_tonnes!AL17/SUM(vsFISHMIP_Annual_tonnes!AL17:AM17)</f>
        <v>0.64823949080738519</v>
      </c>
      <c r="BJ8">
        <f>vsFISHMIP_Annual_tonnes!AP17/SUM(vsFISHMIP_Annual_tonnes!AP17:AQ17)</f>
        <v>0.87048834601817193</v>
      </c>
      <c r="BM8">
        <v>2029</v>
      </c>
      <c r="BN8">
        <f>vsFISHMIP_Annual_tonnes!AU17/SUM(vsFISHMIP_Annual_tonnes!AU17:AV17)</f>
        <v>0.62417019213674374</v>
      </c>
      <c r="BO8">
        <f>vsFISHMIP_Annual_tonnes!AY17/SUM(vsFISHMIP_Annual_tonnes!AY17:AZ17)</f>
        <v>0.85983689618948589</v>
      </c>
      <c r="BP8" s="5"/>
    </row>
    <row r="9" spans="1:68" x14ac:dyDescent="0.2">
      <c r="D9">
        <v>2030</v>
      </c>
      <c r="E9">
        <f>vsFISHMIP_Annual_tonnes!D18*1000/vsFISHMIP_Annual_kg_ha!$A$6</f>
        <v>1108.2714000000001</v>
      </c>
      <c r="F9">
        <f>vsFISHMIP_Annual_tonnes!E18*1000/vsFISHMIP_Annual_kg_ha!$A$6</f>
        <v>1711.58052</v>
      </c>
      <c r="G9">
        <f>vsFISHMIP_Annual_tonnes!F18*1000/vsFISHMIP_Annual_kg_ha!$A$6</f>
        <v>713.28060000000005</v>
      </c>
      <c r="H9">
        <f>vsFISHMIP_Annual_tonnes!G18*1000/vsFISHMIP_Annual_kg_ha!$A$6</f>
        <v>6.9047559999999999</v>
      </c>
      <c r="I9">
        <f>vsFISHMIP_Annual_tonnes!H18*1000/vsFISHMIP_Annual_kg_ha!$A$6</f>
        <v>9.0881620000000005</v>
      </c>
      <c r="J9">
        <f>vsFISHMIP_Annual_tonnes!I18*1000/vsFISHMIP_Annual_kg_ha!$A$6</f>
        <v>4111.3822</v>
      </c>
      <c r="K9">
        <f>vsFISHMIP_Annual_tonnes!J18*1000/vsFISHMIP_Annual_kg_ha!$A$6</f>
        <v>11443.648999999999</v>
      </c>
      <c r="L9">
        <f>vsFISHMIP_Annual_tonnes!K18*1000/vsFISHMIP_Annual_kg_ha!$A$6</f>
        <v>6724.9656000000004</v>
      </c>
      <c r="M9">
        <f>vsFISHMIP_Annual_tonnes!L18*1000/vsFISHMIP_Annual_kg_ha!$A$6</f>
        <v>26163.833999999999</v>
      </c>
      <c r="N9">
        <f>vsFISHMIP_Annual_tonnes!M18*1000/vsFISHMIP_Annual_kg_ha!$A$6</f>
        <v>3717.4744000000001</v>
      </c>
      <c r="O9">
        <f>vsFISHMIP_Annual_tonnes!N18*1000/vsFISHMIP_Annual_kg_ha!$A$6</f>
        <v>1154.5488</v>
      </c>
      <c r="P9">
        <f>vsFISHMIP_Annual_tonnes!O18*1000/vsFISHMIP_Annual_kg_ha!$A$6</f>
        <v>2082.2441199999998</v>
      </c>
      <c r="Q9">
        <f>vsFISHMIP_Annual_tonnes!P18*1000/vsFISHMIP_Annual_kg_ha!$A$6</f>
        <v>3175.0740000000001</v>
      </c>
      <c r="R9">
        <f>vsFISHMIP_Annual_tonnes!Q18*1000/vsFISHMIP_Annual_kg_ha!$A$6</f>
        <v>1534.67</v>
      </c>
      <c r="S9">
        <f t="shared" si="3"/>
        <v>713.28060000000005</v>
      </c>
      <c r="T9">
        <f t="shared" si="4"/>
        <v>3407.0127854545453</v>
      </c>
      <c r="U9">
        <f t="shared" si="5"/>
        <v>11443.648999999999</v>
      </c>
      <c r="V9">
        <f>FishBiomass_Calculations!P8</f>
        <v>1862.3672899627181</v>
      </c>
      <c r="W9">
        <f>FishBiomass_Calculations!Q8</f>
        <v>370.01889638296882</v>
      </c>
      <c r="X9">
        <f>FishBiomass_Calculations!R8</f>
        <v>970.23793920675189</v>
      </c>
      <c r="Y9">
        <f>FishBiomass_Calculations!S8</f>
        <v>1576.5175672248122</v>
      </c>
      <c r="Z9">
        <f t="shared" si="6"/>
        <v>0.54662761992372477</v>
      </c>
      <c r="AA9">
        <f t="shared" si="7"/>
        <v>0.51875642823170687</v>
      </c>
      <c r="AB9">
        <f t="shared" si="8"/>
        <v>0.28477672386465902</v>
      </c>
      <c r="AC9">
        <f t="shared" si="9"/>
        <v>0.137763537419298</v>
      </c>
      <c r="AF9">
        <v>2030</v>
      </c>
      <c r="AG9">
        <f>vsFISHMIP_Annual_tonnes!U18*1000/vsFISHMIP_Annual_kg_ha!$A$6</f>
        <v>1008.201</v>
      </c>
      <c r="AH9">
        <f>vsFISHMIP_Annual_tonnes!V18*1000/vsFISHMIP_Annual_kg_ha!$A$6</f>
        <v>1595.45912</v>
      </c>
      <c r="AI9">
        <f>vsFISHMIP_Annual_tonnes!W18*1000/vsFISHMIP_Annual_kg_ha!$A$6</f>
        <v>508.03333800000001</v>
      </c>
      <c r="AJ9">
        <f>vsFISHMIP_Annual_tonnes!X18*1000/vsFISHMIP_Annual_kg_ha!$A$6</f>
        <v>6.8456619999999999</v>
      </c>
      <c r="AK9">
        <f>vsFISHMIP_Annual_tonnes!Y18*1000/vsFISHMIP_Annual_kg_ha!$A$6</f>
        <v>10.41464</v>
      </c>
      <c r="AL9">
        <f>vsFISHMIP_Annual_tonnes!Z18*1000/vsFISHMIP_Annual_kg_ha!$A$6</f>
        <v>4134.0057999999999</v>
      </c>
      <c r="AM9">
        <f>vsFISHMIP_Annual_tonnes!AA18*1000/vsFISHMIP_Annual_kg_ha!$A$6</f>
        <v>622.94975999999997</v>
      </c>
      <c r="AO9">
        <f>vsFISHMIP_Annual_tonnes!AC18*1000/vsFISHMIP_Annual_kg_ha!$A$6</f>
        <v>23374.560000000001</v>
      </c>
      <c r="AP9">
        <f>vsFISHMIP_Annual_tonnes!AD18*1000/vsFISHMIP_Annual_kg_ha!$A$6</f>
        <v>4268.5184000000008</v>
      </c>
      <c r="AQ9">
        <f>vsFISHMIP_Annual_tonnes!AE18*1000/vsFISHMIP_Annual_kg_ha!$A$6</f>
        <v>950.84580000000005</v>
      </c>
      <c r="AR9">
        <f>vsFISHMIP_Annual_tonnes!AF18*1000/vsFISHMIP_Annual_kg_ha!$A$6</f>
        <v>1522.1902</v>
      </c>
      <c r="AS9">
        <f>vsFISHMIP_Annual_tonnes!AG18*1000/vsFISHMIP_Annual_kg_ha!$A$6</f>
        <v>2877.1849999999999</v>
      </c>
      <c r="AT9">
        <f>vsFISHMIP_Annual_tonnes!AH18*1000/vsFISHMIP_Annual_kg_ha!$A$6</f>
        <v>1745.9075</v>
      </c>
      <c r="AU9">
        <f t="shared" si="10"/>
        <v>508.03333800000001</v>
      </c>
      <c r="AV9">
        <f t="shared" si="11"/>
        <v>1923.3295918000003</v>
      </c>
      <c r="AW9">
        <f t="shared" si="12"/>
        <v>4268.5184000000008</v>
      </c>
      <c r="AX9">
        <f>FishBiomass_Calculations!AQ8</f>
        <v>1874.5955716147801</v>
      </c>
      <c r="AY9">
        <f>FishBiomass_Calculations!AR8</f>
        <v>377.61985700424566</v>
      </c>
      <c r="AZ9">
        <f>FishBiomass_Calculations!AS8</f>
        <v>978.34339894444565</v>
      </c>
      <c r="BA9">
        <f>FishBiomass_Calculations!AT8</f>
        <v>1585.056394094499</v>
      </c>
      <c r="BB9">
        <f t="shared" si="13"/>
        <v>0.97466163865361666</v>
      </c>
      <c r="BC9">
        <f t="shared" si="14"/>
        <v>0.74329739558203101</v>
      </c>
      <c r="BD9">
        <f t="shared" si="15"/>
        <v>0.5086717342235848</v>
      </c>
      <c r="BE9">
        <f t="shared" si="16"/>
        <v>0.3713364323542564</v>
      </c>
      <c r="BH9">
        <v>2030</v>
      </c>
      <c r="BI9">
        <f>vsFISHMIP_Annual_tonnes!AL18/SUM(vsFISHMIP_Annual_tonnes!AL18:AM18)</f>
        <v>0.62154056625340282</v>
      </c>
      <c r="BJ9">
        <f>vsFISHMIP_Annual_tonnes!AP18/SUM(vsFISHMIP_Annual_tonnes!AP18:AQ18)</f>
        <v>0.86340754387120977</v>
      </c>
      <c r="BM9">
        <v>2030</v>
      </c>
      <c r="BN9">
        <f>vsFISHMIP_Annual_tonnes!AU18/SUM(vsFISHMIP_Annual_tonnes!AU18:AV18)</f>
        <v>0.68096965213785055</v>
      </c>
      <c r="BO9">
        <f>vsFISHMIP_Annual_tonnes!AY18/SUM(vsFISHMIP_Annual_tonnes!AY18:AZ18)</f>
        <v>0.85660255519520456</v>
      </c>
      <c r="BP9" s="5"/>
    </row>
    <row r="10" spans="1:68" x14ac:dyDescent="0.2">
      <c r="D10">
        <v>2031</v>
      </c>
      <c r="E10">
        <f>vsFISHMIP_Annual_tonnes!D19*1000/vsFISHMIP_Annual_kg_ha!$A$6</f>
        <v>1150.7458799999999</v>
      </c>
      <c r="F10">
        <f>vsFISHMIP_Annual_tonnes!E19*1000/vsFISHMIP_Annual_kg_ha!$A$6</f>
        <v>1684.1810399999999</v>
      </c>
      <c r="G10">
        <f>vsFISHMIP_Annual_tonnes!F19*1000/vsFISHMIP_Annual_kg_ha!$A$6</f>
        <v>697.47594000000004</v>
      </c>
      <c r="H10">
        <f>vsFISHMIP_Annual_tonnes!G19*1000/vsFISHMIP_Annual_kg_ha!$A$6</f>
        <v>6.9306084000000006</v>
      </c>
      <c r="I10">
        <f>vsFISHMIP_Annual_tonnes!H19*1000/vsFISHMIP_Annual_kg_ha!$A$6</f>
        <v>9.0992333999999992</v>
      </c>
      <c r="J10">
        <f>vsFISHMIP_Annual_tonnes!I19*1000/vsFISHMIP_Annual_kg_ha!$A$6</f>
        <v>3982.4041999999999</v>
      </c>
      <c r="K10">
        <f>vsFISHMIP_Annual_tonnes!J19*1000/vsFISHMIP_Annual_kg_ha!$A$6</f>
        <v>11136.082</v>
      </c>
      <c r="L10">
        <f>vsFISHMIP_Annual_tonnes!K19*1000/vsFISHMIP_Annual_kg_ha!$A$6</f>
        <v>6686.4196000000002</v>
      </c>
      <c r="M10">
        <f>vsFISHMIP_Annual_tonnes!L19*1000/vsFISHMIP_Annual_kg_ha!$A$6</f>
        <v>27853.178</v>
      </c>
      <c r="N10">
        <f>vsFISHMIP_Annual_tonnes!M19*1000/vsFISHMIP_Annual_kg_ha!$A$6</f>
        <v>3193.8991999999998</v>
      </c>
      <c r="O10">
        <f>vsFISHMIP_Annual_tonnes!N19*1000/vsFISHMIP_Annual_kg_ha!$A$6</f>
        <v>1045.5527999999999</v>
      </c>
      <c r="P10">
        <f>vsFISHMIP_Annual_tonnes!O19*1000/vsFISHMIP_Annual_kg_ha!$A$6</f>
        <v>1602.6795</v>
      </c>
      <c r="Q10">
        <f>vsFISHMIP_Annual_tonnes!P19*1000/vsFISHMIP_Annual_kg_ha!$A$6</f>
        <v>3241.7687999999998</v>
      </c>
      <c r="R10">
        <f>vsFISHMIP_Annual_tonnes!Q19*1000/vsFISHMIP_Annual_kg_ha!$A$6</f>
        <v>1439.4949999999999</v>
      </c>
      <c r="S10">
        <f t="shared" si="3"/>
        <v>697.47594000000004</v>
      </c>
      <c r="T10">
        <f t="shared" si="4"/>
        <v>3260.0639963636368</v>
      </c>
      <c r="U10">
        <f t="shared" si="5"/>
        <v>11136.082</v>
      </c>
      <c r="V10">
        <f>FishBiomass_Calculations!P9</f>
        <v>1831.0105975505649</v>
      </c>
      <c r="W10">
        <f>FishBiomass_Calculations!Q9</f>
        <v>354.51173683264648</v>
      </c>
      <c r="X10">
        <f>FishBiomass_Calculations!R9</f>
        <v>953.70152181902222</v>
      </c>
      <c r="Y10">
        <f>FishBiomass_Calculations!S9</f>
        <v>1559.0970124767503</v>
      </c>
      <c r="Z10">
        <f t="shared" si="6"/>
        <v>0.56164866689516635</v>
      </c>
      <c r="AA10">
        <f t="shared" si="7"/>
        <v>0.50827808746011582</v>
      </c>
      <c r="AB10">
        <f t="shared" si="8"/>
        <v>0.29254073628088484</v>
      </c>
      <c r="AC10">
        <f t="shared" si="9"/>
        <v>0.14000408873396858</v>
      </c>
      <c r="AF10">
        <v>2031</v>
      </c>
      <c r="AG10">
        <f>vsFISHMIP_Annual_tonnes!U19*1000/vsFISHMIP_Annual_kg_ha!$A$6</f>
        <v>1208.8194000000001</v>
      </c>
      <c r="AH10">
        <f>vsFISHMIP_Annual_tonnes!V19*1000/vsFISHMIP_Annual_kg_ha!$A$6</f>
        <v>1581.8071199999999</v>
      </c>
      <c r="AI10">
        <f>vsFISHMIP_Annual_tonnes!W19*1000/vsFISHMIP_Annual_kg_ha!$A$6</f>
        <v>526.61918799999989</v>
      </c>
      <c r="AJ10">
        <f>vsFISHMIP_Annual_tonnes!X19*1000/vsFISHMIP_Annual_kg_ha!$A$6</f>
        <v>6.9389380000000003</v>
      </c>
      <c r="AK10">
        <f>vsFISHMIP_Annual_tonnes!Y19*1000/vsFISHMIP_Annual_kg_ha!$A$6</f>
        <v>7.8069471999999989</v>
      </c>
      <c r="AL10">
        <f>vsFISHMIP_Annual_tonnes!Z19*1000/vsFISHMIP_Annual_kg_ha!$A$6</f>
        <v>4021.1363999999999</v>
      </c>
      <c r="AM10">
        <f>vsFISHMIP_Annual_tonnes!AA19*1000/vsFISHMIP_Annual_kg_ha!$A$6</f>
        <v>603.11568</v>
      </c>
      <c r="AO10">
        <f>vsFISHMIP_Annual_tonnes!AC19*1000/vsFISHMIP_Annual_kg_ha!$A$6</f>
        <v>24575.858</v>
      </c>
      <c r="AP10">
        <f>vsFISHMIP_Annual_tonnes!AD19*1000/vsFISHMIP_Annual_kg_ha!$A$6</f>
        <v>2275.3316</v>
      </c>
      <c r="AQ10">
        <f>vsFISHMIP_Annual_tonnes!AE19*1000/vsFISHMIP_Annual_kg_ha!$A$6</f>
        <v>888.80155999999999</v>
      </c>
      <c r="AR10">
        <f>vsFISHMIP_Annual_tonnes!AF19*1000/vsFISHMIP_Annual_kg_ha!$A$6</f>
        <v>2340.5650000000001</v>
      </c>
      <c r="AS10">
        <f>vsFISHMIP_Annual_tonnes!AG19*1000/vsFISHMIP_Annual_kg_ha!$A$6</f>
        <v>3042.8564000000001</v>
      </c>
      <c r="AT10">
        <f>vsFISHMIP_Annual_tonnes!AH19*1000/vsFISHMIP_Annual_kg_ha!$A$6</f>
        <v>1063.0103999999999</v>
      </c>
      <c r="AU10">
        <f t="shared" si="10"/>
        <v>526.61918799999989</v>
      </c>
      <c r="AV10">
        <f t="shared" si="11"/>
        <v>1755.2062748000001</v>
      </c>
      <c r="AW10">
        <f t="shared" si="12"/>
        <v>4021.1363999999999</v>
      </c>
      <c r="AX10">
        <f>FishBiomass_Calculations!AQ9</f>
        <v>1848.5021331178596</v>
      </c>
      <c r="AY10">
        <f>FishBiomass_Calculations!AR9</f>
        <v>362.63568623570563</v>
      </c>
      <c r="AZ10">
        <f>FishBiomass_Calculations!AS9</f>
        <v>962.36468271124318</v>
      </c>
      <c r="BA10">
        <f>FishBiomass_Calculations!AT9</f>
        <v>1568.223358593666</v>
      </c>
      <c r="BB10">
        <f t="shared" si="13"/>
        <v>1.0531537857728375</v>
      </c>
      <c r="BC10">
        <f t="shared" si="14"/>
        <v>0.68861084916584103</v>
      </c>
      <c r="BD10">
        <f t="shared" si="15"/>
        <v>0.54829150084989375</v>
      </c>
      <c r="BE10">
        <f t="shared" si="16"/>
        <v>0.38999506671638051</v>
      </c>
      <c r="BH10">
        <v>2031</v>
      </c>
      <c r="BI10">
        <f>vsFISHMIP_Annual_tonnes!AL19/SUM(vsFISHMIP_Annual_tonnes!AL19:AM19)</f>
        <v>0.64993276131907995</v>
      </c>
      <c r="BJ10">
        <f>vsFISHMIP_Annual_tonnes!AP19/SUM(vsFISHMIP_Annual_tonnes!AP19:AQ19)</f>
        <v>0.85983505693607964</v>
      </c>
      <c r="BM10">
        <v>2031</v>
      </c>
      <c r="BN10">
        <f>vsFISHMIP_Annual_tonnes!AU19/SUM(vsFISHMIP_Annual_tonnes!AU19:AV19)</f>
        <v>0.68097342123123306</v>
      </c>
      <c r="BO10">
        <f>vsFISHMIP_Annual_tonnes!AY19/SUM(vsFISHMIP_Annual_tonnes!AY19:AZ19)</f>
        <v>0.85198856685309121</v>
      </c>
      <c r="BP10" s="5"/>
    </row>
    <row r="11" spans="1:68" x14ac:dyDescent="0.2">
      <c r="D11">
        <v>2032</v>
      </c>
      <c r="E11">
        <f>vsFISHMIP_Annual_tonnes!D20*1000/vsFISHMIP_Annual_kg_ha!$A$6</f>
        <v>932.26279999999997</v>
      </c>
      <c r="F11">
        <f>vsFISHMIP_Annual_tonnes!E20*1000/vsFISHMIP_Annual_kg_ha!$A$6</f>
        <v>1664.4051400000001</v>
      </c>
      <c r="G11">
        <f>vsFISHMIP_Annual_tonnes!F20*1000/vsFISHMIP_Annual_kg_ha!$A$6</f>
        <v>693.60249999999996</v>
      </c>
      <c r="H11">
        <f>vsFISHMIP_Annual_tonnes!G20*1000/vsFISHMIP_Annual_kg_ha!$A$6</f>
        <v>6.565296</v>
      </c>
      <c r="I11">
        <f>vsFISHMIP_Annual_tonnes!H20*1000/vsFISHMIP_Annual_kg_ha!$A$6</f>
        <v>9.5714112000000018</v>
      </c>
      <c r="J11">
        <f>vsFISHMIP_Annual_tonnes!I20*1000/vsFISHMIP_Annual_kg_ha!$A$6</f>
        <v>4026.7887999999998</v>
      </c>
      <c r="K11">
        <f>vsFISHMIP_Annual_tonnes!J20*1000/vsFISHMIP_Annual_kg_ha!$A$6</f>
        <v>11432.216</v>
      </c>
      <c r="L11">
        <f>vsFISHMIP_Annual_tonnes!K20*1000/vsFISHMIP_Annual_kg_ha!$A$6</f>
        <v>6750.5403999999999</v>
      </c>
      <c r="M11">
        <f>vsFISHMIP_Annual_tonnes!L20*1000/vsFISHMIP_Annual_kg_ha!$A$6</f>
        <v>21943.441999999999</v>
      </c>
      <c r="N11">
        <f>vsFISHMIP_Annual_tonnes!M20*1000/vsFISHMIP_Annual_kg_ha!$A$6</f>
        <v>3701.4292</v>
      </c>
      <c r="O11">
        <f>vsFISHMIP_Annual_tonnes!N20*1000/vsFISHMIP_Annual_kg_ha!$A$6</f>
        <v>1157.0632000000001</v>
      </c>
      <c r="P11">
        <f>vsFISHMIP_Annual_tonnes!O20*1000/vsFISHMIP_Annual_kg_ha!$A$6</f>
        <v>1434.1496</v>
      </c>
      <c r="Q11">
        <f>vsFISHMIP_Annual_tonnes!P20*1000/vsFISHMIP_Annual_kg_ha!$A$6</f>
        <v>2634.8029999999999</v>
      </c>
      <c r="R11">
        <f>vsFISHMIP_Annual_tonnes!Q20*1000/vsFISHMIP_Annual_kg_ha!$A$6</f>
        <v>1569.9098799999999</v>
      </c>
      <c r="S11">
        <f t="shared" si="3"/>
        <v>693.60249999999996</v>
      </c>
      <c r="T11">
        <f t="shared" si="4"/>
        <v>3272.4700472727272</v>
      </c>
      <c r="U11">
        <f t="shared" si="5"/>
        <v>11432.216</v>
      </c>
      <c r="V11">
        <f>FishBiomass_Calculations!P10</f>
        <v>1849.7622157800088</v>
      </c>
      <c r="W11">
        <f>FishBiomass_Calculations!Q10</f>
        <v>363.26619975759536</v>
      </c>
      <c r="X11">
        <f>FishBiomass_Calculations!R10</f>
        <v>963.03704535333384</v>
      </c>
      <c r="Y11">
        <f>FishBiomass_Calculations!S10</f>
        <v>1568.9316698283462</v>
      </c>
      <c r="Z11">
        <f t="shared" si="6"/>
        <v>0.5652495482186608</v>
      </c>
      <c r="AA11">
        <f t="shared" si="7"/>
        <v>0.5237383079755269</v>
      </c>
      <c r="AB11">
        <f t="shared" si="8"/>
        <v>0.29428444919027685</v>
      </c>
      <c r="AC11">
        <f t="shared" si="9"/>
        <v>0.1372377559895952</v>
      </c>
      <c r="AF11">
        <v>2032</v>
      </c>
      <c r="AG11">
        <f>vsFISHMIP_Annual_tonnes!U20*1000/vsFISHMIP_Annual_kg_ha!$A$6</f>
        <v>1008.4615</v>
      </c>
      <c r="AH11">
        <f>vsFISHMIP_Annual_tonnes!V20*1000/vsFISHMIP_Annual_kg_ha!$A$6</f>
        <v>1620.4867999999999</v>
      </c>
      <c r="AI11">
        <f>vsFISHMIP_Annual_tonnes!W20*1000/vsFISHMIP_Annual_kg_ha!$A$6</f>
        <v>473.06149799999997</v>
      </c>
      <c r="AJ11">
        <f>vsFISHMIP_Annual_tonnes!X20*1000/vsFISHMIP_Annual_kg_ha!$A$6</f>
        <v>6.961544</v>
      </c>
      <c r="AK11">
        <f>vsFISHMIP_Annual_tonnes!Y20*1000/vsFISHMIP_Annual_kg_ha!$A$6</f>
        <v>7.9374687999999995</v>
      </c>
      <c r="AL11">
        <f>vsFISHMIP_Annual_tonnes!Z20*1000/vsFISHMIP_Annual_kg_ha!$A$6</f>
        <v>4058.8616000000002</v>
      </c>
      <c r="AM11">
        <f>vsFISHMIP_Annual_tonnes!AA20*1000/vsFISHMIP_Annual_kg_ha!$A$6</f>
        <v>598.67488000000003</v>
      </c>
      <c r="AO11">
        <f>vsFISHMIP_Annual_tonnes!AC20*1000/vsFISHMIP_Annual_kg_ha!$A$6</f>
        <v>26053.616000000002</v>
      </c>
      <c r="AP11">
        <f>vsFISHMIP_Annual_tonnes!AD20*1000/vsFISHMIP_Annual_kg_ha!$A$6</f>
        <v>3156.9178000000002</v>
      </c>
      <c r="AQ11">
        <f>vsFISHMIP_Annual_tonnes!AE20*1000/vsFISHMIP_Annual_kg_ha!$A$6</f>
        <v>1095.9268</v>
      </c>
      <c r="AR11">
        <f>vsFISHMIP_Annual_tonnes!AF20*1000/vsFISHMIP_Annual_kg_ha!$A$6</f>
        <v>1606.3648000000001</v>
      </c>
      <c r="AS11">
        <f>vsFISHMIP_Annual_tonnes!AG20*1000/vsFISHMIP_Annual_kg_ha!$A$6</f>
        <v>3140.0430000000001</v>
      </c>
      <c r="AT11">
        <f>vsFISHMIP_Annual_tonnes!AH20*1000/vsFISHMIP_Annual_kg_ha!$A$6</f>
        <v>1400.8638800000001</v>
      </c>
      <c r="AU11">
        <f t="shared" si="10"/>
        <v>473.06149799999997</v>
      </c>
      <c r="AV11">
        <f t="shared" si="11"/>
        <v>1815.9662558</v>
      </c>
      <c r="AW11">
        <f t="shared" si="12"/>
        <v>4058.8616000000002</v>
      </c>
      <c r="AX11">
        <f>FishBiomass_Calculations!AQ10</f>
        <v>1858.7194697103532</v>
      </c>
      <c r="AY11">
        <f>FishBiomass_Calculations!AR10</f>
        <v>367.97231964404625</v>
      </c>
      <c r="AZ11">
        <f>FishBiomass_Calculations!AS10</f>
        <v>968.05552487993612</v>
      </c>
      <c r="BA11">
        <f>FishBiomass_Calculations!AT10</f>
        <v>1574.218467766216</v>
      </c>
      <c r="BB11">
        <f t="shared" si="13"/>
        <v>1.0235429561390825</v>
      </c>
      <c r="BC11">
        <f t="shared" si="14"/>
        <v>0.77785303010232776</v>
      </c>
      <c r="BD11">
        <f t="shared" si="15"/>
        <v>0.53308012843744834</v>
      </c>
      <c r="BE11">
        <f t="shared" si="16"/>
        <v>0.38784728894580095</v>
      </c>
      <c r="BH11">
        <v>2032</v>
      </c>
      <c r="BI11">
        <f>vsFISHMIP_Annual_tonnes!AL20/SUM(vsFISHMIP_Annual_tonnes!AL20:AM20)</f>
        <v>0.65167117282872866</v>
      </c>
      <c r="BJ11">
        <f>vsFISHMIP_Annual_tonnes!AP20/SUM(vsFISHMIP_Annual_tonnes!AP20:AQ20)</f>
        <v>0.86245929796184084</v>
      </c>
      <c r="BM11">
        <v>2032</v>
      </c>
      <c r="BN11">
        <f>vsFISHMIP_Annual_tonnes!AU20/SUM(vsFISHMIP_Annual_tonnes!AU20:AV20)</f>
        <v>0.62781460421399149</v>
      </c>
      <c r="BO11">
        <f>vsFISHMIP_Annual_tonnes!AY20/SUM(vsFISHMIP_Annual_tonnes!AY20:AZ20)</f>
        <v>0.85512430966981079</v>
      </c>
      <c r="BP11" s="5"/>
    </row>
    <row r="12" spans="1:68" x14ac:dyDescent="0.2">
      <c r="D12">
        <v>2033</v>
      </c>
      <c r="E12">
        <f>vsFISHMIP_Annual_tonnes!D21*1000/vsFISHMIP_Annual_kg_ha!$A$6</f>
        <v>977.82024000000001</v>
      </c>
      <c r="F12">
        <f>vsFISHMIP_Annual_tonnes!E21*1000/vsFISHMIP_Annual_kg_ha!$A$6</f>
        <v>1568.2611199999999</v>
      </c>
      <c r="G12">
        <f>vsFISHMIP_Annual_tonnes!F21*1000/vsFISHMIP_Annual_kg_ha!$A$6</f>
        <v>679.61123999999995</v>
      </c>
      <c r="H12">
        <f>vsFISHMIP_Annual_tonnes!G21*1000/vsFISHMIP_Annual_kg_ha!$A$6</f>
        <v>6.5845186000000009</v>
      </c>
      <c r="I12">
        <f>vsFISHMIP_Annual_tonnes!H21*1000/vsFISHMIP_Annual_kg_ha!$A$6</f>
        <v>9.3062889999999996</v>
      </c>
      <c r="J12">
        <f>vsFISHMIP_Annual_tonnes!I21*1000/vsFISHMIP_Annual_kg_ha!$A$6</f>
        <v>4101.857</v>
      </c>
      <c r="K12">
        <f>vsFISHMIP_Annual_tonnes!J21*1000/vsFISHMIP_Annual_kg_ha!$A$6</f>
        <v>10962.732</v>
      </c>
      <c r="L12">
        <f>vsFISHMIP_Annual_tonnes!K21*1000/vsFISHMIP_Annual_kg_ha!$A$6</f>
        <v>6669.7389999999996</v>
      </c>
      <c r="M12">
        <f>vsFISHMIP_Annual_tonnes!L21*1000/vsFISHMIP_Annual_kg_ha!$A$6</f>
        <v>23726.923999999999</v>
      </c>
      <c r="N12">
        <f>vsFISHMIP_Annual_tonnes!M21*1000/vsFISHMIP_Annual_kg_ha!$A$6</f>
        <v>2934.6658000000002</v>
      </c>
      <c r="O12">
        <f>vsFISHMIP_Annual_tonnes!N21*1000/vsFISHMIP_Annual_kg_ha!$A$6</f>
        <v>907.57043999999996</v>
      </c>
      <c r="P12">
        <f>vsFISHMIP_Annual_tonnes!O21*1000/vsFISHMIP_Annual_kg_ha!$A$6</f>
        <v>1638.5962</v>
      </c>
      <c r="Q12">
        <f>vsFISHMIP_Annual_tonnes!P21*1000/vsFISHMIP_Annual_kg_ha!$A$6</f>
        <v>2865.8532</v>
      </c>
      <c r="R12">
        <f>vsFISHMIP_Annual_tonnes!Q21*1000/vsFISHMIP_Annual_kg_ha!$A$6</f>
        <v>1381.0644</v>
      </c>
      <c r="S12">
        <f t="shared" si="3"/>
        <v>679.61123999999995</v>
      </c>
      <c r="T12">
        <f t="shared" si="4"/>
        <v>3153.4336945454547</v>
      </c>
      <c r="U12">
        <f t="shared" si="5"/>
        <v>10962.732</v>
      </c>
      <c r="V12">
        <f>FishBiomass_Calculations!P11</f>
        <v>1846.7345486256509</v>
      </c>
      <c r="W12">
        <f>FishBiomass_Calculations!Q11</f>
        <v>361.76289405477667</v>
      </c>
      <c r="X12">
        <f>FishBiomass_Calculations!R11</f>
        <v>961.4339606309195</v>
      </c>
      <c r="Y12">
        <f>FishBiomass_Calculations!S11</f>
        <v>1567.2428744552128</v>
      </c>
      <c r="Z12">
        <f t="shared" si="6"/>
        <v>0.58562656694509785</v>
      </c>
      <c r="AA12">
        <f t="shared" si="7"/>
        <v>0.53230857990926794</v>
      </c>
      <c r="AB12">
        <f t="shared" si="8"/>
        <v>0.30488478711124556</v>
      </c>
      <c r="AC12">
        <f t="shared" si="9"/>
        <v>0.1429609767396679</v>
      </c>
      <c r="AF12">
        <v>2033</v>
      </c>
      <c r="AG12">
        <f>vsFISHMIP_Annual_tonnes!U21*1000/vsFISHMIP_Annual_kg_ha!$A$6</f>
        <v>1264.1451199999999</v>
      </c>
      <c r="AH12">
        <f>vsFISHMIP_Annual_tonnes!V21*1000/vsFISHMIP_Annual_kg_ha!$A$6</f>
        <v>1626.5032000000001</v>
      </c>
      <c r="AI12">
        <f>vsFISHMIP_Annual_tonnes!W21*1000/vsFISHMIP_Annual_kg_ha!$A$6</f>
        <v>495.85986800000001</v>
      </c>
      <c r="AJ12">
        <f>vsFISHMIP_Annual_tonnes!X21*1000/vsFISHMIP_Annual_kg_ha!$A$6</f>
        <v>6.7960284</v>
      </c>
      <c r="AK12">
        <f>vsFISHMIP_Annual_tonnes!Y21*1000/vsFISHMIP_Annual_kg_ha!$A$6</f>
        <v>7.6167759999999998</v>
      </c>
      <c r="AL12">
        <f>vsFISHMIP_Annual_tonnes!Z21*1000/vsFISHMIP_Annual_kg_ha!$A$6</f>
        <v>4101.3955999999998</v>
      </c>
      <c r="AM12">
        <f>vsFISHMIP_Annual_tonnes!AA21*1000/vsFISHMIP_Annual_kg_ha!$A$6</f>
        <v>615.73149999999998</v>
      </c>
      <c r="AO12">
        <f>vsFISHMIP_Annual_tonnes!AC21*1000/vsFISHMIP_Annual_kg_ha!$A$6</f>
        <v>25004.358</v>
      </c>
      <c r="AP12">
        <f>vsFISHMIP_Annual_tonnes!AD21*1000/vsFISHMIP_Annual_kg_ha!$A$6</f>
        <v>2819.5198</v>
      </c>
      <c r="AQ12">
        <f>vsFISHMIP_Annual_tonnes!AE21*1000/vsFISHMIP_Annual_kg_ha!$A$6</f>
        <v>1007.41644</v>
      </c>
      <c r="AR12">
        <f>vsFISHMIP_Annual_tonnes!AF21*1000/vsFISHMIP_Annual_kg_ha!$A$6</f>
        <v>1656.39588</v>
      </c>
      <c r="AS12">
        <f>vsFISHMIP_Annual_tonnes!AG21*1000/vsFISHMIP_Annual_kg_ha!$A$6</f>
        <v>2926.2640000000001</v>
      </c>
      <c r="AT12">
        <f>vsFISHMIP_Annual_tonnes!AH21*1000/vsFISHMIP_Annual_kg_ha!$A$6</f>
        <v>1286.9726000000001</v>
      </c>
      <c r="AU12">
        <f t="shared" si="10"/>
        <v>495.85986800000001</v>
      </c>
      <c r="AV12">
        <f t="shared" si="11"/>
        <v>1780.0204008000001</v>
      </c>
      <c r="AW12">
        <f t="shared" si="12"/>
        <v>4101.3955999999998</v>
      </c>
      <c r="AX12">
        <f>FishBiomass_Calculations!AQ11</f>
        <v>1850.8407143383865</v>
      </c>
      <c r="AY12">
        <f>FishBiomass_Calculations!AR11</f>
        <v>363.81156143799114</v>
      </c>
      <c r="AZ12">
        <f>FishBiomass_Calculations!AS11</f>
        <v>963.61860436451389</v>
      </c>
      <c r="BA12">
        <f>FishBiomass_Calculations!AT11</f>
        <v>1569.5443225182214</v>
      </c>
      <c r="BB12">
        <f t="shared" si="13"/>
        <v>1.0397862370041138</v>
      </c>
      <c r="BC12">
        <f t="shared" si="14"/>
        <v>0.7336983388177547</v>
      </c>
      <c r="BD12">
        <f t="shared" si="15"/>
        <v>0.54135256198829618</v>
      </c>
      <c r="BE12">
        <f t="shared" si="16"/>
        <v>0.38268542603357292</v>
      </c>
      <c r="BH12">
        <v>2033</v>
      </c>
      <c r="BI12">
        <f>vsFISHMIP_Annual_tonnes!AL21/SUM(vsFISHMIP_Annual_tonnes!AL21:AM21)</f>
        <v>0.6888939583893724</v>
      </c>
      <c r="BJ12">
        <f>vsFISHMIP_Annual_tonnes!AP21/SUM(vsFISHMIP_Annual_tonnes!AP21:AQ21)</f>
        <v>0.8653534048479693</v>
      </c>
      <c r="BM12">
        <v>2033</v>
      </c>
      <c r="BN12">
        <f>vsFISHMIP_Annual_tonnes!AU21/SUM(vsFISHMIP_Annual_tonnes!AU21:AV21)</f>
        <v>0.63851450015918476</v>
      </c>
      <c r="BO12">
        <f>vsFISHMIP_Annual_tonnes!AY21/SUM(vsFISHMIP_Annual_tonnes!AY21:AZ21)</f>
        <v>0.8573462095363934</v>
      </c>
      <c r="BP12" s="5"/>
    </row>
    <row r="13" spans="1:68" x14ac:dyDescent="0.2">
      <c r="D13">
        <v>2034</v>
      </c>
      <c r="E13">
        <f>vsFISHMIP_Annual_tonnes!D22*1000/vsFISHMIP_Annual_kg_ha!$A$6</f>
        <v>1030.8134399999999</v>
      </c>
      <c r="F13">
        <f>vsFISHMIP_Annual_tonnes!E22*1000/vsFISHMIP_Annual_kg_ha!$A$6</f>
        <v>1568.4270999999997</v>
      </c>
      <c r="G13">
        <f>vsFISHMIP_Annual_tonnes!F22*1000/vsFISHMIP_Annual_kg_ha!$A$6</f>
        <v>680.10706000000005</v>
      </c>
      <c r="H13">
        <f>vsFISHMIP_Annual_tonnes!G22*1000/vsFISHMIP_Annual_kg_ha!$A$6</f>
        <v>6.4820395999999993</v>
      </c>
      <c r="I13">
        <f>vsFISHMIP_Annual_tonnes!H22*1000/vsFISHMIP_Annual_kg_ha!$A$6</f>
        <v>8.3511290000000002</v>
      </c>
      <c r="J13">
        <f>vsFISHMIP_Annual_tonnes!I22*1000/vsFISHMIP_Annual_kg_ha!$A$6</f>
        <v>4043.6984000000002</v>
      </c>
      <c r="K13">
        <f>vsFISHMIP_Annual_tonnes!J22*1000/vsFISHMIP_Annual_kg_ha!$A$6</f>
        <v>11331.999</v>
      </c>
      <c r="L13">
        <f>vsFISHMIP_Annual_tonnes!K22*1000/vsFISHMIP_Annual_kg_ha!$A$6</f>
        <v>6744.4344000000001</v>
      </c>
      <c r="M13">
        <f>vsFISHMIP_Annual_tonnes!L22*1000/vsFISHMIP_Annual_kg_ha!$A$6</f>
        <v>23801.35</v>
      </c>
      <c r="N13">
        <f>vsFISHMIP_Annual_tonnes!M22*1000/vsFISHMIP_Annual_kg_ha!$A$6</f>
        <v>2558.2800000000002</v>
      </c>
      <c r="O13">
        <f>vsFISHMIP_Annual_tonnes!N22*1000/vsFISHMIP_Annual_kg_ha!$A$6</f>
        <v>1041.0981200000001</v>
      </c>
      <c r="P13">
        <f>vsFISHMIP_Annual_tonnes!O22*1000/vsFISHMIP_Annual_kg_ha!$A$6</f>
        <v>1498.3476000000001</v>
      </c>
      <c r="Q13">
        <f>vsFISHMIP_Annual_tonnes!P22*1000/vsFISHMIP_Annual_kg_ha!$A$6</f>
        <v>2747.8310000000001</v>
      </c>
      <c r="R13">
        <f>vsFISHMIP_Annual_tonnes!Q22*1000/vsFISHMIP_Annual_kg_ha!$A$6</f>
        <v>1228.94812</v>
      </c>
      <c r="S13">
        <f t="shared" si="3"/>
        <v>680.10706000000005</v>
      </c>
      <c r="T13">
        <f t="shared" si="4"/>
        <v>3133.9985672727271</v>
      </c>
      <c r="U13">
        <f t="shared" si="5"/>
        <v>11331.999</v>
      </c>
      <c r="V13">
        <f>FishBiomass_Calculations!P12</f>
        <v>1837.8372234547187</v>
      </c>
      <c r="W13">
        <f>FishBiomass_Calculations!Q12</f>
        <v>357.55618573451216</v>
      </c>
      <c r="X13">
        <f>FishBiomass_Calculations!R12</f>
        <v>956.94804015098975</v>
      </c>
      <c r="Y13">
        <f>FishBiomass_Calculations!S12</f>
        <v>1562.5171094068503</v>
      </c>
      <c r="Z13">
        <f t="shared" si="6"/>
        <v>0.5864192927995</v>
      </c>
      <c r="AA13">
        <f t="shared" si="7"/>
        <v>0.52573514783762443</v>
      </c>
      <c r="AB13">
        <f t="shared" si="8"/>
        <v>0.30534412176957265</v>
      </c>
      <c r="AC13">
        <f t="shared" si="9"/>
        <v>0.13788539068939648</v>
      </c>
      <c r="AF13">
        <v>2034</v>
      </c>
      <c r="AG13">
        <f>vsFISHMIP_Annual_tonnes!U22*1000/vsFISHMIP_Annual_kg_ha!$A$6</f>
        <v>1059.2496000000001</v>
      </c>
      <c r="AH13">
        <f>vsFISHMIP_Annual_tonnes!V22*1000/vsFISHMIP_Annual_kg_ha!$A$6</f>
        <v>1599.64912</v>
      </c>
      <c r="AI13">
        <f>vsFISHMIP_Annual_tonnes!W22*1000/vsFISHMIP_Annual_kg_ha!$A$6</f>
        <v>486.84583999999995</v>
      </c>
      <c r="AJ13">
        <f>vsFISHMIP_Annual_tonnes!X22*1000/vsFISHMIP_Annual_kg_ha!$A$6</f>
        <v>6.6147533999999997</v>
      </c>
      <c r="AK13">
        <f>vsFISHMIP_Annual_tonnes!Y22*1000/vsFISHMIP_Annual_kg_ha!$A$6</f>
        <v>8.1616269999999993</v>
      </c>
      <c r="AL13">
        <f>vsFISHMIP_Annual_tonnes!Z22*1000/vsFISHMIP_Annual_kg_ha!$A$6</f>
        <v>4070.4956000000002</v>
      </c>
      <c r="AM13">
        <f>vsFISHMIP_Annual_tonnes!AA22*1000/vsFISHMIP_Annual_kg_ha!$A$6</f>
        <v>613.923</v>
      </c>
      <c r="AO13">
        <f>vsFISHMIP_Annual_tonnes!AC22*1000/vsFISHMIP_Annual_kg_ha!$A$6</f>
        <v>21850.761999999999</v>
      </c>
      <c r="AP13">
        <f>vsFISHMIP_Annual_tonnes!AD22*1000/vsFISHMIP_Annual_kg_ha!$A$6</f>
        <v>3834.4690000000001</v>
      </c>
      <c r="AQ13">
        <f>vsFISHMIP_Annual_tonnes!AE22*1000/vsFISHMIP_Annual_kg_ha!$A$6</f>
        <v>986.78067999999996</v>
      </c>
      <c r="AR13">
        <f>vsFISHMIP_Annual_tonnes!AF22*1000/vsFISHMIP_Annual_kg_ha!$A$6</f>
        <v>1188.7991199999999</v>
      </c>
      <c r="AS13">
        <f>vsFISHMIP_Annual_tonnes!AG22*1000/vsFISHMIP_Annual_kg_ha!$A$6</f>
        <v>2683.1756</v>
      </c>
      <c r="AT13">
        <f>vsFISHMIP_Annual_tonnes!AH22*1000/vsFISHMIP_Annual_kg_ha!$A$6</f>
        <v>1518.9635000000001</v>
      </c>
      <c r="AU13">
        <f t="shared" si="10"/>
        <v>486.84583999999995</v>
      </c>
      <c r="AV13">
        <f t="shared" si="11"/>
        <v>1804.2351060000001</v>
      </c>
      <c r="AW13">
        <f t="shared" si="12"/>
        <v>4070.4956000000002</v>
      </c>
      <c r="AX13">
        <f>FishBiomass_Calculations!AQ12</f>
        <v>1833.0810490816602</v>
      </c>
      <c r="AY13">
        <f>FishBiomass_Calculations!AR12</f>
        <v>355.41999776025182</v>
      </c>
      <c r="AZ13">
        <f>FishBiomass_Calculations!AS12</f>
        <v>954.67006681574503</v>
      </c>
      <c r="BA13">
        <f>FishBiomass_Calculations!AT12</f>
        <v>1560.1173417745515</v>
      </c>
      <c r="BB13">
        <f t="shared" si="13"/>
        <v>1.0159879070004418</v>
      </c>
      <c r="BC13">
        <f t="shared" si="14"/>
        <v>0.73004628684975892</v>
      </c>
      <c r="BD13">
        <f t="shared" si="15"/>
        <v>0.52912730920764217</v>
      </c>
      <c r="BE13">
        <f t="shared" si="16"/>
        <v>0.38327454322135895</v>
      </c>
      <c r="BH13">
        <v>2034</v>
      </c>
      <c r="BI13">
        <f>vsFISHMIP_Annual_tonnes!AL22/SUM(vsFISHMIP_Annual_tonnes!AL22:AM22)</f>
        <v>0.64956511664597505</v>
      </c>
      <c r="BJ13">
        <f>vsFISHMIP_Annual_tonnes!AP22/SUM(vsFISHMIP_Annual_tonnes!AP22:AQ22)</f>
        <v>0.86484891960198107</v>
      </c>
      <c r="BM13">
        <v>2034</v>
      </c>
      <c r="BN13">
        <f>vsFISHMIP_Annual_tonnes!AU22/SUM(vsFISHMIP_Annual_tonnes!AU22:AV22)</f>
        <v>0.635464535952317</v>
      </c>
      <c r="BO13">
        <f>vsFISHMIP_Annual_tonnes!AY22/SUM(vsFISHMIP_Annual_tonnes!AY22:AZ22)</f>
        <v>0.85884358362438307</v>
      </c>
      <c r="BP13" s="5"/>
    </row>
    <row r="14" spans="1:68" x14ac:dyDescent="0.2">
      <c r="D14">
        <v>2035</v>
      </c>
      <c r="E14">
        <f>vsFISHMIP_Annual_tonnes!D23*1000/vsFISHMIP_Annual_kg_ha!$A$6</f>
        <v>962.68624</v>
      </c>
      <c r="F14">
        <f>vsFISHMIP_Annual_tonnes!E23*1000/vsFISHMIP_Annual_kg_ha!$A$6</f>
        <v>1524.18354</v>
      </c>
      <c r="G14">
        <f>vsFISHMIP_Annual_tonnes!F23*1000/vsFISHMIP_Annual_kg_ha!$A$6</f>
        <v>660.15376000000003</v>
      </c>
      <c r="H14">
        <f>vsFISHMIP_Annual_tonnes!G23*1000/vsFISHMIP_Annual_kg_ha!$A$6</f>
        <v>6.5630819999999996</v>
      </c>
      <c r="I14">
        <f>vsFISHMIP_Annual_tonnes!H23*1000/vsFISHMIP_Annual_kg_ha!$A$6</f>
        <v>8.601256799999998</v>
      </c>
      <c r="J14">
        <f>vsFISHMIP_Annual_tonnes!I23*1000/vsFISHMIP_Annual_kg_ha!$A$6</f>
        <v>4023.6640000000002</v>
      </c>
      <c r="K14">
        <f>vsFISHMIP_Annual_tonnes!J23*1000/vsFISHMIP_Annual_kg_ha!$A$6</f>
        <v>11133.485000000001</v>
      </c>
      <c r="L14">
        <f>vsFISHMIP_Annual_tonnes!K23*1000/vsFISHMIP_Annual_kg_ha!$A$6</f>
        <v>6638.2644</v>
      </c>
      <c r="M14">
        <f>vsFISHMIP_Annual_tonnes!L23*1000/vsFISHMIP_Annual_kg_ha!$A$6</f>
        <v>22266.851999999999</v>
      </c>
      <c r="N14">
        <f>vsFISHMIP_Annual_tonnes!M23*1000/vsFISHMIP_Annual_kg_ha!$A$6</f>
        <v>3126.2359999999999</v>
      </c>
      <c r="O14">
        <f>vsFISHMIP_Annual_tonnes!N23*1000/vsFISHMIP_Annual_kg_ha!$A$6</f>
        <v>903.23631999999998</v>
      </c>
      <c r="P14">
        <f>vsFISHMIP_Annual_tonnes!O23*1000/vsFISHMIP_Annual_kg_ha!$A$6</f>
        <v>1049.3961200000001</v>
      </c>
      <c r="Q14">
        <f>vsFISHMIP_Annual_tonnes!P23*1000/vsFISHMIP_Annual_kg_ha!$A$6</f>
        <v>2733.9108000000001</v>
      </c>
      <c r="R14">
        <f>vsFISHMIP_Annual_tonnes!Q23*1000/vsFISHMIP_Annual_kg_ha!$A$6</f>
        <v>1379.0032000000001</v>
      </c>
      <c r="S14">
        <f t="shared" si="3"/>
        <v>660.15376000000003</v>
      </c>
      <c r="T14">
        <f t="shared" si="4"/>
        <v>3103.1108527272731</v>
      </c>
      <c r="U14">
        <f t="shared" si="5"/>
        <v>11133.485000000001</v>
      </c>
      <c r="V14">
        <f>FishBiomass_Calculations!P13</f>
        <v>1837.3440305337554</v>
      </c>
      <c r="W14">
        <f>FishBiomass_Calculations!Q13</f>
        <v>357.33129568277275</v>
      </c>
      <c r="X14">
        <f>FishBiomass_Calculations!R13</f>
        <v>956.70822345536317</v>
      </c>
      <c r="Y14">
        <f>FishBiomass_Calculations!S13</f>
        <v>1562.2644706533824</v>
      </c>
      <c r="Z14">
        <f t="shared" si="6"/>
        <v>0.5920974524383954</v>
      </c>
      <c r="AA14">
        <f t="shared" si="7"/>
        <v>0.54128495107378127</v>
      </c>
      <c r="AB14">
        <f t="shared" si="8"/>
        <v>0.30830617044006919</v>
      </c>
      <c r="AC14">
        <f t="shared" si="9"/>
        <v>0.14032124448484751</v>
      </c>
      <c r="AF14">
        <v>2035</v>
      </c>
      <c r="AG14">
        <f>vsFISHMIP_Annual_tonnes!U23*1000/vsFISHMIP_Annual_kg_ha!$A$6</f>
        <v>1166.3381199999999</v>
      </c>
      <c r="AH14">
        <f>vsFISHMIP_Annual_tonnes!V23*1000/vsFISHMIP_Annual_kg_ha!$A$6</f>
        <v>1531.3808799999999</v>
      </c>
      <c r="AI14">
        <f>vsFISHMIP_Annual_tonnes!W23*1000/vsFISHMIP_Annual_kg_ha!$A$6</f>
        <v>492.41802000000001</v>
      </c>
      <c r="AJ14">
        <f>vsFISHMIP_Annual_tonnes!X23*1000/vsFISHMIP_Annual_kg_ha!$A$6</f>
        <v>7.0745335999999996</v>
      </c>
      <c r="AK14">
        <f>vsFISHMIP_Annual_tonnes!Y23*1000/vsFISHMIP_Annual_kg_ha!$A$6</f>
        <v>8.6529366000000021</v>
      </c>
      <c r="AL14">
        <f>vsFISHMIP_Annual_tonnes!Z23*1000/vsFISHMIP_Annual_kg_ha!$A$6</f>
        <v>4068.2249999999999</v>
      </c>
      <c r="AM14">
        <f>vsFISHMIP_Annual_tonnes!AA23*1000/vsFISHMIP_Annual_kg_ha!$A$6</f>
        <v>578.00594000000001</v>
      </c>
      <c r="AO14">
        <f>vsFISHMIP_Annual_tonnes!AC23*1000/vsFISHMIP_Annual_kg_ha!$A$6</f>
        <v>27159.617999999999</v>
      </c>
      <c r="AP14">
        <f>vsFISHMIP_Annual_tonnes!AD23*1000/vsFISHMIP_Annual_kg_ha!$A$6</f>
        <v>3743.4430000000002</v>
      </c>
      <c r="AQ14">
        <f>vsFISHMIP_Annual_tonnes!AE23*1000/vsFISHMIP_Annual_kg_ha!$A$6</f>
        <v>897.31079999999997</v>
      </c>
      <c r="AR14">
        <f>vsFISHMIP_Annual_tonnes!AF23*1000/vsFISHMIP_Annual_kg_ha!$A$6</f>
        <v>1632.8543999999999</v>
      </c>
      <c r="AS14">
        <f>vsFISHMIP_Annual_tonnes!AG23*1000/vsFISHMIP_Annual_kg_ha!$A$6</f>
        <v>3344.7395999999999</v>
      </c>
      <c r="AT14">
        <f>vsFISHMIP_Annual_tonnes!AH23*1000/vsFISHMIP_Annual_kg_ha!$A$6</f>
        <v>1596.5764999999999</v>
      </c>
      <c r="AU14">
        <f t="shared" si="10"/>
        <v>492.41802000000001</v>
      </c>
      <c r="AV14">
        <f t="shared" si="11"/>
        <v>1905.1292259999998</v>
      </c>
      <c r="AW14">
        <f t="shared" si="12"/>
        <v>4068.2249999999999</v>
      </c>
      <c r="AX14">
        <f>FishBiomass_Calculations!AQ13</f>
        <v>1824.4679294437592</v>
      </c>
      <c r="AY14">
        <f>FishBiomass_Calculations!AR13</f>
        <v>351.72011193622484</v>
      </c>
      <c r="AZ14">
        <f>FishBiomass_Calculations!AS13</f>
        <v>950.72460819874243</v>
      </c>
      <c r="BA14">
        <f>FishBiomass_Calculations!AT13</f>
        <v>1555.9609349645307</v>
      </c>
      <c r="BB14">
        <f t="shared" si="13"/>
        <v>0.95766098411833367</v>
      </c>
      <c r="BC14">
        <f t="shared" si="14"/>
        <v>0.71427140691606861</v>
      </c>
      <c r="BD14">
        <f t="shared" si="15"/>
        <v>0.49903418373087438</v>
      </c>
      <c r="BE14">
        <f t="shared" si="16"/>
        <v>0.38246678464552247</v>
      </c>
      <c r="BH14">
        <v>2035</v>
      </c>
      <c r="BI14">
        <f>vsFISHMIP_Annual_tonnes!AL23/SUM(vsFISHMIP_Annual_tonnes!AL23:AM23)</f>
        <v>0.68064592439179694</v>
      </c>
      <c r="BJ14">
        <f>vsFISHMIP_Annual_tonnes!AP23/SUM(vsFISHMIP_Annual_tonnes!AP23:AQ23)</f>
        <v>0.86640333853694829</v>
      </c>
      <c r="BM14">
        <v>2035</v>
      </c>
      <c r="BN14">
        <f>vsFISHMIP_Annual_tonnes!AU23/SUM(vsFISHMIP_Annual_tonnes!AU23:AV23)</f>
        <v>0.67647906268414615</v>
      </c>
      <c r="BO14">
        <f>vsFISHMIP_Annual_tonnes!AY23/SUM(vsFISHMIP_Annual_tonnes!AY23:AZ23)</f>
        <v>0.86218606309574131</v>
      </c>
      <c r="BP14" s="5"/>
    </row>
    <row r="15" spans="1:68" x14ac:dyDescent="0.2">
      <c r="D15">
        <v>2036</v>
      </c>
      <c r="E15">
        <f>vsFISHMIP_Annual_tonnes!D24*1000/vsFISHMIP_Annual_kg_ha!$A$6</f>
        <v>1127.5398</v>
      </c>
      <c r="F15">
        <f>vsFISHMIP_Annual_tonnes!E24*1000/vsFISHMIP_Annual_kg_ha!$A$6</f>
        <v>1531.4298599999997</v>
      </c>
      <c r="G15">
        <f>vsFISHMIP_Annual_tonnes!F24*1000/vsFISHMIP_Annual_kg_ha!$A$6</f>
        <v>675.05020000000002</v>
      </c>
      <c r="H15">
        <f>vsFISHMIP_Annual_tonnes!G24*1000/vsFISHMIP_Annual_kg_ha!$A$6</f>
        <v>6.8590528000000006</v>
      </c>
      <c r="I15">
        <f>vsFISHMIP_Annual_tonnes!H24*1000/vsFISHMIP_Annual_kg_ha!$A$6</f>
        <v>7.8312334000000003</v>
      </c>
      <c r="J15">
        <f>vsFISHMIP_Annual_tonnes!I24*1000/vsFISHMIP_Annual_kg_ha!$A$6</f>
        <v>4115.1863999999996</v>
      </c>
      <c r="K15">
        <f>vsFISHMIP_Annual_tonnes!J24*1000/vsFISHMIP_Annual_kg_ha!$A$6</f>
        <v>11026.17</v>
      </c>
      <c r="L15">
        <f>vsFISHMIP_Annual_tonnes!K24*1000/vsFISHMIP_Annual_kg_ha!$A$6</f>
        <v>6485.6620000000003</v>
      </c>
      <c r="M15">
        <f>vsFISHMIP_Annual_tonnes!L24*1000/vsFISHMIP_Annual_kg_ha!$A$6</f>
        <v>25583.937999999998</v>
      </c>
      <c r="N15">
        <f>vsFISHMIP_Annual_tonnes!M24*1000/vsFISHMIP_Annual_kg_ha!$A$6</f>
        <v>3303.7719999999999</v>
      </c>
      <c r="O15">
        <f>vsFISHMIP_Annual_tonnes!N24*1000/vsFISHMIP_Annual_kg_ha!$A$6</f>
        <v>1012.79912</v>
      </c>
      <c r="P15">
        <f>vsFISHMIP_Annual_tonnes!O24*1000/vsFISHMIP_Annual_kg_ha!$A$6</f>
        <v>1426.16212</v>
      </c>
      <c r="Q15">
        <f>vsFISHMIP_Annual_tonnes!P24*1000/vsFISHMIP_Annual_kg_ha!$A$6</f>
        <v>3091.3629999999998</v>
      </c>
      <c r="R15">
        <f>vsFISHMIP_Annual_tonnes!Q24*1000/vsFISHMIP_Annual_kg_ha!$A$6</f>
        <v>1414.7795000000001</v>
      </c>
      <c r="S15">
        <f t="shared" si="3"/>
        <v>675.05020000000002</v>
      </c>
      <c r="T15">
        <f t="shared" si="4"/>
        <v>3200.9012727272725</v>
      </c>
      <c r="U15">
        <f t="shared" si="5"/>
        <v>11026.17</v>
      </c>
      <c r="V15">
        <f>FishBiomass_Calculations!P14</f>
        <v>1829.1184736176292</v>
      </c>
      <c r="W15">
        <f>FishBiomass_Calculations!Q14</f>
        <v>353.69248588242914</v>
      </c>
      <c r="X15">
        <f>FishBiomass_Calculations!R14</f>
        <v>952.82789466544034</v>
      </c>
      <c r="Y15">
        <f>FishBiomass_Calculations!S14</f>
        <v>1558.1766759067712</v>
      </c>
      <c r="Z15">
        <f t="shared" si="6"/>
        <v>0.57143857862856251</v>
      </c>
      <c r="AA15">
        <f t="shared" si="7"/>
        <v>0.52394990162572963</v>
      </c>
      <c r="AB15">
        <f t="shared" si="8"/>
        <v>0.2976748776301994</v>
      </c>
      <c r="AC15">
        <f t="shared" si="9"/>
        <v>0.14131622094587432</v>
      </c>
      <c r="AF15">
        <v>2036</v>
      </c>
      <c r="AG15">
        <f>vsFISHMIP_Annual_tonnes!U24*1000/vsFISHMIP_Annual_kg_ha!$A$6</f>
        <v>1086.9775</v>
      </c>
      <c r="AH15">
        <f>vsFISHMIP_Annual_tonnes!V24*1000/vsFISHMIP_Annual_kg_ha!$A$6</f>
        <v>1655.4626000000001</v>
      </c>
      <c r="AI15">
        <f>vsFISHMIP_Annual_tonnes!W24*1000/vsFISHMIP_Annual_kg_ha!$A$6</f>
        <v>532.70865000000003</v>
      </c>
      <c r="AJ15">
        <f>vsFISHMIP_Annual_tonnes!X24*1000/vsFISHMIP_Annual_kg_ha!$A$6</f>
        <v>7.2023926000000005</v>
      </c>
      <c r="AK15">
        <f>vsFISHMIP_Annual_tonnes!Y24*1000/vsFISHMIP_Annual_kg_ha!$A$6</f>
        <v>9.0241494000000007</v>
      </c>
      <c r="AL15">
        <f>vsFISHMIP_Annual_tonnes!Z24*1000/vsFISHMIP_Annual_kg_ha!$A$6</f>
        <v>4076.1896000000002</v>
      </c>
      <c r="AM15">
        <f>vsFISHMIP_Annual_tonnes!AA24*1000/vsFISHMIP_Annual_kg_ha!$A$6</f>
        <v>592.79205999999999</v>
      </c>
      <c r="AO15">
        <f>vsFISHMIP_Annual_tonnes!AC24*1000/vsFISHMIP_Annual_kg_ha!$A$6</f>
        <v>28065.504000000001</v>
      </c>
      <c r="AP15">
        <f>vsFISHMIP_Annual_tonnes!AD24*1000/vsFISHMIP_Annual_kg_ha!$A$6</f>
        <v>3704.1016</v>
      </c>
      <c r="AQ15">
        <f>vsFISHMIP_Annual_tonnes!AE24*1000/vsFISHMIP_Annual_kg_ha!$A$6</f>
        <v>1222.529</v>
      </c>
      <c r="AR15">
        <f>vsFISHMIP_Annual_tonnes!AF24*1000/vsFISHMIP_Annual_kg_ha!$A$6</f>
        <v>1750.7829999999999</v>
      </c>
      <c r="AS15">
        <f>vsFISHMIP_Annual_tonnes!AG24*1000/vsFISHMIP_Annual_kg_ha!$A$6</f>
        <v>3343.1704</v>
      </c>
      <c r="AT15">
        <f>vsFISHMIP_Annual_tonnes!AH24*1000/vsFISHMIP_Annual_kg_ha!$A$6</f>
        <v>1555.92588</v>
      </c>
      <c r="AU15">
        <f t="shared" si="10"/>
        <v>532.70865000000003</v>
      </c>
      <c r="AV15">
        <f t="shared" si="11"/>
        <v>1952.0640289999999</v>
      </c>
      <c r="AW15">
        <f t="shared" si="12"/>
        <v>4076.1896000000002</v>
      </c>
      <c r="AX15">
        <f>FishBiomass_Calculations!AQ14</f>
        <v>1793.8760070417538</v>
      </c>
      <c r="AY15">
        <f>FishBiomass_Calculations!AR14</f>
        <v>339.91360378516811</v>
      </c>
      <c r="AZ15">
        <f>FishBiomass_Calculations!AS14</f>
        <v>938.13446581683547</v>
      </c>
      <c r="BA15">
        <f>FishBiomass_Calculations!AT14</f>
        <v>1542.697647064417</v>
      </c>
      <c r="BB15">
        <f t="shared" si="13"/>
        <v>0.91896371245604969</v>
      </c>
      <c r="BC15">
        <f t="shared" si="14"/>
        <v>0.63808538454400554</v>
      </c>
      <c r="BD15">
        <f t="shared" si="15"/>
        <v>0.48058590900700188</v>
      </c>
      <c r="BE15">
        <f t="shared" si="16"/>
        <v>0.37846562560888164</v>
      </c>
      <c r="BH15">
        <v>2036</v>
      </c>
      <c r="BI15">
        <f>vsFISHMIP_Annual_tonnes!AL24/SUM(vsFISHMIP_Annual_tonnes!AL24:AM24)</f>
        <v>0.65952897021417234</v>
      </c>
      <c r="BJ15">
        <f>vsFISHMIP_Annual_tonnes!AP24/SUM(vsFISHMIP_Annual_tonnes!AP24:AQ24)</f>
        <v>0.87122806326905677</v>
      </c>
      <c r="BM15">
        <v>2036</v>
      </c>
      <c r="BN15">
        <f>vsFISHMIP_Annual_tonnes!AU24/SUM(vsFISHMIP_Annual_tonnes!AU24:AV24)</f>
        <v>0.60543951585248301</v>
      </c>
      <c r="BO15">
        <f>vsFISHMIP_Annual_tonnes!AY24/SUM(vsFISHMIP_Annual_tonnes!AY24:AZ24)</f>
        <v>0.86592514896571904</v>
      </c>
      <c r="BP15" s="5"/>
    </row>
    <row r="16" spans="1:68" x14ac:dyDescent="0.2">
      <c r="D16">
        <v>2037</v>
      </c>
      <c r="E16">
        <f>vsFISHMIP_Annual_tonnes!D25*1000/vsFISHMIP_Annual_kg_ha!$A$6</f>
        <v>1072.0476000000001</v>
      </c>
      <c r="F16">
        <f>vsFISHMIP_Annual_tonnes!E25*1000/vsFISHMIP_Annual_kg_ha!$A$6</f>
        <v>1555.87276</v>
      </c>
      <c r="G16">
        <f>vsFISHMIP_Annual_tonnes!F25*1000/vsFISHMIP_Annual_kg_ha!$A$6</f>
        <v>644.19075999999995</v>
      </c>
      <c r="H16">
        <f>vsFISHMIP_Annual_tonnes!G25*1000/vsFISHMIP_Annual_kg_ha!$A$6</f>
        <v>6.7535816000000004</v>
      </c>
      <c r="I16">
        <f>vsFISHMIP_Annual_tonnes!H25*1000/vsFISHMIP_Annual_kg_ha!$A$6</f>
        <v>8.1522140000000007</v>
      </c>
      <c r="J16">
        <f>vsFISHMIP_Annual_tonnes!I25*1000/vsFISHMIP_Annual_kg_ha!$A$6</f>
        <v>4189.5378000000001</v>
      </c>
      <c r="K16">
        <f>vsFISHMIP_Annual_tonnes!J25*1000/vsFISHMIP_Annual_kg_ha!$A$6</f>
        <v>11252.368</v>
      </c>
      <c r="L16">
        <f>vsFISHMIP_Annual_tonnes!K25*1000/vsFISHMIP_Annual_kg_ha!$A$6</f>
        <v>6486.3590000000004</v>
      </c>
      <c r="M16">
        <f>vsFISHMIP_Annual_tonnes!L25*1000/vsFISHMIP_Annual_kg_ha!$A$6</f>
        <v>26189.455999999998</v>
      </c>
      <c r="N16">
        <f>vsFISHMIP_Annual_tonnes!M25*1000/vsFISHMIP_Annual_kg_ha!$A$6</f>
        <v>3595.5972000000002</v>
      </c>
      <c r="O16">
        <f>vsFISHMIP_Annual_tonnes!N25*1000/vsFISHMIP_Annual_kg_ha!$A$6</f>
        <v>1053.7349999999999</v>
      </c>
      <c r="P16">
        <f>vsFISHMIP_Annual_tonnes!O25*1000/vsFISHMIP_Annual_kg_ha!$A$6</f>
        <v>1716.1448800000001</v>
      </c>
      <c r="Q16">
        <f>vsFISHMIP_Annual_tonnes!P25*1000/vsFISHMIP_Annual_kg_ha!$A$6</f>
        <v>3018.5817999999999</v>
      </c>
      <c r="R16">
        <f>vsFISHMIP_Annual_tonnes!Q25*1000/vsFISHMIP_Annual_kg_ha!$A$6</f>
        <v>1486.6366</v>
      </c>
      <c r="S16">
        <f t="shared" si="3"/>
        <v>644.19075999999995</v>
      </c>
      <c r="T16">
        <f t="shared" si="4"/>
        <v>3279.1883090909091</v>
      </c>
      <c r="U16">
        <f t="shared" si="5"/>
        <v>11252.368</v>
      </c>
      <c r="V16">
        <f>FishBiomass_Calculations!P15</f>
        <v>1827.946738946288</v>
      </c>
      <c r="W16">
        <f>FishBiomass_Calculations!Q15</f>
        <v>353.19012765226375</v>
      </c>
      <c r="X16">
        <f>FishBiomass_Calculations!R15</f>
        <v>952.2921933756445</v>
      </c>
      <c r="Y16">
        <f>FishBiomass_Calculations!S15</f>
        <v>1557.6123327707289</v>
      </c>
      <c r="Z16">
        <f t="shared" si="6"/>
        <v>0.55743878260320168</v>
      </c>
      <c r="AA16">
        <f t="shared" si="7"/>
        <v>0.54826947168919926</v>
      </c>
      <c r="AB16">
        <f t="shared" si="8"/>
        <v>0.29040485132726301</v>
      </c>
      <c r="AC16">
        <f t="shared" si="9"/>
        <v>0.13842529259358821</v>
      </c>
      <c r="AF16">
        <v>2037</v>
      </c>
      <c r="AG16">
        <f>vsFISHMIP_Annual_tonnes!U25*1000/vsFISHMIP_Annual_kg_ha!$A$6</f>
        <v>1260.1648</v>
      </c>
      <c r="AH16">
        <f>vsFISHMIP_Annual_tonnes!V25*1000/vsFISHMIP_Annual_kg_ha!$A$6</f>
        <v>1662.8008</v>
      </c>
      <c r="AI16">
        <f>vsFISHMIP_Annual_tonnes!W25*1000/vsFISHMIP_Annual_kg_ha!$A$6</f>
        <v>527.666788</v>
      </c>
      <c r="AJ16">
        <f>vsFISHMIP_Annual_tonnes!X25*1000/vsFISHMIP_Annual_kg_ha!$A$6</f>
        <v>6.819599199999999</v>
      </c>
      <c r="AK16">
        <f>vsFISHMIP_Annual_tonnes!Y25*1000/vsFISHMIP_Annual_kg_ha!$A$6</f>
        <v>9.0022599999999997</v>
      </c>
      <c r="AL16">
        <f>vsFISHMIP_Annual_tonnes!Z25*1000/vsFISHMIP_Annual_kg_ha!$A$6</f>
        <v>4116.1095999999998</v>
      </c>
      <c r="AM16">
        <f>vsFISHMIP_Annual_tonnes!AA25*1000/vsFISHMIP_Annual_kg_ha!$A$6</f>
        <v>629.66693999999995</v>
      </c>
      <c r="AO16">
        <f>vsFISHMIP_Annual_tonnes!AC25*1000/vsFISHMIP_Annual_kg_ha!$A$6</f>
        <v>24302.639999999999</v>
      </c>
      <c r="AP16">
        <f>vsFISHMIP_Annual_tonnes!AD25*1000/vsFISHMIP_Annual_kg_ha!$A$6</f>
        <v>3309.0279999999998</v>
      </c>
      <c r="AQ16">
        <f>vsFISHMIP_Annual_tonnes!AE25*1000/vsFISHMIP_Annual_kg_ha!$A$6</f>
        <v>1142.7488000000001</v>
      </c>
      <c r="AR16">
        <f>vsFISHMIP_Annual_tonnes!AF25*1000/vsFISHMIP_Annual_kg_ha!$A$6</f>
        <v>1387.1379999999999</v>
      </c>
      <c r="AS16">
        <f>vsFISHMIP_Annual_tonnes!AG25*1000/vsFISHMIP_Annual_kg_ha!$A$6</f>
        <v>2870.2148000000002</v>
      </c>
      <c r="AT16">
        <f>vsFISHMIP_Annual_tonnes!AH25*1000/vsFISHMIP_Annual_kg_ha!$A$6</f>
        <v>1460.0868800000001</v>
      </c>
      <c r="AU16">
        <f t="shared" si="10"/>
        <v>527.666788</v>
      </c>
      <c r="AV16">
        <f t="shared" si="11"/>
        <v>1836.5625408000001</v>
      </c>
      <c r="AW16">
        <f t="shared" si="12"/>
        <v>4116.1095999999998</v>
      </c>
      <c r="AX16">
        <f>FishBiomass_Calculations!AQ15</f>
        <v>1780.9957044288476</v>
      </c>
      <c r="AY16">
        <f>FishBiomass_Calculations!AR15</f>
        <v>335.40775392694127</v>
      </c>
      <c r="AZ16">
        <f>FishBiomass_Calculations!AS15</f>
        <v>933.32954885571905</v>
      </c>
      <c r="BA16">
        <f>FishBiomass_Calculations!AT15</f>
        <v>1537.6358300445388</v>
      </c>
      <c r="BB16">
        <f t="shared" si="13"/>
        <v>0.969744108824659</v>
      </c>
      <c r="BC16">
        <f t="shared" si="14"/>
        <v>0.63564310196256135</v>
      </c>
      <c r="BD16">
        <f t="shared" si="15"/>
        <v>0.5081937195828703</v>
      </c>
      <c r="BE16">
        <f t="shared" si="16"/>
        <v>0.37356532732863551</v>
      </c>
      <c r="BH16">
        <v>2037</v>
      </c>
      <c r="BI16">
        <f>vsFISHMIP_Annual_tonnes!AL25/SUM(vsFISHMIP_Annual_tonnes!AL25:AM25)</f>
        <v>0.63941914322306381</v>
      </c>
      <c r="BJ16">
        <f>vsFISHMIP_Annual_tonnes!AP25/SUM(vsFISHMIP_Annual_tonnes!AP25:AQ25)</f>
        <v>0.87495659365907219</v>
      </c>
      <c r="BM16">
        <v>2037</v>
      </c>
      <c r="BN16">
        <f>vsFISHMIP_Annual_tonnes!AU25/SUM(vsFISHMIP_Annual_tonnes!AU25:AV25)</f>
        <v>0.63530989939535343</v>
      </c>
      <c r="BO16">
        <f>vsFISHMIP_Annual_tonnes!AY25/SUM(vsFISHMIP_Annual_tonnes!AY25:AZ25)</f>
        <v>0.86952352753769346</v>
      </c>
      <c r="BP16" s="5"/>
    </row>
    <row r="17" spans="4:68" x14ac:dyDescent="0.2">
      <c r="D17">
        <v>2038</v>
      </c>
      <c r="E17">
        <f>vsFISHMIP_Annual_tonnes!D26*1000/vsFISHMIP_Annual_kg_ha!$A$6</f>
        <v>934.22649999999999</v>
      </c>
      <c r="F17">
        <f>vsFISHMIP_Annual_tonnes!E26*1000/vsFISHMIP_Annual_kg_ha!$A$6</f>
        <v>1559.77288</v>
      </c>
      <c r="G17">
        <f>vsFISHMIP_Annual_tonnes!F26*1000/vsFISHMIP_Annual_kg_ha!$A$6</f>
        <v>654.37711999999999</v>
      </c>
      <c r="H17">
        <f>vsFISHMIP_Annual_tonnes!G26*1000/vsFISHMIP_Annual_kg_ha!$A$6</f>
        <v>6.7385083999999997</v>
      </c>
      <c r="I17">
        <f>vsFISHMIP_Annual_tonnes!H26*1000/vsFISHMIP_Annual_kg_ha!$A$6</f>
        <v>8.3366191999999995</v>
      </c>
      <c r="J17">
        <f>vsFISHMIP_Annual_tonnes!I26*1000/vsFISHMIP_Annual_kg_ha!$A$6</f>
        <v>4197.0929999999998</v>
      </c>
      <c r="K17">
        <f>vsFISHMIP_Annual_tonnes!J26*1000/vsFISHMIP_Annual_kg_ha!$A$6</f>
        <v>11189.778</v>
      </c>
      <c r="L17">
        <f>vsFISHMIP_Annual_tonnes!K26*1000/vsFISHMIP_Annual_kg_ha!$A$6</f>
        <v>6626.527</v>
      </c>
      <c r="M17">
        <f>vsFISHMIP_Annual_tonnes!L26*1000/vsFISHMIP_Annual_kg_ha!$A$6</f>
        <v>23140.883999999998</v>
      </c>
      <c r="N17">
        <f>vsFISHMIP_Annual_tonnes!M26*1000/vsFISHMIP_Annual_kg_ha!$A$6</f>
        <v>3567.9627999999998</v>
      </c>
      <c r="O17">
        <f>vsFISHMIP_Annual_tonnes!N26*1000/vsFISHMIP_Annual_kg_ha!$A$6</f>
        <v>1035.29224</v>
      </c>
      <c r="P17">
        <f>vsFISHMIP_Annual_tonnes!O26*1000/vsFISHMIP_Annual_kg_ha!$A$6</f>
        <v>2006.7208800000001</v>
      </c>
      <c r="Q17">
        <f>vsFISHMIP_Annual_tonnes!P26*1000/vsFISHMIP_Annual_kg_ha!$A$6</f>
        <v>2829.1280000000002</v>
      </c>
      <c r="R17">
        <f>vsFISHMIP_Annual_tonnes!Q26*1000/vsFISHMIP_Annual_kg_ha!$A$6</f>
        <v>1492.2478000000001</v>
      </c>
      <c r="S17">
        <f t="shared" si="3"/>
        <v>654.37711999999999</v>
      </c>
      <c r="T17">
        <f t="shared" si="4"/>
        <v>3281.1932927272724</v>
      </c>
      <c r="U17">
        <f t="shared" si="5"/>
        <v>11189.778</v>
      </c>
      <c r="V17">
        <f>FishBiomass_Calculations!P16</f>
        <v>1799.5504861930003</v>
      </c>
      <c r="W17">
        <f>FishBiomass_Calculations!Q16</f>
        <v>341.97484898863456</v>
      </c>
      <c r="X17">
        <f>FishBiomass_Calculations!R16</f>
        <v>940.33252219926749</v>
      </c>
      <c r="Y17">
        <f>FishBiomass_Calculations!S16</f>
        <v>1545.0132248979746</v>
      </c>
      <c r="Z17">
        <f t="shared" si="6"/>
        <v>0.5484439122137923</v>
      </c>
      <c r="AA17">
        <f t="shared" si="7"/>
        <v>0.52259597491525156</v>
      </c>
      <c r="AB17">
        <f t="shared" si="8"/>
        <v>0.28658248335552305</v>
      </c>
      <c r="AC17">
        <f t="shared" si="9"/>
        <v>0.13807362620580807</v>
      </c>
      <c r="AF17">
        <v>2038</v>
      </c>
      <c r="AG17">
        <f>vsFISHMIP_Annual_tonnes!U26*1000/vsFISHMIP_Annual_kg_ha!$A$6</f>
        <v>1220.7321199999999</v>
      </c>
      <c r="AH17">
        <f>vsFISHMIP_Annual_tonnes!V26*1000/vsFISHMIP_Annual_kg_ha!$A$6</f>
        <v>1601.7757999999999</v>
      </c>
      <c r="AI17">
        <f>vsFISHMIP_Annual_tonnes!W26*1000/vsFISHMIP_Annual_kg_ha!$A$6</f>
        <v>498.65812</v>
      </c>
      <c r="AJ17">
        <f>vsFISHMIP_Annual_tonnes!X26*1000/vsFISHMIP_Annual_kg_ha!$A$6</f>
        <v>6.9862739999999999</v>
      </c>
      <c r="AK17">
        <f>vsFISHMIP_Annual_tonnes!Y26*1000/vsFISHMIP_Annual_kg_ha!$A$6</f>
        <v>10.0863212</v>
      </c>
      <c r="AL17">
        <f>vsFISHMIP_Annual_tonnes!Z26*1000/vsFISHMIP_Annual_kg_ha!$A$6</f>
        <v>4219.43</v>
      </c>
      <c r="AM17">
        <f>vsFISHMIP_Annual_tonnes!AA26*1000/vsFISHMIP_Annual_kg_ha!$A$6</f>
        <v>627.54687999999999</v>
      </c>
      <c r="AO17">
        <f>vsFISHMIP_Annual_tonnes!AC26*1000/vsFISHMIP_Annual_kg_ha!$A$6</f>
        <v>26304.277999999998</v>
      </c>
      <c r="AP17">
        <f>vsFISHMIP_Annual_tonnes!AD26*1000/vsFISHMIP_Annual_kg_ha!$A$6</f>
        <v>4415.6376</v>
      </c>
      <c r="AQ17">
        <f>vsFISHMIP_Annual_tonnes!AE26*1000/vsFISHMIP_Annual_kg_ha!$A$6</f>
        <v>1016.57994</v>
      </c>
      <c r="AR17">
        <f>vsFISHMIP_Annual_tonnes!AF26*1000/vsFISHMIP_Annual_kg_ha!$A$6</f>
        <v>1085.7054000000001</v>
      </c>
      <c r="AS17">
        <f>vsFISHMIP_Annual_tonnes!AG26*1000/vsFISHMIP_Annual_kg_ha!$A$6</f>
        <v>3223.3978000000002</v>
      </c>
      <c r="AT17">
        <f>vsFISHMIP_Annual_tonnes!AH26*1000/vsFISHMIP_Annual_kg_ha!$A$6</f>
        <v>1781.7008800000001</v>
      </c>
      <c r="AU17">
        <f t="shared" si="10"/>
        <v>498.65812</v>
      </c>
      <c r="AV17">
        <f t="shared" si="11"/>
        <v>1969.1164540000002</v>
      </c>
      <c r="AW17">
        <f t="shared" si="12"/>
        <v>4415.6376</v>
      </c>
      <c r="AX17">
        <f>FishBiomass_Calculations!AQ16</f>
        <v>1729.3975807591833</v>
      </c>
      <c r="AY17">
        <f>FishBiomass_Calculations!AR16</f>
        <v>319.15019798930325</v>
      </c>
      <c r="AZ17">
        <f>FishBiomass_Calculations!AS16</f>
        <v>915.99292896625923</v>
      </c>
      <c r="BA17">
        <f>FishBiomass_Calculations!AT16</f>
        <v>1519.3722891064169</v>
      </c>
      <c r="BB17">
        <f t="shared" si="13"/>
        <v>0.87826069263000683</v>
      </c>
      <c r="BC17">
        <f t="shared" si="14"/>
        <v>0.64001805082268237</v>
      </c>
      <c r="BD17">
        <f t="shared" si="15"/>
        <v>0.46517966324720944</v>
      </c>
      <c r="BE17">
        <f t="shared" si="16"/>
        <v>0.34408899161163425</v>
      </c>
      <c r="BH17">
        <v>2038</v>
      </c>
      <c r="BI17">
        <f>vsFISHMIP_Annual_tonnes!AL26/SUM(vsFISHMIP_Annual_tonnes!AL26:AM26)</f>
        <v>0.62374575832998136</v>
      </c>
      <c r="BJ17">
        <f>vsFISHMIP_Annual_tonnes!AP26/SUM(vsFISHMIP_Annual_tonnes!AP26:AQ26)</f>
        <v>0.87642615506884636</v>
      </c>
      <c r="BM17">
        <v>2038</v>
      </c>
      <c r="BN17">
        <f>vsFISHMIP_Annual_tonnes!AU26/SUM(vsFISHMIP_Annual_tonnes!AU26:AV26)</f>
        <v>0.65321430717011031</v>
      </c>
      <c r="BO17">
        <f>vsFISHMIP_Annual_tonnes!AY26/SUM(vsFISHMIP_Annual_tonnes!AY26:AZ26)</f>
        <v>0.87313580871654184</v>
      </c>
      <c r="BP17" s="5"/>
    </row>
    <row r="18" spans="4:68" x14ac:dyDescent="0.2">
      <c r="D18">
        <v>2039</v>
      </c>
      <c r="E18">
        <f>vsFISHMIP_Annual_tonnes!D27*1000/vsFISHMIP_Annual_kg_ha!$A$6</f>
        <v>933.79859999999996</v>
      </c>
      <c r="F18">
        <f>vsFISHMIP_Annual_tonnes!E27*1000/vsFISHMIP_Annual_kg_ha!$A$6</f>
        <v>1534.1249600000001</v>
      </c>
      <c r="G18">
        <f>vsFISHMIP_Annual_tonnes!F27*1000/vsFISHMIP_Annual_kg_ha!$A$6</f>
        <v>666.90967999999998</v>
      </c>
      <c r="H18">
        <f>vsFISHMIP_Annual_tonnes!G27*1000/vsFISHMIP_Annual_kg_ha!$A$6</f>
        <v>6.6216840000000001</v>
      </c>
      <c r="I18">
        <f>vsFISHMIP_Annual_tonnes!H27*1000/vsFISHMIP_Annual_kg_ha!$A$6</f>
        <v>9.3207608000000004</v>
      </c>
      <c r="J18">
        <f>vsFISHMIP_Annual_tonnes!I27*1000/vsFISHMIP_Annual_kg_ha!$A$6</f>
        <v>4190.1415999999999</v>
      </c>
      <c r="K18">
        <f>vsFISHMIP_Annual_tonnes!J27*1000/vsFISHMIP_Annual_kg_ha!$A$6</f>
        <v>10993.075000000001</v>
      </c>
      <c r="L18">
        <f>vsFISHMIP_Annual_tonnes!K27*1000/vsFISHMIP_Annual_kg_ha!$A$6</f>
        <v>6611.5136000000002</v>
      </c>
      <c r="M18">
        <f>vsFISHMIP_Annual_tonnes!L27*1000/vsFISHMIP_Annual_kg_ha!$A$6</f>
        <v>21447.495999999999</v>
      </c>
      <c r="N18">
        <f>vsFISHMIP_Annual_tonnes!M27*1000/vsFISHMIP_Annual_kg_ha!$A$6</f>
        <v>4117.4264000000003</v>
      </c>
      <c r="O18">
        <f>vsFISHMIP_Annual_tonnes!N27*1000/vsFISHMIP_Annual_kg_ha!$A$6</f>
        <v>960.27467999999999</v>
      </c>
      <c r="P18">
        <f>vsFISHMIP_Annual_tonnes!O27*1000/vsFISHMIP_Annual_kg_ha!$A$6</f>
        <v>1680.2498000000001</v>
      </c>
      <c r="Q18">
        <f>vsFISHMIP_Annual_tonnes!P27*1000/vsFISHMIP_Annual_kg_ha!$A$6</f>
        <v>2613.5500000000002</v>
      </c>
      <c r="R18">
        <f>vsFISHMIP_Annual_tonnes!Q27*1000/vsFISHMIP_Annual_kg_ha!$A$6</f>
        <v>1695.5329999999999</v>
      </c>
      <c r="S18">
        <f t="shared" si="3"/>
        <v>666.90967999999998</v>
      </c>
      <c r="T18">
        <f t="shared" si="4"/>
        <v>3272.417938181818</v>
      </c>
      <c r="U18">
        <f t="shared" si="5"/>
        <v>10993.075000000001</v>
      </c>
      <c r="V18">
        <f>FishBiomass_Calculations!P17</f>
        <v>1753.8089656774682</v>
      </c>
      <c r="W18">
        <f>FishBiomass_Calculations!Q17</f>
        <v>326.54022742839931</v>
      </c>
      <c r="X18">
        <f>FishBiomass_Calculations!R17</f>
        <v>923.87345737095734</v>
      </c>
      <c r="Y18">
        <f>FishBiomass_Calculations!S17</f>
        <v>1527.674158447207</v>
      </c>
      <c r="Z18">
        <f t="shared" si="6"/>
        <v>0.53593672899003197</v>
      </c>
      <c r="AA18">
        <f t="shared" si="7"/>
        <v>0.48963186053679608</v>
      </c>
      <c r="AB18">
        <f t="shared" si="8"/>
        <v>0.28232135223053717</v>
      </c>
      <c r="AC18">
        <f t="shared" si="9"/>
        <v>0.13896695496457606</v>
      </c>
      <c r="AF18">
        <v>2039</v>
      </c>
      <c r="AG18">
        <f>vsFISHMIP_Annual_tonnes!U27*1000/vsFISHMIP_Annual_kg_ha!$A$6</f>
        <v>1267.7411999999999</v>
      </c>
      <c r="AH18">
        <f>vsFISHMIP_Annual_tonnes!V27*1000/vsFISHMIP_Annual_kg_ha!$A$6</f>
        <v>1605.9831999999999</v>
      </c>
      <c r="AI18">
        <f>vsFISHMIP_Annual_tonnes!W27*1000/vsFISHMIP_Annual_kg_ha!$A$6</f>
        <v>512.35049000000004</v>
      </c>
      <c r="AJ18">
        <f>vsFISHMIP_Annual_tonnes!X27*1000/vsFISHMIP_Annual_kg_ha!$A$6</f>
        <v>6.7020039999999996</v>
      </c>
      <c r="AK18">
        <f>vsFISHMIP_Annual_tonnes!Y27*1000/vsFISHMIP_Annual_kg_ha!$A$6</f>
        <v>8.7398760000000006</v>
      </c>
      <c r="AL18">
        <f>vsFISHMIP_Annual_tonnes!Z27*1000/vsFISHMIP_Annual_kg_ha!$A$6</f>
        <v>4086.61</v>
      </c>
      <c r="AM18">
        <f>vsFISHMIP_Annual_tonnes!AA27*1000/vsFISHMIP_Annual_kg_ha!$A$6</f>
        <v>622.69676000000004</v>
      </c>
      <c r="AO18">
        <f>vsFISHMIP_Annual_tonnes!AC27*1000/vsFISHMIP_Annual_kg_ha!$A$6</f>
        <v>24967.506000000001</v>
      </c>
      <c r="AP18">
        <f>vsFISHMIP_Annual_tonnes!AD27*1000/vsFISHMIP_Annual_kg_ha!$A$6</f>
        <v>2696.9492</v>
      </c>
      <c r="AQ18">
        <f>vsFISHMIP_Annual_tonnes!AE27*1000/vsFISHMIP_Annual_kg_ha!$A$6</f>
        <v>1027.0334399999999</v>
      </c>
      <c r="AR18">
        <f>vsFISHMIP_Annual_tonnes!AF27*1000/vsFISHMIP_Annual_kg_ha!$A$6</f>
        <v>1860.3445999999999</v>
      </c>
      <c r="AS18">
        <f>vsFISHMIP_Annual_tonnes!AG27*1000/vsFISHMIP_Annual_kg_ha!$A$6</f>
        <v>2963.2777999999998</v>
      </c>
      <c r="AT18">
        <f>vsFISHMIP_Annual_tonnes!AH27*1000/vsFISHMIP_Annual_kg_ha!$A$6</f>
        <v>1233.0255</v>
      </c>
      <c r="AU18">
        <f t="shared" si="10"/>
        <v>512.35049000000004</v>
      </c>
      <c r="AV18">
        <f t="shared" si="11"/>
        <v>1787.6012189999997</v>
      </c>
      <c r="AW18">
        <f t="shared" si="12"/>
        <v>4086.61</v>
      </c>
      <c r="AX18">
        <f>FishBiomass_Calculations!AQ17</f>
        <v>1654.7258914014874</v>
      </c>
      <c r="AY18">
        <f>FishBiomass_Calculations!AR17</f>
        <v>298.72341626454931</v>
      </c>
      <c r="AZ18">
        <f>FishBiomass_Calculations!AS17</f>
        <v>894.21035896093804</v>
      </c>
      <c r="BA18">
        <f>FishBiomass_Calculations!AT17</f>
        <v>1496.4250905425517</v>
      </c>
      <c r="BB18">
        <f t="shared" si="13"/>
        <v>0.92566836149684217</v>
      </c>
      <c r="BC18">
        <f t="shared" si="14"/>
        <v>0.58304504844827865</v>
      </c>
      <c r="BD18">
        <f t="shared" si="15"/>
        <v>0.5002292174879851</v>
      </c>
      <c r="BE18">
        <f t="shared" si="16"/>
        <v>0.36617761189410092</v>
      </c>
      <c r="BH18">
        <v>2039</v>
      </c>
      <c r="BI18">
        <f>vsFISHMIP_Annual_tonnes!AL27/SUM(vsFISHMIP_Annual_tonnes!AL27:AM27)</f>
        <v>0.66252810581293897</v>
      </c>
      <c r="BJ18">
        <f>vsFISHMIP_Annual_tonnes!AP27/SUM(vsFISHMIP_Annual_tonnes!AP27:AQ27)</f>
        <v>0.87717495769020937</v>
      </c>
      <c r="BM18">
        <v>2039</v>
      </c>
      <c r="BN18">
        <f>vsFISHMIP_Annual_tonnes!AU27/SUM(vsFISHMIP_Annual_tonnes!AU27:AV27)</f>
        <v>0.67502262884725561</v>
      </c>
      <c r="BO18">
        <f>vsFISHMIP_Annual_tonnes!AY27/SUM(vsFISHMIP_Annual_tonnes!AY27:AZ27)</f>
        <v>0.86884125168207893</v>
      </c>
      <c r="BP18" s="5"/>
    </row>
    <row r="19" spans="4:68" x14ac:dyDescent="0.2">
      <c r="D19">
        <v>2040</v>
      </c>
      <c r="E19">
        <f>vsFISHMIP_Annual_tonnes!D28*1000/vsFISHMIP_Annual_kg_ha!$A$6</f>
        <v>1318.5301199999999</v>
      </c>
      <c r="F19">
        <f>vsFISHMIP_Annual_tonnes!E28*1000/vsFISHMIP_Annual_kg_ha!$A$6</f>
        <v>1491.4684199999999</v>
      </c>
      <c r="G19">
        <f>vsFISHMIP_Annual_tonnes!F28*1000/vsFISHMIP_Annual_kg_ha!$A$6</f>
        <v>724.91611999999998</v>
      </c>
      <c r="H19">
        <f>vsFISHMIP_Annual_tonnes!G28*1000/vsFISHMIP_Annual_kg_ha!$A$6</f>
        <v>6.659103</v>
      </c>
      <c r="I19">
        <f>vsFISHMIP_Annual_tonnes!H28*1000/vsFISHMIP_Annual_kg_ha!$A$6</f>
        <v>9.4526559999999993</v>
      </c>
      <c r="J19">
        <f>vsFISHMIP_Annual_tonnes!I28*1000/vsFISHMIP_Annual_kg_ha!$A$6</f>
        <v>4188.9044000000004</v>
      </c>
      <c r="K19">
        <f>vsFISHMIP_Annual_tonnes!J28*1000/vsFISHMIP_Annual_kg_ha!$A$6</f>
        <v>10678.984</v>
      </c>
      <c r="L19">
        <f>vsFISHMIP_Annual_tonnes!K28*1000/vsFISHMIP_Annual_kg_ha!$A$6</f>
        <v>6581.4255999999996</v>
      </c>
      <c r="M19">
        <f>vsFISHMIP_Annual_tonnes!L28*1000/vsFISHMIP_Annual_kg_ha!$A$6</f>
        <v>22338.17</v>
      </c>
      <c r="N19">
        <f>vsFISHMIP_Annual_tonnes!M28*1000/vsFISHMIP_Annual_kg_ha!$A$6</f>
        <v>3438.1828</v>
      </c>
      <c r="O19">
        <f>vsFISHMIP_Annual_tonnes!N28*1000/vsFISHMIP_Annual_kg_ha!$A$6</f>
        <v>875.4538</v>
      </c>
      <c r="P19">
        <f>vsFISHMIP_Annual_tonnes!O28*1000/vsFISHMIP_Annual_kg_ha!$A$6</f>
        <v>1586.7664</v>
      </c>
      <c r="Q19">
        <f>vsFISHMIP_Annual_tonnes!P28*1000/vsFISHMIP_Annual_kg_ha!$A$6</f>
        <v>2763.7510000000002</v>
      </c>
      <c r="R19">
        <f>vsFISHMIP_Annual_tonnes!Q28*1000/vsFISHMIP_Annual_kg_ha!$A$6</f>
        <v>1531.3802000000001</v>
      </c>
      <c r="S19">
        <f t="shared" si="3"/>
        <v>724.91611999999998</v>
      </c>
      <c r="T19">
        <f t="shared" si="4"/>
        <v>3198.1602599999997</v>
      </c>
      <c r="U19">
        <f t="shared" si="5"/>
        <v>10678.984</v>
      </c>
      <c r="V19">
        <f>FishBiomass_Calculations!P18</f>
        <v>1681.624201202214</v>
      </c>
      <c r="W19">
        <f>FishBiomass_Calculations!Q18</f>
        <v>305.78651495749557</v>
      </c>
      <c r="X19">
        <f>FishBiomass_Calculations!R18</f>
        <v>901.74225722111044</v>
      </c>
      <c r="Y19">
        <f>FishBiomass_Calculations!S18</f>
        <v>1504.3596898527701</v>
      </c>
      <c r="Z19">
        <f t="shared" si="6"/>
        <v>0.52580986082361425</v>
      </c>
      <c r="AA19">
        <f t="shared" si="7"/>
        <v>0.42182330689169334</v>
      </c>
      <c r="AB19">
        <f t="shared" si="8"/>
        <v>0.28195655749318532</v>
      </c>
      <c r="AC19">
        <f t="shared" si="9"/>
        <v>0.14087105007861891</v>
      </c>
      <c r="AF19">
        <v>2040</v>
      </c>
      <c r="AG19">
        <f>vsFISHMIP_Annual_tonnes!U28*1000/vsFISHMIP_Annual_kg_ha!$A$6</f>
        <v>955.94924000000003</v>
      </c>
      <c r="AH19">
        <f>vsFISHMIP_Annual_tonnes!V28*1000/vsFISHMIP_Annual_kg_ha!$A$6</f>
        <v>1570.7254</v>
      </c>
      <c r="AI19">
        <f>vsFISHMIP_Annual_tonnes!W28*1000/vsFISHMIP_Annual_kg_ha!$A$6</f>
        <v>515.49422000000004</v>
      </c>
      <c r="AJ19">
        <f>vsFISHMIP_Annual_tonnes!X28*1000/vsFISHMIP_Annual_kg_ha!$A$6</f>
        <v>6.5837191999999991</v>
      </c>
      <c r="AK19">
        <f>vsFISHMIP_Annual_tonnes!Y28*1000/vsFISHMIP_Annual_kg_ha!$A$6</f>
        <v>9.8530560000000005</v>
      </c>
      <c r="AL19">
        <f>vsFISHMIP_Annual_tonnes!Z28*1000/vsFISHMIP_Annual_kg_ha!$A$6</f>
        <v>3988.2910000000002</v>
      </c>
      <c r="AM19">
        <f>vsFISHMIP_Annual_tonnes!AA28*1000/vsFISHMIP_Annual_kg_ha!$A$6</f>
        <v>600.26143999999999</v>
      </c>
      <c r="AO19">
        <f>vsFISHMIP_Annual_tonnes!AC28*1000/vsFISHMIP_Annual_kg_ha!$A$6</f>
        <v>24193.263999999999</v>
      </c>
      <c r="AP19">
        <f>vsFISHMIP_Annual_tonnes!AD28*1000/vsFISHMIP_Annual_kg_ha!$A$6</f>
        <v>3845.8172</v>
      </c>
      <c r="AQ19">
        <f>vsFISHMIP_Annual_tonnes!AE28*1000/vsFISHMIP_Annual_kg_ha!$A$6</f>
        <v>996.00450000000001</v>
      </c>
      <c r="AR19">
        <f>vsFISHMIP_Annual_tonnes!AF28*1000/vsFISHMIP_Annual_kg_ha!$A$6</f>
        <v>1308.1192000000001</v>
      </c>
      <c r="AS19">
        <f>vsFISHMIP_Annual_tonnes!AG28*1000/vsFISHMIP_Annual_kg_ha!$A$6</f>
        <v>2827.6763999999998</v>
      </c>
      <c r="AT19">
        <f>vsFISHMIP_Annual_tonnes!AH28*1000/vsFISHMIP_Annual_kg_ha!$A$6</f>
        <v>1606.1916000000001</v>
      </c>
      <c r="AU19">
        <f t="shared" si="10"/>
        <v>515.49422000000004</v>
      </c>
      <c r="AV19">
        <f t="shared" si="11"/>
        <v>1821.4530200000002</v>
      </c>
      <c r="AW19">
        <f t="shared" si="12"/>
        <v>3988.2910000000002</v>
      </c>
      <c r="AX19">
        <f>FishBiomass_Calculations!AQ18</f>
        <v>1558.9594499612649</v>
      </c>
      <c r="AY19">
        <f>FishBiomass_Calculations!AR18</f>
        <v>275.15194245875335</v>
      </c>
      <c r="AZ19">
        <f>FishBiomass_Calculations!AS18</f>
        <v>869.07437399659443</v>
      </c>
      <c r="BA19">
        <f>FishBiomass_Calculations!AT18</f>
        <v>1469.9451830782709</v>
      </c>
      <c r="BB19">
        <f t="shared" si="13"/>
        <v>0.85588781749707976</v>
      </c>
      <c r="BC19">
        <f t="shared" si="14"/>
        <v>0.53376339012831864</v>
      </c>
      <c r="BD19">
        <f t="shared" si="15"/>
        <v>0.47713246757064004</v>
      </c>
      <c r="BE19">
        <f t="shared" si="16"/>
        <v>0.36856517818741685</v>
      </c>
      <c r="BH19">
        <v>2040</v>
      </c>
      <c r="BI19">
        <f>vsFISHMIP_Annual_tonnes!AL28/SUM(vsFISHMIP_Annual_tonnes!AL28:AM28)</f>
        <v>0.68273761792416621</v>
      </c>
      <c r="BJ19">
        <f>vsFISHMIP_Annual_tonnes!AP28/SUM(vsFISHMIP_Annual_tonnes!AP28:AQ28)</f>
        <v>0.87772828130512481</v>
      </c>
      <c r="BM19">
        <v>2040</v>
      </c>
      <c r="BN19">
        <f>vsFISHMIP_Annual_tonnes!AU28/SUM(vsFISHMIP_Annual_tonnes!AU28:AV28)</f>
        <v>0.65413968338371609</v>
      </c>
      <c r="BO19">
        <f>vsFISHMIP_Annual_tonnes!AY28/SUM(vsFISHMIP_Annual_tonnes!AY28:AZ28)</f>
        <v>0.86741170694149572</v>
      </c>
      <c r="BP19" s="5"/>
    </row>
    <row r="20" spans="4:68" x14ac:dyDescent="0.2">
      <c r="D20">
        <v>2041</v>
      </c>
      <c r="E20">
        <f>vsFISHMIP_Annual_tonnes!D29*1000/vsFISHMIP_Annual_kg_ha!$A$6</f>
        <v>1102.7315000000001</v>
      </c>
      <c r="F20">
        <f>vsFISHMIP_Annual_tonnes!E29*1000/vsFISHMIP_Annual_kg_ha!$A$6</f>
        <v>1495.63798</v>
      </c>
      <c r="G20">
        <f>vsFISHMIP_Annual_tonnes!F29*1000/vsFISHMIP_Annual_kg_ha!$A$6</f>
        <v>693.99459999999999</v>
      </c>
      <c r="H20">
        <f>vsFISHMIP_Annual_tonnes!G29*1000/vsFISHMIP_Annual_kg_ha!$A$6</f>
        <v>6.8150680000000001</v>
      </c>
      <c r="I20">
        <f>vsFISHMIP_Annual_tonnes!H29*1000/vsFISHMIP_Annual_kg_ha!$A$6</f>
        <v>9.0162734000000011</v>
      </c>
      <c r="J20">
        <f>vsFISHMIP_Annual_tonnes!I29*1000/vsFISHMIP_Annual_kg_ha!$A$6</f>
        <v>4164.6404000000002</v>
      </c>
      <c r="K20">
        <f>vsFISHMIP_Annual_tonnes!J29*1000/vsFISHMIP_Annual_kg_ha!$A$6</f>
        <v>10665.289000000001</v>
      </c>
      <c r="L20">
        <f>vsFISHMIP_Annual_tonnes!K29*1000/vsFISHMIP_Annual_kg_ha!$A$6</f>
        <v>6584.8004000000001</v>
      </c>
      <c r="M20">
        <f>vsFISHMIP_Annual_tonnes!L29*1000/vsFISHMIP_Annual_kg_ha!$A$6</f>
        <v>26674.48</v>
      </c>
      <c r="N20">
        <f>vsFISHMIP_Annual_tonnes!M29*1000/vsFISHMIP_Annual_kg_ha!$A$6</f>
        <v>3596.7739999999999</v>
      </c>
      <c r="O20">
        <f>vsFISHMIP_Annual_tonnes!N29*1000/vsFISHMIP_Annual_kg_ha!$A$6</f>
        <v>1021.68488</v>
      </c>
      <c r="P20">
        <f>vsFISHMIP_Annual_tonnes!O29*1000/vsFISHMIP_Annual_kg_ha!$A$6</f>
        <v>1410.99712</v>
      </c>
      <c r="Q20">
        <f>vsFISHMIP_Annual_tonnes!P29*1000/vsFISHMIP_Annual_kg_ha!$A$6</f>
        <v>3051.105</v>
      </c>
      <c r="R20">
        <f>vsFISHMIP_Annual_tonnes!Q29*1000/vsFISHMIP_Annual_kg_ha!$A$6</f>
        <v>1472.6472000000001</v>
      </c>
      <c r="S20">
        <f t="shared" si="3"/>
        <v>693.99459999999999</v>
      </c>
      <c r="T20">
        <f t="shared" si="4"/>
        <v>3205.4820072727275</v>
      </c>
      <c r="U20">
        <f t="shared" si="5"/>
        <v>10665.289000000001</v>
      </c>
      <c r="V20">
        <f>FishBiomass_Calculations!P19</f>
        <v>1649.1460874604145</v>
      </c>
      <c r="W20">
        <f>FishBiomass_Calculations!Q19</f>
        <v>297.29015707468307</v>
      </c>
      <c r="X20">
        <f>FishBiomass_Calculations!R19</f>
        <v>892.68196995381425</v>
      </c>
      <c r="Y20">
        <f>FishBiomass_Calculations!S19</f>
        <v>1494.8149845715513</v>
      </c>
      <c r="Z20">
        <f t="shared" si="6"/>
        <v>0.5144767881144755</v>
      </c>
      <c r="AA20">
        <f t="shared" si="7"/>
        <v>0.42837531743717178</v>
      </c>
      <c r="AB20">
        <f t="shared" si="8"/>
        <v>0.27848603359134794</v>
      </c>
      <c r="AC20">
        <f t="shared" si="9"/>
        <v>0.14015700695701272</v>
      </c>
      <c r="AF20">
        <v>2041</v>
      </c>
      <c r="AG20">
        <f>vsFISHMIP_Annual_tonnes!U29*1000/vsFISHMIP_Annual_kg_ha!$A$6</f>
        <v>1064.8168000000001</v>
      </c>
      <c r="AH20">
        <f>vsFISHMIP_Annual_tonnes!V29*1000/vsFISHMIP_Annual_kg_ha!$A$6</f>
        <v>1549.48488</v>
      </c>
      <c r="AI20">
        <f>vsFISHMIP_Annual_tonnes!W29*1000/vsFISHMIP_Annual_kg_ha!$A$6</f>
        <v>524.08860000000004</v>
      </c>
      <c r="AJ20">
        <f>vsFISHMIP_Annual_tonnes!X29*1000/vsFISHMIP_Annual_kg_ha!$A$6</f>
        <v>6.6293891999999994</v>
      </c>
      <c r="AK20">
        <f>vsFISHMIP_Annual_tonnes!Y29*1000/vsFISHMIP_Annual_kg_ha!$A$6</f>
        <v>10.888132000000001</v>
      </c>
      <c r="AL20">
        <f>vsFISHMIP_Annual_tonnes!Z29*1000/vsFISHMIP_Annual_kg_ha!$A$6</f>
        <v>4158.7488000000003</v>
      </c>
      <c r="AM20">
        <f>vsFISHMIP_Annual_tonnes!AA29*1000/vsFISHMIP_Annual_kg_ha!$A$6</f>
        <v>587.39612</v>
      </c>
      <c r="AO20">
        <f>vsFISHMIP_Annual_tonnes!AC29*1000/vsFISHMIP_Annual_kg_ha!$A$6</f>
        <v>24262.614000000001</v>
      </c>
      <c r="AP20">
        <f>vsFISHMIP_Annual_tonnes!AD29*1000/vsFISHMIP_Annual_kg_ha!$A$6</f>
        <v>4601.6715999999997</v>
      </c>
      <c r="AQ20">
        <f>vsFISHMIP_Annual_tonnes!AE29*1000/vsFISHMIP_Annual_kg_ha!$A$6</f>
        <v>958.32659999999998</v>
      </c>
      <c r="AR20">
        <f>vsFISHMIP_Annual_tonnes!AF29*1000/vsFISHMIP_Annual_kg_ha!$A$6</f>
        <v>1328.6107999999999</v>
      </c>
      <c r="AS20">
        <f>vsFISHMIP_Annual_tonnes!AG29*1000/vsFISHMIP_Annual_kg_ha!$A$6</f>
        <v>2901.85</v>
      </c>
      <c r="AT20">
        <f>vsFISHMIP_Annual_tonnes!AH29*1000/vsFISHMIP_Annual_kg_ha!$A$6</f>
        <v>1889.0264</v>
      </c>
      <c r="AU20">
        <f t="shared" si="10"/>
        <v>524.08860000000004</v>
      </c>
      <c r="AV20">
        <f t="shared" si="11"/>
        <v>1956.4020599999999</v>
      </c>
      <c r="AW20">
        <f t="shared" si="12"/>
        <v>4601.6715999999997</v>
      </c>
      <c r="AX20">
        <f>FishBiomass_Calculations!AQ19</f>
        <v>1509.4504434543196</v>
      </c>
      <c r="AY20">
        <f>FishBiomass_Calculations!AR19</f>
        <v>263.45607183094552</v>
      </c>
      <c r="AZ20">
        <f>FishBiomass_Calculations!AS19</f>
        <v>856.60221249037602</v>
      </c>
      <c r="BA20">
        <f>FishBiomass_Calculations!AT19</f>
        <v>1456.806184028394</v>
      </c>
      <c r="BB20">
        <f t="shared" si="13"/>
        <v>0.77154408815860664</v>
      </c>
      <c r="BC20">
        <f t="shared" si="14"/>
        <v>0.50269376557884582</v>
      </c>
      <c r="BD20">
        <f t="shared" si="15"/>
        <v>0.43784569133523404</v>
      </c>
      <c r="BE20">
        <f t="shared" si="16"/>
        <v>0.31658195339893314</v>
      </c>
      <c r="BH20">
        <v>2041</v>
      </c>
      <c r="BI20">
        <f>vsFISHMIP_Annual_tonnes!AL29/SUM(vsFISHMIP_Annual_tonnes!AL29:AM29)</f>
        <v>0.64593469612854604</v>
      </c>
      <c r="BJ20">
        <f>vsFISHMIP_Annual_tonnes!AP29/SUM(vsFISHMIP_Annual_tonnes!AP29:AQ29)</f>
        <v>0.87707661260520997</v>
      </c>
      <c r="BM20">
        <v>2041</v>
      </c>
      <c r="BN20">
        <f>vsFISHMIP_Annual_tonnes!AU29/SUM(vsFISHMIP_Annual_tonnes!AU29:AV29)</f>
        <v>0.64937193826275297</v>
      </c>
      <c r="BO20">
        <f>vsFISHMIP_Annual_tonnes!AY29/SUM(vsFISHMIP_Annual_tonnes!AY29:AZ29)</f>
        <v>0.87264490600139788</v>
      </c>
      <c r="BP20" s="5"/>
    </row>
    <row r="21" spans="4:68" x14ac:dyDescent="0.2">
      <c r="D21">
        <v>2042</v>
      </c>
      <c r="E21">
        <f>vsFISHMIP_Annual_tonnes!D30*1000/vsFISHMIP_Annual_kg_ha!$A$6</f>
        <v>928.17588000000001</v>
      </c>
      <c r="F21">
        <f>vsFISHMIP_Annual_tonnes!E30*1000/vsFISHMIP_Annual_kg_ha!$A$6</f>
        <v>1537.6079800000002</v>
      </c>
      <c r="G21">
        <f>vsFISHMIP_Annual_tonnes!F30*1000/vsFISHMIP_Annual_kg_ha!$A$6</f>
        <v>689.98760000000004</v>
      </c>
      <c r="H21">
        <f>vsFISHMIP_Annual_tonnes!G30*1000/vsFISHMIP_Annual_kg_ha!$A$6</f>
        <v>6.728618</v>
      </c>
      <c r="I21">
        <f>vsFISHMIP_Annual_tonnes!H30*1000/vsFISHMIP_Annual_kg_ha!$A$6</f>
        <v>9.6843620000000001</v>
      </c>
      <c r="J21">
        <f>vsFISHMIP_Annual_tonnes!I30*1000/vsFISHMIP_Annual_kg_ha!$A$6</f>
        <v>4207.8590000000004</v>
      </c>
      <c r="K21">
        <f>vsFISHMIP_Annual_tonnes!J30*1000/vsFISHMIP_Annual_kg_ha!$A$6</f>
        <v>10897.932000000001</v>
      </c>
      <c r="L21">
        <f>vsFISHMIP_Annual_tonnes!K30*1000/vsFISHMIP_Annual_kg_ha!$A$6</f>
        <v>6592.1279999999997</v>
      </c>
      <c r="M21">
        <f>vsFISHMIP_Annual_tonnes!L30*1000/vsFISHMIP_Annual_kg_ha!$A$6</f>
        <v>25761.146000000001</v>
      </c>
      <c r="N21">
        <f>vsFISHMIP_Annual_tonnes!M30*1000/vsFISHMIP_Annual_kg_ha!$A$6</f>
        <v>4252.2704000000003</v>
      </c>
      <c r="O21">
        <f>vsFISHMIP_Annual_tonnes!N30*1000/vsFISHMIP_Annual_kg_ha!$A$6</f>
        <v>1103.7118</v>
      </c>
      <c r="P21">
        <f>vsFISHMIP_Annual_tonnes!O30*1000/vsFISHMIP_Annual_kg_ha!$A$6</f>
        <v>1386.0954999999999</v>
      </c>
      <c r="Q21">
        <f>vsFISHMIP_Annual_tonnes!P30*1000/vsFISHMIP_Annual_kg_ha!$A$6</f>
        <v>3002.1136000000001</v>
      </c>
      <c r="R21">
        <f>vsFISHMIP_Annual_tonnes!Q30*1000/vsFISHMIP_Annual_kg_ha!$A$6</f>
        <v>1667.1422</v>
      </c>
      <c r="S21">
        <f t="shared" si="3"/>
        <v>689.98760000000004</v>
      </c>
      <c r="T21">
        <f t="shared" si="4"/>
        <v>3296.8203600000006</v>
      </c>
      <c r="U21">
        <f t="shared" si="5"/>
        <v>10897.932000000001</v>
      </c>
      <c r="V21">
        <f>FishBiomass_Calculations!P20</f>
        <v>1604.8383092051972</v>
      </c>
      <c r="W21">
        <f>FishBiomass_Calculations!Q20</f>
        <v>286.21323124631488</v>
      </c>
      <c r="X21">
        <f>FishBiomass_Calculations!R20</f>
        <v>880.86983451557319</v>
      </c>
      <c r="Y21">
        <f>FishBiomass_Calculations!S20</f>
        <v>1482.371300594024</v>
      </c>
      <c r="Z21">
        <f t="shared" si="6"/>
        <v>0.48678366849360177</v>
      </c>
      <c r="AA21">
        <f t="shared" si="7"/>
        <v>0.41480923895779409</v>
      </c>
      <c r="AB21">
        <f t="shared" si="8"/>
        <v>0.26718769551507288</v>
      </c>
      <c r="AC21">
        <f t="shared" si="9"/>
        <v>0.13602317399246242</v>
      </c>
      <c r="AF21">
        <v>2042</v>
      </c>
      <c r="AG21">
        <f>vsFISHMIP_Annual_tonnes!U30*1000/vsFISHMIP_Annual_kg_ha!$A$6</f>
        <v>1429.7940000000001</v>
      </c>
      <c r="AH21">
        <f>vsFISHMIP_Annual_tonnes!V30*1000/vsFISHMIP_Annual_kg_ha!$A$6</f>
        <v>1530.9860000000001</v>
      </c>
      <c r="AI21">
        <f>vsFISHMIP_Annual_tonnes!W30*1000/vsFISHMIP_Annual_kg_ha!$A$6</f>
        <v>570.95412199999998</v>
      </c>
      <c r="AJ21">
        <f>vsFISHMIP_Annual_tonnes!X30*1000/vsFISHMIP_Annual_kg_ha!$A$6</f>
        <v>6.4171449999999997</v>
      </c>
      <c r="AK21">
        <f>vsFISHMIP_Annual_tonnes!Y30*1000/vsFISHMIP_Annual_kg_ha!$A$6</f>
        <v>9.3501846000000004</v>
      </c>
      <c r="AL21">
        <f>vsFISHMIP_Annual_tonnes!Z30*1000/vsFISHMIP_Annual_kg_ha!$A$6</f>
        <v>4151.2640000000001</v>
      </c>
      <c r="AM21">
        <f>vsFISHMIP_Annual_tonnes!AA30*1000/vsFISHMIP_Annual_kg_ha!$A$6</f>
        <v>587.02805999999998</v>
      </c>
      <c r="AO21">
        <f>vsFISHMIP_Annual_tonnes!AC30*1000/vsFISHMIP_Annual_kg_ha!$A$6</f>
        <v>19521.133999999998</v>
      </c>
      <c r="AP21">
        <f>vsFISHMIP_Annual_tonnes!AD30*1000/vsFISHMIP_Annual_kg_ha!$A$6</f>
        <v>3073.7096000000001</v>
      </c>
      <c r="AQ21">
        <f>vsFISHMIP_Annual_tonnes!AE30*1000/vsFISHMIP_Annual_kg_ha!$A$6</f>
        <v>920.28768000000002</v>
      </c>
      <c r="AR21">
        <f>vsFISHMIP_Annual_tonnes!AF30*1000/vsFISHMIP_Annual_kg_ha!$A$6</f>
        <v>2069.7492000000002</v>
      </c>
      <c r="AS21">
        <f>vsFISHMIP_Annual_tonnes!AG30*1000/vsFISHMIP_Annual_kg_ha!$A$6</f>
        <v>2424.3924000000002</v>
      </c>
      <c r="AT21">
        <f>vsFISHMIP_Annual_tonnes!AH30*1000/vsFISHMIP_Annual_kg_ha!$A$6</f>
        <v>1363.2138</v>
      </c>
      <c r="AU21">
        <f t="shared" si="10"/>
        <v>570.95412199999998</v>
      </c>
      <c r="AV21">
        <f t="shared" si="11"/>
        <v>1812.1378862000001</v>
      </c>
      <c r="AW21">
        <f t="shared" si="12"/>
        <v>4151.2640000000001</v>
      </c>
      <c r="AX21">
        <f>FishBiomass_Calculations!AQ20</f>
        <v>1448.787835302528</v>
      </c>
      <c r="AY21">
        <f>FishBiomass_Calculations!AR20</f>
        <v>249.14626939521241</v>
      </c>
      <c r="AZ21">
        <f>FishBiomass_Calculations!AS20</f>
        <v>841.34262448876063</v>
      </c>
      <c r="BA21">
        <f>FishBiomass_Calculations!AT20</f>
        <v>1440.7307257243324</v>
      </c>
      <c r="BB21">
        <f t="shared" si="13"/>
        <v>0.79949094731449688</v>
      </c>
      <c r="BC21">
        <f t="shared" si="14"/>
        <v>0.43636828213530687</v>
      </c>
      <c r="BD21">
        <f t="shared" si="15"/>
        <v>0.46428179163177885</v>
      </c>
      <c r="BE21">
        <f t="shared" si="16"/>
        <v>0.34705832385613933</v>
      </c>
      <c r="BH21">
        <v>2042</v>
      </c>
      <c r="BI21">
        <f>vsFISHMIP_Annual_tonnes!AL30/SUM(vsFISHMIP_Annual_tonnes!AL30:AM30)</f>
        <v>0.61203814147290303</v>
      </c>
      <c r="BJ21">
        <f>vsFISHMIP_Annual_tonnes!AP30/SUM(vsFISHMIP_Annual_tonnes!AP30:AQ30)</f>
        <v>0.87748644085976468</v>
      </c>
      <c r="BM21">
        <v>2042</v>
      </c>
      <c r="BN21">
        <f>vsFISHMIP_Annual_tonnes!AU30/SUM(vsFISHMIP_Annual_tonnes!AU30:AV30)</f>
        <v>0.67680173142088995</v>
      </c>
      <c r="BO21">
        <f>vsFISHMIP_Annual_tonnes!AY30/SUM(vsFISHMIP_Annual_tonnes!AY30:AZ30)</f>
        <v>0.87165362275163294</v>
      </c>
      <c r="BP21" s="5"/>
    </row>
    <row r="22" spans="4:68" x14ac:dyDescent="0.2">
      <c r="D22">
        <v>2043</v>
      </c>
      <c r="E22">
        <f>vsFISHMIP_Annual_tonnes!D31*1000/vsFISHMIP_Annual_kg_ha!$A$6</f>
        <v>1317.4935</v>
      </c>
      <c r="F22">
        <f>vsFISHMIP_Annual_tonnes!E31*1000/vsFISHMIP_Annual_kg_ha!$A$6</f>
        <v>1541.1518599999999</v>
      </c>
      <c r="G22">
        <f>vsFISHMIP_Annual_tonnes!F31*1000/vsFISHMIP_Annual_kg_ha!$A$6</f>
        <v>721.41132000000005</v>
      </c>
      <c r="H22">
        <f>vsFISHMIP_Annual_tonnes!G31*1000/vsFISHMIP_Annual_kg_ha!$A$6</f>
        <v>6.527768</v>
      </c>
      <c r="I22">
        <f>vsFISHMIP_Annual_tonnes!H31*1000/vsFISHMIP_Annual_kg_ha!$A$6</f>
        <v>8.7687811999999994</v>
      </c>
      <c r="J22">
        <f>vsFISHMIP_Annual_tonnes!I31*1000/vsFISHMIP_Annual_kg_ha!$A$6</f>
        <v>4281.3695999999991</v>
      </c>
      <c r="K22">
        <f>vsFISHMIP_Annual_tonnes!J31*1000/vsFISHMIP_Annual_kg_ha!$A$6</f>
        <v>11002.226000000001</v>
      </c>
      <c r="L22">
        <f>vsFISHMIP_Annual_tonnes!K31*1000/vsFISHMIP_Annual_kg_ha!$A$6</f>
        <v>6512.1235999999999</v>
      </c>
      <c r="M22">
        <f>vsFISHMIP_Annual_tonnes!L31*1000/vsFISHMIP_Annual_kg_ha!$A$6</f>
        <v>22898.36</v>
      </c>
      <c r="N22">
        <f>vsFISHMIP_Annual_tonnes!M31*1000/vsFISHMIP_Annual_kg_ha!$A$6</f>
        <v>3538.7862</v>
      </c>
      <c r="O22">
        <f>vsFISHMIP_Annual_tonnes!N31*1000/vsFISHMIP_Annual_kg_ha!$A$6</f>
        <v>1022.1305</v>
      </c>
      <c r="P22">
        <f>vsFISHMIP_Annual_tonnes!O31*1000/vsFISHMIP_Annual_kg_ha!$A$6</f>
        <v>2007.9754</v>
      </c>
      <c r="Q22">
        <f>vsFISHMIP_Annual_tonnes!P31*1000/vsFISHMIP_Annual_kg_ha!$A$6</f>
        <v>2592.585</v>
      </c>
      <c r="R22">
        <f>vsFISHMIP_Annual_tonnes!Q31*1000/vsFISHMIP_Annual_kg_ha!$A$6</f>
        <v>1519.9298799999999</v>
      </c>
      <c r="S22">
        <f t="shared" si="3"/>
        <v>721.41132000000005</v>
      </c>
      <c r="T22">
        <f t="shared" si="4"/>
        <v>3277.9257145454544</v>
      </c>
      <c r="U22">
        <f t="shared" si="5"/>
        <v>11002.226000000001</v>
      </c>
      <c r="V22">
        <f>FishBiomass_Calculations!P21</f>
        <v>1560.0695591719177</v>
      </c>
      <c r="W22">
        <f>FishBiomass_Calculations!Q21</f>
        <v>275.4162633494683</v>
      </c>
      <c r="X22">
        <f>FishBiomass_Calculations!R21</f>
        <v>869.35623867716185</v>
      </c>
      <c r="Y22">
        <f>FishBiomass_Calculations!S21</f>
        <v>1470.2421179574674</v>
      </c>
      <c r="Z22">
        <f t="shared" si="6"/>
        <v>0.47593194447612747</v>
      </c>
      <c r="AA22">
        <f t="shared" si="7"/>
        <v>0.38177424683253969</v>
      </c>
      <c r="AB22">
        <f t="shared" si="8"/>
        <v>0.26521535702273058</v>
      </c>
      <c r="AC22">
        <f t="shared" si="9"/>
        <v>0.13363133223744605</v>
      </c>
      <c r="AF22">
        <v>2043</v>
      </c>
      <c r="AG22">
        <f>vsFISHMIP_Annual_tonnes!U31*1000/vsFISHMIP_Annual_kg_ha!$A$6</f>
        <v>868.78476000000001</v>
      </c>
      <c r="AH22">
        <f>vsFISHMIP_Annual_tonnes!V31*1000/vsFISHMIP_Annual_kg_ha!$A$6</f>
        <v>1445.9690000000001</v>
      </c>
      <c r="AI22">
        <f>vsFISHMIP_Annual_tonnes!W31*1000/vsFISHMIP_Annual_kg_ha!$A$6</f>
        <v>518.28886199999999</v>
      </c>
      <c r="AJ22">
        <f>vsFISHMIP_Annual_tonnes!X31*1000/vsFISHMIP_Annual_kg_ha!$A$6</f>
        <v>6.4995332000000001</v>
      </c>
      <c r="AK22">
        <f>vsFISHMIP_Annual_tonnes!Y31*1000/vsFISHMIP_Annual_kg_ha!$A$6</f>
        <v>9.3477872000000009</v>
      </c>
      <c r="AL22">
        <f>vsFISHMIP_Annual_tonnes!Z31*1000/vsFISHMIP_Annual_kg_ha!$A$6</f>
        <v>4071.0502000000001</v>
      </c>
      <c r="AM22">
        <f>vsFISHMIP_Annual_tonnes!AA31*1000/vsFISHMIP_Annual_kg_ha!$A$6</f>
        <v>544.19759999999997</v>
      </c>
      <c r="AO22">
        <f>vsFISHMIP_Annual_tonnes!AC31*1000/vsFISHMIP_Annual_kg_ha!$A$6</f>
        <v>23278.973999999998</v>
      </c>
      <c r="AP22">
        <f>vsFISHMIP_Annual_tonnes!AD31*1000/vsFISHMIP_Annual_kg_ha!$A$6</f>
        <v>3842.4456</v>
      </c>
      <c r="AQ22">
        <f>vsFISHMIP_Annual_tonnes!AE31*1000/vsFISHMIP_Annual_kg_ha!$A$6</f>
        <v>862.33519999999999</v>
      </c>
      <c r="AR22">
        <f>vsFISHMIP_Annual_tonnes!AF31*1000/vsFISHMIP_Annual_kg_ha!$A$6</f>
        <v>1230.0753999999999</v>
      </c>
      <c r="AS22">
        <f>vsFISHMIP_Annual_tonnes!AG31*1000/vsFISHMIP_Annual_kg_ha!$A$6</f>
        <v>2730.1392000000001</v>
      </c>
      <c r="AT22">
        <f>vsFISHMIP_Annual_tonnes!AH31*1000/vsFISHMIP_Annual_kg_ha!$A$6</f>
        <v>1578.1931999999999</v>
      </c>
      <c r="AU22">
        <f t="shared" si="10"/>
        <v>518.28886199999999</v>
      </c>
      <c r="AV22">
        <f t="shared" si="11"/>
        <v>1769.1479021999999</v>
      </c>
      <c r="AW22">
        <f t="shared" si="12"/>
        <v>4071.0502000000001</v>
      </c>
      <c r="AX22">
        <f>FishBiomass_Calculations!AQ21</f>
        <v>1401.3420769370005</v>
      </c>
      <c r="AY22">
        <f>FishBiomass_Calculations!AR21</f>
        <v>237.70551981328896</v>
      </c>
      <c r="AZ22">
        <f>FishBiomass_Calculations!AS21</f>
        <v>829.14251719630374</v>
      </c>
      <c r="BA22">
        <f>FishBiomass_Calculations!AT21</f>
        <v>1427.8783265596755</v>
      </c>
      <c r="BB22">
        <f t="shared" si="13"/>
        <v>0.79210001334223135</v>
      </c>
      <c r="BC22">
        <f t="shared" si="14"/>
        <v>0.45863520758678578</v>
      </c>
      <c r="BD22">
        <f t="shared" si="15"/>
        <v>0.46866772199499818</v>
      </c>
      <c r="BE22">
        <f t="shared" si="16"/>
        <v>0.35073955279639524</v>
      </c>
      <c r="BH22">
        <v>2043</v>
      </c>
      <c r="BI22">
        <f>vsFISHMIP_Annual_tonnes!AL31/SUM(vsFISHMIP_Annual_tonnes!AL31:AM31)</f>
        <v>0.63858932346818664</v>
      </c>
      <c r="BJ22">
        <f>vsFISHMIP_Annual_tonnes!AP31/SUM(vsFISHMIP_Annual_tonnes!AP31:AQ31)</f>
        <v>0.87792676801025393</v>
      </c>
      <c r="BM22">
        <v>2043</v>
      </c>
      <c r="BN22">
        <f>vsFISHMIP_Annual_tonnes!AU31/SUM(vsFISHMIP_Annual_tonnes!AU31:AV31)</f>
        <v>0.70569485885652494</v>
      </c>
      <c r="BO22">
        <f>vsFISHMIP_Annual_tonnes!AY31/SUM(vsFISHMIP_Annual_tonnes!AY31:AZ31)</f>
        <v>0.87011539478286026</v>
      </c>
      <c r="BP22" s="5"/>
    </row>
    <row r="23" spans="4:68" x14ac:dyDescent="0.2">
      <c r="D23">
        <v>2044</v>
      </c>
      <c r="E23">
        <f>vsFISHMIP_Annual_tonnes!D32*1000/vsFISHMIP_Annual_kg_ha!$A$6</f>
        <v>1152.9602</v>
      </c>
      <c r="F23">
        <f>vsFISHMIP_Annual_tonnes!E32*1000/vsFISHMIP_Annual_kg_ha!$A$6</f>
        <v>1466.8525999999997</v>
      </c>
      <c r="G23">
        <f>vsFISHMIP_Annual_tonnes!F32*1000/vsFISHMIP_Annual_kg_ha!$A$6</f>
        <v>694.85379999999998</v>
      </c>
      <c r="H23">
        <f>vsFISHMIP_Annual_tonnes!G32*1000/vsFISHMIP_Annual_kg_ha!$A$6</f>
        <v>6.7136185999999993</v>
      </c>
      <c r="I23">
        <f>vsFISHMIP_Annual_tonnes!H32*1000/vsFISHMIP_Annual_kg_ha!$A$6</f>
        <v>8.8228065999999998</v>
      </c>
      <c r="J23">
        <f>vsFISHMIP_Annual_tonnes!I32*1000/vsFISHMIP_Annual_kg_ha!$A$6</f>
        <v>4225.3015999999998</v>
      </c>
      <c r="K23">
        <f>vsFISHMIP_Annual_tonnes!J32*1000/vsFISHMIP_Annual_kg_ha!$A$6</f>
        <v>10670.406999999999</v>
      </c>
      <c r="L23">
        <f>vsFISHMIP_Annual_tonnes!K32*1000/vsFISHMIP_Annual_kg_ha!$A$6</f>
        <v>6578.1570000000002</v>
      </c>
      <c r="M23">
        <f>vsFISHMIP_Annual_tonnes!L32*1000/vsFISHMIP_Annual_kg_ha!$A$6</f>
        <v>23447.062000000002</v>
      </c>
      <c r="N23">
        <f>vsFISHMIP_Annual_tonnes!M32*1000/vsFISHMIP_Annual_kg_ha!$A$6</f>
        <v>3599.4771999999998</v>
      </c>
      <c r="O23">
        <f>vsFISHMIP_Annual_tonnes!N32*1000/vsFISHMIP_Annual_kg_ha!$A$6</f>
        <v>946.80823999999996</v>
      </c>
      <c r="P23">
        <f>vsFISHMIP_Annual_tonnes!O32*1000/vsFISHMIP_Annual_kg_ha!$A$6</f>
        <v>1826.1086</v>
      </c>
      <c r="Q23">
        <f>vsFISHMIP_Annual_tonnes!P32*1000/vsFISHMIP_Annual_kg_ha!$A$6</f>
        <v>2897.0639999999999</v>
      </c>
      <c r="R23">
        <f>vsFISHMIP_Annual_tonnes!Q32*1000/vsFISHMIP_Annual_kg_ha!$A$6</f>
        <v>1455.8514</v>
      </c>
      <c r="S23">
        <f t="shared" si="3"/>
        <v>694.85379999999998</v>
      </c>
      <c r="T23">
        <f t="shared" si="4"/>
        <v>3228.531058181818</v>
      </c>
      <c r="U23">
        <f t="shared" si="5"/>
        <v>10670.406999999999</v>
      </c>
      <c r="V23">
        <f>FishBiomass_Calculations!P22</f>
        <v>1549.2571461693715</v>
      </c>
      <c r="W23">
        <f>FishBiomass_Calculations!Q22</f>
        <v>272.84692970680982</v>
      </c>
      <c r="X23">
        <f>FishBiomass_Calculations!R22</f>
        <v>866.61637046432384</v>
      </c>
      <c r="Y23">
        <f>FishBiomass_Calculations!S22</f>
        <v>1467.3557597406243</v>
      </c>
      <c r="Z23">
        <f t="shared" si="6"/>
        <v>0.47986440837953476</v>
      </c>
      <c r="AA23">
        <f t="shared" si="7"/>
        <v>0.39266811192053613</v>
      </c>
      <c r="AB23">
        <f t="shared" si="8"/>
        <v>0.26842435610712945</v>
      </c>
      <c r="AC23">
        <f t="shared" si="9"/>
        <v>0.13751638149703421</v>
      </c>
      <c r="AF23">
        <v>2044</v>
      </c>
      <c r="AG23">
        <f>vsFISHMIP_Annual_tonnes!U32*1000/vsFISHMIP_Annual_kg_ha!$A$6</f>
        <v>1088.8175000000001</v>
      </c>
      <c r="AH23">
        <f>vsFISHMIP_Annual_tonnes!V32*1000/vsFISHMIP_Annual_kg_ha!$A$6</f>
        <v>1444.0365999999999</v>
      </c>
      <c r="AI23">
        <f>vsFISHMIP_Annual_tonnes!W32*1000/vsFISHMIP_Annual_kg_ha!$A$6</f>
        <v>521.75540000000001</v>
      </c>
      <c r="AJ23">
        <f>vsFISHMIP_Annual_tonnes!X32*1000/vsFISHMIP_Annual_kg_ha!$A$6</f>
        <v>6.5182148</v>
      </c>
      <c r="AK23">
        <f>vsFISHMIP_Annual_tonnes!Y32*1000/vsFISHMIP_Annual_kg_ha!$A$6</f>
        <v>9.8839970000000008</v>
      </c>
      <c r="AL23">
        <f>vsFISHMIP_Annual_tonnes!Z32*1000/vsFISHMIP_Annual_kg_ha!$A$6</f>
        <v>4091.4852000000001</v>
      </c>
      <c r="AM23">
        <f>vsFISHMIP_Annual_tonnes!AA32*1000/vsFISHMIP_Annual_kg_ha!$A$6</f>
        <v>537.07705999999996</v>
      </c>
      <c r="AO23">
        <f>vsFISHMIP_Annual_tonnes!AC32*1000/vsFISHMIP_Annual_kg_ha!$A$6</f>
        <v>24680.236000000001</v>
      </c>
      <c r="AP23">
        <f>vsFISHMIP_Annual_tonnes!AD32*1000/vsFISHMIP_Annual_kg_ha!$A$6</f>
        <v>3659.873</v>
      </c>
      <c r="AQ23">
        <f>vsFISHMIP_Annual_tonnes!AE32*1000/vsFISHMIP_Annual_kg_ha!$A$6</f>
        <v>989.70612000000006</v>
      </c>
      <c r="AR23">
        <f>vsFISHMIP_Annual_tonnes!AF32*1000/vsFISHMIP_Annual_kg_ha!$A$6</f>
        <v>1708.79412</v>
      </c>
      <c r="AS23">
        <f>vsFISHMIP_Annual_tonnes!AG32*1000/vsFISHMIP_Annual_kg_ha!$A$6</f>
        <v>2834.7256000000002</v>
      </c>
      <c r="AT23">
        <f>vsFISHMIP_Annual_tonnes!AH32*1000/vsFISHMIP_Annual_kg_ha!$A$6</f>
        <v>1538.665</v>
      </c>
      <c r="AU23">
        <f t="shared" si="10"/>
        <v>521.75540000000001</v>
      </c>
      <c r="AV23">
        <f t="shared" si="11"/>
        <v>1841.4935600000001</v>
      </c>
      <c r="AW23">
        <f t="shared" si="12"/>
        <v>4091.4852000000001</v>
      </c>
      <c r="AX23">
        <f>FishBiomass_Calculations!AQ22</f>
        <v>1366.1019809738991</v>
      </c>
      <c r="AY23">
        <f>FishBiomass_Calculations!AR22</f>
        <v>228.89420530922587</v>
      </c>
      <c r="AZ23">
        <f>FishBiomass_Calculations!AS22</f>
        <v>819.74636866885044</v>
      </c>
      <c r="BA23">
        <f>FishBiomass_Calculations!AT22</f>
        <v>1417.9798028344048</v>
      </c>
      <c r="BB23">
        <f t="shared" si="13"/>
        <v>0.74184456065863136</v>
      </c>
      <c r="BC23">
        <f t="shared" si="14"/>
        <v>0.43870021337436249</v>
      </c>
      <c r="BD23">
        <f t="shared" si="15"/>
        <v>0.44515299237258826</v>
      </c>
      <c r="BE23">
        <f t="shared" si="16"/>
        <v>0.34656847905362209</v>
      </c>
      <c r="BH23">
        <v>2044</v>
      </c>
      <c r="BI23">
        <f>vsFISHMIP_Annual_tonnes!AL32/SUM(vsFISHMIP_Annual_tonnes!AL32:AM32)</f>
        <v>0.6811199673091195</v>
      </c>
      <c r="BJ23">
        <f>vsFISHMIP_Annual_tonnes!AP32/SUM(vsFISHMIP_Annual_tonnes!AP32:AQ32)</f>
        <v>0.87465262003425814</v>
      </c>
      <c r="BM23">
        <v>2044</v>
      </c>
      <c r="BN23">
        <f>vsFISHMIP_Annual_tonnes!AU32/SUM(vsFISHMIP_Annual_tonnes!AU32:AV32)</f>
        <v>0.65186351320138569</v>
      </c>
      <c r="BO23">
        <f>vsFISHMIP_Annual_tonnes!AY32/SUM(vsFISHMIP_Annual_tonnes!AY32:AZ32)</f>
        <v>0.87116352305247413</v>
      </c>
      <c r="BP23" s="5"/>
    </row>
    <row r="24" spans="4:68" x14ac:dyDescent="0.2">
      <c r="D24">
        <v>2045</v>
      </c>
      <c r="E24">
        <f>vsFISHMIP_Annual_tonnes!D33*1000/vsFISHMIP_Annual_kg_ha!$A$6</f>
        <v>1030.5948800000001</v>
      </c>
      <c r="F24">
        <f>vsFISHMIP_Annual_tonnes!E33*1000/vsFISHMIP_Annual_kg_ha!$A$6</f>
        <v>1479.9495400000001</v>
      </c>
      <c r="G24">
        <f>vsFISHMIP_Annual_tonnes!F33*1000/vsFISHMIP_Annual_kg_ha!$A$6</f>
        <v>669.76440000000002</v>
      </c>
      <c r="H24">
        <f>vsFISHMIP_Annual_tonnes!G33*1000/vsFISHMIP_Annual_kg_ha!$A$6</f>
        <v>6.5804447999999995</v>
      </c>
      <c r="I24">
        <f>vsFISHMIP_Annual_tonnes!H33*1000/vsFISHMIP_Annual_kg_ha!$A$6</f>
        <v>9.1166839999999993</v>
      </c>
      <c r="J24">
        <f>vsFISHMIP_Annual_tonnes!I33*1000/vsFISHMIP_Annual_kg_ha!$A$6</f>
        <v>4059.3971999999999</v>
      </c>
      <c r="K24">
        <f>vsFISHMIP_Annual_tonnes!J33*1000/vsFISHMIP_Annual_kg_ha!$A$6</f>
        <v>10820.771000000001</v>
      </c>
      <c r="L24">
        <f>vsFISHMIP_Annual_tonnes!K33*1000/vsFISHMIP_Annual_kg_ha!$A$6</f>
        <v>6577.4175999999998</v>
      </c>
      <c r="M24">
        <f>vsFISHMIP_Annual_tonnes!L33*1000/vsFISHMIP_Annual_kg_ha!$A$6</f>
        <v>23357.031999999999</v>
      </c>
      <c r="N24">
        <f>vsFISHMIP_Annual_tonnes!M33*1000/vsFISHMIP_Annual_kg_ha!$A$6</f>
        <v>3363.7664</v>
      </c>
      <c r="O24">
        <f>vsFISHMIP_Annual_tonnes!N33*1000/vsFISHMIP_Annual_kg_ha!$A$6</f>
        <v>976.95432000000005</v>
      </c>
      <c r="P24">
        <f>vsFISHMIP_Annual_tonnes!O33*1000/vsFISHMIP_Annual_kg_ha!$A$6</f>
        <v>1434.4639999999999</v>
      </c>
      <c r="Q24">
        <f>vsFISHMIP_Annual_tonnes!P33*1000/vsFISHMIP_Annual_kg_ha!$A$6</f>
        <v>2746.5808000000002</v>
      </c>
      <c r="R24">
        <f>vsFISHMIP_Annual_tonnes!Q33*1000/vsFISHMIP_Annual_kg_ha!$A$6</f>
        <v>1431.3512000000001</v>
      </c>
      <c r="S24">
        <f t="shared" si="3"/>
        <v>669.76440000000002</v>
      </c>
      <c r="T24">
        <f t="shared" si="4"/>
        <v>3144.6373945454543</v>
      </c>
      <c r="U24">
        <f t="shared" si="5"/>
        <v>10820.771000000001</v>
      </c>
      <c r="V24">
        <f>FishBiomass_Calculations!P23</f>
        <v>1545.8206455246891</v>
      </c>
      <c r="W24">
        <f>FishBiomass_Calculations!Q23</f>
        <v>272.03252082559811</v>
      </c>
      <c r="X24">
        <f>FishBiomass_Calculations!R23</f>
        <v>865.74790676274847</v>
      </c>
      <c r="Y24">
        <f>FishBiomass_Calculations!S23</f>
        <v>1466.4408626921729</v>
      </c>
      <c r="Z24">
        <f t="shared" si="6"/>
        <v>0.49157357481215469</v>
      </c>
      <c r="AA24">
        <f t="shared" si="7"/>
        <v>0.40616151116063814</v>
      </c>
      <c r="AB24">
        <f t="shared" si="8"/>
        <v>0.27530929583946168</v>
      </c>
      <c r="AC24">
        <f t="shared" si="9"/>
        <v>0.13552092200196944</v>
      </c>
      <c r="AF24">
        <v>2045</v>
      </c>
      <c r="AG24">
        <f>vsFISHMIP_Annual_tonnes!U33*1000/vsFISHMIP_Annual_kg_ha!$A$6</f>
        <v>1157.2678800000001</v>
      </c>
      <c r="AH24">
        <f>vsFISHMIP_Annual_tonnes!V33*1000/vsFISHMIP_Annual_kg_ha!$A$6</f>
        <v>1458.93112</v>
      </c>
      <c r="AI24">
        <f>vsFISHMIP_Annual_tonnes!W33*1000/vsFISHMIP_Annual_kg_ha!$A$6</f>
        <v>518.15201999999999</v>
      </c>
      <c r="AJ24">
        <f>vsFISHMIP_Annual_tonnes!X33*1000/vsFISHMIP_Annual_kg_ha!$A$6</f>
        <v>6.3793404000000002</v>
      </c>
      <c r="AK24">
        <f>vsFISHMIP_Annual_tonnes!Y33*1000/vsFISHMIP_Annual_kg_ha!$A$6</f>
        <v>7.4433163999999996</v>
      </c>
      <c r="AL24">
        <f>vsFISHMIP_Annual_tonnes!Z33*1000/vsFISHMIP_Annual_kg_ha!$A$6</f>
        <v>3970.5952000000002</v>
      </c>
      <c r="AM24">
        <f>vsFISHMIP_Annual_tonnes!AA33*1000/vsFISHMIP_Annual_kg_ha!$A$6</f>
        <v>564.15611999999999</v>
      </c>
      <c r="AO24">
        <f>vsFISHMIP_Annual_tonnes!AC33*1000/vsFISHMIP_Annual_kg_ha!$A$6</f>
        <v>19934.240000000002</v>
      </c>
      <c r="AP24">
        <f>vsFISHMIP_Annual_tonnes!AD33*1000/vsFISHMIP_Annual_kg_ha!$A$6</f>
        <v>1772.9616000000001</v>
      </c>
      <c r="AQ24">
        <f>vsFISHMIP_Annual_tonnes!AE33*1000/vsFISHMIP_Annual_kg_ha!$A$6</f>
        <v>1027.2554399999999</v>
      </c>
      <c r="AR24">
        <f>vsFISHMIP_Annual_tonnes!AF33*1000/vsFISHMIP_Annual_kg_ha!$A$6</f>
        <v>1915.9015999999999</v>
      </c>
      <c r="AS24">
        <f>vsFISHMIP_Annual_tonnes!AG33*1000/vsFISHMIP_Annual_kg_ha!$A$6</f>
        <v>2335.7671999999998</v>
      </c>
      <c r="AT24">
        <f>vsFISHMIP_Annual_tonnes!AH33*1000/vsFISHMIP_Annual_kg_ha!$A$6</f>
        <v>952.976</v>
      </c>
      <c r="AU24">
        <f t="shared" si="10"/>
        <v>518.15201999999999</v>
      </c>
      <c r="AV24">
        <f t="shared" si="11"/>
        <v>1567.396418</v>
      </c>
      <c r="AW24">
        <f t="shared" si="12"/>
        <v>3970.5952000000002</v>
      </c>
      <c r="AX24">
        <f>FishBiomass_Calculations!AQ23</f>
        <v>1347.1665476986645</v>
      </c>
      <c r="AY24">
        <f>FishBiomass_Calculations!AR23</f>
        <v>223.99009213494662</v>
      </c>
      <c r="AZ24">
        <f>FishBiomass_Calculations!AS23</f>
        <v>814.51675443141528</v>
      </c>
      <c r="BA24">
        <f>FishBiomass_Calculations!AT23</f>
        <v>1412.4705816410597</v>
      </c>
      <c r="BB24">
        <f t="shared" si="13"/>
        <v>0.85949319025345927</v>
      </c>
      <c r="BC24">
        <f t="shared" si="14"/>
        <v>0.43228644005855005</v>
      </c>
      <c r="BD24">
        <f t="shared" si="15"/>
        <v>0.51966225332500104</v>
      </c>
      <c r="BE24">
        <f t="shared" si="16"/>
        <v>0.35573270769104332</v>
      </c>
      <c r="BH24">
        <v>2045</v>
      </c>
      <c r="BI24">
        <f>vsFISHMIP_Annual_tonnes!AL33/SUM(vsFISHMIP_Annual_tonnes!AL33:AM33)</f>
        <v>0.64906409685935296</v>
      </c>
      <c r="BJ24">
        <f>vsFISHMIP_Annual_tonnes!AP33/SUM(vsFISHMIP_Annual_tonnes!AP33:AQ33)</f>
        <v>0.86906113313452293</v>
      </c>
      <c r="BM24">
        <v>2045</v>
      </c>
      <c r="BN24">
        <f>vsFISHMIP_Annual_tonnes!AU33/SUM(vsFISHMIP_Annual_tonnes!AU33:AV33)</f>
        <v>0.64179276291757281</v>
      </c>
      <c r="BO24">
        <f>vsFISHMIP_Annual_tonnes!AY33/SUM(vsFISHMIP_Annual_tonnes!AY33:AZ33)</f>
        <v>0.8686436492537033</v>
      </c>
      <c r="BP24" s="5"/>
    </row>
    <row r="25" spans="4:68" x14ac:dyDescent="0.2">
      <c r="D25">
        <v>2046</v>
      </c>
      <c r="E25">
        <f>vsFISHMIP_Annual_tonnes!D34*1000/vsFISHMIP_Annual_kg_ha!$A$6</f>
        <v>973.34724000000006</v>
      </c>
      <c r="F25">
        <f>vsFISHMIP_Annual_tonnes!E34*1000/vsFISHMIP_Annual_kg_ha!$A$6</f>
        <v>1465.0250599999999</v>
      </c>
      <c r="G25">
        <f>vsFISHMIP_Annual_tonnes!F34*1000/vsFISHMIP_Annual_kg_ha!$A$6</f>
        <v>676.94105999999999</v>
      </c>
      <c r="H25">
        <f>vsFISHMIP_Annual_tonnes!G34*1000/vsFISHMIP_Annual_kg_ha!$A$6</f>
        <v>6.4851971999999991</v>
      </c>
      <c r="I25">
        <f>vsFISHMIP_Annual_tonnes!H34*1000/vsFISHMIP_Annual_kg_ha!$A$6</f>
        <v>8.4773106000000009</v>
      </c>
      <c r="J25">
        <f>vsFISHMIP_Annual_tonnes!I34*1000/vsFISHMIP_Annual_kg_ha!$A$6</f>
        <v>3949.3748000000001</v>
      </c>
      <c r="K25">
        <f>vsFISHMIP_Annual_tonnes!J34*1000/vsFISHMIP_Annual_kg_ha!$A$6</f>
        <v>10685.907999999999</v>
      </c>
      <c r="L25">
        <f>vsFISHMIP_Annual_tonnes!K34*1000/vsFISHMIP_Annual_kg_ha!$A$6</f>
        <v>6526.8216000000002</v>
      </c>
      <c r="M25">
        <f>vsFISHMIP_Annual_tonnes!L34*1000/vsFISHMIP_Annual_kg_ha!$A$6</f>
        <v>24228.006000000001</v>
      </c>
      <c r="N25">
        <f>vsFISHMIP_Annual_tonnes!M34*1000/vsFISHMIP_Annual_kg_ha!$A$6</f>
        <v>2828.9776000000002</v>
      </c>
      <c r="O25">
        <f>vsFISHMIP_Annual_tonnes!N34*1000/vsFISHMIP_Annual_kg_ha!$A$6</f>
        <v>920.08744000000002</v>
      </c>
      <c r="P25">
        <f>vsFISHMIP_Annual_tonnes!O34*1000/vsFISHMIP_Annual_kg_ha!$A$6</f>
        <v>1622.5788</v>
      </c>
      <c r="Q25">
        <f>vsFISHMIP_Annual_tonnes!P34*1000/vsFISHMIP_Annual_kg_ha!$A$6</f>
        <v>2697.8344000000002</v>
      </c>
      <c r="R25">
        <f>vsFISHMIP_Annual_tonnes!Q34*1000/vsFISHMIP_Annual_kg_ha!$A$6</f>
        <v>1264.6058800000001</v>
      </c>
      <c r="S25">
        <f t="shared" si="3"/>
        <v>676.94105999999999</v>
      </c>
      <c r="T25">
        <f t="shared" si="4"/>
        <v>3055.5910800000001</v>
      </c>
      <c r="U25">
        <f t="shared" si="5"/>
        <v>10685.907999999999</v>
      </c>
      <c r="V25">
        <f>FishBiomass_Calculations!P24</f>
        <v>1524.5016269781281</v>
      </c>
      <c r="W25">
        <f>FishBiomass_Calculations!Q24</f>
        <v>266.99817660612206</v>
      </c>
      <c r="X25">
        <f>FishBiomass_Calculations!R24</f>
        <v>860.37941764540858</v>
      </c>
      <c r="Y25">
        <f>FishBiomass_Calculations!S24</f>
        <v>1460.7853415239426</v>
      </c>
      <c r="Z25">
        <f t="shared" si="6"/>
        <v>0.49892200463490294</v>
      </c>
      <c r="AA25">
        <f t="shared" si="7"/>
        <v>0.39441864644186608</v>
      </c>
      <c r="AB25">
        <f t="shared" si="8"/>
        <v>0.28157544485481628</v>
      </c>
      <c r="AC25">
        <f t="shared" si="9"/>
        <v>0.13670203238919357</v>
      </c>
      <c r="AF25">
        <v>2046</v>
      </c>
      <c r="AG25">
        <f>vsFISHMIP_Annual_tonnes!U34*1000/vsFISHMIP_Annual_kg_ha!$A$6</f>
        <v>1032.2829999999999</v>
      </c>
      <c r="AH25">
        <f>vsFISHMIP_Annual_tonnes!V34*1000/vsFISHMIP_Annual_kg_ha!$A$6</f>
        <v>1347.9061999999999</v>
      </c>
      <c r="AI25">
        <f>vsFISHMIP_Annual_tonnes!W34*1000/vsFISHMIP_Annual_kg_ha!$A$6</f>
        <v>475.62263400000001</v>
      </c>
      <c r="AJ25">
        <f>vsFISHMIP_Annual_tonnes!X34*1000/vsFISHMIP_Annual_kg_ha!$A$6</f>
        <v>6.3758603999999997</v>
      </c>
      <c r="AK25">
        <f>vsFISHMIP_Annual_tonnes!Y34*1000/vsFISHMIP_Annual_kg_ha!$A$6</f>
        <v>8.8724399999999992</v>
      </c>
      <c r="AL25">
        <f>vsFISHMIP_Annual_tonnes!Z34*1000/vsFISHMIP_Annual_kg_ha!$A$6</f>
        <v>4089.989</v>
      </c>
      <c r="AM25">
        <f>vsFISHMIP_Annual_tonnes!AA34*1000/vsFISHMIP_Annual_kg_ha!$A$6</f>
        <v>541.52988000000005</v>
      </c>
      <c r="AO25">
        <f>vsFISHMIP_Annual_tonnes!AC34*1000/vsFISHMIP_Annual_kg_ha!$A$6</f>
        <v>19738.642</v>
      </c>
      <c r="AP25">
        <f>vsFISHMIP_Annual_tonnes!AD34*1000/vsFISHMIP_Annual_kg_ha!$A$6</f>
        <v>3940.1102000000001</v>
      </c>
      <c r="AQ25">
        <f>vsFISHMIP_Annual_tonnes!AE34*1000/vsFISHMIP_Annual_kg_ha!$A$6</f>
        <v>779.73005999999998</v>
      </c>
      <c r="AR25">
        <f>vsFISHMIP_Annual_tonnes!AF34*1000/vsFISHMIP_Annual_kg_ha!$A$6</f>
        <v>985.65859999999998</v>
      </c>
      <c r="AS25">
        <f>vsFISHMIP_Annual_tonnes!AG34*1000/vsFISHMIP_Annual_kg_ha!$A$6</f>
        <v>2397.7557999999999</v>
      </c>
      <c r="AT25">
        <f>vsFISHMIP_Annual_tonnes!AH34*1000/vsFISHMIP_Annual_kg_ha!$A$6</f>
        <v>1703.3298</v>
      </c>
      <c r="AU25">
        <f t="shared" si="10"/>
        <v>475.62263400000001</v>
      </c>
      <c r="AV25">
        <f t="shared" si="11"/>
        <v>1729.3915173999999</v>
      </c>
      <c r="AW25">
        <f t="shared" si="12"/>
        <v>4089.989</v>
      </c>
      <c r="AX25">
        <f>FishBiomass_Calculations!AQ24</f>
        <v>1305.0299560991334</v>
      </c>
      <c r="AY25">
        <f>FishBiomass_Calculations!AR24</f>
        <v>212.44045374419241</v>
      </c>
      <c r="AZ25">
        <f>FishBiomass_Calculations!AS24</f>
        <v>802.20053104523822</v>
      </c>
      <c r="BA25">
        <f>FishBiomass_Calculations!AT24</f>
        <v>1399.4958581107101</v>
      </c>
      <c r="BB25">
        <f t="shared" si="13"/>
        <v>0.75461799307373745</v>
      </c>
      <c r="BC25">
        <f t="shared" si="14"/>
        <v>0.44665757799952055</v>
      </c>
      <c r="BD25">
        <f t="shared" si="15"/>
        <v>0.46386288065716996</v>
      </c>
      <c r="BE25">
        <f t="shared" si="16"/>
        <v>0.34217594671054374</v>
      </c>
      <c r="BH25">
        <v>2046</v>
      </c>
      <c r="BI25">
        <f>vsFISHMIP_Annual_tonnes!AL34/SUM(vsFISHMIP_Annual_tonnes!AL34:AM34)</f>
        <v>0.64809881492616539</v>
      </c>
      <c r="BJ25">
        <f>vsFISHMIP_Annual_tonnes!AP34/SUM(vsFISHMIP_Annual_tonnes!AP34:AQ34)</f>
        <v>0.86744923681106756</v>
      </c>
      <c r="BM25">
        <v>2046</v>
      </c>
      <c r="BN25">
        <f>vsFISHMIP_Annual_tonnes!AU34/SUM(vsFISHMIP_Annual_tonnes!AU34:AV34)</f>
        <v>0.7343017203115576</v>
      </c>
      <c r="BO25">
        <f>vsFISHMIP_Annual_tonnes!AY34/SUM(vsFISHMIP_Annual_tonnes!AY34:AZ34)</f>
        <v>0.8740359509995772</v>
      </c>
      <c r="BP25" s="5"/>
    </row>
    <row r="26" spans="4:68" x14ac:dyDescent="0.2">
      <c r="D26">
        <v>2047</v>
      </c>
      <c r="E26">
        <f>vsFISHMIP_Annual_tonnes!D35*1000/vsFISHMIP_Annual_kg_ha!$A$6</f>
        <v>1012.10112</v>
      </c>
      <c r="F26">
        <f>vsFISHMIP_Annual_tonnes!E35*1000/vsFISHMIP_Annual_kg_ha!$A$6</f>
        <v>1441.3634400000001</v>
      </c>
      <c r="G26">
        <f>vsFISHMIP_Annual_tonnes!F35*1000/vsFISHMIP_Annual_kg_ha!$A$6</f>
        <v>660.15143999999998</v>
      </c>
      <c r="H26">
        <f>vsFISHMIP_Annual_tonnes!G35*1000/vsFISHMIP_Annual_kg_ha!$A$6</f>
        <v>6.4933316000000003</v>
      </c>
      <c r="I26">
        <f>vsFISHMIP_Annual_tonnes!H35*1000/vsFISHMIP_Annual_kg_ha!$A$6</f>
        <v>7.4073354</v>
      </c>
      <c r="J26">
        <f>vsFISHMIP_Annual_tonnes!I35*1000/vsFISHMIP_Annual_kg_ha!$A$6</f>
        <v>3927.5536000000002</v>
      </c>
      <c r="K26">
        <f>vsFISHMIP_Annual_tonnes!J35*1000/vsFISHMIP_Annual_kg_ha!$A$6</f>
        <v>10829.74</v>
      </c>
      <c r="L26">
        <f>vsFISHMIP_Annual_tonnes!K35*1000/vsFISHMIP_Annual_kg_ha!$A$6</f>
        <v>6387.2056000000002</v>
      </c>
      <c r="M26">
        <f>vsFISHMIP_Annual_tonnes!L35*1000/vsFISHMIP_Annual_kg_ha!$A$6</f>
        <v>21705.64</v>
      </c>
      <c r="N26">
        <f>vsFISHMIP_Annual_tonnes!M35*1000/vsFISHMIP_Annual_kg_ha!$A$6</f>
        <v>2184.165</v>
      </c>
      <c r="O26">
        <f>vsFISHMIP_Annual_tonnes!N35*1000/vsFISHMIP_Annual_kg_ha!$A$6</f>
        <v>969.09860000000003</v>
      </c>
      <c r="P26">
        <f>vsFISHMIP_Annual_tonnes!O35*1000/vsFISHMIP_Annual_kg_ha!$A$6</f>
        <v>1299.5826</v>
      </c>
      <c r="Q26">
        <f>vsFISHMIP_Annual_tonnes!P35*1000/vsFISHMIP_Annual_kg_ha!$A$6</f>
        <v>2610.6021999999998</v>
      </c>
      <c r="R26">
        <f>vsFISHMIP_Annual_tonnes!Q35*1000/vsFISHMIP_Annual_kg_ha!$A$6</f>
        <v>1089.0664999999999</v>
      </c>
      <c r="S26">
        <f t="shared" si="3"/>
        <v>660.15143999999998</v>
      </c>
      <c r="T26">
        <f t="shared" si="4"/>
        <v>2946.4209181818187</v>
      </c>
      <c r="U26">
        <f t="shared" si="5"/>
        <v>10829.74</v>
      </c>
      <c r="V26">
        <f>FishBiomass_Calculations!P25</f>
        <v>1520.7686866148306</v>
      </c>
      <c r="W26">
        <f>FishBiomass_Calculations!Q25</f>
        <v>266.11905676138042</v>
      </c>
      <c r="X26">
        <f>FishBiomass_Calculations!R25</f>
        <v>859.4419479147781</v>
      </c>
      <c r="Y26">
        <f>FishBiomass_Calculations!S25</f>
        <v>1459.797748964794</v>
      </c>
      <c r="Z26">
        <f t="shared" si="6"/>
        <v>0.51614101611567043</v>
      </c>
      <c r="AA26">
        <f t="shared" si="7"/>
        <v>0.40311819476055438</v>
      </c>
      <c r="AB26">
        <f t="shared" si="8"/>
        <v>0.29169014603830729</v>
      </c>
      <c r="AC26">
        <f t="shared" si="9"/>
        <v>0.134795271997739</v>
      </c>
      <c r="AF26">
        <v>2047</v>
      </c>
      <c r="AG26">
        <f>vsFISHMIP_Annual_tonnes!U35*1000/vsFISHMIP_Annual_kg_ha!$A$6</f>
        <v>1210.6935000000001</v>
      </c>
      <c r="AH26">
        <f>vsFISHMIP_Annual_tonnes!V35*1000/vsFISHMIP_Annual_kg_ha!$A$6</f>
        <v>1342.2221199999999</v>
      </c>
      <c r="AI26">
        <f>vsFISHMIP_Annual_tonnes!W35*1000/vsFISHMIP_Annual_kg_ha!$A$6</f>
        <v>515.36051199999997</v>
      </c>
      <c r="AJ26">
        <f>vsFISHMIP_Annual_tonnes!X35*1000/vsFISHMIP_Annual_kg_ha!$A$6</f>
        <v>6.6471456</v>
      </c>
      <c r="AK26">
        <f>vsFISHMIP_Annual_tonnes!Y35*1000/vsFISHMIP_Annual_kg_ha!$A$6</f>
        <v>7.4825372000000003</v>
      </c>
      <c r="AL26">
        <f>vsFISHMIP_Annual_tonnes!Z35*1000/vsFISHMIP_Annual_kg_ha!$A$6</f>
        <v>4090.8811999999998</v>
      </c>
      <c r="AM26">
        <f>vsFISHMIP_Annual_tonnes!AA35*1000/vsFISHMIP_Annual_kg_ha!$A$6</f>
        <v>524.64619999999991</v>
      </c>
      <c r="AO26">
        <f>vsFISHMIP_Annual_tonnes!AC35*1000/vsFISHMIP_Annual_kg_ha!$A$6</f>
        <v>23777.7</v>
      </c>
      <c r="AP26">
        <f>vsFISHMIP_Annual_tonnes!AD35*1000/vsFISHMIP_Annual_kg_ha!$A$6</f>
        <v>2227.0798</v>
      </c>
      <c r="AQ26">
        <f>vsFISHMIP_Annual_tonnes!AE35*1000/vsFISHMIP_Annual_kg_ha!$A$6</f>
        <v>855.57180000000005</v>
      </c>
      <c r="AR26">
        <f>vsFISHMIP_Annual_tonnes!AF35*1000/vsFISHMIP_Annual_kg_ha!$A$6</f>
        <v>1827.2331999999999</v>
      </c>
      <c r="AS26">
        <f>vsFISHMIP_Annual_tonnes!AG35*1000/vsFISHMIP_Annual_kg_ha!$A$6</f>
        <v>2862.6718000000001</v>
      </c>
      <c r="AT26">
        <f>vsFISHMIP_Annual_tonnes!AH35*1000/vsFISHMIP_Annual_kg_ha!$A$6</f>
        <v>1043.7159999999999</v>
      </c>
      <c r="AU26">
        <f t="shared" si="10"/>
        <v>515.36051199999997</v>
      </c>
      <c r="AV26">
        <f t="shared" si="11"/>
        <v>1650.0076131999999</v>
      </c>
      <c r="AW26">
        <f t="shared" si="12"/>
        <v>4090.8811999999998</v>
      </c>
      <c r="AX26">
        <f>FishBiomass_Calculations!AQ25</f>
        <v>1286.4705047900625</v>
      </c>
      <c r="AY26">
        <f>FishBiomass_Calculations!AR25</f>
        <v>206.95850497943297</v>
      </c>
      <c r="AZ26">
        <f>FishBiomass_Calculations!AS25</f>
        <v>796.35472849332427</v>
      </c>
      <c r="BA26">
        <f>FishBiomass_Calculations!AT25</f>
        <v>1393.3375034312048</v>
      </c>
      <c r="BB26">
        <f t="shared" si="13"/>
        <v>0.77967549634216593</v>
      </c>
      <c r="BC26">
        <f t="shared" si="14"/>
        <v>0.40158005931861729</v>
      </c>
      <c r="BD26">
        <f t="shared" si="15"/>
        <v>0.48263700247351338</v>
      </c>
      <c r="BE26">
        <f t="shared" si="16"/>
        <v>0.34059593405724048</v>
      </c>
      <c r="BH26">
        <v>2047</v>
      </c>
      <c r="BI26">
        <f>vsFISHMIP_Annual_tonnes!AL35/SUM(vsFISHMIP_Annual_tonnes!AL35:AM35)</f>
        <v>0.64678293414997323</v>
      </c>
      <c r="BJ26">
        <f>vsFISHMIP_Annual_tonnes!AP35/SUM(vsFISHMIP_Annual_tonnes!AP35:AQ35)</f>
        <v>0.86996264809803947</v>
      </c>
      <c r="BM26">
        <v>2047</v>
      </c>
      <c r="BN26">
        <f>vsFISHMIP_Annual_tonnes!AU35/SUM(vsFISHMIP_Annual_tonnes!AU35:AV35)</f>
        <v>0.70305726378956779</v>
      </c>
      <c r="BO26">
        <f>vsFISHMIP_Annual_tonnes!AY35/SUM(vsFISHMIP_Annual_tonnes!AY35:AZ35)</f>
        <v>0.87381643239133167</v>
      </c>
      <c r="BP26" s="5"/>
    </row>
    <row r="27" spans="4:68" x14ac:dyDescent="0.2">
      <c r="D27">
        <v>2048</v>
      </c>
      <c r="E27">
        <f>vsFISHMIP_Annual_tonnes!D36*1000/vsFISHMIP_Annual_kg_ha!$A$6</f>
        <v>948.56712000000005</v>
      </c>
      <c r="F27">
        <f>vsFISHMIP_Annual_tonnes!E36*1000/vsFISHMIP_Annual_kg_ha!$A$6</f>
        <v>1418.9620999999997</v>
      </c>
      <c r="G27">
        <f>vsFISHMIP_Annual_tonnes!F36*1000/vsFISHMIP_Annual_kg_ha!$A$6</f>
        <v>639.43460000000005</v>
      </c>
      <c r="H27">
        <f>vsFISHMIP_Annual_tonnes!G36*1000/vsFISHMIP_Annual_kg_ha!$A$6</f>
        <v>6.6450893999999998</v>
      </c>
      <c r="I27">
        <f>vsFISHMIP_Annual_tonnes!H36*1000/vsFISHMIP_Annual_kg_ha!$A$6</f>
        <v>7.9704935999999993</v>
      </c>
      <c r="J27">
        <f>vsFISHMIP_Annual_tonnes!I36*1000/vsFISHMIP_Annual_kg_ha!$A$6</f>
        <v>3993.9297999999999</v>
      </c>
      <c r="K27">
        <f>vsFISHMIP_Annual_tonnes!J36*1000/vsFISHMIP_Annual_kg_ha!$A$6</f>
        <v>10789.495000000001</v>
      </c>
      <c r="L27">
        <f>vsFISHMIP_Annual_tonnes!K36*1000/vsFISHMIP_Annual_kg_ha!$A$6</f>
        <v>6459.7043999999996</v>
      </c>
      <c r="M27">
        <f>vsFISHMIP_Annual_tonnes!L36*1000/vsFISHMIP_Annual_kg_ha!$A$6</f>
        <v>24547.22</v>
      </c>
      <c r="N27">
        <f>vsFISHMIP_Annual_tonnes!M36*1000/vsFISHMIP_Annual_kg_ha!$A$6</f>
        <v>3719.5111999999999</v>
      </c>
      <c r="O27">
        <f>vsFISHMIP_Annual_tonnes!N36*1000/vsFISHMIP_Annual_kg_ha!$A$6</f>
        <v>909.02099999999996</v>
      </c>
      <c r="P27">
        <f>vsFISHMIP_Annual_tonnes!O36*1000/vsFISHMIP_Annual_kg_ha!$A$6</f>
        <v>991.15111999999999</v>
      </c>
      <c r="Q27">
        <f>vsFISHMIP_Annual_tonnes!P36*1000/vsFISHMIP_Annual_kg_ha!$A$6</f>
        <v>2953.6961999999999</v>
      </c>
      <c r="R27">
        <f>vsFISHMIP_Annual_tonnes!Q36*1000/vsFISHMIP_Annual_kg_ha!$A$6</f>
        <v>1486.9975999999999</v>
      </c>
      <c r="S27">
        <f t="shared" si="3"/>
        <v>639.43460000000005</v>
      </c>
      <c r="T27">
        <f t="shared" si="4"/>
        <v>3119.1336490909093</v>
      </c>
      <c r="U27">
        <f t="shared" si="5"/>
        <v>10789.495000000001</v>
      </c>
      <c r="V27">
        <f>FishBiomass_Calculations!P26</f>
        <v>1503.7707291753959</v>
      </c>
      <c r="W27">
        <f>FishBiomass_Calculations!Q26</f>
        <v>262.1205512152726</v>
      </c>
      <c r="X27">
        <f>FishBiomass_Calculations!R26</f>
        <v>855.17804926699398</v>
      </c>
      <c r="Y27">
        <f>FishBiomass_Calculations!S26</f>
        <v>1455.3058763848828</v>
      </c>
      <c r="Z27">
        <f t="shared" si="6"/>
        <v>0.48211166892886398</v>
      </c>
      <c r="AA27">
        <f t="shared" si="7"/>
        <v>0.40992550483704288</v>
      </c>
      <c r="AB27">
        <f t="shared" si="8"/>
        <v>0.27417165965820056</v>
      </c>
      <c r="AC27">
        <f t="shared" si="9"/>
        <v>0.13488174158149965</v>
      </c>
      <c r="AF27">
        <v>2048</v>
      </c>
      <c r="AG27">
        <f>vsFISHMIP_Annual_tonnes!U36*1000/vsFISHMIP_Annual_kg_ha!$A$6</f>
        <v>1105.7784999999999</v>
      </c>
      <c r="AH27">
        <f>vsFISHMIP_Annual_tonnes!V36*1000/vsFISHMIP_Annual_kg_ha!$A$6</f>
        <v>1435.3689999999999</v>
      </c>
      <c r="AI27">
        <f>vsFISHMIP_Annual_tonnes!W36*1000/vsFISHMIP_Annual_kg_ha!$A$6</f>
        <v>466.50893400000001</v>
      </c>
      <c r="AJ27">
        <f>vsFISHMIP_Annual_tonnes!X36*1000/vsFISHMIP_Annual_kg_ha!$A$6</f>
        <v>6.6768248000000003</v>
      </c>
      <c r="AK27">
        <f>vsFISHMIP_Annual_tonnes!Y36*1000/vsFISHMIP_Annual_kg_ha!$A$6</f>
        <v>7.6781280000000001</v>
      </c>
      <c r="AL27">
        <f>vsFISHMIP_Annual_tonnes!Z36*1000/vsFISHMIP_Annual_kg_ha!$A$6</f>
        <v>3917.3697999999999</v>
      </c>
      <c r="AM27">
        <f>vsFISHMIP_Annual_tonnes!AA36*1000/vsFISHMIP_Annual_kg_ha!$A$6</f>
        <v>515.18762000000004</v>
      </c>
      <c r="AO27">
        <f>vsFISHMIP_Annual_tonnes!AC36*1000/vsFISHMIP_Annual_kg_ha!$A$6</f>
        <v>25792.288</v>
      </c>
      <c r="AP27">
        <f>vsFISHMIP_Annual_tonnes!AD36*1000/vsFISHMIP_Annual_kg_ha!$A$6</f>
        <v>3380.7395999999999</v>
      </c>
      <c r="AQ27">
        <f>vsFISHMIP_Annual_tonnes!AE36*1000/vsFISHMIP_Annual_kg_ha!$A$6</f>
        <v>984.78931999999998</v>
      </c>
      <c r="AR27">
        <f>vsFISHMIP_Annual_tonnes!AF36*1000/vsFISHMIP_Annual_kg_ha!$A$6</f>
        <v>1470.9441200000001</v>
      </c>
      <c r="AS27">
        <f>vsFISHMIP_Annual_tonnes!AG36*1000/vsFISHMIP_Annual_kg_ha!$A$6</f>
        <v>3126.2238000000002</v>
      </c>
      <c r="AT27">
        <f>vsFISHMIP_Annual_tonnes!AH36*1000/vsFISHMIP_Annual_kg_ha!$A$6</f>
        <v>1432.4884999999999</v>
      </c>
      <c r="AU27">
        <f t="shared" si="10"/>
        <v>466.50893400000001</v>
      </c>
      <c r="AV27">
        <f t="shared" si="11"/>
        <v>1783.5399193999997</v>
      </c>
      <c r="AW27">
        <f t="shared" si="12"/>
        <v>3917.3697999999999</v>
      </c>
      <c r="AX27">
        <f>FishBiomass_Calculations!AQ26</f>
        <v>1266.835764769924</v>
      </c>
      <c r="AY27">
        <f>FishBiomass_Calculations!AR26</f>
        <v>200.77407978263633</v>
      </c>
      <c r="AZ27">
        <f>FishBiomass_Calculations!AS26</f>
        <v>789.75982398966255</v>
      </c>
      <c r="BA27">
        <f>FishBiomass_Calculations!AT26</f>
        <v>1386.3899952575464</v>
      </c>
      <c r="BB27">
        <f t="shared" si="13"/>
        <v>0.7102929129817851</v>
      </c>
      <c r="BC27">
        <f t="shared" si="14"/>
        <v>0.43037563731338174</v>
      </c>
      <c r="BD27">
        <f t="shared" si="15"/>
        <v>0.44280468039949761</v>
      </c>
      <c r="BE27">
        <f t="shared" si="16"/>
        <v>0.35390837884581294</v>
      </c>
      <c r="BH27">
        <v>2048</v>
      </c>
      <c r="BI27">
        <f>vsFISHMIP_Annual_tonnes!AL36/SUM(vsFISHMIP_Annual_tonnes!AL36:AM36)</f>
        <v>0.682598943673564</v>
      </c>
      <c r="BJ27">
        <f>vsFISHMIP_Annual_tonnes!AP36/SUM(vsFISHMIP_Annual_tonnes!AP36:AQ36)</f>
        <v>0.87487621152785033</v>
      </c>
      <c r="BM27">
        <v>2048</v>
      </c>
      <c r="BN27">
        <f>vsFISHMIP_Annual_tonnes!AU36/SUM(vsFISHMIP_Annual_tonnes!AU36:AV36)</f>
        <v>0.64011465718426186</v>
      </c>
      <c r="BO27">
        <f>vsFISHMIP_Annual_tonnes!AY36/SUM(vsFISHMIP_Annual_tonnes!AY36:AZ36)</f>
        <v>0.87124475152326308</v>
      </c>
      <c r="BP27" s="5"/>
    </row>
    <row r="28" spans="4:68" x14ac:dyDescent="0.2">
      <c r="D28">
        <v>2049</v>
      </c>
      <c r="E28">
        <f>vsFISHMIP_Annual_tonnes!D37*1000/vsFISHMIP_Annual_kg_ha!$A$6</f>
        <v>1008.0804000000001</v>
      </c>
      <c r="F28">
        <f>vsFISHMIP_Annual_tonnes!E37*1000/vsFISHMIP_Annual_kg_ha!$A$6</f>
        <v>1460.6980000000001</v>
      </c>
      <c r="G28">
        <f>vsFISHMIP_Annual_tonnes!F37*1000/vsFISHMIP_Annual_kg_ha!$A$6</f>
        <v>661.63300000000004</v>
      </c>
      <c r="H28">
        <f>vsFISHMIP_Annual_tonnes!G37*1000/vsFISHMIP_Annual_kg_ha!$A$6</f>
        <v>6.5494260000000004</v>
      </c>
      <c r="I28">
        <f>vsFISHMIP_Annual_tonnes!H37*1000/vsFISHMIP_Annual_kg_ha!$A$6</f>
        <v>8.9121959999999998</v>
      </c>
      <c r="J28">
        <f>vsFISHMIP_Annual_tonnes!I37*1000/vsFISHMIP_Annual_kg_ha!$A$6</f>
        <v>4141.1270000000004</v>
      </c>
      <c r="K28">
        <f>vsFISHMIP_Annual_tonnes!J37*1000/vsFISHMIP_Annual_kg_ha!$A$6</f>
        <v>10954.54</v>
      </c>
      <c r="L28">
        <f>vsFISHMIP_Annual_tonnes!K37*1000/vsFISHMIP_Annual_kg_ha!$A$6</f>
        <v>6402.0056000000004</v>
      </c>
      <c r="M28">
        <f>vsFISHMIP_Annual_tonnes!L37*1000/vsFISHMIP_Annual_kg_ha!$A$6</f>
        <v>24417.322</v>
      </c>
      <c r="N28">
        <f>vsFISHMIP_Annual_tonnes!M37*1000/vsFISHMIP_Annual_kg_ha!$A$6</f>
        <v>4742.2889999999998</v>
      </c>
      <c r="O28">
        <f>vsFISHMIP_Annual_tonnes!N37*1000/vsFISHMIP_Annual_kg_ha!$A$6</f>
        <v>1059.5661200000002</v>
      </c>
      <c r="P28">
        <f>vsFISHMIP_Annual_tonnes!O37*1000/vsFISHMIP_Annual_kg_ha!$A$6</f>
        <v>1848.6218799999999</v>
      </c>
      <c r="Q28">
        <f>vsFISHMIP_Annual_tonnes!P37*1000/vsFISHMIP_Annual_kg_ha!$A$6</f>
        <v>2891.4112</v>
      </c>
      <c r="R28">
        <f>vsFISHMIP_Annual_tonnes!Q37*1000/vsFISHMIP_Annual_kg_ha!$A$6</f>
        <v>1840.1138000000001</v>
      </c>
      <c r="S28">
        <f t="shared" si="3"/>
        <v>661.63300000000004</v>
      </c>
      <c r="T28">
        <f t="shared" si="4"/>
        <v>3364.553272727273</v>
      </c>
      <c r="U28">
        <f t="shared" si="5"/>
        <v>10954.54</v>
      </c>
      <c r="V28">
        <f>FishBiomass_Calculations!P27</f>
        <v>1463.8532075101193</v>
      </c>
      <c r="W28">
        <f>FishBiomass_Calculations!Q27</f>
        <v>252.71819405233808</v>
      </c>
      <c r="X28">
        <f>FishBiomass_Calculations!R27</f>
        <v>845.15162876295256</v>
      </c>
      <c r="Y28">
        <f>FishBiomass_Calculations!S27</f>
        <v>1444.7433825131841</v>
      </c>
      <c r="Z28">
        <f t="shared" si="6"/>
        <v>0.43508100150351747</v>
      </c>
      <c r="AA28">
        <f t="shared" si="7"/>
        <v>0.38196128979712024</v>
      </c>
      <c r="AB28">
        <f t="shared" si="8"/>
        <v>0.25119282123236564</v>
      </c>
      <c r="AC28">
        <f t="shared" si="9"/>
        <v>0.13188535369930493</v>
      </c>
      <c r="AF28">
        <v>2049</v>
      </c>
      <c r="AG28">
        <f>vsFISHMIP_Annual_tonnes!U37*1000/vsFISHMIP_Annual_kg_ha!$A$6</f>
        <v>1185.0481199999999</v>
      </c>
      <c r="AH28">
        <f>vsFISHMIP_Annual_tonnes!V37*1000/vsFISHMIP_Annual_kg_ha!$A$6</f>
        <v>1477.4322</v>
      </c>
      <c r="AI28">
        <f>vsFISHMIP_Annual_tonnes!W37*1000/vsFISHMIP_Annual_kg_ha!$A$6</f>
        <v>493.06484799999998</v>
      </c>
      <c r="AJ28">
        <f>vsFISHMIP_Annual_tonnes!X37*1000/vsFISHMIP_Annual_kg_ha!$A$6</f>
        <v>6.544054</v>
      </c>
      <c r="AK28">
        <f>vsFISHMIP_Annual_tonnes!Y37*1000/vsFISHMIP_Annual_kg_ha!$A$6</f>
        <v>8.8149228000000015</v>
      </c>
      <c r="AL28">
        <f>vsFISHMIP_Annual_tonnes!Z37*1000/vsFISHMIP_Annual_kg_ha!$A$6</f>
        <v>3873.9112</v>
      </c>
      <c r="AM28">
        <f>vsFISHMIP_Annual_tonnes!AA37*1000/vsFISHMIP_Annual_kg_ha!$A$6</f>
        <v>531.70623999999998</v>
      </c>
      <c r="AO28">
        <f>vsFISHMIP_Annual_tonnes!AC37*1000/vsFISHMIP_Annual_kg_ha!$A$6</f>
        <v>22034.603999999999</v>
      </c>
      <c r="AP28">
        <f>vsFISHMIP_Annual_tonnes!AD37*1000/vsFISHMIP_Annual_kg_ha!$A$6</f>
        <v>4394.5200000000004</v>
      </c>
      <c r="AQ28">
        <f>vsFISHMIP_Annual_tonnes!AE37*1000/vsFISHMIP_Annual_kg_ha!$A$6</f>
        <v>994.32556</v>
      </c>
      <c r="AR28">
        <f>vsFISHMIP_Annual_tonnes!AF37*1000/vsFISHMIP_Annual_kg_ha!$A$6</f>
        <v>1963.13212</v>
      </c>
      <c r="AS28">
        <f>vsFISHMIP_Annual_tonnes!AG37*1000/vsFISHMIP_Annual_kg_ha!$A$6</f>
        <v>2584.991</v>
      </c>
      <c r="AT28">
        <f>vsFISHMIP_Annual_tonnes!AH37*1000/vsFISHMIP_Annual_kg_ha!$A$6</f>
        <v>1767.1094000000001</v>
      </c>
      <c r="AU28">
        <f t="shared" si="10"/>
        <v>493.06484799999998</v>
      </c>
      <c r="AV28">
        <f t="shared" si="11"/>
        <v>1926.5240687999999</v>
      </c>
      <c r="AW28">
        <f t="shared" si="12"/>
        <v>4394.5200000000004</v>
      </c>
      <c r="AX28">
        <f>FishBiomass_Calculations!AQ27</f>
        <v>1237.4196027491598</v>
      </c>
      <c r="AY28">
        <f>FishBiomass_Calculations!AR27</f>
        <v>190.39768739666562</v>
      </c>
      <c r="AZ28">
        <f>FishBiomass_Calculations!AS27</f>
        <v>778.69471855133577</v>
      </c>
      <c r="BA28">
        <f>FishBiomass_Calculations!AT27</f>
        <v>1374.733282043203</v>
      </c>
      <c r="BB28">
        <f t="shared" si="13"/>
        <v>0.64230684827100448</v>
      </c>
      <c r="BC28">
        <f t="shared" si="14"/>
        <v>0.38615141227156724</v>
      </c>
      <c r="BD28">
        <f t="shared" si="15"/>
        <v>0.40419672464116779</v>
      </c>
      <c r="BE28">
        <f t="shared" si="16"/>
        <v>0.3128289965782845</v>
      </c>
      <c r="BH28">
        <v>2049</v>
      </c>
      <c r="BI28">
        <f>vsFISHMIP_Annual_tonnes!AL37/SUM(vsFISHMIP_Annual_tonnes!AL37:AM37)</f>
        <v>0.63237650833429881</v>
      </c>
      <c r="BJ28">
        <f>vsFISHMIP_Annual_tonnes!AP37/SUM(vsFISHMIP_Annual_tonnes!AP37:AQ37)</f>
        <v>0.88076164082453734</v>
      </c>
      <c r="BM28">
        <v>2049</v>
      </c>
      <c r="BN28">
        <f>vsFISHMIP_Annual_tonnes!AU37/SUM(vsFISHMIP_Annual_tonnes!AU37:AV37)</f>
        <v>0.62714380806526571</v>
      </c>
      <c r="BO28">
        <f>vsFISHMIP_Annual_tonnes!AY37/SUM(vsFISHMIP_Annual_tonnes!AY37:AZ37)</f>
        <v>0.87310341833908989</v>
      </c>
      <c r="BP28" s="5"/>
    </row>
    <row r="29" spans="4:68" x14ac:dyDescent="0.2">
      <c r="D29">
        <v>2050</v>
      </c>
      <c r="E29">
        <f>vsFISHMIP_Annual_tonnes!D38*1000/vsFISHMIP_Annual_kg_ha!$A$6</f>
        <v>1299.3715999999999</v>
      </c>
      <c r="F29">
        <f>vsFISHMIP_Annual_tonnes!E38*1000/vsFISHMIP_Annual_kg_ha!$A$6</f>
        <v>1467.3987200000001</v>
      </c>
      <c r="G29">
        <f>vsFISHMIP_Annual_tonnes!F38*1000/vsFISHMIP_Annual_kg_ha!$A$6</f>
        <v>684.84493999999995</v>
      </c>
      <c r="H29">
        <f>vsFISHMIP_Annual_tonnes!G38*1000/vsFISHMIP_Annual_kg_ha!$A$6</f>
        <v>6.8394004000000006</v>
      </c>
      <c r="I29">
        <f>vsFISHMIP_Annual_tonnes!H38*1000/vsFISHMIP_Annual_kg_ha!$A$6</f>
        <v>8.2367440000000016</v>
      </c>
      <c r="J29">
        <f>vsFISHMIP_Annual_tonnes!I38*1000/vsFISHMIP_Annual_kg_ha!$A$6</f>
        <v>4236.7269999999999</v>
      </c>
      <c r="K29">
        <f>vsFISHMIP_Annual_tonnes!J38*1000/vsFISHMIP_Annual_kg_ha!$A$6</f>
        <v>11175.525</v>
      </c>
      <c r="L29">
        <f>vsFISHMIP_Annual_tonnes!K38*1000/vsFISHMIP_Annual_kg_ha!$A$6</f>
        <v>6542.1963999999998</v>
      </c>
      <c r="M29">
        <f>vsFISHMIP_Annual_tonnes!L38*1000/vsFISHMIP_Annual_kg_ha!$A$6</f>
        <v>25952.736000000001</v>
      </c>
      <c r="N29">
        <f>vsFISHMIP_Annual_tonnes!M38*1000/vsFISHMIP_Annual_kg_ha!$A$6</f>
        <v>3140.4438</v>
      </c>
      <c r="O29">
        <f>vsFISHMIP_Annual_tonnes!N38*1000/vsFISHMIP_Annual_kg_ha!$A$6</f>
        <v>1048.1241199999999</v>
      </c>
      <c r="P29">
        <f>vsFISHMIP_Annual_tonnes!O38*1000/vsFISHMIP_Annual_kg_ha!$A$6</f>
        <v>2855.6981999999998</v>
      </c>
      <c r="Q29">
        <f>vsFISHMIP_Annual_tonnes!P38*1000/vsFISHMIP_Annual_kg_ha!$A$6</f>
        <v>3247.5484000000001</v>
      </c>
      <c r="R29">
        <f>vsFISHMIP_Annual_tonnes!Q38*1000/vsFISHMIP_Annual_kg_ha!$A$6</f>
        <v>1324.9528800000001</v>
      </c>
      <c r="S29">
        <f t="shared" si="3"/>
        <v>684.84493999999995</v>
      </c>
      <c r="T29">
        <f t="shared" si="4"/>
        <v>3365.7119145454544</v>
      </c>
      <c r="U29">
        <f t="shared" si="5"/>
        <v>11175.525</v>
      </c>
      <c r="V29">
        <f>FishBiomass_Calculations!P28</f>
        <v>1402.41820173417</v>
      </c>
      <c r="W29">
        <f>FishBiomass_Calculations!Q28</f>
        <v>237.96948699623275</v>
      </c>
      <c r="X29">
        <f>FishBiomass_Calculations!R28</f>
        <v>829.42400469242807</v>
      </c>
      <c r="Y29">
        <f>FishBiomass_Calculations!S28</f>
        <v>1428.1748640878566</v>
      </c>
      <c r="Z29">
        <f t="shared" si="6"/>
        <v>0.41667802751429756</v>
      </c>
      <c r="AA29">
        <f t="shared" si="7"/>
        <v>0.34747936809788327</v>
      </c>
      <c r="AB29">
        <f t="shared" si="8"/>
        <v>0.24643345174848197</v>
      </c>
      <c r="AC29">
        <f t="shared" si="9"/>
        <v>0.12779487890616831</v>
      </c>
      <c r="AF29">
        <v>2050</v>
      </c>
      <c r="AG29">
        <f>vsFISHMIP_Annual_tonnes!U38*1000/vsFISHMIP_Annual_kg_ha!$A$6</f>
        <v>1352.4698800000001</v>
      </c>
      <c r="AH29">
        <f>vsFISHMIP_Annual_tonnes!V38*1000/vsFISHMIP_Annual_kg_ha!$A$6</f>
        <v>1406.2044000000001</v>
      </c>
      <c r="AI29">
        <f>vsFISHMIP_Annual_tonnes!W38*1000/vsFISHMIP_Annual_kg_ha!$A$6</f>
        <v>550.11554000000001</v>
      </c>
      <c r="AJ29">
        <f>vsFISHMIP_Annual_tonnes!X38*1000/vsFISHMIP_Annual_kg_ha!$A$6</f>
        <v>6.3941683999999999</v>
      </c>
      <c r="AK29">
        <f>vsFISHMIP_Annual_tonnes!Y38*1000/vsFISHMIP_Annual_kg_ha!$A$6</f>
        <v>8.4462530000000005</v>
      </c>
      <c r="AL29">
        <f>vsFISHMIP_Annual_tonnes!Z38*1000/vsFISHMIP_Annual_kg_ha!$A$6</f>
        <v>3853.165</v>
      </c>
      <c r="AM29">
        <f>vsFISHMIP_Annual_tonnes!AA38*1000/vsFISHMIP_Annual_kg_ha!$A$6</f>
        <v>533.36619999999994</v>
      </c>
      <c r="AO29">
        <f>vsFISHMIP_Annual_tonnes!AC38*1000/vsFISHMIP_Annual_kg_ha!$A$6</f>
        <v>19009.101999999999</v>
      </c>
      <c r="AP29">
        <f>vsFISHMIP_Annual_tonnes!AD38*1000/vsFISHMIP_Annual_kg_ha!$A$6</f>
        <v>2614.9223999999999</v>
      </c>
      <c r="AQ29">
        <f>vsFISHMIP_Annual_tonnes!AE38*1000/vsFISHMIP_Annual_kg_ha!$A$6</f>
        <v>807.78179999999998</v>
      </c>
      <c r="AR29">
        <f>vsFISHMIP_Annual_tonnes!AF38*1000/vsFISHMIP_Annual_kg_ha!$A$6</f>
        <v>2496.654</v>
      </c>
      <c r="AS29">
        <f>vsFISHMIP_Annual_tonnes!AG38*1000/vsFISHMIP_Annual_kg_ha!$A$6</f>
        <v>2367.6268</v>
      </c>
      <c r="AT29">
        <f>vsFISHMIP_Annual_tonnes!AH38*1000/vsFISHMIP_Annual_kg_ha!$A$6</f>
        <v>1244.883</v>
      </c>
      <c r="AU29">
        <f t="shared" si="10"/>
        <v>533.36619999999994</v>
      </c>
      <c r="AV29">
        <f t="shared" si="11"/>
        <v>1722.7189020000001</v>
      </c>
      <c r="AW29">
        <f t="shared" si="12"/>
        <v>3853.165</v>
      </c>
      <c r="AX29">
        <f>FishBiomass_Calculations!AQ28</f>
        <v>1203.352361161622</v>
      </c>
      <c r="AY29">
        <f>FishBiomass_Calculations!AR28</f>
        <v>175.03286310381102</v>
      </c>
      <c r="AZ29">
        <f>FishBiomass_Calculations!AS28</f>
        <v>762.31008364954994</v>
      </c>
      <c r="BA29">
        <f>FishBiomass_Calculations!AT28</f>
        <v>1357.4726249951195</v>
      </c>
      <c r="BB29">
        <f t="shared" si="13"/>
        <v>0.69851927657180946</v>
      </c>
      <c r="BC29">
        <f t="shared" si="14"/>
        <v>0.32816639506554979</v>
      </c>
      <c r="BD29">
        <f t="shared" si="15"/>
        <v>0.44250404564815643</v>
      </c>
      <c r="BE29">
        <f t="shared" si="16"/>
        <v>0.35230067360082412</v>
      </c>
      <c r="BH29">
        <v>2050</v>
      </c>
      <c r="BI29">
        <f>vsFISHMIP_Annual_tonnes!AL38/SUM(vsFISHMIP_Annual_tonnes!AL38:AM38)</f>
        <v>0.64657399979124097</v>
      </c>
      <c r="BJ29">
        <f>vsFISHMIP_Annual_tonnes!AP38/SUM(vsFISHMIP_Annual_tonnes!AP38:AQ38)</f>
        <v>0.88446152108745735</v>
      </c>
      <c r="BM29">
        <v>2050</v>
      </c>
      <c r="BN29">
        <f>vsFISHMIP_Annual_tonnes!AU38/SUM(vsFISHMIP_Annual_tonnes!AU38:AV38)</f>
        <v>0.73082012708878008</v>
      </c>
      <c r="BO29">
        <f>vsFISHMIP_Annual_tonnes!AY38/SUM(vsFISHMIP_Annual_tonnes!AY38:AZ38)</f>
        <v>0.8762626913147562</v>
      </c>
      <c r="BP29" s="5"/>
    </row>
    <row r="30" spans="4:68" x14ac:dyDescent="0.2">
      <c r="D30">
        <v>2051</v>
      </c>
      <c r="E30">
        <f>vsFISHMIP_Annual_tonnes!D39*1000/vsFISHMIP_Annual_kg_ha!$A$6</f>
        <v>949.31687999999997</v>
      </c>
      <c r="F30">
        <f>vsFISHMIP_Annual_tonnes!E39*1000/vsFISHMIP_Annual_kg_ha!$A$6</f>
        <v>1513.6122000000003</v>
      </c>
      <c r="G30">
        <f>vsFISHMIP_Annual_tonnes!F39*1000/vsFISHMIP_Annual_kg_ha!$A$6</f>
        <v>660.47267999999997</v>
      </c>
      <c r="H30">
        <f>vsFISHMIP_Annual_tonnes!G39*1000/vsFISHMIP_Annual_kg_ha!$A$6</f>
        <v>6.623076600000001</v>
      </c>
      <c r="I30">
        <f>vsFISHMIP_Annual_tonnes!H39*1000/vsFISHMIP_Annual_kg_ha!$A$6</f>
        <v>9.1645240000000001</v>
      </c>
      <c r="J30">
        <f>vsFISHMIP_Annual_tonnes!I39*1000/vsFISHMIP_Annual_kg_ha!$A$6</f>
        <v>4173.1210000000001</v>
      </c>
      <c r="K30">
        <f>vsFISHMIP_Annual_tonnes!J39*1000/vsFISHMIP_Annual_kg_ha!$A$6</f>
        <v>10935.941999999999</v>
      </c>
      <c r="L30">
        <f>vsFISHMIP_Annual_tonnes!K39*1000/vsFISHMIP_Annual_kg_ha!$A$6</f>
        <v>6612.9359999999997</v>
      </c>
      <c r="M30">
        <f>vsFISHMIP_Annual_tonnes!L39*1000/vsFISHMIP_Annual_kg_ha!$A$6</f>
        <v>23328.804</v>
      </c>
      <c r="N30">
        <f>vsFISHMIP_Annual_tonnes!M39*1000/vsFISHMIP_Annual_kg_ha!$A$6</f>
        <v>3771.6759999999999</v>
      </c>
      <c r="O30">
        <f>vsFISHMIP_Annual_tonnes!N39*1000/vsFISHMIP_Annual_kg_ha!$A$6</f>
        <v>979.03800000000001</v>
      </c>
      <c r="P30">
        <f>vsFISHMIP_Annual_tonnes!O39*1000/vsFISHMIP_Annual_kg_ha!$A$6</f>
        <v>2279.6795999999999</v>
      </c>
      <c r="Q30">
        <f>vsFISHMIP_Annual_tonnes!P39*1000/vsFISHMIP_Annual_kg_ha!$A$6</f>
        <v>2896.81</v>
      </c>
      <c r="R30">
        <f>vsFISHMIP_Annual_tonnes!Q39*1000/vsFISHMIP_Annual_kg_ha!$A$6</f>
        <v>1590.4678799999999</v>
      </c>
      <c r="S30">
        <f t="shared" si="3"/>
        <v>660.47267999999997</v>
      </c>
      <c r="T30">
        <f t="shared" si="4"/>
        <v>3305.7338399999994</v>
      </c>
      <c r="U30">
        <f t="shared" si="5"/>
        <v>10935.941999999999</v>
      </c>
      <c r="V30">
        <f>FishBiomass_Calculations!P29</f>
        <v>1394.4029207104832</v>
      </c>
      <c r="W30">
        <f>FishBiomass_Calculations!Q29</f>
        <v>235.99699331571145</v>
      </c>
      <c r="X30">
        <f>FishBiomass_Calculations!R29</f>
        <v>827.32059054427862</v>
      </c>
      <c r="Y30">
        <f>FishBiomass_Calculations!S29</f>
        <v>1425.9589886375384</v>
      </c>
      <c r="Z30">
        <f t="shared" si="6"/>
        <v>0.42181342727534393</v>
      </c>
      <c r="AA30">
        <f t="shared" si="7"/>
        <v>0.35731529927280481</v>
      </c>
      <c r="AB30">
        <f t="shared" si="8"/>
        <v>0.25026836115283824</v>
      </c>
      <c r="AC30">
        <f t="shared" si="9"/>
        <v>0.13039196702374048</v>
      </c>
      <c r="AF30">
        <v>2051</v>
      </c>
      <c r="AG30">
        <f>vsFISHMIP_Annual_tonnes!U39*1000/vsFISHMIP_Annual_kg_ha!$A$6</f>
        <v>877.07611999999995</v>
      </c>
      <c r="AH30">
        <f>vsFISHMIP_Annual_tonnes!V39*1000/vsFISHMIP_Annual_kg_ha!$A$6</f>
        <v>1348.3924999999999</v>
      </c>
      <c r="AI30">
        <f>vsFISHMIP_Annual_tonnes!W39*1000/vsFISHMIP_Annual_kg_ha!$A$6</f>
        <v>491.67879199999999</v>
      </c>
      <c r="AJ30">
        <f>vsFISHMIP_Annual_tonnes!X39*1000/vsFISHMIP_Annual_kg_ha!$A$6</f>
        <v>6.4371635999999999</v>
      </c>
      <c r="AK30">
        <f>vsFISHMIP_Annual_tonnes!Y39*1000/vsFISHMIP_Annual_kg_ha!$A$6</f>
        <v>9.1928520000000002</v>
      </c>
      <c r="AL30">
        <f>vsFISHMIP_Annual_tonnes!Z39*1000/vsFISHMIP_Annual_kg_ha!$A$6</f>
        <v>3832.9962</v>
      </c>
      <c r="AM30">
        <f>vsFISHMIP_Annual_tonnes!AA39*1000/vsFISHMIP_Annual_kg_ha!$A$6</f>
        <v>519.72965999999997</v>
      </c>
      <c r="AO30">
        <f>vsFISHMIP_Annual_tonnes!AC39*1000/vsFISHMIP_Annual_kg_ha!$A$6</f>
        <v>19916.080000000002</v>
      </c>
      <c r="AP30">
        <f>vsFISHMIP_Annual_tonnes!AD39*1000/vsFISHMIP_Annual_kg_ha!$A$6</f>
        <v>3653.6178</v>
      </c>
      <c r="AQ30">
        <f>vsFISHMIP_Annual_tonnes!AE39*1000/vsFISHMIP_Annual_kg_ha!$A$6</f>
        <v>841.65593999999999</v>
      </c>
      <c r="AR30">
        <f>vsFISHMIP_Annual_tonnes!AF39*1000/vsFISHMIP_Annual_kg_ha!$A$6</f>
        <v>1288.6561999999999</v>
      </c>
      <c r="AS30">
        <f>vsFISHMIP_Annual_tonnes!AG39*1000/vsFISHMIP_Annual_kg_ha!$A$6</f>
        <v>2499.3152</v>
      </c>
      <c r="AT30">
        <f>vsFISHMIP_Annual_tonnes!AH39*1000/vsFISHMIP_Annual_kg_ha!$A$6</f>
        <v>1522.4538</v>
      </c>
      <c r="AU30">
        <f t="shared" si="10"/>
        <v>491.67879199999999</v>
      </c>
      <c r="AV30">
        <f t="shared" si="11"/>
        <v>1687.5572212</v>
      </c>
      <c r="AW30">
        <f t="shared" si="12"/>
        <v>3832.9962</v>
      </c>
      <c r="AX30">
        <f>FishBiomass_Calculations!AQ29</f>
        <v>1191.0146187644696</v>
      </c>
      <c r="AY30">
        <f>FishBiomass_Calculations!AR29</f>
        <v>167.22948716731312</v>
      </c>
      <c r="AZ30">
        <f>FishBiomass_Calculations!AS29</f>
        <v>753.9887736700822</v>
      </c>
      <c r="BA30">
        <f>FishBiomass_Calculations!AT29</f>
        <v>1348.7064072180772</v>
      </c>
      <c r="BB30">
        <f t="shared" si="13"/>
        <v>0.70576250914772221</v>
      </c>
      <c r="BC30">
        <f t="shared" si="14"/>
        <v>0.34011938258934121</v>
      </c>
      <c r="BD30">
        <f t="shared" si="15"/>
        <v>0.44679301193350385</v>
      </c>
      <c r="BE30">
        <f t="shared" si="16"/>
        <v>0.35186740002979316</v>
      </c>
      <c r="BH30">
        <v>2051</v>
      </c>
      <c r="BI30">
        <f>vsFISHMIP_Annual_tonnes!AL39/SUM(vsFISHMIP_Annual_tonnes!AL39:AM39)</f>
        <v>0.65542807357714072</v>
      </c>
      <c r="BJ30">
        <f>vsFISHMIP_Annual_tonnes!AP39/SUM(vsFISHMIP_Annual_tonnes!AP39:AQ39)</f>
        <v>0.8832789514908943</v>
      </c>
      <c r="BM30">
        <v>2051</v>
      </c>
      <c r="BN30">
        <f>vsFISHMIP_Annual_tonnes!AU39/SUM(vsFISHMIP_Annual_tonnes!AU39:AV39)</f>
        <v>0.71547960919579778</v>
      </c>
      <c r="BO30">
        <f>vsFISHMIP_Annual_tonnes!AY39/SUM(vsFISHMIP_Annual_tonnes!AY39:AZ39)</f>
        <v>0.87938276706772445</v>
      </c>
      <c r="BP30" s="5"/>
    </row>
    <row r="31" spans="4:68" x14ac:dyDescent="0.2">
      <c r="D31">
        <v>2052</v>
      </c>
      <c r="E31">
        <f>vsFISHMIP_Annual_tonnes!D40*1000/vsFISHMIP_Annual_kg_ha!$A$6</f>
        <v>1029.9897599999999</v>
      </c>
      <c r="F31">
        <f>vsFISHMIP_Annual_tonnes!E40*1000/vsFISHMIP_Annual_kg_ha!$A$6</f>
        <v>1482.7582800000002</v>
      </c>
      <c r="G31">
        <f>vsFISHMIP_Annual_tonnes!F40*1000/vsFISHMIP_Annual_kg_ha!$A$6</f>
        <v>692.17156</v>
      </c>
      <c r="H31">
        <f>vsFISHMIP_Annual_tonnes!G40*1000/vsFISHMIP_Annual_kg_ha!$A$6</f>
        <v>6.5335986000000004</v>
      </c>
      <c r="I31">
        <f>vsFISHMIP_Annual_tonnes!H40*1000/vsFISHMIP_Annual_kg_ha!$A$6</f>
        <v>10.782793</v>
      </c>
      <c r="J31">
        <f>vsFISHMIP_Annual_tonnes!I40*1000/vsFISHMIP_Annual_kg_ha!$A$6</f>
        <v>4250.2784000000001</v>
      </c>
      <c r="K31">
        <f>vsFISHMIP_Annual_tonnes!J40*1000/vsFISHMIP_Annual_kg_ha!$A$6</f>
        <v>10977.543</v>
      </c>
      <c r="L31">
        <f>vsFISHMIP_Annual_tonnes!K40*1000/vsFISHMIP_Annual_kg_ha!$A$6</f>
        <v>6552.48</v>
      </c>
      <c r="M31">
        <f>vsFISHMIP_Annual_tonnes!L40*1000/vsFISHMIP_Annual_kg_ha!$A$6</f>
        <v>22411.236000000001</v>
      </c>
      <c r="N31">
        <f>vsFISHMIP_Annual_tonnes!M40*1000/vsFISHMIP_Annual_kg_ha!$A$6</f>
        <v>4488.8540000000003</v>
      </c>
      <c r="O31">
        <f>vsFISHMIP_Annual_tonnes!N40*1000/vsFISHMIP_Annual_kg_ha!$A$6</f>
        <v>979.21843999999999</v>
      </c>
      <c r="P31">
        <f>vsFISHMIP_Annual_tonnes!O40*1000/vsFISHMIP_Annual_kg_ha!$A$6</f>
        <v>1948.1</v>
      </c>
      <c r="Q31">
        <f>vsFISHMIP_Annual_tonnes!P40*1000/vsFISHMIP_Annual_kg_ha!$A$6</f>
        <v>2804.4983999999999</v>
      </c>
      <c r="R31">
        <f>vsFISHMIP_Annual_tonnes!Q40*1000/vsFISHMIP_Annual_kg_ha!$A$6</f>
        <v>1837.86888</v>
      </c>
      <c r="S31">
        <f t="shared" si="3"/>
        <v>692.17156</v>
      </c>
      <c r="T31">
        <f t="shared" si="4"/>
        <v>3367.614610909091</v>
      </c>
      <c r="U31">
        <f t="shared" si="5"/>
        <v>10977.543</v>
      </c>
      <c r="V31">
        <f>FishBiomass_Calculations!P30</f>
        <v>1389.1271047962637</v>
      </c>
      <c r="W31">
        <f>FishBiomass_Calculations!Q30</f>
        <v>234.6901530749397</v>
      </c>
      <c r="X31">
        <f>FishBiomass_Calculations!R30</f>
        <v>825.92701130042326</v>
      </c>
      <c r="Y31">
        <f>FishBiomass_Calculations!S30</f>
        <v>1424.490900178949</v>
      </c>
      <c r="Z31">
        <f t="shared" si="6"/>
        <v>0.41249586585600051</v>
      </c>
      <c r="AA31">
        <f t="shared" si="7"/>
        <v>0.33906355972634833</v>
      </c>
      <c r="AB31">
        <f t="shared" si="8"/>
        <v>0.24525579875586281</v>
      </c>
      <c r="AC31">
        <f t="shared" si="9"/>
        <v>0.12976409203579972</v>
      </c>
      <c r="AF31">
        <v>2052</v>
      </c>
      <c r="AG31">
        <f>vsFISHMIP_Annual_tonnes!U40*1000/vsFISHMIP_Annual_kg_ha!$A$6</f>
        <v>1232.53188</v>
      </c>
      <c r="AH31">
        <f>vsFISHMIP_Annual_tonnes!V40*1000/vsFISHMIP_Annual_kg_ha!$A$6</f>
        <v>1335.1615999999999</v>
      </c>
      <c r="AI31">
        <f>vsFISHMIP_Annual_tonnes!W40*1000/vsFISHMIP_Annual_kg_ha!$A$6</f>
        <v>507.68583799999999</v>
      </c>
      <c r="AJ31">
        <f>vsFISHMIP_Annual_tonnes!X40*1000/vsFISHMIP_Annual_kg_ha!$A$6</f>
        <v>6.3212475999999995</v>
      </c>
      <c r="AK31">
        <f>vsFISHMIP_Annual_tonnes!Y40*1000/vsFISHMIP_Annual_kg_ha!$A$6</f>
        <v>10.485986</v>
      </c>
      <c r="AL31">
        <f>vsFISHMIP_Annual_tonnes!Z40*1000/vsFISHMIP_Annual_kg_ha!$A$6</f>
        <v>3932.5203999999999</v>
      </c>
      <c r="AM31">
        <f>vsFISHMIP_Annual_tonnes!AA40*1000/vsFISHMIP_Annual_kg_ha!$A$6</f>
        <v>486.42505999999997</v>
      </c>
      <c r="AO31">
        <f>vsFISHMIP_Annual_tonnes!AC40*1000/vsFISHMIP_Annual_kg_ha!$A$6</f>
        <v>19747.831999999999</v>
      </c>
      <c r="AP31">
        <f>vsFISHMIP_Annual_tonnes!AD40*1000/vsFISHMIP_Annual_kg_ha!$A$6</f>
        <v>4150.2118</v>
      </c>
      <c r="AQ31">
        <f>vsFISHMIP_Annual_tonnes!AE40*1000/vsFISHMIP_Annual_kg_ha!$A$6</f>
        <v>807.08867999999995</v>
      </c>
      <c r="AR31">
        <f>vsFISHMIP_Annual_tonnes!AF40*1000/vsFISHMIP_Annual_kg_ha!$A$6</f>
        <v>1935.1596</v>
      </c>
      <c r="AS31">
        <f>vsFISHMIP_Annual_tonnes!AG40*1000/vsFISHMIP_Annual_kg_ha!$A$6</f>
        <v>2363.8352</v>
      </c>
      <c r="AT31">
        <f>vsFISHMIP_Annual_tonnes!AH40*1000/vsFISHMIP_Annual_kg_ha!$A$6</f>
        <v>1662.4603999999999</v>
      </c>
      <c r="AU31">
        <f t="shared" si="10"/>
        <v>486.42505999999997</v>
      </c>
      <c r="AV31">
        <f t="shared" si="11"/>
        <v>1841.3080457999999</v>
      </c>
      <c r="AW31">
        <f t="shared" si="12"/>
        <v>4150.2118</v>
      </c>
      <c r="AX31">
        <f>FishBiomass_Calculations!AQ30</f>
        <v>1186.0311440212854</v>
      </c>
      <c r="AY31">
        <f>FishBiomass_Calculations!AR30</f>
        <v>163.15770201630897</v>
      </c>
      <c r="AZ31">
        <f>FishBiomass_Calculations!AS30</f>
        <v>749.64673162481517</v>
      </c>
      <c r="BA31">
        <f>FishBiomass_Calculations!AT30</f>
        <v>1344.1322132197997</v>
      </c>
      <c r="BB31">
        <f t="shared" si="13"/>
        <v>0.64412423913891392</v>
      </c>
      <c r="BC31">
        <f t="shared" si="14"/>
        <v>0.33542207306570304</v>
      </c>
      <c r="BD31">
        <f t="shared" si="15"/>
        <v>0.40712727744537358</v>
      </c>
      <c r="BE31">
        <f t="shared" si="16"/>
        <v>0.32387075117944575</v>
      </c>
      <c r="BH31">
        <v>2052</v>
      </c>
      <c r="BI31">
        <f>vsFISHMIP_Annual_tonnes!AL40/SUM(vsFISHMIP_Annual_tonnes!AL40:AM40)</f>
        <v>0.67825099590113747</v>
      </c>
      <c r="BJ31">
        <f>vsFISHMIP_Annual_tonnes!AP40/SUM(vsFISHMIP_Annual_tonnes!AP40:AQ40)</f>
        <v>0.88519177133373927</v>
      </c>
      <c r="BM31">
        <v>2052</v>
      </c>
      <c r="BN31">
        <f>vsFISHMIP_Annual_tonnes!AU40/SUM(vsFISHMIP_Annual_tonnes!AU40:AV40)</f>
        <v>0.71035822993304787</v>
      </c>
      <c r="BO31">
        <f>vsFISHMIP_Annual_tonnes!AY40/SUM(vsFISHMIP_Annual_tonnes!AY40:AZ40)</f>
        <v>0.88485461012026423</v>
      </c>
      <c r="BP31" s="5"/>
    </row>
    <row r="32" spans="4:68" x14ac:dyDescent="0.2">
      <c r="D32">
        <v>2053</v>
      </c>
      <c r="E32">
        <f>vsFISHMIP_Annual_tonnes!D41*1000/vsFISHMIP_Annual_kg_ha!$A$6</f>
        <v>1206.7872</v>
      </c>
      <c r="F32">
        <f>vsFISHMIP_Annual_tonnes!E41*1000/vsFISHMIP_Annual_kg_ha!$A$6</f>
        <v>1472.5984000000001</v>
      </c>
      <c r="G32">
        <f>vsFISHMIP_Annual_tonnes!F41*1000/vsFISHMIP_Annual_kg_ha!$A$6</f>
        <v>707.41188</v>
      </c>
      <c r="H32">
        <f>vsFISHMIP_Annual_tonnes!G41*1000/vsFISHMIP_Annual_kg_ha!$A$6</f>
        <v>6.7992340000000002</v>
      </c>
      <c r="I32">
        <f>vsFISHMIP_Annual_tonnes!H41*1000/vsFISHMIP_Annual_kg_ha!$A$6</f>
        <v>8.1527294000000001</v>
      </c>
      <c r="J32">
        <f>vsFISHMIP_Annual_tonnes!I41*1000/vsFISHMIP_Annual_kg_ha!$A$6</f>
        <v>4124.9462000000003</v>
      </c>
      <c r="K32">
        <f>vsFISHMIP_Annual_tonnes!J41*1000/vsFISHMIP_Annual_kg_ha!$A$6</f>
        <v>11278.521000000001</v>
      </c>
      <c r="L32">
        <f>vsFISHMIP_Annual_tonnes!K41*1000/vsFISHMIP_Annual_kg_ha!$A$6</f>
        <v>6544.46</v>
      </c>
      <c r="M32">
        <f>vsFISHMIP_Annual_tonnes!L41*1000/vsFISHMIP_Annual_kg_ha!$A$6</f>
        <v>23554.245999999999</v>
      </c>
      <c r="N32">
        <f>vsFISHMIP_Annual_tonnes!M41*1000/vsFISHMIP_Annual_kg_ha!$A$6</f>
        <v>2330.6837999999998</v>
      </c>
      <c r="O32">
        <f>vsFISHMIP_Annual_tonnes!N41*1000/vsFISHMIP_Annual_kg_ha!$A$6</f>
        <v>1050.3436000000002</v>
      </c>
      <c r="P32">
        <f>vsFISHMIP_Annual_tonnes!O41*1000/vsFISHMIP_Annual_kg_ha!$A$6</f>
        <v>2026.9849999999999</v>
      </c>
      <c r="Q32">
        <f>vsFISHMIP_Annual_tonnes!P41*1000/vsFISHMIP_Annual_kg_ha!$A$6</f>
        <v>2954.5430000000001</v>
      </c>
      <c r="R32">
        <f>vsFISHMIP_Annual_tonnes!Q41*1000/vsFISHMIP_Annual_kg_ha!$A$6</f>
        <v>1115.9302</v>
      </c>
      <c r="S32">
        <f t="shared" si="3"/>
        <v>707.41188</v>
      </c>
      <c r="T32">
        <f t="shared" si="4"/>
        <v>3164.8372981818179</v>
      </c>
      <c r="U32">
        <f t="shared" si="5"/>
        <v>11278.521000000001</v>
      </c>
      <c r="V32">
        <f>FishBiomass_Calculations!P31</f>
        <v>1365.9494746713372</v>
      </c>
      <c r="W32">
        <f>FishBiomass_Calculations!Q31</f>
        <v>228.85525113576529</v>
      </c>
      <c r="X32">
        <f>FishBiomass_Calculations!R31</f>
        <v>819.70482898717978</v>
      </c>
      <c r="Y32">
        <f>FishBiomass_Calculations!S31</f>
        <v>1417.936042188928</v>
      </c>
      <c r="Z32">
        <f t="shared" si="6"/>
        <v>0.43160180002177928</v>
      </c>
      <c r="AA32">
        <f t="shared" si="7"/>
        <v>0.32351061327350805</v>
      </c>
      <c r="AB32">
        <f t="shared" si="8"/>
        <v>0.25900378179254135</v>
      </c>
      <c r="AC32">
        <f t="shared" si="9"/>
        <v>0.12572003387580055</v>
      </c>
      <c r="AF32">
        <v>2053</v>
      </c>
      <c r="AG32">
        <f>vsFISHMIP_Annual_tonnes!U41*1000/vsFISHMIP_Annual_kg_ha!$A$6</f>
        <v>1289.6972000000001</v>
      </c>
      <c r="AH32">
        <f>vsFISHMIP_Annual_tonnes!V41*1000/vsFISHMIP_Annual_kg_ha!$A$6</f>
        <v>1325.9159999999999</v>
      </c>
      <c r="AI32">
        <f>vsFISHMIP_Annual_tonnes!W41*1000/vsFISHMIP_Annual_kg_ha!$A$6</f>
        <v>530.33758400000011</v>
      </c>
      <c r="AJ32">
        <f>vsFISHMIP_Annual_tonnes!X41*1000/vsFISHMIP_Annual_kg_ha!$A$6</f>
        <v>6.4794823999999993</v>
      </c>
      <c r="AK32">
        <f>vsFISHMIP_Annual_tonnes!Y41*1000/vsFISHMIP_Annual_kg_ha!$A$6</f>
        <v>10.6577714</v>
      </c>
      <c r="AL32">
        <f>vsFISHMIP_Annual_tonnes!Z41*1000/vsFISHMIP_Annual_kg_ha!$A$6</f>
        <v>4123.6596</v>
      </c>
      <c r="AM32">
        <f>vsFISHMIP_Annual_tonnes!AA41*1000/vsFISHMIP_Annual_kg_ha!$A$6</f>
        <v>481.09616</v>
      </c>
      <c r="AO32">
        <f>vsFISHMIP_Annual_tonnes!AC41*1000/vsFISHMIP_Annual_kg_ha!$A$6</f>
        <v>21498.664000000001</v>
      </c>
      <c r="AP32">
        <f>vsFISHMIP_Annual_tonnes!AD41*1000/vsFISHMIP_Annual_kg_ha!$A$6</f>
        <v>4521.3770000000004</v>
      </c>
      <c r="AQ32">
        <f>vsFISHMIP_Annual_tonnes!AE41*1000/vsFISHMIP_Annual_kg_ha!$A$6</f>
        <v>868.64876000000004</v>
      </c>
      <c r="AR32">
        <f>vsFISHMIP_Annual_tonnes!AF41*1000/vsFISHMIP_Annual_kg_ha!$A$6</f>
        <v>2585.4337999999998</v>
      </c>
      <c r="AS32">
        <f>vsFISHMIP_Annual_tonnes!AG41*1000/vsFISHMIP_Annual_kg_ha!$A$6</f>
        <v>2537.2523999999999</v>
      </c>
      <c r="AT32">
        <f>vsFISHMIP_Annual_tonnes!AH41*1000/vsFISHMIP_Annual_kg_ha!$A$6</f>
        <v>1836.9931999999999</v>
      </c>
      <c r="AU32">
        <f t="shared" si="10"/>
        <v>481.09616</v>
      </c>
      <c r="AV32">
        <f t="shared" si="11"/>
        <v>2010.0411704000003</v>
      </c>
      <c r="AW32">
        <f t="shared" si="12"/>
        <v>4521.3770000000004</v>
      </c>
      <c r="AX32">
        <f>FishBiomass_Calculations!AQ31</f>
        <v>1181.964739986247</v>
      </c>
      <c r="AY32">
        <f>FishBiomass_Calculations!AR31</f>
        <v>158.9329484593203</v>
      </c>
      <c r="AZ32">
        <f>FishBiomass_Calculations!AS31</f>
        <v>745.14156819034156</v>
      </c>
      <c r="BA32">
        <f>FishBiomass_Calculations!AT31</f>
        <v>1339.38617637161</v>
      </c>
      <c r="BB32">
        <f t="shared" si="13"/>
        <v>0.58803011470209576</v>
      </c>
      <c r="BC32">
        <f t="shared" si="14"/>
        <v>0.33035588656396736</v>
      </c>
      <c r="BD32">
        <f t="shared" si="15"/>
        <v>0.37070960493911553</v>
      </c>
      <c r="BE32">
        <f t="shared" si="16"/>
        <v>0.2962341287558215</v>
      </c>
      <c r="BH32">
        <v>2053</v>
      </c>
      <c r="BI32">
        <f>vsFISHMIP_Annual_tonnes!AL41/SUM(vsFISHMIP_Annual_tonnes!AL41:AM41)</f>
        <v>0.65827178416961563</v>
      </c>
      <c r="BJ32">
        <f>vsFISHMIP_Annual_tonnes!AP41/SUM(vsFISHMIP_Annual_tonnes!AP41:AQ41)</f>
        <v>0.88093695252462734</v>
      </c>
      <c r="BM32">
        <v>2053</v>
      </c>
      <c r="BN32">
        <f>vsFISHMIP_Annual_tonnes!AU41/SUM(vsFISHMIP_Annual_tonnes!AU41:AV41)</f>
        <v>0.67650080871141249</v>
      </c>
      <c r="BO32">
        <f>vsFISHMIP_Annual_tonnes!AY41/SUM(vsFISHMIP_Annual_tonnes!AY41:AZ41)</f>
        <v>0.89053114873769246</v>
      </c>
      <c r="BP32" s="5"/>
    </row>
    <row r="33" spans="4:68" x14ac:dyDescent="0.2">
      <c r="D33">
        <v>2054</v>
      </c>
      <c r="E33">
        <f>vsFISHMIP_Annual_tonnes!D42*1000/vsFISHMIP_Annual_kg_ha!$A$6</f>
        <v>808.26711999999998</v>
      </c>
      <c r="F33">
        <f>vsFISHMIP_Annual_tonnes!E42*1000/vsFISHMIP_Annual_kg_ha!$A$6</f>
        <v>1508.56828</v>
      </c>
      <c r="G33">
        <f>vsFISHMIP_Annual_tonnes!F42*1000/vsFISHMIP_Annual_kg_ha!$A$6</f>
        <v>638.08879999999999</v>
      </c>
      <c r="H33">
        <f>vsFISHMIP_Annual_tonnes!G42*1000/vsFISHMIP_Annual_kg_ha!$A$6</f>
        <v>6.8544566000000007</v>
      </c>
      <c r="I33">
        <f>vsFISHMIP_Annual_tonnes!H42*1000/vsFISHMIP_Annual_kg_ha!$A$6</f>
        <v>9.3230079999999997</v>
      </c>
      <c r="J33">
        <f>vsFISHMIP_Annual_tonnes!I42*1000/vsFISHMIP_Annual_kg_ha!$A$6</f>
        <v>4044.4423999999999</v>
      </c>
      <c r="K33">
        <f>vsFISHMIP_Annual_tonnes!J42*1000/vsFISHMIP_Annual_kg_ha!$A$6</f>
        <v>10785.184999999999</v>
      </c>
      <c r="L33">
        <f>vsFISHMIP_Annual_tonnes!K42*1000/vsFISHMIP_Annual_kg_ha!$A$6</f>
        <v>6556.6319999999996</v>
      </c>
      <c r="M33">
        <f>vsFISHMIP_Annual_tonnes!L42*1000/vsFISHMIP_Annual_kg_ha!$A$6</f>
        <v>25785.488000000001</v>
      </c>
      <c r="N33">
        <f>vsFISHMIP_Annual_tonnes!M42*1000/vsFISHMIP_Annual_kg_ha!$A$6</f>
        <v>4001.7797999999998</v>
      </c>
      <c r="O33">
        <f>vsFISHMIP_Annual_tonnes!N42*1000/vsFISHMIP_Annual_kg_ha!$A$6</f>
        <v>945.30011999999999</v>
      </c>
      <c r="P33">
        <f>vsFISHMIP_Annual_tonnes!O42*1000/vsFISHMIP_Annual_kg_ha!$A$6</f>
        <v>1146.961</v>
      </c>
      <c r="Q33">
        <f>vsFISHMIP_Annual_tonnes!P42*1000/vsFISHMIP_Annual_kg_ha!$A$6</f>
        <v>3297.3560000000002</v>
      </c>
      <c r="R33">
        <f>vsFISHMIP_Annual_tonnes!Q42*1000/vsFISHMIP_Annual_kg_ha!$A$6</f>
        <v>1643.6096</v>
      </c>
      <c r="S33">
        <f t="shared" si="3"/>
        <v>638.08879999999999</v>
      </c>
      <c r="T33">
        <f t="shared" si="4"/>
        <v>3216.0172836363636</v>
      </c>
      <c r="U33">
        <f t="shared" si="5"/>
        <v>10785.184999999999</v>
      </c>
      <c r="V33">
        <f>FishBiomass_Calculations!P32</f>
        <v>1365.3858143510479</v>
      </c>
      <c r="W33">
        <f>FishBiomass_Calculations!Q32</f>
        <v>228.71120628000762</v>
      </c>
      <c r="X33">
        <f>FishBiomass_Calculations!R32</f>
        <v>819.55122343165328</v>
      </c>
      <c r="Y33">
        <f>FishBiomass_Calculations!S32</f>
        <v>1417.7742239469887</v>
      </c>
      <c r="Z33">
        <f t="shared" si="6"/>
        <v>0.42455798396929034</v>
      </c>
      <c r="AA33">
        <f t="shared" si="7"/>
        <v>0.35843162625642017</v>
      </c>
      <c r="AB33">
        <f t="shared" si="8"/>
        <v>0.25483420987868061</v>
      </c>
      <c r="AC33">
        <f t="shared" si="9"/>
        <v>0.13145571670277226</v>
      </c>
      <c r="AF33">
        <v>2054</v>
      </c>
      <c r="AG33">
        <f>vsFISHMIP_Annual_tonnes!U42*1000/vsFISHMIP_Annual_kg_ha!$A$6</f>
        <v>1222.8794</v>
      </c>
      <c r="AH33">
        <f>vsFISHMIP_Annual_tonnes!V42*1000/vsFISHMIP_Annual_kg_ha!$A$6</f>
        <v>1323.9441200000001</v>
      </c>
      <c r="AI33">
        <f>vsFISHMIP_Annual_tonnes!W42*1000/vsFISHMIP_Annual_kg_ha!$A$6</f>
        <v>531.72391599999992</v>
      </c>
      <c r="AJ33">
        <f>vsFISHMIP_Annual_tonnes!X42*1000/vsFISHMIP_Annual_kg_ha!$A$6</f>
        <v>6.5200680000000002</v>
      </c>
      <c r="AK33">
        <f>vsFISHMIP_Annual_tonnes!Y42*1000/vsFISHMIP_Annual_kg_ha!$A$6</f>
        <v>10.710232</v>
      </c>
      <c r="AL33">
        <f>vsFISHMIP_Annual_tonnes!Z42*1000/vsFISHMIP_Annual_kg_ha!$A$6</f>
        <v>4079.3827999999999</v>
      </c>
      <c r="AM33">
        <f>vsFISHMIP_Annual_tonnes!AA42*1000/vsFISHMIP_Annual_kg_ha!$A$6</f>
        <v>512.49595999999997</v>
      </c>
      <c r="AO33">
        <f>vsFISHMIP_Annual_tonnes!AC42*1000/vsFISHMIP_Annual_kg_ha!$A$6</f>
        <v>20256.276000000002</v>
      </c>
      <c r="AP33">
        <f>vsFISHMIP_Annual_tonnes!AD42*1000/vsFISHMIP_Annual_kg_ha!$A$6</f>
        <v>3573.8004000000001</v>
      </c>
      <c r="AQ33">
        <f>vsFISHMIP_Annual_tonnes!AE42*1000/vsFISHMIP_Annual_kg_ha!$A$6</f>
        <v>841.60843999999997</v>
      </c>
      <c r="AR33">
        <f>vsFISHMIP_Annual_tonnes!AF42*1000/vsFISHMIP_Annual_kg_ha!$A$6</f>
        <v>2730.7543999999998</v>
      </c>
      <c r="AS33">
        <f>vsFISHMIP_Annual_tonnes!AG42*1000/vsFISHMIP_Annual_kg_ha!$A$6</f>
        <v>2466.5500000000002</v>
      </c>
      <c r="AT33">
        <f>vsFISHMIP_Annual_tonnes!AH42*1000/vsFISHMIP_Annual_kg_ha!$A$6</f>
        <v>1515.56312</v>
      </c>
      <c r="AU33">
        <f t="shared" si="10"/>
        <v>512.49595999999997</v>
      </c>
      <c r="AV33">
        <f t="shared" si="11"/>
        <v>1879.8702556000001</v>
      </c>
      <c r="AW33">
        <f t="shared" si="12"/>
        <v>4079.3827999999999</v>
      </c>
      <c r="AX33">
        <f>FishBiomass_Calculations!AQ32</f>
        <v>1180.7278920925373</v>
      </c>
      <c r="AY33">
        <f>FishBiomass_Calculations!AR32</f>
        <v>157.33549867259771</v>
      </c>
      <c r="AZ33">
        <f>FishBiomass_Calculations!AS32</f>
        <v>743.43809075184208</v>
      </c>
      <c r="BA33">
        <f>FishBiomass_Calculations!AT32</f>
        <v>1337.5916206777335</v>
      </c>
      <c r="BB33">
        <f t="shared" si="13"/>
        <v>0.62809009748158562</v>
      </c>
      <c r="BC33">
        <f t="shared" si="14"/>
        <v>0.30699851501775294</v>
      </c>
      <c r="BD33">
        <f t="shared" si="15"/>
        <v>0.39547308572875856</v>
      </c>
      <c r="BE33">
        <f t="shared" si="16"/>
        <v>0.32789068500208746</v>
      </c>
      <c r="BH33">
        <v>2054</v>
      </c>
      <c r="BI33">
        <f>vsFISHMIP_Annual_tonnes!AL42/SUM(vsFISHMIP_Annual_tonnes!AL42:AM42)</f>
        <v>0.68049890737711893</v>
      </c>
      <c r="BJ33">
        <f>vsFISHMIP_Annual_tonnes!AP42/SUM(vsFISHMIP_Annual_tonnes!AP42:AQ42)</f>
        <v>0.87930379569627137</v>
      </c>
      <c r="BM33">
        <v>2054</v>
      </c>
      <c r="BN33">
        <f>vsFISHMIP_Annual_tonnes!AU42/SUM(vsFISHMIP_Annual_tonnes!AU42:AV42)</f>
        <v>0.69044263586507115</v>
      </c>
      <c r="BO33">
        <f>vsFISHMIP_Annual_tonnes!AY42/SUM(vsFISHMIP_Annual_tonnes!AY42:AZ42)</f>
        <v>0.88816979314467825</v>
      </c>
      <c r="BP33" s="5"/>
    </row>
    <row r="34" spans="4:68" x14ac:dyDescent="0.2">
      <c r="D34">
        <v>2055</v>
      </c>
      <c r="E34">
        <f>vsFISHMIP_Annual_tonnes!D43*1000/vsFISHMIP_Annual_kg_ha!$A$6</f>
        <v>1152.16212</v>
      </c>
      <c r="F34">
        <f>vsFISHMIP_Annual_tonnes!E43*1000/vsFISHMIP_Annual_kg_ha!$A$6</f>
        <v>1556.30944</v>
      </c>
      <c r="G34">
        <f>vsFISHMIP_Annual_tonnes!F43*1000/vsFISHMIP_Annual_kg_ha!$A$6</f>
        <v>696.12944000000005</v>
      </c>
      <c r="H34">
        <f>vsFISHMIP_Annual_tonnes!G43*1000/vsFISHMIP_Annual_kg_ha!$A$6</f>
        <v>6.7047679999999996</v>
      </c>
      <c r="I34">
        <f>vsFISHMIP_Annual_tonnes!H43*1000/vsFISHMIP_Annual_kg_ha!$A$6</f>
        <v>9.4234279999999995</v>
      </c>
      <c r="J34">
        <f>vsFISHMIP_Annual_tonnes!I43*1000/vsFISHMIP_Annual_kg_ha!$A$6</f>
        <v>4081.3822</v>
      </c>
      <c r="K34">
        <f>vsFISHMIP_Annual_tonnes!J43*1000/vsFISHMIP_Annual_kg_ha!$A$6</f>
        <v>10962.42</v>
      </c>
      <c r="L34">
        <f>vsFISHMIP_Annual_tonnes!K43*1000/vsFISHMIP_Annual_kg_ha!$A$6</f>
        <v>6542.6369999999997</v>
      </c>
      <c r="M34">
        <f>vsFISHMIP_Annual_tonnes!L43*1000/vsFISHMIP_Annual_kg_ha!$A$6</f>
        <v>25332</v>
      </c>
      <c r="N34">
        <f>vsFISHMIP_Annual_tonnes!M43*1000/vsFISHMIP_Annual_kg_ha!$A$6</f>
        <v>3579.7392</v>
      </c>
      <c r="O34">
        <f>vsFISHMIP_Annual_tonnes!N43*1000/vsFISHMIP_Annual_kg_ha!$A$6</f>
        <v>1004.6988</v>
      </c>
      <c r="P34">
        <f>vsFISHMIP_Annual_tonnes!O43*1000/vsFISHMIP_Annual_kg_ha!$A$6</f>
        <v>2113.2997999999998</v>
      </c>
      <c r="Q34">
        <f>vsFISHMIP_Annual_tonnes!P43*1000/vsFISHMIP_Annual_kg_ha!$A$6</f>
        <v>3137.2498000000001</v>
      </c>
      <c r="R34">
        <f>vsFISHMIP_Annual_tonnes!Q43*1000/vsFISHMIP_Annual_kg_ha!$A$6</f>
        <v>1519.9208000000001</v>
      </c>
      <c r="S34">
        <f t="shared" si="3"/>
        <v>696.12944000000005</v>
      </c>
      <c r="T34">
        <f t="shared" si="4"/>
        <v>3304.1771454545451</v>
      </c>
      <c r="U34">
        <f t="shared" si="5"/>
        <v>10962.42</v>
      </c>
      <c r="V34">
        <f>FishBiomass_Calculations!P33</f>
        <v>1341.0338384189899</v>
      </c>
      <c r="W34">
        <f>FishBiomass_Calculations!Q33</f>
        <v>222.36943358989987</v>
      </c>
      <c r="X34">
        <f>FishBiomass_Calculations!R33</f>
        <v>812.78852779797433</v>
      </c>
      <c r="Y34">
        <f>FishBiomass_Calculations!S33</f>
        <v>1410.6499535098867</v>
      </c>
      <c r="Z34">
        <f t="shared" si="6"/>
        <v>0.405860151978779</v>
      </c>
      <c r="AA34">
        <f t="shared" si="7"/>
        <v>0.31943690470826785</v>
      </c>
      <c r="AB34">
        <f t="shared" si="8"/>
        <v>0.24598818163127317</v>
      </c>
      <c r="AC34">
        <f t="shared" si="9"/>
        <v>0.12868052432855945</v>
      </c>
      <c r="AF34">
        <v>2055</v>
      </c>
      <c r="AG34">
        <f>vsFISHMIP_Annual_tonnes!U43*1000/vsFISHMIP_Annual_kg_ha!$A$6</f>
        <v>1213.4462000000001</v>
      </c>
      <c r="AH34">
        <f>vsFISHMIP_Annual_tonnes!V43*1000/vsFISHMIP_Annual_kg_ha!$A$6</f>
        <v>1312.5714</v>
      </c>
      <c r="AI34">
        <f>vsFISHMIP_Annual_tonnes!W43*1000/vsFISHMIP_Annual_kg_ha!$A$6</f>
        <v>521.06533999999999</v>
      </c>
      <c r="AJ34">
        <f>vsFISHMIP_Annual_tonnes!X43*1000/vsFISHMIP_Annual_kg_ha!$A$6</f>
        <v>6.2431436000000007</v>
      </c>
      <c r="AK34">
        <f>vsFISHMIP_Annual_tonnes!Y43*1000/vsFISHMIP_Annual_kg_ha!$A$6</f>
        <v>10.047929999999999</v>
      </c>
      <c r="AL34">
        <f>vsFISHMIP_Annual_tonnes!Z43*1000/vsFISHMIP_Annual_kg_ha!$A$6</f>
        <v>3931.6579999999999</v>
      </c>
      <c r="AM34">
        <f>vsFISHMIP_Annual_tonnes!AA43*1000/vsFISHMIP_Annual_kg_ha!$A$6</f>
        <v>513.27200000000005</v>
      </c>
      <c r="AO34">
        <f>vsFISHMIP_Annual_tonnes!AC43*1000/vsFISHMIP_Annual_kg_ha!$A$6</f>
        <v>18535.277999999998</v>
      </c>
      <c r="AP34">
        <f>vsFISHMIP_Annual_tonnes!AD43*1000/vsFISHMIP_Annual_kg_ha!$A$6</f>
        <v>2572.0410000000002</v>
      </c>
      <c r="AQ34">
        <f>vsFISHMIP_Annual_tonnes!AE43*1000/vsFISHMIP_Annual_kg_ha!$A$6</f>
        <v>820.81150000000002</v>
      </c>
      <c r="AR34">
        <f>vsFISHMIP_Annual_tonnes!AF43*1000/vsFISHMIP_Annual_kg_ha!$A$6</f>
        <v>2214.6363999999999</v>
      </c>
      <c r="AS34">
        <f>vsFISHMIP_Annual_tonnes!AG43*1000/vsFISHMIP_Annual_kg_ha!$A$6</f>
        <v>2209.2004000000002</v>
      </c>
      <c r="AT34">
        <f>vsFISHMIP_Annual_tonnes!AH43*1000/vsFISHMIP_Annual_kg_ha!$A$6</f>
        <v>1245.7352000000001</v>
      </c>
      <c r="AU34">
        <f t="shared" si="10"/>
        <v>513.27200000000005</v>
      </c>
      <c r="AV34">
        <f t="shared" si="11"/>
        <v>1655.4437439999997</v>
      </c>
      <c r="AW34">
        <f t="shared" si="12"/>
        <v>3931.6579999999999</v>
      </c>
      <c r="AX34">
        <f>FishBiomass_Calculations!AQ33</f>
        <v>1178.9620959387667</v>
      </c>
      <c r="AY34">
        <f>FishBiomass_Calculations!AR33</f>
        <v>154.52717589510368</v>
      </c>
      <c r="AZ34">
        <f>FishBiomass_Calculations!AS33</f>
        <v>740.44337096080574</v>
      </c>
      <c r="BA34">
        <f>FishBiomass_Calculations!AT33</f>
        <v>1334.436784968666</v>
      </c>
      <c r="BB34">
        <f t="shared" si="13"/>
        <v>0.71217285408326558</v>
      </c>
      <c r="BC34">
        <f t="shared" si="14"/>
        <v>0.30106293718555399</v>
      </c>
      <c r="BD34">
        <f t="shared" si="15"/>
        <v>0.44727788162205639</v>
      </c>
      <c r="BE34">
        <f t="shared" si="16"/>
        <v>0.33940815426180659</v>
      </c>
      <c r="BH34">
        <v>2055</v>
      </c>
      <c r="BI34">
        <f>vsFISHMIP_Annual_tonnes!AL43/SUM(vsFISHMIP_Annual_tonnes!AL43:AM43)</f>
        <v>0.64696173049796613</v>
      </c>
      <c r="BJ34">
        <f>vsFISHMIP_Annual_tonnes!AP43/SUM(vsFISHMIP_Annual_tonnes!AP43:AQ43)</f>
        <v>0.87949757923188299</v>
      </c>
      <c r="BM34">
        <v>2055</v>
      </c>
      <c r="BN34">
        <f>vsFISHMIP_Annual_tonnes!AU43/SUM(vsFISHMIP_Annual_tonnes!AU43:AV43)</f>
        <v>0.67354378220456301</v>
      </c>
      <c r="BO34">
        <f>vsFISHMIP_Annual_tonnes!AY43/SUM(vsFISHMIP_Annual_tonnes!AY43:AZ43)</f>
        <v>0.88346935542829108</v>
      </c>
      <c r="BP34" s="5"/>
    </row>
    <row r="35" spans="4:68" x14ac:dyDescent="0.2">
      <c r="D35">
        <v>2056</v>
      </c>
      <c r="E35">
        <f>vsFISHMIP_Annual_tonnes!D44*1000/vsFISHMIP_Annual_kg_ha!$A$6</f>
        <v>1120.2883999999999</v>
      </c>
      <c r="F35">
        <f>vsFISHMIP_Annual_tonnes!E44*1000/vsFISHMIP_Annual_kg_ha!$A$6</f>
        <v>1579.0576400000002</v>
      </c>
      <c r="G35">
        <f>vsFISHMIP_Annual_tonnes!F44*1000/vsFISHMIP_Annual_kg_ha!$A$6</f>
        <v>691.00088000000005</v>
      </c>
      <c r="H35">
        <f>vsFISHMIP_Annual_tonnes!G44*1000/vsFISHMIP_Annual_kg_ha!$A$6</f>
        <v>6.7944556000000009</v>
      </c>
      <c r="I35">
        <f>vsFISHMIP_Annual_tonnes!H44*1000/vsFISHMIP_Annual_kg_ha!$A$6</f>
        <v>9.0824239999999996</v>
      </c>
      <c r="J35">
        <f>vsFISHMIP_Annual_tonnes!I44*1000/vsFISHMIP_Annual_kg_ha!$A$6</f>
        <v>4029.998</v>
      </c>
      <c r="K35">
        <f>vsFISHMIP_Annual_tonnes!J44*1000/vsFISHMIP_Annual_kg_ha!$A$6</f>
        <v>11094.789000000001</v>
      </c>
      <c r="L35">
        <f>vsFISHMIP_Annual_tonnes!K44*1000/vsFISHMIP_Annual_kg_ha!$A$6</f>
        <v>6548.2676000000001</v>
      </c>
      <c r="M35">
        <f>vsFISHMIP_Annual_tonnes!L44*1000/vsFISHMIP_Annual_kg_ha!$A$6</f>
        <v>25862.062000000002</v>
      </c>
      <c r="N35">
        <f>vsFISHMIP_Annual_tonnes!M44*1000/vsFISHMIP_Annual_kg_ha!$A$6</f>
        <v>3742.6689999999999</v>
      </c>
      <c r="O35">
        <f>vsFISHMIP_Annual_tonnes!N44*1000/vsFISHMIP_Annual_kg_ha!$A$6</f>
        <v>1041.02756</v>
      </c>
      <c r="P35">
        <f>vsFISHMIP_Annual_tonnes!O44*1000/vsFISHMIP_Annual_kg_ha!$A$6</f>
        <v>2345.8791999999999</v>
      </c>
      <c r="Q35">
        <f>vsFISHMIP_Annual_tonnes!P44*1000/vsFISHMIP_Annual_kg_ha!$A$6</f>
        <v>3165.4982</v>
      </c>
      <c r="R35">
        <f>vsFISHMIP_Annual_tonnes!Q44*1000/vsFISHMIP_Annual_kg_ha!$A$6</f>
        <v>1519.3406</v>
      </c>
      <c r="S35">
        <f t="shared" si="3"/>
        <v>691.00088000000005</v>
      </c>
      <c r="T35">
        <f t="shared" si="4"/>
        <v>3352.5287345454549</v>
      </c>
      <c r="U35">
        <f t="shared" si="5"/>
        <v>11094.789000000001</v>
      </c>
      <c r="V35">
        <f>FishBiomass_Calculations!P34</f>
        <v>1324.1060878243443</v>
      </c>
      <c r="W35">
        <f>FishBiomass_Calculations!Q34</f>
        <v>217.79829621978712</v>
      </c>
      <c r="X35">
        <f>FishBiomass_Calculations!R34</f>
        <v>807.91398999216051</v>
      </c>
      <c r="Y35">
        <f>FishBiomass_Calculations!S34</f>
        <v>1405.514793291889</v>
      </c>
      <c r="Z35">
        <f t="shared" si="6"/>
        <v>0.39495741652572897</v>
      </c>
      <c r="AA35">
        <f t="shared" si="7"/>
        <v>0.31519250195424803</v>
      </c>
      <c r="AB35">
        <f t="shared" si="8"/>
        <v>0.24098644753352122</v>
      </c>
      <c r="AC35">
        <f t="shared" si="9"/>
        <v>0.12668242661414192</v>
      </c>
      <c r="AF35">
        <v>2056</v>
      </c>
      <c r="AG35">
        <f>vsFISHMIP_Annual_tonnes!U44*1000/vsFISHMIP_Annual_kg_ha!$A$6</f>
        <v>964.73393999999996</v>
      </c>
      <c r="AH35">
        <f>vsFISHMIP_Annual_tonnes!V44*1000/vsFISHMIP_Annual_kg_ha!$A$6</f>
        <v>1251.26712</v>
      </c>
      <c r="AI35">
        <f>vsFISHMIP_Annual_tonnes!W44*1000/vsFISHMIP_Annual_kg_ha!$A$6</f>
        <v>495.11662000000001</v>
      </c>
      <c r="AJ35">
        <f>vsFISHMIP_Annual_tonnes!X44*1000/vsFISHMIP_Annual_kg_ha!$A$6</f>
        <v>6.4766724</v>
      </c>
      <c r="AK35">
        <f>vsFISHMIP_Annual_tonnes!Y44*1000/vsFISHMIP_Annual_kg_ha!$A$6</f>
        <v>11.257932</v>
      </c>
      <c r="AL35">
        <f>vsFISHMIP_Annual_tonnes!Z44*1000/vsFISHMIP_Annual_kg_ha!$A$6</f>
        <v>3976.8708000000001</v>
      </c>
      <c r="AM35">
        <f>vsFISHMIP_Annual_tonnes!AA44*1000/vsFISHMIP_Annual_kg_ha!$A$6</f>
        <v>494.40476000000001</v>
      </c>
      <c r="AO35">
        <f>vsFISHMIP_Annual_tonnes!AC44*1000/vsFISHMIP_Annual_kg_ha!$A$6</f>
        <v>18947.173999999999</v>
      </c>
      <c r="AP35">
        <f>vsFISHMIP_Annual_tonnes!AD44*1000/vsFISHMIP_Annual_kg_ha!$A$6</f>
        <v>4152.8897999999999</v>
      </c>
      <c r="AQ35">
        <f>vsFISHMIP_Annual_tonnes!AE44*1000/vsFISHMIP_Annual_kg_ha!$A$6</f>
        <v>746.43039999999996</v>
      </c>
      <c r="AR35">
        <f>vsFISHMIP_Annual_tonnes!AF44*1000/vsFISHMIP_Annual_kg_ha!$A$6</f>
        <v>1519.7574</v>
      </c>
      <c r="AS35">
        <f>vsFISHMIP_Annual_tonnes!AG44*1000/vsFISHMIP_Annual_kg_ha!$A$6</f>
        <v>2423.3152</v>
      </c>
      <c r="AT35">
        <f>vsFISHMIP_Annual_tonnes!AH44*1000/vsFISHMIP_Annual_kg_ha!$A$6</f>
        <v>1794.9184</v>
      </c>
      <c r="AU35">
        <f t="shared" si="10"/>
        <v>494.40476000000001</v>
      </c>
      <c r="AV35">
        <f t="shared" si="11"/>
        <v>1781.9704439999998</v>
      </c>
      <c r="AW35">
        <f t="shared" si="12"/>
        <v>4152.8897999999999</v>
      </c>
      <c r="AX35">
        <f>FishBiomass_Calculations!AQ34</f>
        <v>1178.3659652045026</v>
      </c>
      <c r="AY35">
        <f>FishBiomass_Calculations!AR34</f>
        <v>153.32164810683213</v>
      </c>
      <c r="AZ35">
        <f>FishBiomass_Calculations!AS34</f>
        <v>739.15782858828595</v>
      </c>
      <c r="BA35">
        <f>FishBiomass_Calculations!AT34</f>
        <v>1333.0825096890608</v>
      </c>
      <c r="BB35">
        <f t="shared" si="13"/>
        <v>0.6612713298203855</v>
      </c>
      <c r="BC35">
        <f t="shared" si="14"/>
        <v>0.31011361643612034</v>
      </c>
      <c r="BD35">
        <f t="shared" si="15"/>
        <v>0.41479802938206645</v>
      </c>
      <c r="BE35">
        <f t="shared" si="16"/>
        <v>0.32100117602182959</v>
      </c>
      <c r="BH35">
        <v>2056</v>
      </c>
      <c r="BI35">
        <f>vsFISHMIP_Annual_tonnes!AL44/SUM(vsFISHMIP_Annual_tonnes!AL44:AM44)</f>
        <v>0.62034515648360533</v>
      </c>
      <c r="BJ35">
        <f>vsFISHMIP_Annual_tonnes!AP44/SUM(vsFISHMIP_Annual_tonnes!AP44:AQ44)</f>
        <v>0.87789862559431431</v>
      </c>
      <c r="BM35">
        <v>2056</v>
      </c>
      <c r="BN35">
        <f>vsFISHMIP_Annual_tonnes!AU44/SUM(vsFISHMIP_Annual_tonnes!AU44:AV44)</f>
        <v>0.72890211810108951</v>
      </c>
      <c r="BO35">
        <f>vsFISHMIP_Annual_tonnes!AY44/SUM(vsFISHMIP_Annual_tonnes!AY44:AZ44)</f>
        <v>0.8835297133793476</v>
      </c>
      <c r="BP35" s="5"/>
    </row>
    <row r="36" spans="4:68" x14ac:dyDescent="0.2">
      <c r="D36">
        <v>2057</v>
      </c>
      <c r="E36">
        <f>vsFISHMIP_Annual_tonnes!D45*1000/vsFISHMIP_Annual_kg_ha!$A$6</f>
        <v>1053.2108000000001</v>
      </c>
      <c r="F36">
        <f>vsFISHMIP_Annual_tonnes!E45*1000/vsFISHMIP_Annual_kg_ha!$A$6</f>
        <v>1570.7528</v>
      </c>
      <c r="G36">
        <f>vsFISHMIP_Annual_tonnes!F45*1000/vsFISHMIP_Annual_kg_ha!$A$6</f>
        <v>679.28931999999998</v>
      </c>
      <c r="H36">
        <f>vsFISHMIP_Annual_tonnes!G45*1000/vsFISHMIP_Annual_kg_ha!$A$6</f>
        <v>6.6055840000000003</v>
      </c>
      <c r="I36">
        <f>vsFISHMIP_Annual_tonnes!H45*1000/vsFISHMIP_Annual_kg_ha!$A$6</f>
        <v>9.8012759999999997</v>
      </c>
      <c r="J36">
        <f>vsFISHMIP_Annual_tonnes!I45*1000/vsFISHMIP_Annual_kg_ha!$A$6</f>
        <v>4105.8370000000004</v>
      </c>
      <c r="K36">
        <f>vsFISHMIP_Annual_tonnes!J45*1000/vsFISHMIP_Annual_kg_ha!$A$6</f>
        <v>11383.251</v>
      </c>
      <c r="L36">
        <f>vsFISHMIP_Annual_tonnes!K45*1000/vsFISHMIP_Annual_kg_ha!$A$6</f>
        <v>6423.5695999999998</v>
      </c>
      <c r="M36">
        <f>vsFISHMIP_Annual_tonnes!L45*1000/vsFISHMIP_Annual_kg_ha!$A$6</f>
        <v>23163.223999999998</v>
      </c>
      <c r="N36">
        <f>vsFISHMIP_Annual_tonnes!M45*1000/vsFISHMIP_Annual_kg_ha!$A$6</f>
        <v>4089.0819999999999</v>
      </c>
      <c r="O36">
        <f>vsFISHMIP_Annual_tonnes!N45*1000/vsFISHMIP_Annual_kg_ha!$A$6</f>
        <v>1104.5591999999999</v>
      </c>
      <c r="P36">
        <f>vsFISHMIP_Annual_tonnes!O45*1000/vsFISHMIP_Annual_kg_ha!$A$6</f>
        <v>2247.6696000000002</v>
      </c>
      <c r="Q36">
        <f>vsFISHMIP_Annual_tonnes!P45*1000/vsFISHMIP_Annual_kg_ha!$A$6</f>
        <v>2715.0808000000002</v>
      </c>
      <c r="R36">
        <f>vsFISHMIP_Annual_tonnes!Q45*1000/vsFISHMIP_Annual_kg_ha!$A$6</f>
        <v>1676.0362</v>
      </c>
      <c r="S36">
        <f t="shared" si="3"/>
        <v>679.28931999999998</v>
      </c>
      <c r="T36">
        <f t="shared" si="4"/>
        <v>3368.0307563636366</v>
      </c>
      <c r="U36">
        <f t="shared" si="5"/>
        <v>11383.251</v>
      </c>
      <c r="V36">
        <f>FishBiomass_Calculations!P35</f>
        <v>1297.2449003364181</v>
      </c>
      <c r="W36">
        <f>FishBiomass_Calculations!Q35</f>
        <v>210.17753296347135</v>
      </c>
      <c r="X36">
        <f>FishBiomass_Calculations!R35</f>
        <v>799.78741325768101</v>
      </c>
      <c r="Y36">
        <f>FishBiomass_Calculations!S35</f>
        <v>1396.9537203824464</v>
      </c>
      <c r="Z36">
        <f t="shared" si="6"/>
        <v>0.38516420845782751</v>
      </c>
      <c r="AA36">
        <f t="shared" si="7"/>
        <v>0.30940797503407141</v>
      </c>
      <c r="AB36">
        <f t="shared" si="8"/>
        <v>0.23746440312237169</v>
      </c>
      <c r="AC36">
        <f t="shared" si="9"/>
        <v>0.12272010169875427</v>
      </c>
      <c r="AF36">
        <v>2057</v>
      </c>
      <c r="AG36">
        <f>vsFISHMIP_Annual_tonnes!U45*1000/vsFISHMIP_Annual_kg_ha!$A$6</f>
        <v>1366.1762000000001</v>
      </c>
      <c r="AH36">
        <f>vsFISHMIP_Annual_tonnes!V45*1000/vsFISHMIP_Annual_kg_ha!$A$6</f>
        <v>1266.5681199999999</v>
      </c>
      <c r="AI36">
        <f>vsFISHMIP_Annual_tonnes!W45*1000/vsFISHMIP_Annual_kg_ha!$A$6</f>
        <v>536.12599999999998</v>
      </c>
      <c r="AJ36">
        <f>vsFISHMIP_Annual_tonnes!X45*1000/vsFISHMIP_Annual_kg_ha!$A$6</f>
        <v>6.5199291999999991</v>
      </c>
      <c r="AK36">
        <f>vsFISHMIP_Annual_tonnes!Y45*1000/vsFISHMIP_Annual_kg_ha!$A$6</f>
        <v>10.029915000000001</v>
      </c>
      <c r="AL36">
        <f>vsFISHMIP_Annual_tonnes!Z45*1000/vsFISHMIP_Annual_kg_ha!$A$6</f>
        <v>3980.7869999999998</v>
      </c>
      <c r="AM36">
        <f>vsFISHMIP_Annual_tonnes!AA45*1000/vsFISHMIP_Annual_kg_ha!$A$6</f>
        <v>499.75644</v>
      </c>
      <c r="AO36">
        <f>vsFISHMIP_Annual_tonnes!AC45*1000/vsFISHMIP_Annual_kg_ha!$A$6</f>
        <v>21325.648000000001</v>
      </c>
      <c r="AP36">
        <f>vsFISHMIP_Annual_tonnes!AD45*1000/vsFISHMIP_Annual_kg_ha!$A$6</f>
        <v>3530.3276000000001</v>
      </c>
      <c r="AQ36">
        <f>vsFISHMIP_Annual_tonnes!AE45*1000/vsFISHMIP_Annual_kg_ha!$A$6</f>
        <v>802.22005999999999</v>
      </c>
      <c r="AR36">
        <f>vsFISHMIP_Annual_tonnes!AF45*1000/vsFISHMIP_Annual_kg_ha!$A$6</f>
        <v>2265.0596</v>
      </c>
      <c r="AS36">
        <f>vsFISHMIP_Annual_tonnes!AG45*1000/vsFISHMIP_Annual_kg_ha!$A$6</f>
        <v>2523.4259999999999</v>
      </c>
      <c r="AT36">
        <f>vsFISHMIP_Annual_tonnes!AH45*1000/vsFISHMIP_Annual_kg_ha!$A$6</f>
        <v>1469.8191200000001</v>
      </c>
      <c r="AU36">
        <f t="shared" si="10"/>
        <v>499.75644</v>
      </c>
      <c r="AV36">
        <f t="shared" si="11"/>
        <v>1824.0266139999999</v>
      </c>
      <c r="AW36">
        <f t="shared" si="12"/>
        <v>3980.7869999999998</v>
      </c>
      <c r="AX36">
        <f>FishBiomass_Calculations!AQ35</f>
        <v>1177.7858803062118</v>
      </c>
      <c r="AY36">
        <f>FishBiomass_Calculations!AR35</f>
        <v>151.89009719225498</v>
      </c>
      <c r="AZ36">
        <f>FishBiomass_Calculations!AS35</f>
        <v>737.6312612399322</v>
      </c>
      <c r="BA36">
        <f>FishBiomass_Calculations!AT35</f>
        <v>1331.4743227737781</v>
      </c>
      <c r="BB36">
        <f t="shared" si="13"/>
        <v>0.6457065216408141</v>
      </c>
      <c r="BC36">
        <f t="shared" si="14"/>
        <v>0.30392824391068374</v>
      </c>
      <c r="BD36">
        <f t="shared" si="15"/>
        <v>0.40439720318682382</v>
      </c>
      <c r="BE36">
        <f t="shared" si="16"/>
        <v>0.33447514845023812</v>
      </c>
      <c r="BH36">
        <v>2057</v>
      </c>
      <c r="BI36">
        <f>vsFISHMIP_Annual_tonnes!AL45/SUM(vsFISHMIP_Annual_tonnes!AL45:AM45)</f>
        <v>0.64503552756154159</v>
      </c>
      <c r="BJ36">
        <f>vsFISHMIP_Annual_tonnes!AP45/SUM(vsFISHMIP_Annual_tonnes!AP45:AQ45)</f>
        <v>0.88060594782059265</v>
      </c>
      <c r="BM36">
        <v>2057</v>
      </c>
      <c r="BN36">
        <f>vsFISHMIP_Annual_tonnes!AU45/SUM(vsFISHMIP_Annual_tonnes!AU45:AV45)</f>
        <v>0.71865013024983704</v>
      </c>
      <c r="BO36">
        <f>vsFISHMIP_Annual_tonnes!AY45/SUM(vsFISHMIP_Annual_tonnes!AY45:AZ45)</f>
        <v>0.88208492147397466</v>
      </c>
      <c r="BP36" s="5"/>
    </row>
    <row r="37" spans="4:68" x14ac:dyDescent="0.2">
      <c r="D37">
        <v>2058</v>
      </c>
      <c r="E37">
        <f>vsFISHMIP_Annual_tonnes!D46*1000/vsFISHMIP_Annual_kg_ha!$A$6</f>
        <v>1179.1415999999999</v>
      </c>
      <c r="F37">
        <f>vsFISHMIP_Annual_tonnes!E46*1000/vsFISHMIP_Annual_kg_ha!$A$6</f>
        <v>1474.3086800000001</v>
      </c>
      <c r="G37">
        <f>vsFISHMIP_Annual_tonnes!F46*1000/vsFISHMIP_Annual_kg_ha!$A$6</f>
        <v>665.45650000000001</v>
      </c>
      <c r="H37">
        <f>vsFISHMIP_Annual_tonnes!G46*1000/vsFISHMIP_Annual_kg_ha!$A$6</f>
        <v>6.5637104000000006</v>
      </c>
      <c r="I37">
        <f>vsFISHMIP_Annual_tonnes!H46*1000/vsFISHMIP_Annual_kg_ha!$A$6</f>
        <v>9.8603672000000007</v>
      </c>
      <c r="J37">
        <f>vsFISHMIP_Annual_tonnes!I46*1000/vsFISHMIP_Annual_kg_ha!$A$6</f>
        <v>4155.8937999999998</v>
      </c>
      <c r="K37">
        <f>vsFISHMIP_Annual_tonnes!J46*1000/vsFISHMIP_Annual_kg_ha!$A$6</f>
        <v>10949.259</v>
      </c>
      <c r="L37">
        <f>vsFISHMIP_Annual_tonnes!K46*1000/vsFISHMIP_Annual_kg_ha!$A$6</f>
        <v>6450.5739999999996</v>
      </c>
      <c r="M37">
        <f>vsFISHMIP_Annual_tonnes!L46*1000/vsFISHMIP_Annual_kg_ha!$A$6</f>
        <v>21466.95</v>
      </c>
      <c r="N37">
        <f>vsFISHMIP_Annual_tonnes!M46*1000/vsFISHMIP_Annual_kg_ha!$A$6</f>
        <v>3634.7368000000001</v>
      </c>
      <c r="O37">
        <f>vsFISHMIP_Annual_tonnes!N46*1000/vsFISHMIP_Annual_kg_ha!$A$6</f>
        <v>921.09159999999997</v>
      </c>
      <c r="P37">
        <f>vsFISHMIP_Annual_tonnes!O46*1000/vsFISHMIP_Annual_kg_ha!$A$6</f>
        <v>1904.1972000000001</v>
      </c>
      <c r="Q37">
        <f>vsFISHMIP_Annual_tonnes!P46*1000/vsFISHMIP_Annual_kg_ha!$A$6</f>
        <v>2603.4648000000002</v>
      </c>
      <c r="R37">
        <f>vsFISHMIP_Annual_tonnes!Q46*1000/vsFISHMIP_Annual_kg_ha!$A$6</f>
        <v>1503.232</v>
      </c>
      <c r="S37">
        <f t="shared" si="3"/>
        <v>665.45650000000001</v>
      </c>
      <c r="T37">
        <f t="shared" si="4"/>
        <v>3221.941452727272</v>
      </c>
      <c r="U37">
        <f t="shared" si="5"/>
        <v>10949.259</v>
      </c>
      <c r="V37">
        <f>FishBiomass_Calculations!P36</f>
        <v>1266.5016235130815</v>
      </c>
      <c r="W37">
        <f>FishBiomass_Calculations!Q36</f>
        <v>200.66462780910189</v>
      </c>
      <c r="X37">
        <f>FishBiomass_Calculations!R36</f>
        <v>789.6431073522665</v>
      </c>
      <c r="Y37">
        <f>FishBiomass_Calculations!S36</f>
        <v>1386.2670382394638</v>
      </c>
      <c r="Z37">
        <f t="shared" si="6"/>
        <v>0.39308647971893712</v>
      </c>
      <c r="AA37">
        <f t="shared" si="7"/>
        <v>0.30154432004060655</v>
      </c>
      <c r="AB37">
        <f t="shared" si="8"/>
        <v>0.24508300940225294</v>
      </c>
      <c r="AC37">
        <f t="shared" si="9"/>
        <v>0.12660829725915368</v>
      </c>
      <c r="AF37">
        <v>2058</v>
      </c>
      <c r="AG37">
        <f>vsFISHMIP_Annual_tonnes!U46*1000/vsFISHMIP_Annual_kg_ha!$A$6</f>
        <v>1204.05888</v>
      </c>
      <c r="AH37">
        <f>vsFISHMIP_Annual_tonnes!V46*1000/vsFISHMIP_Annual_kg_ha!$A$6</f>
        <v>1286.2531200000001</v>
      </c>
      <c r="AI37">
        <f>vsFISHMIP_Annual_tonnes!W46*1000/vsFISHMIP_Annual_kg_ha!$A$6</f>
        <v>503.99894999999998</v>
      </c>
      <c r="AJ37">
        <f>vsFISHMIP_Annual_tonnes!X46*1000/vsFISHMIP_Annual_kg_ha!$A$6</f>
        <v>6.3545043999999997</v>
      </c>
      <c r="AK37">
        <f>vsFISHMIP_Annual_tonnes!Y46*1000/vsFISHMIP_Annual_kg_ha!$A$6</f>
        <v>10.604412999999999</v>
      </c>
      <c r="AL37">
        <f>vsFISHMIP_Annual_tonnes!Z46*1000/vsFISHMIP_Annual_kg_ha!$A$6</f>
        <v>3857.1167999999998</v>
      </c>
      <c r="AM37">
        <f>vsFISHMIP_Annual_tonnes!AA46*1000/vsFISHMIP_Annual_kg_ha!$A$6</f>
        <v>516.57503999999994</v>
      </c>
      <c r="AO37">
        <f>vsFISHMIP_Annual_tonnes!AC46*1000/vsFISHMIP_Annual_kg_ha!$A$6</f>
        <v>20167.666000000001</v>
      </c>
      <c r="AP37">
        <f>vsFISHMIP_Annual_tonnes!AD46*1000/vsFISHMIP_Annual_kg_ha!$A$6</f>
        <v>3892.9798000000001</v>
      </c>
      <c r="AQ37">
        <f>vsFISHMIP_Annual_tonnes!AE46*1000/vsFISHMIP_Annual_kg_ha!$A$6</f>
        <v>848.30006000000003</v>
      </c>
      <c r="AR37">
        <f>vsFISHMIP_Annual_tonnes!AF46*1000/vsFISHMIP_Annual_kg_ha!$A$6</f>
        <v>2516.5241999999998</v>
      </c>
      <c r="AS37">
        <f>vsFISHMIP_Annual_tonnes!AG46*1000/vsFISHMIP_Annual_kg_ha!$A$6</f>
        <v>2533.4522000000002</v>
      </c>
      <c r="AT37">
        <f>vsFISHMIP_Annual_tonnes!AH46*1000/vsFISHMIP_Annual_kg_ha!$A$6</f>
        <v>1611.7104999999999</v>
      </c>
      <c r="AU37">
        <f t="shared" si="10"/>
        <v>503.99894999999998</v>
      </c>
      <c r="AV37">
        <f t="shared" si="11"/>
        <v>1877.0969550000002</v>
      </c>
      <c r="AW37">
        <f t="shared" si="12"/>
        <v>3892.9798000000001</v>
      </c>
      <c r="AX37">
        <f>FishBiomass_Calculations!AQ36</f>
        <v>1177.4627422781832</v>
      </c>
      <c r="AY37">
        <f>FishBiomass_Calculations!AR36</f>
        <v>150.88702394639088</v>
      </c>
      <c r="AZ37">
        <f>FishBiomass_Calculations!AS36</f>
        <v>736.56161094000163</v>
      </c>
      <c r="BA37">
        <f>FishBiomass_Calculations!AT36</f>
        <v>1330.3474824688735</v>
      </c>
      <c r="BB37">
        <f t="shared" si="13"/>
        <v>0.62727859588807611</v>
      </c>
      <c r="BC37">
        <f t="shared" si="14"/>
        <v>0.29937963947423085</v>
      </c>
      <c r="BD37">
        <f t="shared" si="15"/>
        <v>0.39239401511894817</v>
      </c>
      <c r="BE37">
        <f t="shared" si="16"/>
        <v>0.34172987038588626</v>
      </c>
      <c r="BH37">
        <v>2058</v>
      </c>
      <c r="BI37">
        <f>vsFISHMIP_Annual_tonnes!AL46/SUM(vsFISHMIP_Annual_tonnes!AL46:AM46)</f>
        <v>0.69550529298692321</v>
      </c>
      <c r="BJ37">
        <f>vsFISHMIP_Annual_tonnes!AP46/SUM(vsFISHMIP_Annual_tonnes!AP46:AQ46)</f>
        <v>0.88136312085042945</v>
      </c>
      <c r="BM37">
        <v>2058</v>
      </c>
      <c r="BN37">
        <f>vsFISHMIP_Annual_tonnes!AU46/SUM(vsFISHMIP_Annual_tonnes!AU46:AV46)</f>
        <v>0.68077457228264859</v>
      </c>
      <c r="BO37">
        <f>vsFISHMIP_Annual_tonnes!AY46/SUM(vsFISHMIP_Annual_tonnes!AY46:AZ46)</f>
        <v>0.8782828084585258</v>
      </c>
      <c r="BP37" s="5"/>
    </row>
    <row r="38" spans="4:68" x14ac:dyDescent="0.2">
      <c r="D38">
        <v>2059</v>
      </c>
      <c r="E38">
        <f>vsFISHMIP_Annual_tonnes!D47*1000/vsFISHMIP_Annual_kg_ha!$A$6</f>
        <v>1076.2664</v>
      </c>
      <c r="F38">
        <f>vsFISHMIP_Annual_tonnes!E47*1000/vsFISHMIP_Annual_kg_ha!$A$6</f>
        <v>1462.6892</v>
      </c>
      <c r="G38">
        <f>vsFISHMIP_Annual_tonnes!F47*1000/vsFISHMIP_Annual_kg_ha!$A$6</f>
        <v>678.41660000000002</v>
      </c>
      <c r="H38">
        <f>vsFISHMIP_Annual_tonnes!G47*1000/vsFISHMIP_Annual_kg_ha!$A$6</f>
        <v>6.6942574000000006</v>
      </c>
      <c r="I38">
        <f>vsFISHMIP_Annual_tonnes!H47*1000/vsFISHMIP_Annual_kg_ha!$A$6</f>
        <v>9.3542159999999992</v>
      </c>
      <c r="J38">
        <f>vsFISHMIP_Annual_tonnes!I47*1000/vsFISHMIP_Annual_kg_ha!$A$6</f>
        <v>4101.9182000000001</v>
      </c>
      <c r="K38">
        <f>vsFISHMIP_Annual_tonnes!J47*1000/vsFISHMIP_Annual_kg_ha!$A$6</f>
        <v>10730.922</v>
      </c>
      <c r="L38">
        <f>vsFISHMIP_Annual_tonnes!K47*1000/vsFISHMIP_Annual_kg_ha!$A$6</f>
        <v>6628.5119999999997</v>
      </c>
      <c r="M38">
        <f>vsFISHMIP_Annual_tonnes!L47*1000/vsFISHMIP_Annual_kg_ha!$A$6</f>
        <v>23273.707999999999</v>
      </c>
      <c r="N38">
        <f>vsFISHMIP_Annual_tonnes!M47*1000/vsFISHMIP_Annual_kg_ha!$A$6</f>
        <v>3595.5308</v>
      </c>
      <c r="O38">
        <f>vsFISHMIP_Annual_tonnes!N47*1000/vsFISHMIP_Annual_kg_ha!$A$6</f>
        <v>907.97893999999997</v>
      </c>
      <c r="P38">
        <f>vsFISHMIP_Annual_tonnes!O47*1000/vsFISHMIP_Annual_kg_ha!$A$6</f>
        <v>1732.9384</v>
      </c>
      <c r="Q38">
        <f>vsFISHMIP_Annual_tonnes!P47*1000/vsFISHMIP_Annual_kg_ha!$A$6</f>
        <v>2971.8715999999999</v>
      </c>
      <c r="R38">
        <f>vsFISHMIP_Annual_tonnes!Q47*1000/vsFISHMIP_Annual_kg_ha!$A$6</f>
        <v>1486.46912</v>
      </c>
      <c r="S38">
        <f t="shared" si="3"/>
        <v>678.41660000000002</v>
      </c>
      <c r="T38">
        <f t="shared" si="4"/>
        <v>3215.7739327272725</v>
      </c>
      <c r="U38">
        <f t="shared" si="5"/>
        <v>10730.922</v>
      </c>
      <c r="V38">
        <f>FishBiomass_Calculations!P37</f>
        <v>1260.4859076249504</v>
      </c>
      <c r="W38">
        <f>FishBiomass_Calculations!Q37</f>
        <v>198.66607534589156</v>
      </c>
      <c r="X38">
        <f>FishBiomass_Calculations!R37</f>
        <v>787.51190481993467</v>
      </c>
      <c r="Y38">
        <f>FishBiomass_Calculations!S37</f>
        <v>1384.0218886690832</v>
      </c>
      <c r="Z38">
        <f t="shared" si="6"/>
        <v>0.39196968878839761</v>
      </c>
      <c r="AA38">
        <f t="shared" si="7"/>
        <v>0.29283787475998013</v>
      </c>
      <c r="AB38">
        <f t="shared" si="8"/>
        <v>0.24489031918734785</v>
      </c>
      <c r="AC38">
        <f t="shared" si="9"/>
        <v>0.12897511403671399</v>
      </c>
      <c r="AF38">
        <v>2059</v>
      </c>
      <c r="AG38">
        <f>vsFISHMIP_Annual_tonnes!U47*1000/vsFISHMIP_Annual_kg_ha!$A$6</f>
        <v>1160.261</v>
      </c>
      <c r="AH38">
        <f>vsFISHMIP_Annual_tonnes!V47*1000/vsFISHMIP_Annual_kg_ha!$A$6</f>
        <v>1290.2244000000001</v>
      </c>
      <c r="AI38">
        <f>vsFISHMIP_Annual_tonnes!W47*1000/vsFISHMIP_Annual_kg_ha!$A$6</f>
        <v>516.28243799999996</v>
      </c>
      <c r="AJ38">
        <f>vsFISHMIP_Annual_tonnes!X47*1000/vsFISHMIP_Annual_kg_ha!$A$6</f>
        <v>6.3524079999999996</v>
      </c>
      <c r="AK38">
        <f>vsFISHMIP_Annual_tonnes!Y47*1000/vsFISHMIP_Annual_kg_ha!$A$6</f>
        <v>11.222873</v>
      </c>
      <c r="AL38">
        <f>vsFISHMIP_Annual_tonnes!Z47*1000/vsFISHMIP_Annual_kg_ha!$A$6</f>
        <v>3872.9776000000002</v>
      </c>
      <c r="AM38">
        <f>vsFISHMIP_Annual_tonnes!AA47*1000/vsFISHMIP_Annual_kg_ha!$A$6</f>
        <v>491.51990000000001</v>
      </c>
      <c r="AO38">
        <f>vsFISHMIP_Annual_tonnes!AC47*1000/vsFISHMIP_Annual_kg_ha!$A$6</f>
        <v>18570.462</v>
      </c>
      <c r="AP38">
        <f>vsFISHMIP_Annual_tonnes!AD47*1000/vsFISHMIP_Annual_kg_ha!$A$6</f>
        <v>3591.2361999999998</v>
      </c>
      <c r="AQ38">
        <f>vsFISHMIP_Annual_tonnes!AE47*1000/vsFISHMIP_Annual_kg_ha!$A$6</f>
        <v>794.88319999999999</v>
      </c>
      <c r="AR38">
        <f>vsFISHMIP_Annual_tonnes!AF47*1000/vsFISHMIP_Annual_kg_ha!$A$6</f>
        <v>2671.1543999999999</v>
      </c>
      <c r="AS38">
        <f>vsFISHMIP_Annual_tonnes!AG47*1000/vsFISHMIP_Annual_kg_ha!$A$6</f>
        <v>2318.9690000000001</v>
      </c>
      <c r="AT38">
        <f>vsFISHMIP_Annual_tonnes!AH47*1000/vsFISHMIP_Annual_kg_ha!$A$6</f>
        <v>1562.4636</v>
      </c>
      <c r="AU38">
        <f t="shared" si="10"/>
        <v>491.51990000000001</v>
      </c>
      <c r="AV38">
        <f t="shared" si="11"/>
        <v>1826.9971737999999</v>
      </c>
      <c r="AW38">
        <f t="shared" si="12"/>
        <v>3872.9776000000002</v>
      </c>
      <c r="AX38">
        <f>FishBiomass_Calculations!AQ37</f>
        <v>1177.4237472576706</v>
      </c>
      <c r="AY38">
        <f>FishBiomass_Calculations!AR37</f>
        <v>150.74924031742984</v>
      </c>
      <c r="AZ38">
        <f>FishBiomass_Calculations!AS37</f>
        <v>736.41468218813691</v>
      </c>
      <c r="BA38">
        <f>FishBiomass_Calculations!AT37</f>
        <v>1330.1926980130927</v>
      </c>
      <c r="BB38">
        <f t="shared" si="13"/>
        <v>0.64445843931369007</v>
      </c>
      <c r="BC38">
        <f t="shared" si="14"/>
        <v>0.30670017697641505</v>
      </c>
      <c r="BD38">
        <f t="shared" si="15"/>
        <v>0.40307379384526171</v>
      </c>
      <c r="BE38">
        <f t="shared" si="16"/>
        <v>0.3434547873483938</v>
      </c>
      <c r="BH38">
        <v>2059</v>
      </c>
      <c r="BI38">
        <f>vsFISHMIP_Annual_tonnes!AL47/SUM(vsFISHMIP_Annual_tonnes!AL47:AM47)</f>
        <v>0.69151540946374113</v>
      </c>
      <c r="BJ38">
        <f>vsFISHMIP_Annual_tonnes!AP47/SUM(vsFISHMIP_Annual_tonnes!AP47:AQ47)</f>
        <v>0.87896156044787754</v>
      </c>
      <c r="BM38">
        <v>2059</v>
      </c>
      <c r="BN38">
        <f>vsFISHMIP_Annual_tonnes!AU47/SUM(vsFISHMIP_Annual_tonnes!AU47:AV47)</f>
        <v>0.70524620033365615</v>
      </c>
      <c r="BO38">
        <f>vsFISHMIP_Annual_tonnes!AY47/SUM(vsFISHMIP_Annual_tonnes!AY47:AZ47)</f>
        <v>0.87975213944429453</v>
      </c>
      <c r="BP38" s="5"/>
    </row>
    <row r="39" spans="4:68" x14ac:dyDescent="0.2">
      <c r="D39">
        <v>2060</v>
      </c>
      <c r="E39">
        <f>vsFISHMIP_Annual_tonnes!D48*1000/vsFISHMIP_Annual_kg_ha!$A$6</f>
        <v>1184.3522</v>
      </c>
      <c r="F39">
        <f>vsFISHMIP_Annual_tonnes!E48*1000/vsFISHMIP_Annual_kg_ha!$A$6</f>
        <v>1482.3367599999999</v>
      </c>
      <c r="G39">
        <f>vsFISHMIP_Annual_tonnes!F48*1000/vsFISHMIP_Annual_kg_ha!$A$6</f>
        <v>685.78380000000004</v>
      </c>
      <c r="H39">
        <f>vsFISHMIP_Annual_tonnes!G48*1000/vsFISHMIP_Annual_kg_ha!$A$6</f>
        <v>6.6444380000000001</v>
      </c>
      <c r="I39">
        <f>vsFISHMIP_Annual_tonnes!H48*1000/vsFISHMIP_Annual_kg_ha!$A$6</f>
        <v>10.243928</v>
      </c>
      <c r="J39">
        <f>vsFISHMIP_Annual_tonnes!I48*1000/vsFISHMIP_Annual_kg_ha!$A$6</f>
        <v>4079.9771999999998</v>
      </c>
      <c r="K39">
        <f>vsFISHMIP_Annual_tonnes!J48*1000/vsFISHMIP_Annual_kg_ha!$A$6</f>
        <v>10343.620000000001</v>
      </c>
      <c r="L39">
        <f>vsFISHMIP_Annual_tonnes!K48*1000/vsFISHMIP_Annual_kg_ha!$A$6</f>
        <v>6414.9964</v>
      </c>
      <c r="M39">
        <f>vsFISHMIP_Annual_tonnes!L48*1000/vsFISHMIP_Annual_kg_ha!$A$6</f>
        <v>23579.948</v>
      </c>
      <c r="N39">
        <f>vsFISHMIP_Annual_tonnes!M48*1000/vsFISHMIP_Annual_kg_ha!$A$6</f>
        <v>4154.4780000000001</v>
      </c>
      <c r="O39">
        <f>vsFISHMIP_Annual_tonnes!N48*1000/vsFISHMIP_Annual_kg_ha!$A$6</f>
        <v>873.91287999999997</v>
      </c>
      <c r="P39">
        <f>vsFISHMIP_Annual_tonnes!O48*1000/vsFISHMIP_Annual_kg_ha!$A$6</f>
        <v>1781.0096000000001</v>
      </c>
      <c r="Q39">
        <f>vsFISHMIP_Annual_tonnes!P48*1000/vsFISHMIP_Annual_kg_ha!$A$6</f>
        <v>2800.6062000000002</v>
      </c>
      <c r="R39">
        <f>vsFISHMIP_Annual_tonnes!Q48*1000/vsFISHMIP_Annual_kg_ha!$A$6</f>
        <v>1692.4408000000001</v>
      </c>
      <c r="S39">
        <f t="shared" si="3"/>
        <v>685.78380000000004</v>
      </c>
      <c r="T39">
        <f t="shared" si="4"/>
        <v>3226.6830763636362</v>
      </c>
      <c r="U39">
        <f t="shared" si="5"/>
        <v>10343.620000000001</v>
      </c>
      <c r="V39">
        <f>FishBiomass_Calculations!P38</f>
        <v>1260.4540402792318</v>
      </c>
      <c r="W39">
        <f>FishBiomass_Calculations!Q38</f>
        <v>198.65534107200284</v>
      </c>
      <c r="X39">
        <f>FishBiomass_Calculations!R38</f>
        <v>787.50045807929837</v>
      </c>
      <c r="Y39">
        <f>FishBiomass_Calculations!S38</f>
        <v>1384.0098299161341</v>
      </c>
      <c r="Z39">
        <f t="shared" si="6"/>
        <v>0.39063459610037726</v>
      </c>
      <c r="AA39">
        <f t="shared" si="7"/>
        <v>0.28967633979105778</v>
      </c>
      <c r="AB39">
        <f t="shared" si="8"/>
        <v>0.24405881812439573</v>
      </c>
      <c r="AC39">
        <f t="shared" si="9"/>
        <v>0.13380323618966417</v>
      </c>
      <c r="AF39">
        <v>2060</v>
      </c>
      <c r="AG39">
        <f>vsFISHMIP_Annual_tonnes!U48*1000/vsFISHMIP_Annual_kg_ha!$A$6</f>
        <v>1130.8499999999999</v>
      </c>
      <c r="AH39">
        <f>vsFISHMIP_Annual_tonnes!V48*1000/vsFISHMIP_Annual_kg_ha!$A$6</f>
        <v>1263.155</v>
      </c>
      <c r="AI39">
        <f>vsFISHMIP_Annual_tonnes!W48*1000/vsFISHMIP_Annual_kg_ha!$A$6</f>
        <v>510.82957200000004</v>
      </c>
      <c r="AJ39">
        <f>vsFISHMIP_Annual_tonnes!X48*1000/vsFISHMIP_Annual_kg_ha!$A$6</f>
        <v>6.6078279999999996</v>
      </c>
      <c r="AK39">
        <f>vsFISHMIP_Annual_tonnes!Y48*1000/vsFISHMIP_Annual_kg_ha!$A$6</f>
        <v>10.574882799999999</v>
      </c>
      <c r="AL39">
        <f>vsFISHMIP_Annual_tonnes!Z48*1000/vsFISHMIP_Annual_kg_ha!$A$6</f>
        <v>3876.4621999999999</v>
      </c>
      <c r="AM39">
        <f>vsFISHMIP_Annual_tonnes!AA48*1000/vsFISHMIP_Annual_kg_ha!$A$6</f>
        <v>478.59462000000002</v>
      </c>
      <c r="AO39">
        <f>vsFISHMIP_Annual_tonnes!AC48*1000/vsFISHMIP_Annual_kg_ha!$A$6</f>
        <v>20076.650000000001</v>
      </c>
      <c r="AP39">
        <f>vsFISHMIP_Annual_tonnes!AD48*1000/vsFISHMIP_Annual_kg_ha!$A$6</f>
        <v>3231.69</v>
      </c>
      <c r="AQ39">
        <f>vsFISHMIP_Annual_tonnes!AE48*1000/vsFISHMIP_Annual_kg_ha!$A$6</f>
        <v>774.76987999999994</v>
      </c>
      <c r="AR39">
        <f>vsFISHMIP_Annual_tonnes!AF48*1000/vsFISHMIP_Annual_kg_ha!$A$6</f>
        <v>1863.1792</v>
      </c>
      <c r="AS39">
        <f>vsFISHMIP_Annual_tonnes!AG48*1000/vsFISHMIP_Annual_kg_ha!$A$6</f>
        <v>2583.1021999999998</v>
      </c>
      <c r="AT39">
        <f>vsFISHMIP_Annual_tonnes!AH48*1000/vsFISHMIP_Annual_kg_ha!$A$6</f>
        <v>1365.3778</v>
      </c>
      <c r="AU39">
        <f t="shared" si="10"/>
        <v>478.59462000000002</v>
      </c>
      <c r="AV39">
        <f t="shared" si="11"/>
        <v>1707.8010471999999</v>
      </c>
      <c r="AW39">
        <f t="shared" si="12"/>
        <v>3876.4621999999999</v>
      </c>
      <c r="AX39">
        <f>FishBiomass_Calculations!AQ38</f>
        <v>1177.4283932805592</v>
      </c>
      <c r="AY39">
        <f>FishBiomass_Calculations!AR38</f>
        <v>150.76590154627652</v>
      </c>
      <c r="AZ39">
        <f>FishBiomass_Calculations!AS38</f>
        <v>736.43244927394699</v>
      </c>
      <c r="BA39">
        <f>FishBiomass_Calculations!AT38</f>
        <v>1330.2114150352752</v>
      </c>
      <c r="BB39">
        <f t="shared" si="13"/>
        <v>0.68944119410805771</v>
      </c>
      <c r="BC39">
        <f t="shared" si="14"/>
        <v>0.31501796143524663</v>
      </c>
      <c r="BD39">
        <f t="shared" si="15"/>
        <v>0.43121676876902848</v>
      </c>
      <c r="BE39">
        <f t="shared" si="16"/>
        <v>0.34315087995318905</v>
      </c>
      <c r="BH39">
        <v>2060</v>
      </c>
      <c r="BI39">
        <f>vsFISHMIP_Annual_tonnes!AL48/SUM(vsFISHMIP_Annual_tonnes!AL48:AM48)</f>
        <v>0.68973536334097207</v>
      </c>
      <c r="BJ39">
        <f>vsFISHMIP_Annual_tonnes!AP48/SUM(vsFISHMIP_Annual_tonnes!AP48:AQ48)</f>
        <v>0.87764288006875646</v>
      </c>
      <c r="BM39">
        <v>2060</v>
      </c>
      <c r="BN39">
        <f>vsFISHMIP_Annual_tonnes!AU48/SUM(vsFISHMIP_Annual_tonnes!AU48:AV48)</f>
        <v>0.72072282811248101</v>
      </c>
      <c r="BO39">
        <f>vsFISHMIP_Annual_tonnes!AY48/SUM(vsFISHMIP_Annual_tonnes!AY48:AZ48)</f>
        <v>0.88055534714675898</v>
      </c>
      <c r="BP39" s="5"/>
    </row>
    <row r="40" spans="4:68" x14ac:dyDescent="0.2">
      <c r="D40">
        <v>2061</v>
      </c>
      <c r="E40">
        <f>vsFISHMIP_Annual_tonnes!D49*1000/vsFISHMIP_Annual_kg_ha!$A$6</f>
        <v>1281.0463999999999</v>
      </c>
      <c r="F40">
        <f>vsFISHMIP_Annual_tonnes!E49*1000/vsFISHMIP_Annual_kg_ha!$A$6</f>
        <v>1500.1674000000003</v>
      </c>
      <c r="G40">
        <f>vsFISHMIP_Annual_tonnes!F49*1000/vsFISHMIP_Annual_kg_ha!$A$6</f>
        <v>700.65287999999998</v>
      </c>
      <c r="H40">
        <f>vsFISHMIP_Annual_tonnes!G49*1000/vsFISHMIP_Annual_kg_ha!$A$6</f>
        <v>6.6975499999999997</v>
      </c>
      <c r="I40">
        <f>vsFISHMIP_Annual_tonnes!H49*1000/vsFISHMIP_Annual_kg_ha!$A$6</f>
        <v>9.1730546000000004</v>
      </c>
      <c r="J40">
        <f>vsFISHMIP_Annual_tonnes!I49*1000/vsFISHMIP_Annual_kg_ha!$A$6</f>
        <v>4043.8323999999998</v>
      </c>
      <c r="K40">
        <f>vsFISHMIP_Annual_tonnes!J49*1000/vsFISHMIP_Annual_kg_ha!$A$6</f>
        <v>10841.65</v>
      </c>
      <c r="L40">
        <f>vsFISHMIP_Annual_tonnes!K49*1000/vsFISHMIP_Annual_kg_ha!$A$6</f>
        <v>6419.9784</v>
      </c>
      <c r="M40">
        <f>vsFISHMIP_Annual_tonnes!L49*1000/vsFISHMIP_Annual_kg_ha!$A$6</f>
        <v>25390.405999999999</v>
      </c>
      <c r="N40">
        <f>vsFISHMIP_Annual_tonnes!M49*1000/vsFISHMIP_Annual_kg_ha!$A$6</f>
        <v>3200.4050000000002</v>
      </c>
      <c r="O40">
        <f>vsFISHMIP_Annual_tonnes!N49*1000/vsFISHMIP_Annual_kg_ha!$A$6</f>
        <v>1087.3661999999999</v>
      </c>
      <c r="P40">
        <f>vsFISHMIP_Annual_tonnes!O49*1000/vsFISHMIP_Annual_kg_ha!$A$6</f>
        <v>1878.7375999999999</v>
      </c>
      <c r="Q40">
        <f>vsFISHMIP_Annual_tonnes!P49*1000/vsFISHMIP_Annual_kg_ha!$A$6</f>
        <v>2848.9059999999999</v>
      </c>
      <c r="R40">
        <f>vsFISHMIP_Annual_tonnes!Q49*1000/vsFISHMIP_Annual_kg_ha!$A$6</f>
        <v>1362.6564000000001</v>
      </c>
      <c r="S40">
        <f t="shared" si="3"/>
        <v>700.65287999999998</v>
      </c>
      <c r="T40">
        <f t="shared" si="4"/>
        <v>3196.8544254545454</v>
      </c>
      <c r="U40">
        <f t="shared" si="5"/>
        <v>10841.65</v>
      </c>
      <c r="V40">
        <f>FishBiomass_Calculations!P39</f>
        <v>1268.4092630741879</v>
      </c>
      <c r="W40">
        <f>FishBiomass_Calculations!Q39</f>
        <v>201.2874014729523</v>
      </c>
      <c r="X40">
        <f>FishBiomass_Calculations!R39</f>
        <v>790.30721641815296</v>
      </c>
      <c r="Y40">
        <f>FishBiomass_Calculations!S39</f>
        <v>1386.9666546116014</v>
      </c>
      <c r="Z40">
        <f t="shared" si="6"/>
        <v>0.3967679144144447</v>
      </c>
      <c r="AA40">
        <f t="shared" si="7"/>
        <v>0.28728548360916223</v>
      </c>
      <c r="AB40">
        <f t="shared" si="8"/>
        <v>0.24721401454049099</v>
      </c>
      <c r="AC40">
        <f t="shared" si="9"/>
        <v>0.12792948071664381</v>
      </c>
      <c r="AF40">
        <v>2061</v>
      </c>
      <c r="AG40">
        <f>vsFISHMIP_Annual_tonnes!U49*1000/vsFISHMIP_Annual_kg_ha!$A$6</f>
        <v>1113.5648799999999</v>
      </c>
      <c r="AH40">
        <f>vsFISHMIP_Annual_tonnes!V49*1000/vsFISHMIP_Annual_kg_ha!$A$6</f>
        <v>1282.8643999999999</v>
      </c>
      <c r="AI40">
        <f>vsFISHMIP_Annual_tonnes!W49*1000/vsFISHMIP_Annual_kg_ha!$A$6</f>
        <v>483.52754000000004</v>
      </c>
      <c r="AJ40">
        <f>vsFISHMIP_Annual_tonnes!X49*1000/vsFISHMIP_Annual_kg_ha!$A$6</f>
        <v>6.5643666000000005</v>
      </c>
      <c r="AK40">
        <f>vsFISHMIP_Annual_tonnes!Y49*1000/vsFISHMIP_Annual_kg_ha!$A$6</f>
        <v>9.7860139999999998</v>
      </c>
      <c r="AL40">
        <f>vsFISHMIP_Annual_tonnes!Z49*1000/vsFISHMIP_Annual_kg_ha!$A$6</f>
        <v>3833.9319999999998</v>
      </c>
      <c r="AM40">
        <f>vsFISHMIP_Annual_tonnes!AA49*1000/vsFISHMIP_Annual_kg_ha!$A$6</f>
        <v>463.48653999999999</v>
      </c>
      <c r="AO40">
        <f>vsFISHMIP_Annual_tonnes!AC49*1000/vsFISHMIP_Annual_kg_ha!$A$6</f>
        <v>19721.702000000001</v>
      </c>
      <c r="AP40">
        <f>vsFISHMIP_Annual_tonnes!AD49*1000/vsFISHMIP_Annual_kg_ha!$A$6</f>
        <v>3103.3888000000002</v>
      </c>
      <c r="AQ40">
        <f>vsFISHMIP_Annual_tonnes!AE49*1000/vsFISHMIP_Annual_kg_ha!$A$6</f>
        <v>788.28711999999996</v>
      </c>
      <c r="AR40">
        <f>vsFISHMIP_Annual_tonnes!AF49*1000/vsFISHMIP_Annual_kg_ha!$A$6</f>
        <v>1595.5536</v>
      </c>
      <c r="AS40">
        <f>vsFISHMIP_Annual_tonnes!AG49*1000/vsFISHMIP_Annual_kg_ha!$A$6</f>
        <v>2483.9459999999999</v>
      </c>
      <c r="AT40">
        <f>vsFISHMIP_Annual_tonnes!AH49*1000/vsFISHMIP_Annual_kg_ha!$A$6</f>
        <v>1329.4892</v>
      </c>
      <c r="AU40">
        <f t="shared" si="10"/>
        <v>463.48653999999999</v>
      </c>
      <c r="AV40">
        <f t="shared" si="11"/>
        <v>1647.8040079999998</v>
      </c>
      <c r="AW40">
        <f t="shared" si="12"/>
        <v>3833.9319999999998</v>
      </c>
      <c r="AX40">
        <f>FishBiomass_Calculations!AQ39</f>
        <v>1177.5154832155022</v>
      </c>
      <c r="AY40">
        <f>FishBiomass_Calculations!AR39</f>
        <v>151.06646646766958</v>
      </c>
      <c r="AZ40">
        <f>FishBiomass_Calculations!AS39</f>
        <v>736.75296361289702</v>
      </c>
      <c r="BA40">
        <f>FishBiomass_Calculations!AT39</f>
        <v>1330.5490660184539</v>
      </c>
      <c r="BB40">
        <f t="shared" si="13"/>
        <v>0.71459680732582753</v>
      </c>
      <c r="BC40">
        <f t="shared" si="14"/>
        <v>0.32593495912021436</v>
      </c>
      <c r="BD40">
        <f t="shared" si="15"/>
        <v>0.44711201091634745</v>
      </c>
      <c r="BE40">
        <f t="shared" si="16"/>
        <v>0.34704555689001632</v>
      </c>
      <c r="BH40">
        <v>2061</v>
      </c>
      <c r="BI40">
        <f>vsFISHMIP_Annual_tonnes!AL49/SUM(vsFISHMIP_Annual_tonnes!AL49:AM49)</f>
        <v>0.63358689499689524</v>
      </c>
      <c r="BJ40">
        <f>vsFISHMIP_Annual_tonnes!AP49/SUM(vsFISHMIP_Annual_tonnes!AP49:AQ49)</f>
        <v>0.87663809022752548</v>
      </c>
      <c r="BM40">
        <v>2061</v>
      </c>
      <c r="BN40">
        <f>vsFISHMIP_Annual_tonnes!AU49/SUM(vsFISHMIP_Annual_tonnes!AU49:AV49)</f>
        <v>0.69791344141740264</v>
      </c>
      <c r="BO40">
        <f>vsFISHMIP_Annual_tonnes!AY49/SUM(vsFISHMIP_Annual_tonnes!AY49:AZ49)</f>
        <v>0.88099985006514103</v>
      </c>
      <c r="BP40" s="5"/>
    </row>
    <row r="41" spans="4:68" x14ac:dyDescent="0.2">
      <c r="D41">
        <v>2062</v>
      </c>
      <c r="E41">
        <f>vsFISHMIP_Annual_tonnes!D50*1000/vsFISHMIP_Annual_kg_ha!$A$6</f>
        <v>846.3895</v>
      </c>
      <c r="F41">
        <f>vsFISHMIP_Annual_tonnes!E50*1000/vsFISHMIP_Annual_kg_ha!$A$6</f>
        <v>1488.6975399999999</v>
      </c>
      <c r="G41">
        <f>vsFISHMIP_Annual_tonnes!F50*1000/vsFISHMIP_Annual_kg_ha!$A$6</f>
        <v>682.28650000000005</v>
      </c>
      <c r="H41">
        <f>vsFISHMIP_Annual_tonnes!G50*1000/vsFISHMIP_Annual_kg_ha!$A$6</f>
        <v>6.6164892000000002</v>
      </c>
      <c r="I41">
        <f>vsFISHMIP_Annual_tonnes!H50*1000/vsFISHMIP_Annual_kg_ha!$A$6</f>
        <v>9.5055654000000001</v>
      </c>
      <c r="J41">
        <f>vsFISHMIP_Annual_tonnes!I50*1000/vsFISHMIP_Annual_kg_ha!$A$6</f>
        <v>4039.5392000000002</v>
      </c>
      <c r="K41">
        <f>vsFISHMIP_Annual_tonnes!J50*1000/vsFISHMIP_Annual_kg_ha!$A$6</f>
        <v>11105.944</v>
      </c>
      <c r="L41">
        <f>vsFISHMIP_Annual_tonnes!K50*1000/vsFISHMIP_Annual_kg_ha!$A$6</f>
        <v>6462.5056000000004</v>
      </c>
      <c r="M41">
        <f>vsFISHMIP_Annual_tonnes!L50*1000/vsFISHMIP_Annual_kg_ha!$A$6</f>
        <v>24236.923999999999</v>
      </c>
      <c r="N41">
        <f>vsFISHMIP_Annual_tonnes!M50*1000/vsFISHMIP_Annual_kg_ha!$A$6</f>
        <v>3285.962</v>
      </c>
      <c r="O41">
        <f>vsFISHMIP_Annual_tonnes!N50*1000/vsFISHMIP_Annual_kg_ha!$A$6</f>
        <v>1048.13932</v>
      </c>
      <c r="P41">
        <f>vsFISHMIP_Annual_tonnes!O50*1000/vsFISHMIP_Annual_kg_ha!$A$6</f>
        <v>1286.5666000000001</v>
      </c>
      <c r="Q41">
        <f>vsFISHMIP_Annual_tonnes!P50*1000/vsFISHMIP_Annual_kg_ha!$A$6</f>
        <v>2875.85</v>
      </c>
      <c r="R41">
        <f>vsFISHMIP_Annual_tonnes!Q50*1000/vsFISHMIP_Annual_kg_ha!$A$6</f>
        <v>1464.3172</v>
      </c>
      <c r="S41">
        <f t="shared" si="3"/>
        <v>682.28650000000005</v>
      </c>
      <c r="T41">
        <f t="shared" si="4"/>
        <v>3144.1997690909088</v>
      </c>
      <c r="U41">
        <f t="shared" si="5"/>
        <v>11105.944</v>
      </c>
      <c r="V41">
        <f>FishBiomass_Calculations!P40</f>
        <v>1289.578409393569</v>
      </c>
      <c r="W41">
        <f>FishBiomass_Calculations!Q40</f>
        <v>207.89824867363842</v>
      </c>
      <c r="X41">
        <f>FishBiomass_Calculations!R40</f>
        <v>797.3568458646223</v>
      </c>
      <c r="Y41">
        <f>FishBiomass_Calculations!S40</f>
        <v>1394.3932000867353</v>
      </c>
      <c r="Z41">
        <f t="shared" si="6"/>
        <v>0.41014518926907384</v>
      </c>
      <c r="AA41">
        <f t="shared" si="7"/>
        <v>0.30470813752527481</v>
      </c>
      <c r="AB41">
        <f t="shared" si="8"/>
        <v>0.25359611488527151</v>
      </c>
      <c r="AC41">
        <f t="shared" si="9"/>
        <v>0.12555377553558125</v>
      </c>
      <c r="AF41">
        <v>2062</v>
      </c>
      <c r="AG41">
        <f>vsFISHMIP_Annual_tonnes!U50*1000/vsFISHMIP_Annual_kg_ha!$A$6</f>
        <v>1192.9054000000001</v>
      </c>
      <c r="AH41">
        <f>vsFISHMIP_Annual_tonnes!V50*1000/vsFISHMIP_Annual_kg_ha!$A$6</f>
        <v>1282.6574000000001</v>
      </c>
      <c r="AI41">
        <f>vsFISHMIP_Annual_tonnes!W50*1000/vsFISHMIP_Annual_kg_ha!$A$6</f>
        <v>486.70290999999997</v>
      </c>
      <c r="AJ41">
        <f>vsFISHMIP_Annual_tonnes!X50*1000/vsFISHMIP_Annual_kg_ha!$A$6</f>
        <v>6.3134214000000002</v>
      </c>
      <c r="AK41">
        <f>vsFISHMIP_Annual_tonnes!Y50*1000/vsFISHMIP_Annual_kg_ha!$A$6</f>
        <v>10.6106748</v>
      </c>
      <c r="AL41">
        <f>vsFISHMIP_Annual_tonnes!Z50*1000/vsFISHMIP_Annual_kg_ha!$A$6</f>
        <v>3849.7530000000002</v>
      </c>
      <c r="AM41">
        <f>vsFISHMIP_Annual_tonnes!AA50*1000/vsFISHMIP_Annual_kg_ha!$A$6</f>
        <v>459.44788</v>
      </c>
      <c r="AO41">
        <f>vsFISHMIP_Annual_tonnes!AC50*1000/vsFISHMIP_Annual_kg_ha!$A$6</f>
        <v>18479.225999999999</v>
      </c>
      <c r="AP41">
        <f>vsFISHMIP_Annual_tonnes!AD50*1000/vsFISHMIP_Annual_kg_ha!$A$6</f>
        <v>3858.0255999999999</v>
      </c>
      <c r="AQ41">
        <f>vsFISHMIP_Annual_tonnes!AE50*1000/vsFISHMIP_Annual_kg_ha!$A$6</f>
        <v>803.25994000000003</v>
      </c>
      <c r="AR41">
        <f>vsFISHMIP_Annual_tonnes!AF50*1000/vsFISHMIP_Annual_kg_ha!$A$6</f>
        <v>1593.8869999999999</v>
      </c>
      <c r="AS41">
        <f>vsFISHMIP_Annual_tonnes!AG50*1000/vsFISHMIP_Annual_kg_ha!$A$6</f>
        <v>2259.1448</v>
      </c>
      <c r="AT41">
        <f>vsFISHMIP_Annual_tonnes!AH50*1000/vsFISHMIP_Annual_kg_ha!$A$6</f>
        <v>1564.9503999999999</v>
      </c>
      <c r="AU41">
        <f t="shared" si="10"/>
        <v>459.44788</v>
      </c>
      <c r="AV41">
        <f t="shared" si="11"/>
        <v>1735.0734330000003</v>
      </c>
      <c r="AW41">
        <f t="shared" si="12"/>
        <v>3858.0255999999999</v>
      </c>
      <c r="AX41">
        <f>FishBiomass_Calculations!AQ40</f>
        <v>1177.6381452451833</v>
      </c>
      <c r="AY41">
        <f>FishBiomass_Calculations!AR40</f>
        <v>151.45773820212702</v>
      </c>
      <c r="AZ41">
        <f>FishBiomass_Calculations!AS40</f>
        <v>737.17020525486328</v>
      </c>
      <c r="BA41">
        <f>FishBiomass_Calculations!AT40</f>
        <v>1330.9886159340504</v>
      </c>
      <c r="BB41">
        <f t="shared" si="13"/>
        <v>0.67872524750091257</v>
      </c>
      <c r="BC41">
        <f t="shared" si="14"/>
        <v>0.32965162055405939</v>
      </c>
      <c r="BD41">
        <f t="shared" si="15"/>
        <v>0.42486398052921093</v>
      </c>
      <c r="BE41">
        <f t="shared" si="16"/>
        <v>0.34499216799755045</v>
      </c>
      <c r="BH41">
        <v>2062</v>
      </c>
      <c r="BI41">
        <f>vsFISHMIP_Annual_tonnes!AL50/SUM(vsFISHMIP_Annual_tonnes!AL50:AM50)</f>
        <v>0.66554386546819511</v>
      </c>
      <c r="BJ41">
        <f>vsFISHMIP_Annual_tonnes!AP50/SUM(vsFISHMIP_Annual_tonnes!AP50:AQ50)</f>
        <v>0.87724416078171297</v>
      </c>
      <c r="BM41">
        <v>2062</v>
      </c>
      <c r="BN41">
        <f>vsFISHMIP_Annual_tonnes!AU50/SUM(vsFISHMIP_Annual_tonnes!AU50:AV50)</f>
        <v>0.70072906785451639</v>
      </c>
      <c r="BO41">
        <f>vsFISHMIP_Annual_tonnes!AY50/SUM(vsFISHMIP_Annual_tonnes!AY50:AZ50)</f>
        <v>0.88319866701877248</v>
      </c>
      <c r="BP41" s="5"/>
    </row>
    <row r="42" spans="4:68" x14ac:dyDescent="0.2">
      <c r="D42">
        <v>2063</v>
      </c>
      <c r="E42">
        <f>vsFISHMIP_Annual_tonnes!D51*1000/vsFISHMIP_Annual_kg_ha!$A$6</f>
        <v>1023.2234999999999</v>
      </c>
      <c r="F42">
        <f>vsFISHMIP_Annual_tonnes!E51*1000/vsFISHMIP_Annual_kg_ha!$A$6</f>
        <v>1458.4649400000001</v>
      </c>
      <c r="G42">
        <f>vsFISHMIP_Annual_tonnes!F51*1000/vsFISHMIP_Annual_kg_ha!$A$6</f>
        <v>720.08680000000004</v>
      </c>
      <c r="H42">
        <f>vsFISHMIP_Annual_tonnes!G51*1000/vsFISHMIP_Annual_kg_ha!$A$6</f>
        <v>6.4647686000000002</v>
      </c>
      <c r="I42">
        <f>vsFISHMIP_Annual_tonnes!H51*1000/vsFISHMIP_Annual_kg_ha!$A$6</f>
        <v>10.029662999999999</v>
      </c>
      <c r="J42">
        <f>vsFISHMIP_Annual_tonnes!I51*1000/vsFISHMIP_Annual_kg_ha!$A$6</f>
        <v>4086.0349999999999</v>
      </c>
      <c r="K42">
        <f>vsFISHMIP_Annual_tonnes!J51*1000/vsFISHMIP_Annual_kg_ha!$A$6</f>
        <v>10948.262000000001</v>
      </c>
      <c r="L42">
        <f>vsFISHMIP_Annual_tonnes!K51*1000/vsFISHMIP_Annual_kg_ha!$A$6</f>
        <v>6410.4139999999998</v>
      </c>
      <c r="M42">
        <f>vsFISHMIP_Annual_tonnes!L51*1000/vsFISHMIP_Annual_kg_ha!$A$6</f>
        <v>21686.716</v>
      </c>
      <c r="N42">
        <f>vsFISHMIP_Annual_tonnes!M51*1000/vsFISHMIP_Annual_kg_ha!$A$6</f>
        <v>4158.6261999999997</v>
      </c>
      <c r="O42">
        <f>vsFISHMIP_Annual_tonnes!N51*1000/vsFISHMIP_Annual_kg_ha!$A$6</f>
        <v>966.62267999999995</v>
      </c>
      <c r="P42">
        <f>vsFISHMIP_Annual_tonnes!O51*1000/vsFISHMIP_Annual_kg_ha!$A$6</f>
        <v>1429.1886</v>
      </c>
      <c r="Q42">
        <f>vsFISHMIP_Annual_tonnes!P51*1000/vsFISHMIP_Annual_kg_ha!$A$6</f>
        <v>2564.4720000000002</v>
      </c>
      <c r="R42">
        <f>vsFISHMIP_Annual_tonnes!Q51*1000/vsFISHMIP_Annual_kg_ha!$A$6</f>
        <v>1745.5360000000001</v>
      </c>
      <c r="S42">
        <f t="shared" si="3"/>
        <v>720.08680000000004</v>
      </c>
      <c r="T42">
        <f t="shared" si="4"/>
        <v>3228.2665200000001</v>
      </c>
      <c r="U42">
        <f t="shared" si="5"/>
        <v>10948.262000000001</v>
      </c>
      <c r="V42">
        <f>FishBiomass_Calculations!P41</f>
        <v>1280.6839020027473</v>
      </c>
      <c r="W42">
        <f>FishBiomass_Calculations!Q41</f>
        <v>205.18243416181042</v>
      </c>
      <c r="X42">
        <f>FishBiomass_Calculations!R41</f>
        <v>794.46077439714918</v>
      </c>
      <c r="Y42">
        <f>FishBiomass_Calculations!S41</f>
        <v>1391.3422870400648</v>
      </c>
      <c r="Z42">
        <f t="shared" si="6"/>
        <v>0.39670947056835548</v>
      </c>
      <c r="AA42">
        <f t="shared" si="7"/>
        <v>0.28494125175160884</v>
      </c>
      <c r="AB42">
        <f t="shared" si="8"/>
        <v>0.24609516267484297</v>
      </c>
      <c r="AC42">
        <f t="shared" si="9"/>
        <v>0.12708339342263317</v>
      </c>
      <c r="AF42">
        <v>2063</v>
      </c>
      <c r="AG42">
        <f>vsFISHMIP_Annual_tonnes!U51*1000/vsFISHMIP_Annual_kg_ha!$A$6</f>
        <v>1165.932</v>
      </c>
      <c r="AH42">
        <f>vsFISHMIP_Annual_tonnes!V51*1000/vsFISHMIP_Annual_kg_ha!$A$6</f>
        <v>1238.1888799999999</v>
      </c>
      <c r="AI42">
        <f>vsFISHMIP_Annual_tonnes!W51*1000/vsFISHMIP_Annual_kg_ha!$A$6</f>
        <v>494.46441399999998</v>
      </c>
      <c r="AJ42">
        <f>vsFISHMIP_Annual_tonnes!X51*1000/vsFISHMIP_Annual_kg_ha!$A$6</f>
        <v>6.3411253999999992</v>
      </c>
      <c r="AK42">
        <f>vsFISHMIP_Annual_tonnes!Y51*1000/vsFISHMIP_Annual_kg_ha!$A$6</f>
        <v>11.2610546</v>
      </c>
      <c r="AL42">
        <f>vsFISHMIP_Annual_tonnes!Z51*1000/vsFISHMIP_Annual_kg_ha!$A$6</f>
        <v>3855.5947999999999</v>
      </c>
      <c r="AM42">
        <f>vsFISHMIP_Annual_tonnes!AA51*1000/vsFISHMIP_Annual_kg_ha!$A$6</f>
        <v>479.72890000000001</v>
      </c>
      <c r="AO42">
        <f>vsFISHMIP_Annual_tonnes!AC51*1000/vsFISHMIP_Annual_kg_ha!$A$6</f>
        <v>19527.705999999998</v>
      </c>
      <c r="AP42">
        <f>vsFISHMIP_Annual_tonnes!AD51*1000/vsFISHMIP_Annual_kg_ha!$A$6</f>
        <v>4249.0060000000003</v>
      </c>
      <c r="AQ42">
        <f>vsFISHMIP_Annual_tonnes!AE51*1000/vsFISHMIP_Annual_kg_ha!$A$6</f>
        <v>779.93176000000005</v>
      </c>
      <c r="AR42">
        <f>vsFISHMIP_Annual_tonnes!AF51*1000/vsFISHMIP_Annual_kg_ha!$A$6</f>
        <v>1784.5634</v>
      </c>
      <c r="AS42">
        <f>vsFISHMIP_Annual_tonnes!AG51*1000/vsFISHMIP_Annual_kg_ha!$A$6</f>
        <v>2503.9987999999998</v>
      </c>
      <c r="AT42">
        <f>vsFISHMIP_Annual_tonnes!AH51*1000/vsFISHMIP_Annual_kg_ha!$A$6</f>
        <v>1698.8011200000001</v>
      </c>
      <c r="AU42">
        <f t="shared" si="10"/>
        <v>479.72890000000001</v>
      </c>
      <c r="AV42">
        <f t="shared" si="11"/>
        <v>1825.0210073999999</v>
      </c>
      <c r="AW42">
        <f t="shared" si="12"/>
        <v>4249.0060000000003</v>
      </c>
      <c r="AX42">
        <f>FishBiomass_Calculations!AQ41</f>
        <v>1177.4183259012016</v>
      </c>
      <c r="AY42">
        <f>FishBiomass_Calculations!AR41</f>
        <v>150.72971148419026</v>
      </c>
      <c r="AZ42">
        <f>FishBiomass_Calculations!AS41</f>
        <v>736.39385716621734</v>
      </c>
      <c r="BA42">
        <f>FishBiomass_Calculations!AT41</f>
        <v>1330.1707595589539</v>
      </c>
      <c r="BB42">
        <f t="shared" si="13"/>
        <v>0.64515330022343154</v>
      </c>
      <c r="BC42">
        <f t="shared" si="14"/>
        <v>0.31419768849487756</v>
      </c>
      <c r="BD42">
        <f t="shared" si="15"/>
        <v>0.40349883874230813</v>
      </c>
      <c r="BE42">
        <f t="shared" si="16"/>
        <v>0.31305457313050483</v>
      </c>
      <c r="BH42">
        <v>2063</v>
      </c>
      <c r="BI42">
        <f>vsFISHMIP_Annual_tonnes!AL51/SUM(vsFISHMIP_Annual_tonnes!AL51:AM51)</f>
        <v>0.67656808726326412</v>
      </c>
      <c r="BJ42">
        <f>vsFISHMIP_Annual_tonnes!AP51/SUM(vsFISHMIP_Annual_tonnes!AP51:AQ51)</f>
        <v>0.87861123544516928</v>
      </c>
      <c r="BM42">
        <v>2063</v>
      </c>
      <c r="BN42">
        <f>vsFISHMIP_Annual_tonnes!AU51/SUM(vsFISHMIP_Annual_tonnes!AU51:AV51)</f>
        <v>0.7202355513672245</v>
      </c>
      <c r="BO42">
        <f>vsFISHMIP_Annual_tonnes!AY51/SUM(vsFISHMIP_Annual_tonnes!AY51:AZ51)</f>
        <v>0.88476382606163906</v>
      </c>
      <c r="BP42" s="5"/>
    </row>
    <row r="43" spans="4:68" x14ac:dyDescent="0.2">
      <c r="D43">
        <v>2064</v>
      </c>
      <c r="E43">
        <f>vsFISHMIP_Annual_tonnes!D52*1000/vsFISHMIP_Annual_kg_ha!$A$6</f>
        <v>1099.2148</v>
      </c>
      <c r="F43">
        <f>vsFISHMIP_Annual_tonnes!E52*1000/vsFISHMIP_Annual_kg_ha!$A$6</f>
        <v>1412.6091600000002</v>
      </c>
      <c r="G43">
        <f>vsFISHMIP_Annual_tonnes!F52*1000/vsFISHMIP_Annual_kg_ha!$A$6</f>
        <v>717.13256000000001</v>
      </c>
      <c r="H43">
        <f>vsFISHMIP_Annual_tonnes!G52*1000/vsFISHMIP_Annual_kg_ha!$A$6</f>
        <v>6.6191490000000002</v>
      </c>
      <c r="I43">
        <f>vsFISHMIP_Annual_tonnes!H52*1000/vsFISHMIP_Annual_kg_ha!$A$6</f>
        <v>9.7424520000000001</v>
      </c>
      <c r="J43">
        <f>vsFISHMIP_Annual_tonnes!I52*1000/vsFISHMIP_Annual_kg_ha!$A$6</f>
        <v>4095.1457999999998</v>
      </c>
      <c r="K43">
        <f>vsFISHMIP_Annual_tonnes!J52*1000/vsFISHMIP_Annual_kg_ha!$A$6</f>
        <v>10607.467000000001</v>
      </c>
      <c r="L43">
        <f>vsFISHMIP_Annual_tonnes!K52*1000/vsFISHMIP_Annual_kg_ha!$A$6</f>
        <v>6537.2719999999999</v>
      </c>
      <c r="M43">
        <f>vsFISHMIP_Annual_tonnes!L52*1000/vsFISHMIP_Annual_kg_ha!$A$6</f>
        <v>22203.804</v>
      </c>
      <c r="N43">
        <f>vsFISHMIP_Annual_tonnes!M52*1000/vsFISHMIP_Annual_kg_ha!$A$6</f>
        <v>3648.1943999999999</v>
      </c>
      <c r="O43">
        <f>vsFISHMIP_Annual_tonnes!N52*1000/vsFISHMIP_Annual_kg_ha!$A$6</f>
        <v>872.34950000000003</v>
      </c>
      <c r="P43">
        <f>vsFISHMIP_Annual_tonnes!O52*1000/vsFISHMIP_Annual_kg_ha!$A$6</f>
        <v>1945.6025999999999</v>
      </c>
      <c r="Q43">
        <f>vsFISHMIP_Annual_tonnes!P52*1000/vsFISHMIP_Annual_kg_ha!$A$6</f>
        <v>2708.4142000000002</v>
      </c>
      <c r="R43">
        <f>vsFISHMIP_Annual_tonnes!Q52*1000/vsFISHMIP_Annual_kg_ha!$A$6</f>
        <v>1486.5018</v>
      </c>
      <c r="S43">
        <f t="shared" si="3"/>
        <v>717.13256000000001</v>
      </c>
      <c r="T43">
        <f t="shared" si="4"/>
        <v>3193.6276199999998</v>
      </c>
      <c r="U43">
        <f t="shared" si="5"/>
        <v>10607.467000000001</v>
      </c>
      <c r="V43">
        <f>FishBiomass_Calculations!P42</f>
        <v>1304.6669108711294</v>
      </c>
      <c r="W43">
        <f>FishBiomass_Calculations!Q42</f>
        <v>212.33599947114567</v>
      </c>
      <c r="X43">
        <f>FishBiomass_Calculations!R42</f>
        <v>802.08914382107071</v>
      </c>
      <c r="Y43">
        <f>FishBiomass_Calculations!S42</f>
        <v>1399.3785154486723</v>
      </c>
      <c r="Z43">
        <f t="shared" si="6"/>
        <v>0.40852192744723614</v>
      </c>
      <c r="AA43">
        <f t="shared" si="7"/>
        <v>0.29609030647157575</v>
      </c>
      <c r="AB43">
        <f t="shared" si="8"/>
        <v>0.25115299567113297</v>
      </c>
      <c r="AC43">
        <f t="shared" si="9"/>
        <v>0.1319239093978489</v>
      </c>
      <c r="AF43">
        <v>2064</v>
      </c>
      <c r="AG43">
        <f>vsFISHMIP_Annual_tonnes!U52*1000/vsFISHMIP_Annual_kg_ha!$A$6</f>
        <v>1239.1098</v>
      </c>
      <c r="AH43">
        <f>vsFISHMIP_Annual_tonnes!V52*1000/vsFISHMIP_Annual_kg_ha!$A$6</f>
        <v>1237.7396000000001</v>
      </c>
      <c r="AI43">
        <f>vsFISHMIP_Annual_tonnes!W52*1000/vsFISHMIP_Annual_kg_ha!$A$6</f>
        <v>513.68464800000004</v>
      </c>
      <c r="AJ43">
        <f>vsFISHMIP_Annual_tonnes!X52*1000/vsFISHMIP_Annual_kg_ha!$A$6</f>
        <v>6.2035830000000001</v>
      </c>
      <c r="AK43">
        <f>vsFISHMIP_Annual_tonnes!Y52*1000/vsFISHMIP_Annual_kg_ha!$A$6</f>
        <v>10.989371</v>
      </c>
      <c r="AL43">
        <f>vsFISHMIP_Annual_tonnes!Z52*1000/vsFISHMIP_Annual_kg_ha!$A$6</f>
        <v>3709.6496000000002</v>
      </c>
      <c r="AM43">
        <f>vsFISHMIP_Annual_tonnes!AA52*1000/vsFISHMIP_Annual_kg_ha!$A$6</f>
        <v>470.52132</v>
      </c>
      <c r="AO43">
        <f>vsFISHMIP_Annual_tonnes!AC52*1000/vsFISHMIP_Annual_kg_ha!$A$6</f>
        <v>17757.477999999999</v>
      </c>
      <c r="AP43">
        <f>vsFISHMIP_Annual_tonnes!AD52*1000/vsFISHMIP_Annual_kg_ha!$A$6</f>
        <v>2967.4569999999999</v>
      </c>
      <c r="AQ43">
        <f>vsFISHMIP_Annual_tonnes!AE52*1000/vsFISHMIP_Annual_kg_ha!$A$6</f>
        <v>716.21559999999999</v>
      </c>
      <c r="AR43">
        <f>vsFISHMIP_Annual_tonnes!AF52*1000/vsFISHMIP_Annual_kg_ha!$A$6</f>
        <v>2182.9584</v>
      </c>
      <c r="AS43">
        <f>vsFISHMIP_Annual_tonnes!AG52*1000/vsFISHMIP_Annual_kg_ha!$A$6</f>
        <v>2238.279</v>
      </c>
      <c r="AT43">
        <f>vsFISHMIP_Annual_tonnes!AH52*1000/vsFISHMIP_Annual_kg_ha!$A$6</f>
        <v>1396.0668000000001</v>
      </c>
      <c r="AU43">
        <f t="shared" si="10"/>
        <v>470.52132</v>
      </c>
      <c r="AV43">
        <f t="shared" si="11"/>
        <v>1667.1681767999999</v>
      </c>
      <c r="AW43">
        <f t="shared" si="12"/>
        <v>3709.6496000000002</v>
      </c>
      <c r="AX43">
        <f>FishBiomass_Calculations!AQ42</f>
        <v>1177.567287851286</v>
      </c>
      <c r="AY43">
        <f>FishBiomass_Calculations!AR42</f>
        <v>151.2358248300865</v>
      </c>
      <c r="AZ43">
        <f>FishBiomass_Calculations!AS42</f>
        <v>736.93356281031561</v>
      </c>
      <c r="BA43">
        <f>FishBiomass_Calculations!AT42</f>
        <v>1330.739321146413</v>
      </c>
      <c r="BB43">
        <f t="shared" si="13"/>
        <v>0.70632783437093616</v>
      </c>
      <c r="BC43">
        <f t="shared" si="14"/>
        <v>0.32142183234138361</v>
      </c>
      <c r="BD43">
        <f t="shared" si="15"/>
        <v>0.44202712903553765</v>
      </c>
      <c r="BE43">
        <f t="shared" si="16"/>
        <v>0.35872372451198975</v>
      </c>
      <c r="BH43">
        <v>2064</v>
      </c>
      <c r="BI43">
        <f>vsFISHMIP_Annual_tonnes!AL52/SUM(vsFISHMIP_Annual_tonnes!AL52:AM52)</f>
        <v>0.70806279621849577</v>
      </c>
      <c r="BJ43">
        <f>vsFISHMIP_Annual_tonnes!AP52/SUM(vsFISHMIP_Annual_tonnes!AP52:AQ52)</f>
        <v>0.87899638167691641</v>
      </c>
      <c r="BM43">
        <v>2064</v>
      </c>
      <c r="BN43">
        <f>vsFISHMIP_Annual_tonnes!AU52/SUM(vsFISHMIP_Annual_tonnes!AU52:AV52)</f>
        <v>0.72395029606660821</v>
      </c>
      <c r="BO43">
        <f>vsFISHMIP_Annual_tonnes!AY52/SUM(vsFISHMIP_Annual_tonnes!AY52:AZ52)</f>
        <v>0.88262601122293682</v>
      </c>
      <c r="BP43" s="5"/>
    </row>
    <row r="44" spans="4:68" x14ac:dyDescent="0.2">
      <c r="D44">
        <v>2065</v>
      </c>
      <c r="E44">
        <f>vsFISHMIP_Annual_tonnes!D53*1000/vsFISHMIP_Annual_kg_ha!$A$6</f>
        <v>1149.3432</v>
      </c>
      <c r="F44">
        <f>vsFISHMIP_Annual_tonnes!E53*1000/vsFISHMIP_Annual_kg_ha!$A$6</f>
        <v>1421.3052399999999</v>
      </c>
      <c r="G44">
        <f>vsFISHMIP_Annual_tonnes!F53*1000/vsFISHMIP_Annual_kg_ha!$A$6</f>
        <v>680.04480000000001</v>
      </c>
      <c r="H44">
        <f>vsFISHMIP_Annual_tonnes!G53*1000/vsFISHMIP_Annual_kg_ha!$A$6</f>
        <v>6.5462652000000006</v>
      </c>
      <c r="I44">
        <f>vsFISHMIP_Annual_tonnes!H53*1000/vsFISHMIP_Annual_kg_ha!$A$6</f>
        <v>8.4809579999999993</v>
      </c>
      <c r="J44">
        <f>vsFISHMIP_Annual_tonnes!I53*1000/vsFISHMIP_Annual_kg_ha!$A$6</f>
        <v>4158.0627999999997</v>
      </c>
      <c r="K44">
        <f>vsFISHMIP_Annual_tonnes!J53*1000/vsFISHMIP_Annual_kg_ha!$A$6</f>
        <v>10928.28</v>
      </c>
      <c r="L44">
        <f>vsFISHMIP_Annual_tonnes!K53*1000/vsFISHMIP_Annual_kg_ha!$A$6</f>
        <v>6494.1989999999996</v>
      </c>
      <c r="M44">
        <f>vsFISHMIP_Annual_tonnes!L53*1000/vsFISHMIP_Annual_kg_ha!$A$6</f>
        <v>22918.06</v>
      </c>
      <c r="N44">
        <f>vsFISHMIP_Annual_tonnes!M53*1000/vsFISHMIP_Annual_kg_ha!$A$6</f>
        <v>3306.9502000000002</v>
      </c>
      <c r="O44">
        <f>vsFISHMIP_Annual_tonnes!N53*1000/vsFISHMIP_Annual_kg_ha!$A$6</f>
        <v>986.90440000000001</v>
      </c>
      <c r="P44">
        <f>vsFISHMIP_Annual_tonnes!O53*1000/vsFISHMIP_Annual_kg_ha!$A$6</f>
        <v>1674.702</v>
      </c>
      <c r="Q44">
        <f>vsFISHMIP_Annual_tonnes!P53*1000/vsFISHMIP_Annual_kg_ha!$A$6</f>
        <v>2719.4164000000001</v>
      </c>
      <c r="R44">
        <f>vsFISHMIP_Annual_tonnes!Q53*1000/vsFISHMIP_Annual_kg_ha!$A$6</f>
        <v>1369.0573999999999</v>
      </c>
      <c r="S44">
        <f t="shared" si="3"/>
        <v>680.04480000000001</v>
      </c>
      <c r="T44">
        <f t="shared" si="4"/>
        <v>3171.6604945454542</v>
      </c>
      <c r="U44">
        <f t="shared" si="5"/>
        <v>10928.28</v>
      </c>
      <c r="V44">
        <f>FishBiomass_Calculations!P43</f>
        <v>1303.1869299737227</v>
      </c>
      <c r="W44">
        <f>FishBiomass_Calculations!Q43</f>
        <v>211.90912737633914</v>
      </c>
      <c r="X44">
        <f>FishBiomass_Calculations!R43</f>
        <v>801.63393891342866</v>
      </c>
      <c r="Y44">
        <f>FishBiomass_Calculations!S43</f>
        <v>1398.8989725205258</v>
      </c>
      <c r="Z44">
        <f t="shared" si="6"/>
        <v>0.41088475018524601</v>
      </c>
      <c r="AA44">
        <f t="shared" si="7"/>
        <v>0.31161054003550814</v>
      </c>
      <c r="AB44">
        <f t="shared" si="8"/>
        <v>0.2527489749587194</v>
      </c>
      <c r="AC44">
        <f t="shared" si="9"/>
        <v>0.1280072410773265</v>
      </c>
      <c r="AF44">
        <v>2065</v>
      </c>
      <c r="AG44">
        <f>vsFISHMIP_Annual_tonnes!U53*1000/vsFISHMIP_Annual_kg_ha!$A$6</f>
        <v>1114.4716000000001</v>
      </c>
      <c r="AH44">
        <f>vsFISHMIP_Annual_tonnes!V53*1000/vsFISHMIP_Annual_kg_ha!$A$6</f>
        <v>1217.1874</v>
      </c>
      <c r="AI44">
        <f>vsFISHMIP_Annual_tonnes!W53*1000/vsFISHMIP_Annual_kg_ha!$A$6</f>
        <v>527.15521999999999</v>
      </c>
      <c r="AJ44">
        <f>vsFISHMIP_Annual_tonnes!X53*1000/vsFISHMIP_Annual_kg_ha!$A$6</f>
        <v>6.2685680000000001</v>
      </c>
      <c r="AK44">
        <f>vsFISHMIP_Annual_tonnes!Y53*1000/vsFISHMIP_Annual_kg_ha!$A$6</f>
        <v>11.244194</v>
      </c>
      <c r="AL44">
        <f>vsFISHMIP_Annual_tonnes!Z53*1000/vsFISHMIP_Annual_kg_ha!$A$6</f>
        <v>3740.2469999999998</v>
      </c>
      <c r="AM44">
        <f>vsFISHMIP_Annual_tonnes!AA53*1000/vsFISHMIP_Annual_kg_ha!$A$6</f>
        <v>471.45983999999999</v>
      </c>
      <c r="AO44">
        <f>vsFISHMIP_Annual_tonnes!AC53*1000/vsFISHMIP_Annual_kg_ha!$A$6</f>
        <v>17464.326000000001</v>
      </c>
      <c r="AP44">
        <f>vsFISHMIP_Annual_tonnes!AD53*1000/vsFISHMIP_Annual_kg_ha!$A$6</f>
        <v>3879.7615999999998</v>
      </c>
      <c r="AQ44">
        <f>vsFISHMIP_Annual_tonnes!AE53*1000/vsFISHMIP_Annual_kg_ha!$A$6</f>
        <v>803.65156000000002</v>
      </c>
      <c r="AR44">
        <f>vsFISHMIP_Annual_tonnes!AF53*1000/vsFISHMIP_Annual_kg_ha!$A$6</f>
        <v>1550.3664000000001</v>
      </c>
      <c r="AS44">
        <f>vsFISHMIP_Annual_tonnes!AG53*1000/vsFISHMIP_Annual_kg_ha!$A$6</f>
        <v>2249.4402</v>
      </c>
      <c r="AT44">
        <f>vsFISHMIP_Annual_tonnes!AH53*1000/vsFISHMIP_Annual_kg_ha!$A$6</f>
        <v>1606.4241199999999</v>
      </c>
      <c r="AU44">
        <f t="shared" si="10"/>
        <v>471.45983999999999</v>
      </c>
      <c r="AV44">
        <f t="shared" si="11"/>
        <v>1716.016494</v>
      </c>
      <c r="AW44">
        <f t="shared" si="12"/>
        <v>3879.7615999999998</v>
      </c>
      <c r="AX44">
        <f>FishBiomass_Calculations!AQ43</f>
        <v>1177.3265057355775</v>
      </c>
      <c r="AY44">
        <f>FishBiomass_Calculations!AR43</f>
        <v>150.38323528971503</v>
      </c>
      <c r="AZ44">
        <f>FishBiomass_Calculations!AS43</f>
        <v>736.0243842818918</v>
      </c>
      <c r="BA44">
        <f>FishBiomass_Calculations!AT43</f>
        <v>1329.7815324090579</v>
      </c>
      <c r="BB44">
        <f t="shared" si="13"/>
        <v>0.68608111277022343</v>
      </c>
      <c r="BC44">
        <f t="shared" si="14"/>
        <v>0.31897358487568112</v>
      </c>
      <c r="BD44">
        <f t="shared" si="15"/>
        <v>0.42891451618057225</v>
      </c>
      <c r="BE44">
        <f t="shared" si="16"/>
        <v>0.34274825865822733</v>
      </c>
      <c r="BH44">
        <v>2065</v>
      </c>
      <c r="BI44">
        <f>vsFISHMIP_Annual_tonnes!AL53/SUM(vsFISHMIP_Annual_tonnes!AL53:AM53)</f>
        <v>0.65632530468215955</v>
      </c>
      <c r="BJ44">
        <f>vsFISHMIP_Annual_tonnes!AP53/SUM(vsFISHMIP_Annual_tonnes!AP53:AQ53)</f>
        <v>0.88150205566405748</v>
      </c>
      <c r="BM44">
        <v>2065</v>
      </c>
      <c r="BN44">
        <f>vsFISHMIP_Annual_tonnes!AU53/SUM(vsFISHMIP_Annual_tonnes!AU53:AV53)</f>
        <v>0.70205269198373976</v>
      </c>
      <c r="BO44">
        <f>vsFISHMIP_Annual_tonnes!AY53/SUM(vsFISHMIP_Annual_tonnes!AY53:AZ53)</f>
        <v>0.88699086822414119</v>
      </c>
      <c r="BP44" s="5"/>
    </row>
    <row r="45" spans="4:68" x14ac:dyDescent="0.2">
      <c r="D45">
        <v>2066</v>
      </c>
      <c r="E45">
        <f>vsFISHMIP_Annual_tonnes!D54*1000/vsFISHMIP_Annual_kg_ha!$A$6</f>
        <v>1029.2525599999999</v>
      </c>
      <c r="F45">
        <f>vsFISHMIP_Annual_tonnes!E54*1000/vsFISHMIP_Annual_kg_ha!$A$6</f>
        <v>1428.0394200000003</v>
      </c>
      <c r="G45">
        <f>vsFISHMIP_Annual_tonnes!F54*1000/vsFISHMIP_Annual_kg_ha!$A$6</f>
        <v>648.76160000000004</v>
      </c>
      <c r="H45">
        <f>vsFISHMIP_Annual_tonnes!G54*1000/vsFISHMIP_Annual_kg_ha!$A$6</f>
        <v>6.5917529999999998</v>
      </c>
      <c r="I45">
        <f>vsFISHMIP_Annual_tonnes!H54*1000/vsFISHMIP_Annual_kg_ha!$A$6</f>
        <v>8.1100644000000006</v>
      </c>
      <c r="J45">
        <f>vsFISHMIP_Annual_tonnes!I54*1000/vsFISHMIP_Annual_kg_ha!$A$6</f>
        <v>4095.9088000000002</v>
      </c>
      <c r="K45">
        <f>vsFISHMIP_Annual_tonnes!J54*1000/vsFISHMIP_Annual_kg_ha!$A$6</f>
        <v>10843.815000000001</v>
      </c>
      <c r="L45">
        <f>vsFISHMIP_Annual_tonnes!K54*1000/vsFISHMIP_Annual_kg_ha!$A$6</f>
        <v>6456.8563999999997</v>
      </c>
      <c r="M45">
        <f>vsFISHMIP_Annual_tonnes!L54*1000/vsFISHMIP_Annual_kg_ha!$A$6</f>
        <v>22784.583999999999</v>
      </c>
      <c r="N45">
        <f>vsFISHMIP_Annual_tonnes!M54*1000/vsFISHMIP_Annual_kg_ha!$A$6</f>
        <v>3041.0362</v>
      </c>
      <c r="O45">
        <f>vsFISHMIP_Annual_tonnes!N54*1000/vsFISHMIP_Annual_kg_ha!$A$6</f>
        <v>930.30876000000001</v>
      </c>
      <c r="P45">
        <f>vsFISHMIP_Annual_tonnes!O54*1000/vsFISHMIP_Annual_kg_ha!$A$6</f>
        <v>1249.2331999999999</v>
      </c>
      <c r="Q45">
        <f>vsFISHMIP_Annual_tonnes!P54*1000/vsFISHMIP_Annual_kg_ha!$A$6</f>
        <v>2700.0958000000001</v>
      </c>
      <c r="R45">
        <f>vsFISHMIP_Annual_tonnes!Q54*1000/vsFISHMIP_Annual_kg_ha!$A$6</f>
        <v>1315.4804999999999</v>
      </c>
      <c r="S45">
        <f t="shared" si="3"/>
        <v>648.76160000000004</v>
      </c>
      <c r="T45">
        <f t="shared" si="4"/>
        <v>3067.1625672727268</v>
      </c>
      <c r="U45">
        <f t="shared" si="5"/>
        <v>10843.815000000001</v>
      </c>
      <c r="V45">
        <f>FishBiomass_Calculations!P44</f>
        <v>1301.2051588512149</v>
      </c>
      <c r="W45">
        <f>FishBiomass_Calculations!Q44</f>
        <v>211.33481774472497</v>
      </c>
      <c r="X45">
        <f>FishBiomass_Calculations!R44</f>
        <v>801.02151058654215</v>
      </c>
      <c r="Y45">
        <f>FishBiomass_Calculations!S44</f>
        <v>1398.2538000537431</v>
      </c>
      <c r="Z45">
        <f t="shared" si="6"/>
        <v>0.42423742801746117</v>
      </c>
      <c r="AA45">
        <f t="shared" si="7"/>
        <v>0.32575111989477329</v>
      </c>
      <c r="AB45">
        <f t="shared" si="8"/>
        <v>0.26116043509842324</v>
      </c>
      <c r="AC45">
        <f t="shared" si="9"/>
        <v>0.12894482246826813</v>
      </c>
      <c r="AF45">
        <v>2066</v>
      </c>
      <c r="AG45">
        <f>vsFISHMIP_Annual_tonnes!U54*1000/vsFISHMIP_Annual_kg_ha!$A$6</f>
        <v>1184.2772</v>
      </c>
      <c r="AH45">
        <f>vsFISHMIP_Annual_tonnes!V54*1000/vsFISHMIP_Annual_kg_ha!$A$6</f>
        <v>1192.787</v>
      </c>
      <c r="AI45">
        <f>vsFISHMIP_Annual_tonnes!W54*1000/vsFISHMIP_Annual_kg_ha!$A$6</f>
        <v>509.64843999999999</v>
      </c>
      <c r="AJ45">
        <f>vsFISHMIP_Annual_tonnes!X54*1000/vsFISHMIP_Annual_kg_ha!$A$6</f>
        <v>6.359756</v>
      </c>
      <c r="AK45">
        <f>vsFISHMIP_Annual_tonnes!Y54*1000/vsFISHMIP_Annual_kg_ha!$A$6</f>
        <v>11.643773400000001</v>
      </c>
      <c r="AL45">
        <f>vsFISHMIP_Annual_tonnes!Z54*1000/vsFISHMIP_Annual_kg_ha!$A$6</f>
        <v>3892.1421999999998</v>
      </c>
      <c r="AM45">
        <f>vsFISHMIP_Annual_tonnes!AA54*1000/vsFISHMIP_Annual_kg_ha!$A$6</f>
        <v>455.66253999999998</v>
      </c>
      <c r="AO45">
        <f>vsFISHMIP_Annual_tonnes!AC54*1000/vsFISHMIP_Annual_kg_ha!$A$6</f>
        <v>19000.856</v>
      </c>
      <c r="AP45">
        <f>vsFISHMIP_Annual_tonnes!AD54*1000/vsFISHMIP_Annual_kg_ha!$A$6</f>
        <v>4358.1719999999996</v>
      </c>
      <c r="AQ45">
        <f>vsFISHMIP_Annual_tonnes!AE54*1000/vsFISHMIP_Annual_kg_ha!$A$6</f>
        <v>697.71532000000002</v>
      </c>
      <c r="AR45">
        <f>vsFISHMIP_Annual_tonnes!AF54*1000/vsFISHMIP_Annual_kg_ha!$A$6</f>
        <v>1760.09</v>
      </c>
      <c r="AS45">
        <f>vsFISHMIP_Annual_tonnes!AG54*1000/vsFISHMIP_Annual_kg_ha!$A$6</f>
        <v>2516.8015999999998</v>
      </c>
      <c r="AT45">
        <f>vsFISHMIP_Annual_tonnes!AH54*1000/vsFISHMIP_Annual_kg_ha!$A$6</f>
        <v>1726.1475</v>
      </c>
      <c r="AU45">
        <f t="shared" si="10"/>
        <v>455.66253999999998</v>
      </c>
      <c r="AV45">
        <f t="shared" si="11"/>
        <v>1829.3443799999998</v>
      </c>
      <c r="AW45">
        <f t="shared" si="12"/>
        <v>4358.1719999999996</v>
      </c>
      <c r="AX45">
        <f>FishBiomass_Calculations!AQ44</f>
        <v>1177.1702064553674</v>
      </c>
      <c r="AY45">
        <f>FishBiomass_Calculations!AR44</f>
        <v>149.70244015550844</v>
      </c>
      <c r="AZ45">
        <f>FishBiomass_Calculations!AS44</f>
        <v>735.29840268234466</v>
      </c>
      <c r="BA45">
        <f>FishBiomass_Calculations!AT44</f>
        <v>1329.0167354216294</v>
      </c>
      <c r="BB45">
        <f t="shared" si="13"/>
        <v>0.64349294715922623</v>
      </c>
      <c r="BC45">
        <f t="shared" si="14"/>
        <v>0.32853795740046671</v>
      </c>
      <c r="BD45">
        <f t="shared" si="15"/>
        <v>0.40194640808000554</v>
      </c>
      <c r="BE45">
        <f t="shared" si="16"/>
        <v>0.30494820659249555</v>
      </c>
      <c r="BH45">
        <v>2066</v>
      </c>
      <c r="BI45">
        <f>vsFISHMIP_Annual_tonnes!AL54/SUM(vsFISHMIP_Annual_tonnes!AL54:AM54)</f>
        <v>0.67006244595018738</v>
      </c>
      <c r="BJ45">
        <f>vsFISHMIP_Annual_tonnes!AP54/SUM(vsFISHMIP_Annual_tonnes!AP54:AQ54)</f>
        <v>0.87945845476547446</v>
      </c>
      <c r="BM45">
        <v>2066</v>
      </c>
      <c r="BN45">
        <f>vsFISHMIP_Annual_tonnes!AU54/SUM(vsFISHMIP_Annual_tonnes!AU54:AV54)</f>
        <v>0.73885875602219719</v>
      </c>
      <c r="BO45">
        <f>vsFISHMIP_Annual_tonnes!AY54/SUM(vsFISHMIP_Annual_tonnes!AY54:AZ54)</f>
        <v>0.89276537645731002</v>
      </c>
      <c r="BP45" s="5"/>
    </row>
    <row r="46" spans="4:68" x14ac:dyDescent="0.2">
      <c r="D46">
        <v>2067</v>
      </c>
      <c r="E46">
        <f>vsFISHMIP_Annual_tonnes!D55*1000/vsFISHMIP_Annual_kg_ha!$A$6</f>
        <v>1111.6708000000001</v>
      </c>
      <c r="F46">
        <f>vsFISHMIP_Annual_tonnes!E55*1000/vsFISHMIP_Annual_kg_ha!$A$6</f>
        <v>1426.8225199999999</v>
      </c>
      <c r="G46">
        <f>vsFISHMIP_Annual_tonnes!F55*1000/vsFISHMIP_Annual_kg_ha!$A$6</f>
        <v>652.68506000000002</v>
      </c>
      <c r="H46">
        <f>vsFISHMIP_Annual_tonnes!G55*1000/vsFISHMIP_Annual_kg_ha!$A$6</f>
        <v>6.4540634000000008</v>
      </c>
      <c r="I46">
        <f>vsFISHMIP_Annual_tonnes!H55*1000/vsFISHMIP_Annual_kg_ha!$A$6</f>
        <v>7.1844516000000009</v>
      </c>
      <c r="J46">
        <f>vsFISHMIP_Annual_tonnes!I55*1000/vsFISHMIP_Annual_kg_ha!$A$6</f>
        <v>3878.7269999999999</v>
      </c>
      <c r="K46">
        <f>vsFISHMIP_Annual_tonnes!J55*1000/vsFISHMIP_Annual_kg_ha!$A$6</f>
        <v>10824.744000000001</v>
      </c>
      <c r="L46">
        <f>vsFISHMIP_Annual_tonnes!K55*1000/vsFISHMIP_Annual_kg_ha!$A$6</f>
        <v>6395.3216000000002</v>
      </c>
      <c r="M46">
        <f>vsFISHMIP_Annual_tonnes!L55*1000/vsFISHMIP_Annual_kg_ha!$A$6</f>
        <v>21192.268</v>
      </c>
      <c r="N46">
        <f>vsFISHMIP_Annual_tonnes!M55*1000/vsFISHMIP_Annual_kg_ha!$A$6</f>
        <v>2357.6478000000002</v>
      </c>
      <c r="O46">
        <f>vsFISHMIP_Annual_tonnes!N55*1000/vsFISHMIP_Annual_kg_ha!$A$6</f>
        <v>963.16800000000001</v>
      </c>
      <c r="P46">
        <f>vsFISHMIP_Annual_tonnes!O55*1000/vsFISHMIP_Annual_kg_ha!$A$6</f>
        <v>1226.0346</v>
      </c>
      <c r="Q46">
        <f>vsFISHMIP_Annual_tonnes!P55*1000/vsFISHMIP_Annual_kg_ha!$A$6</f>
        <v>2573.7458000000001</v>
      </c>
      <c r="R46">
        <f>vsFISHMIP_Annual_tonnes!Q55*1000/vsFISHMIP_Annual_kg_ha!$A$6</f>
        <v>1088.0891200000001</v>
      </c>
      <c r="S46">
        <f t="shared" si="3"/>
        <v>652.68506000000002</v>
      </c>
      <c r="T46">
        <f t="shared" si="4"/>
        <v>2954.4233000000004</v>
      </c>
      <c r="U46">
        <f t="shared" si="5"/>
        <v>10824.744000000001</v>
      </c>
      <c r="V46">
        <f>FishBiomass_Calculations!P45</f>
        <v>1318.3565674459942</v>
      </c>
      <c r="W46">
        <f>FishBiomass_Calculations!Q45</f>
        <v>216.20881835491298</v>
      </c>
      <c r="X46">
        <f>FishBiomass_Calculations!R45</f>
        <v>806.21901359646267</v>
      </c>
      <c r="Y46">
        <f>FishBiomass_Calculations!S45</f>
        <v>1403.7291931582206</v>
      </c>
      <c r="Z46">
        <f t="shared" si="6"/>
        <v>0.44623144132595827</v>
      </c>
      <c r="AA46">
        <f t="shared" si="7"/>
        <v>0.33126055980952435</v>
      </c>
      <c r="AB46">
        <f t="shared" si="8"/>
        <v>0.2728854100211241</v>
      </c>
      <c r="AC46">
        <f t="shared" si="9"/>
        <v>0.12967781900045125</v>
      </c>
      <c r="AF46">
        <v>2067</v>
      </c>
      <c r="AG46">
        <f>vsFISHMIP_Annual_tonnes!U55*1000/vsFISHMIP_Annual_kg_ha!$A$6</f>
        <v>1258.1044999999999</v>
      </c>
      <c r="AH46">
        <f>vsFISHMIP_Annual_tonnes!V55*1000/vsFISHMIP_Annual_kg_ha!$A$6</f>
        <v>1230.0719999999999</v>
      </c>
      <c r="AI46">
        <f>vsFISHMIP_Annual_tonnes!W55*1000/vsFISHMIP_Annual_kg_ha!$A$6</f>
        <v>533.19057200000009</v>
      </c>
      <c r="AJ46">
        <f>vsFISHMIP_Annual_tonnes!X55*1000/vsFISHMIP_Annual_kg_ha!$A$6</f>
        <v>6.2269160000000001</v>
      </c>
      <c r="AK46">
        <f>vsFISHMIP_Annual_tonnes!Y55*1000/vsFISHMIP_Annual_kg_ha!$A$6</f>
        <v>12.215878</v>
      </c>
      <c r="AL46">
        <f>vsFISHMIP_Annual_tonnes!Z55*1000/vsFISHMIP_Annual_kg_ha!$A$6</f>
        <v>4017.4982</v>
      </c>
      <c r="AM46">
        <f>vsFISHMIP_Annual_tonnes!AA55*1000/vsFISHMIP_Annual_kg_ha!$A$6</f>
        <v>445.42746</v>
      </c>
      <c r="AO46">
        <f>vsFISHMIP_Annual_tonnes!AC55*1000/vsFISHMIP_Annual_kg_ha!$A$6</f>
        <v>17985.925999999999</v>
      </c>
      <c r="AP46">
        <f>vsFISHMIP_Annual_tonnes!AD55*1000/vsFISHMIP_Annual_kg_ha!$A$6</f>
        <v>4626.9964</v>
      </c>
      <c r="AQ46">
        <f>vsFISHMIP_Annual_tonnes!AE55*1000/vsFISHMIP_Annual_kg_ha!$A$6</f>
        <v>811.59320000000002</v>
      </c>
      <c r="AR46">
        <f>vsFISHMIP_Annual_tonnes!AF55*1000/vsFISHMIP_Annual_kg_ha!$A$6</f>
        <v>2426.5331999999999</v>
      </c>
      <c r="AS46">
        <f>vsFISHMIP_Annual_tonnes!AG55*1000/vsFISHMIP_Annual_kg_ha!$A$6</f>
        <v>2253.2936</v>
      </c>
      <c r="AT46">
        <f>vsFISHMIP_Annual_tonnes!AH55*1000/vsFISHMIP_Annual_kg_ha!$A$6</f>
        <v>1825.6495</v>
      </c>
      <c r="AU46">
        <f t="shared" si="10"/>
        <v>445.42746</v>
      </c>
      <c r="AV46">
        <f t="shared" si="11"/>
        <v>1942.8358631999995</v>
      </c>
      <c r="AW46">
        <f t="shared" si="12"/>
        <v>4626.9964</v>
      </c>
      <c r="AX46">
        <f>FishBiomass_Calculations!AQ45</f>
        <v>1177.0654666828841</v>
      </c>
      <c r="AY46">
        <f>FishBiomass_Calculations!AR45</f>
        <v>149.14117510761241</v>
      </c>
      <c r="AZ46">
        <f>FishBiomass_Calculations!AS45</f>
        <v>734.69988474828756</v>
      </c>
      <c r="BA46">
        <f>FishBiomass_Calculations!AT45</f>
        <v>1328.3862170818059</v>
      </c>
      <c r="BB46">
        <f t="shared" si="13"/>
        <v>0.60584915533943617</v>
      </c>
      <c r="BC46">
        <f t="shared" si="14"/>
        <v>0.33482707848234683</v>
      </c>
      <c r="BD46">
        <f t="shared" si="15"/>
        <v>0.3781584943249815</v>
      </c>
      <c r="BE46">
        <f t="shared" si="16"/>
        <v>0.28709471593317121</v>
      </c>
      <c r="BH46">
        <v>2067</v>
      </c>
      <c r="BI46">
        <f>vsFISHMIP_Annual_tonnes!AL55/SUM(vsFISHMIP_Annual_tonnes!AL55:AM55)</f>
        <v>0.66047031525058109</v>
      </c>
      <c r="BJ46">
        <f>vsFISHMIP_Annual_tonnes!AP55/SUM(vsFISHMIP_Annual_tonnes!AP55:AQ55)</f>
        <v>0.87425764434036946</v>
      </c>
      <c r="BM46">
        <v>2067</v>
      </c>
      <c r="BN46">
        <f>vsFISHMIP_Annual_tonnes!AU55/SUM(vsFISHMIP_Annual_tonnes!AU55:AV55)</f>
        <v>0.7029125807098684</v>
      </c>
      <c r="BO46">
        <f>vsFISHMIP_Annual_tonnes!AY55/SUM(vsFISHMIP_Annual_tonnes!AY55:AZ55)</f>
        <v>0.89617383450098453</v>
      </c>
      <c r="BP46" s="5"/>
    </row>
    <row r="47" spans="4:68" x14ac:dyDescent="0.2">
      <c r="D47">
        <v>2068</v>
      </c>
      <c r="E47">
        <f>vsFISHMIP_Annual_tonnes!D56*1000/vsFISHMIP_Annual_kg_ha!$A$6</f>
        <v>1017.8552</v>
      </c>
      <c r="F47">
        <f>vsFISHMIP_Annual_tonnes!E56*1000/vsFISHMIP_Annual_kg_ha!$A$6</f>
        <v>1382.9422199999999</v>
      </c>
      <c r="G47">
        <f>vsFISHMIP_Annual_tonnes!F56*1000/vsFISHMIP_Annual_kg_ha!$A$6</f>
        <v>630.77823999999998</v>
      </c>
      <c r="H47">
        <f>vsFISHMIP_Annual_tonnes!G56*1000/vsFISHMIP_Annual_kg_ha!$A$6</f>
        <v>6.3737510000000004</v>
      </c>
      <c r="I47">
        <f>vsFISHMIP_Annual_tonnes!H56*1000/vsFISHMIP_Annual_kg_ha!$A$6</f>
        <v>8.1997060000000008</v>
      </c>
      <c r="J47">
        <f>vsFISHMIP_Annual_tonnes!I56*1000/vsFISHMIP_Annual_kg_ha!$A$6</f>
        <v>3996.2764000000002</v>
      </c>
      <c r="K47">
        <f>vsFISHMIP_Annual_tonnes!J56*1000/vsFISHMIP_Annual_kg_ha!$A$6</f>
        <v>10712.041999999999</v>
      </c>
      <c r="L47">
        <f>vsFISHMIP_Annual_tonnes!K56*1000/vsFISHMIP_Annual_kg_ha!$A$6</f>
        <v>6386.3635999999997</v>
      </c>
      <c r="M47">
        <f>vsFISHMIP_Annual_tonnes!L56*1000/vsFISHMIP_Annual_kg_ha!$A$6</f>
        <v>20151.923999999999</v>
      </c>
      <c r="N47">
        <f>vsFISHMIP_Annual_tonnes!M56*1000/vsFISHMIP_Annual_kg_ha!$A$6</f>
        <v>4318.5789999999997</v>
      </c>
      <c r="O47">
        <f>vsFISHMIP_Annual_tonnes!N56*1000/vsFISHMIP_Annual_kg_ha!$A$6</f>
        <v>853.45519999999999</v>
      </c>
      <c r="P47">
        <f>vsFISHMIP_Annual_tonnes!O56*1000/vsFISHMIP_Annual_kg_ha!$A$6</f>
        <v>936.38340000000005</v>
      </c>
      <c r="Q47">
        <f>vsFISHMIP_Annual_tonnes!P56*1000/vsFISHMIP_Annual_kg_ha!$A$6</f>
        <v>2555.4122000000002</v>
      </c>
      <c r="R47">
        <f>vsFISHMIP_Annual_tonnes!Q56*1000/vsFISHMIP_Annual_kg_ha!$A$6</f>
        <v>1687.59888</v>
      </c>
      <c r="S47">
        <f t="shared" si="3"/>
        <v>630.77823999999998</v>
      </c>
      <c r="T47">
        <f t="shared" si="4"/>
        <v>3134.335121818182</v>
      </c>
      <c r="U47">
        <f t="shared" si="5"/>
        <v>10712.041999999999</v>
      </c>
      <c r="V47">
        <f>FishBiomass_Calculations!P46</f>
        <v>1328.2640570055046</v>
      </c>
      <c r="W47">
        <f>FishBiomass_Calculations!Q46</f>
        <v>218.93549022442511</v>
      </c>
      <c r="X47">
        <f>FishBiomass_Calculations!R46</f>
        <v>809.12666305781727</v>
      </c>
      <c r="Y47">
        <f>FishBiomass_Calculations!S46</f>
        <v>1406.7923032286815</v>
      </c>
      <c r="Z47">
        <f t="shared" si="6"/>
        <v>0.42377857037667305</v>
      </c>
      <c r="AA47">
        <f t="shared" si="7"/>
        <v>0.34708789292481795</v>
      </c>
      <c r="AB47">
        <f t="shared" si="8"/>
        <v>0.25814937829253393</v>
      </c>
      <c r="AC47">
        <f t="shared" si="9"/>
        <v>0.13132811682671536</v>
      </c>
      <c r="AF47">
        <v>2068</v>
      </c>
      <c r="AG47">
        <f>vsFISHMIP_Annual_tonnes!U56*1000/vsFISHMIP_Annual_kg_ha!$A$6</f>
        <v>1239.2075</v>
      </c>
      <c r="AH47">
        <f>vsFISHMIP_Annual_tonnes!V56*1000/vsFISHMIP_Annual_kg_ha!$A$6</f>
        <v>1211.2793999999999</v>
      </c>
      <c r="AI47">
        <f>vsFISHMIP_Annual_tonnes!W56*1000/vsFISHMIP_Annual_kg_ha!$A$6</f>
        <v>515.69968800000004</v>
      </c>
      <c r="AJ47">
        <f>vsFISHMIP_Annual_tonnes!X56*1000/vsFISHMIP_Annual_kg_ha!$A$6</f>
        <v>6.3154165999999998</v>
      </c>
      <c r="AK47">
        <f>vsFISHMIP_Annual_tonnes!Y56*1000/vsFISHMIP_Annual_kg_ha!$A$6</f>
        <v>12.042670800000002</v>
      </c>
      <c r="AL47">
        <f>vsFISHMIP_Annual_tonnes!Z56*1000/vsFISHMIP_Annual_kg_ha!$A$6</f>
        <v>4023.0916000000002</v>
      </c>
      <c r="AM47">
        <f>vsFISHMIP_Annual_tonnes!AA56*1000/vsFISHMIP_Annual_kg_ha!$A$6</f>
        <v>443.07206000000002</v>
      </c>
      <c r="AO47">
        <f>vsFISHMIP_Annual_tonnes!AC56*1000/vsFISHMIP_Annual_kg_ha!$A$6</f>
        <v>19760.75</v>
      </c>
      <c r="AP47">
        <f>vsFISHMIP_Annual_tonnes!AD56*1000/vsFISHMIP_Annual_kg_ha!$A$6</f>
        <v>3862.6669999999999</v>
      </c>
      <c r="AQ47">
        <f>vsFISHMIP_Annual_tonnes!AE56*1000/vsFISHMIP_Annual_kg_ha!$A$6</f>
        <v>741.08299999999997</v>
      </c>
      <c r="AR47">
        <f>vsFISHMIP_Annual_tonnes!AF56*1000/vsFISHMIP_Annual_kg_ha!$A$6</f>
        <v>2493.8108000000002</v>
      </c>
      <c r="AS47">
        <f>vsFISHMIP_Annual_tonnes!AG56*1000/vsFISHMIP_Annual_kg_ha!$A$6</f>
        <v>2520.6684</v>
      </c>
      <c r="AT47">
        <f>vsFISHMIP_Annual_tonnes!AH56*1000/vsFISHMIP_Annual_kg_ha!$A$6</f>
        <v>1614.6342</v>
      </c>
      <c r="AU47">
        <f t="shared" si="10"/>
        <v>443.07206000000002</v>
      </c>
      <c r="AV47">
        <f t="shared" si="11"/>
        <v>1866.5213648000001</v>
      </c>
      <c r="AW47">
        <f t="shared" si="12"/>
        <v>4023.0916000000002</v>
      </c>
      <c r="AX47">
        <f>FishBiomass_Calculations!AQ46</f>
        <v>1177.0137272638676</v>
      </c>
      <c r="AY47">
        <f>FishBiomass_Calculations!AR46</f>
        <v>148.80865574576328</v>
      </c>
      <c r="AZ47">
        <f>FishBiomass_Calculations!AS46</f>
        <v>734.34529505446289</v>
      </c>
      <c r="BA47">
        <f>FishBiomass_Calculations!AT46</f>
        <v>1328.0126688682155</v>
      </c>
      <c r="BB47">
        <f t="shared" si="13"/>
        <v>0.63059215365048127</v>
      </c>
      <c r="BC47">
        <f t="shared" si="14"/>
        <v>0.33585655512957252</v>
      </c>
      <c r="BD47">
        <f t="shared" si="15"/>
        <v>0.39342988990278654</v>
      </c>
      <c r="BE47">
        <f t="shared" si="16"/>
        <v>0.33009754708747258</v>
      </c>
      <c r="BH47">
        <v>2068</v>
      </c>
      <c r="BI47">
        <f>vsFISHMIP_Annual_tonnes!AL56/SUM(vsFISHMIP_Annual_tonnes!AL56:AM56)</f>
        <v>0.70190410495525646</v>
      </c>
      <c r="BJ47">
        <f>vsFISHMIP_Annual_tonnes!AP56/SUM(vsFISHMIP_Annual_tonnes!AP56:AQ56)</f>
        <v>0.88056847118983061</v>
      </c>
      <c r="BM47">
        <v>2068</v>
      </c>
      <c r="BN47">
        <f>vsFISHMIP_Annual_tonnes!AU56/SUM(vsFISHMIP_Annual_tonnes!AU56:AV56)</f>
        <v>0.72292227501172412</v>
      </c>
      <c r="BO47">
        <f>vsFISHMIP_Annual_tonnes!AY56/SUM(vsFISHMIP_Annual_tonnes!AY56:AZ56)</f>
        <v>0.89536790671758215</v>
      </c>
      <c r="BP47" s="5"/>
    </row>
    <row r="48" spans="4:68" x14ac:dyDescent="0.2">
      <c r="D48">
        <v>2069</v>
      </c>
      <c r="E48">
        <f>vsFISHMIP_Annual_tonnes!D57*1000/vsFISHMIP_Annual_kg_ha!$A$6</f>
        <v>1262.8514</v>
      </c>
      <c r="F48">
        <f>vsFISHMIP_Annual_tonnes!E57*1000/vsFISHMIP_Annual_kg_ha!$A$6</f>
        <v>1365.037</v>
      </c>
      <c r="G48">
        <f>vsFISHMIP_Annual_tonnes!F57*1000/vsFISHMIP_Annual_kg_ha!$A$6</f>
        <v>680.61424</v>
      </c>
      <c r="H48">
        <f>vsFISHMIP_Annual_tonnes!G57*1000/vsFISHMIP_Annual_kg_ha!$A$6</f>
        <v>6.3067159999999998</v>
      </c>
      <c r="I48">
        <f>vsFISHMIP_Annual_tonnes!H57*1000/vsFISHMIP_Annual_kg_ha!$A$6</f>
        <v>8.662274</v>
      </c>
      <c r="J48">
        <f>vsFISHMIP_Annual_tonnes!I57*1000/vsFISHMIP_Annual_kg_ha!$A$6</f>
        <v>4132.6552000000001</v>
      </c>
      <c r="K48">
        <f>vsFISHMIP_Annual_tonnes!J57*1000/vsFISHMIP_Annual_kg_ha!$A$6</f>
        <v>10606.037</v>
      </c>
      <c r="L48">
        <f>vsFISHMIP_Annual_tonnes!K57*1000/vsFISHMIP_Annual_kg_ha!$A$6</f>
        <v>6399.3739999999998</v>
      </c>
      <c r="M48">
        <f>vsFISHMIP_Annual_tonnes!L57*1000/vsFISHMIP_Annual_kg_ha!$A$6</f>
        <v>20430.026000000002</v>
      </c>
      <c r="N48">
        <f>vsFISHMIP_Annual_tonnes!M57*1000/vsFISHMIP_Annual_kg_ha!$A$6</f>
        <v>3967.6763999999998</v>
      </c>
      <c r="O48">
        <f>vsFISHMIP_Annual_tonnes!N57*1000/vsFISHMIP_Annual_kg_ha!$A$6</f>
        <v>904.59468000000004</v>
      </c>
      <c r="P48">
        <f>vsFISHMIP_Annual_tonnes!O57*1000/vsFISHMIP_Annual_kg_ha!$A$6</f>
        <v>1965.78288</v>
      </c>
      <c r="Q48">
        <f>vsFISHMIP_Annual_tonnes!P57*1000/vsFISHMIP_Annual_kg_ha!$A$6</f>
        <v>2511.127</v>
      </c>
      <c r="R48">
        <f>vsFISHMIP_Annual_tonnes!Q57*1000/vsFISHMIP_Annual_kg_ha!$A$6</f>
        <v>1634.1828800000001</v>
      </c>
      <c r="S48">
        <f t="shared" si="3"/>
        <v>680.61424</v>
      </c>
      <c r="T48">
        <f t="shared" si="4"/>
        <v>3220.9029709090905</v>
      </c>
      <c r="U48">
        <f t="shared" si="5"/>
        <v>10606.037</v>
      </c>
      <c r="V48">
        <f>FishBiomass_Calculations!P47</f>
        <v>1352.1603365841565</v>
      </c>
      <c r="W48">
        <f>FishBiomass_Calculations!Q47</f>
        <v>225.29741756510589</v>
      </c>
      <c r="X48">
        <f>FishBiomass_Calculations!R47</f>
        <v>815.91085106816888</v>
      </c>
      <c r="Y48">
        <f>FishBiomass_Calculations!S47</f>
        <v>1413.9392151555157</v>
      </c>
      <c r="Z48">
        <f t="shared" si="6"/>
        <v>0.41980784543860794</v>
      </c>
      <c r="AA48">
        <f t="shared" si="7"/>
        <v>0.33102072264180937</v>
      </c>
      <c r="AB48">
        <f t="shared" si="8"/>
        <v>0.25331742633584531</v>
      </c>
      <c r="AC48">
        <f t="shared" si="9"/>
        <v>0.13331456557765314</v>
      </c>
      <c r="AF48">
        <v>2069</v>
      </c>
      <c r="AG48">
        <f>vsFISHMIP_Annual_tonnes!U57*1000/vsFISHMIP_Annual_kg_ha!$A$6</f>
        <v>1337.6505</v>
      </c>
      <c r="AH48">
        <f>vsFISHMIP_Annual_tonnes!V57*1000/vsFISHMIP_Annual_kg_ha!$A$6</f>
        <v>1231.4616000000001</v>
      </c>
      <c r="AI48">
        <f>vsFISHMIP_Annual_tonnes!W57*1000/vsFISHMIP_Annual_kg_ha!$A$6</f>
        <v>526.35562000000004</v>
      </c>
      <c r="AJ48">
        <f>vsFISHMIP_Annual_tonnes!X57*1000/vsFISHMIP_Annual_kg_ha!$A$6</f>
        <v>6.1369639999999999</v>
      </c>
      <c r="AK48">
        <f>vsFISHMIP_Annual_tonnes!Y57*1000/vsFISHMIP_Annual_kg_ha!$A$6</f>
        <v>12.415984</v>
      </c>
      <c r="AL48">
        <f>vsFISHMIP_Annual_tonnes!Z57*1000/vsFISHMIP_Annual_kg_ha!$A$6</f>
        <v>3938.3078</v>
      </c>
      <c r="AM48">
        <f>vsFISHMIP_Annual_tonnes!AA57*1000/vsFISHMIP_Annual_kg_ha!$A$6</f>
        <v>437.26754</v>
      </c>
      <c r="AO48">
        <f>vsFISHMIP_Annual_tonnes!AC57*1000/vsFISHMIP_Annual_kg_ha!$A$6</f>
        <v>18299.132000000001</v>
      </c>
      <c r="AP48">
        <f>vsFISHMIP_Annual_tonnes!AD57*1000/vsFISHMIP_Annual_kg_ha!$A$6</f>
        <v>4121.3595999999998</v>
      </c>
      <c r="AQ48">
        <f>vsFISHMIP_Annual_tonnes!AE57*1000/vsFISHMIP_Annual_kg_ha!$A$6</f>
        <v>823.66160000000002</v>
      </c>
      <c r="AR48">
        <f>vsFISHMIP_Annual_tonnes!AF57*1000/vsFISHMIP_Annual_kg_ha!$A$6</f>
        <v>1727.4965999999999</v>
      </c>
      <c r="AS48">
        <f>vsFISHMIP_Annual_tonnes!AG57*1000/vsFISHMIP_Annual_kg_ha!$A$6</f>
        <v>2242.2028</v>
      </c>
      <c r="AT48">
        <f>vsFISHMIP_Annual_tonnes!AH57*1000/vsFISHMIP_Annual_kg_ha!$A$6</f>
        <v>1706.1648</v>
      </c>
      <c r="AU48">
        <f t="shared" si="10"/>
        <v>437.26754</v>
      </c>
      <c r="AV48">
        <f t="shared" si="11"/>
        <v>1809.1928459999999</v>
      </c>
      <c r="AW48">
        <f t="shared" si="12"/>
        <v>4121.3595999999998</v>
      </c>
      <c r="AX48">
        <f>FishBiomass_Calculations!AQ47</f>
        <v>1176.9656380827819</v>
      </c>
      <c r="AY48">
        <f>FishBiomass_Calculations!AR47</f>
        <v>148.44237458394704</v>
      </c>
      <c r="AZ48">
        <f>FishBiomass_Calculations!AS47</f>
        <v>733.9547026862474</v>
      </c>
      <c r="BA48">
        <f>FishBiomass_Calculations!AT47</f>
        <v>1327.6011930584841</v>
      </c>
      <c r="BB48">
        <f t="shared" si="13"/>
        <v>0.6505473646355453</v>
      </c>
      <c r="BC48">
        <f t="shared" si="14"/>
        <v>0.33947723305495542</v>
      </c>
      <c r="BD48">
        <f t="shared" si="15"/>
        <v>0.40568074559269368</v>
      </c>
      <c r="BE48">
        <f t="shared" si="16"/>
        <v>0.32212699737690548</v>
      </c>
      <c r="BH48">
        <v>2069</v>
      </c>
      <c r="BI48">
        <f>vsFISHMIP_Annual_tonnes!AL57/SUM(vsFISHMIP_Annual_tonnes!AL57:AM57)</f>
        <v>0.70891730863389923</v>
      </c>
      <c r="BJ48">
        <f>vsFISHMIP_Annual_tonnes!AP57/SUM(vsFISHMIP_Annual_tonnes!AP57:AQ57)</f>
        <v>0.88490369842427119</v>
      </c>
      <c r="BM48">
        <v>2069</v>
      </c>
      <c r="BN48">
        <f>vsFISHMIP_Annual_tonnes!AU57/SUM(vsFISHMIP_Annual_tonnes!AU57:AV57)</f>
        <v>0.70204724199548718</v>
      </c>
      <c r="BO48">
        <f>vsFISHMIP_Annual_tonnes!AY57/SUM(vsFISHMIP_Annual_tonnes!AY57:AZ57)</f>
        <v>0.89210281773123512</v>
      </c>
      <c r="BP48" s="5"/>
    </row>
    <row r="49" spans="4:68" x14ac:dyDescent="0.2">
      <c r="D49">
        <v>2070</v>
      </c>
      <c r="E49">
        <f>vsFISHMIP_Annual_tonnes!D58*1000/vsFISHMIP_Annual_kg_ha!$A$6</f>
        <v>1025.94794</v>
      </c>
      <c r="F49">
        <f>vsFISHMIP_Annual_tonnes!E58*1000/vsFISHMIP_Annual_kg_ha!$A$6</f>
        <v>1342.80826</v>
      </c>
      <c r="G49">
        <f>vsFISHMIP_Annual_tonnes!F58*1000/vsFISHMIP_Annual_kg_ha!$A$6</f>
        <v>704.29223999999999</v>
      </c>
      <c r="H49">
        <f>vsFISHMIP_Annual_tonnes!G58*1000/vsFISHMIP_Annual_kg_ha!$A$6</f>
        <v>6.2844986</v>
      </c>
      <c r="I49">
        <f>vsFISHMIP_Annual_tonnes!H58*1000/vsFISHMIP_Annual_kg_ha!$A$6</f>
        <v>9.4145565999999992</v>
      </c>
      <c r="J49">
        <f>vsFISHMIP_Annual_tonnes!I58*1000/vsFISHMIP_Annual_kg_ha!$A$6</f>
        <v>4230.3919999999998</v>
      </c>
      <c r="K49">
        <f>vsFISHMIP_Annual_tonnes!J58*1000/vsFISHMIP_Annual_kg_ha!$A$6</f>
        <v>10708.763000000001</v>
      </c>
      <c r="L49">
        <f>vsFISHMIP_Annual_tonnes!K58*1000/vsFISHMIP_Annual_kg_ha!$A$6</f>
        <v>6435.0150000000003</v>
      </c>
      <c r="M49">
        <f>vsFISHMIP_Annual_tonnes!L58*1000/vsFISHMIP_Annual_kg_ha!$A$6</f>
        <v>19471.044000000002</v>
      </c>
      <c r="N49">
        <f>vsFISHMIP_Annual_tonnes!M58*1000/vsFISHMIP_Annual_kg_ha!$A$6</f>
        <v>4246.7995999999994</v>
      </c>
      <c r="O49">
        <f>vsFISHMIP_Annual_tonnes!N58*1000/vsFISHMIP_Annual_kg_ha!$A$6</f>
        <v>881.46375999999998</v>
      </c>
      <c r="P49">
        <f>vsFISHMIP_Annual_tonnes!O58*1000/vsFISHMIP_Annual_kg_ha!$A$6</f>
        <v>2098.1857999999997</v>
      </c>
      <c r="Q49">
        <f>vsFISHMIP_Annual_tonnes!P58*1000/vsFISHMIP_Annual_kg_ha!$A$6</f>
        <v>2406.1048000000001</v>
      </c>
      <c r="R49">
        <f>vsFISHMIP_Annual_tonnes!Q58*1000/vsFISHMIP_Annual_kg_ha!$A$6</f>
        <v>1779.7438</v>
      </c>
      <c r="S49">
        <f t="shared" si="3"/>
        <v>704.29223999999999</v>
      </c>
      <c r="T49">
        <f t="shared" si="4"/>
        <v>3259.9560181818174</v>
      </c>
      <c r="U49">
        <f t="shared" si="5"/>
        <v>10708.763000000001</v>
      </c>
      <c r="V49">
        <f>FishBiomass_Calculations!P48</f>
        <v>1355.856263611111</v>
      </c>
      <c r="W49">
        <f>FishBiomass_Calculations!Q48</f>
        <v>226.25825726640107</v>
      </c>
      <c r="X49">
        <f>FishBiomass_Calculations!R48</f>
        <v>816.93546465338136</v>
      </c>
      <c r="Y49">
        <f>FishBiomass_Calculations!S48</f>
        <v>1415.0186108092591</v>
      </c>
      <c r="Z49">
        <f t="shared" si="6"/>
        <v>0.41591244055105864</v>
      </c>
      <c r="AA49">
        <f t="shared" si="7"/>
        <v>0.32125621214625488</v>
      </c>
      <c r="AB49">
        <f t="shared" si="8"/>
        <v>0.25059708170817979</v>
      </c>
      <c r="AC49">
        <f t="shared" si="9"/>
        <v>0.1321365138820664</v>
      </c>
      <c r="AF49">
        <v>2070</v>
      </c>
      <c r="AG49">
        <f>vsFISHMIP_Annual_tonnes!U58*1000/vsFISHMIP_Annual_kg_ha!$A$6</f>
        <v>1243.5006000000001</v>
      </c>
      <c r="AH49">
        <f>vsFISHMIP_Annual_tonnes!V58*1000/vsFISHMIP_Annual_kg_ha!$A$6</f>
        <v>1193.31212</v>
      </c>
      <c r="AI49">
        <f>vsFISHMIP_Annual_tonnes!W58*1000/vsFISHMIP_Annual_kg_ha!$A$6</f>
        <v>537.65188400000011</v>
      </c>
      <c r="AJ49">
        <f>vsFISHMIP_Annual_tonnes!X58*1000/vsFISHMIP_Annual_kg_ha!$A$6</f>
        <v>6.1528080000000003</v>
      </c>
      <c r="AK49">
        <f>vsFISHMIP_Annual_tonnes!Y58*1000/vsFISHMIP_Annual_kg_ha!$A$6</f>
        <v>12.896741200000001</v>
      </c>
      <c r="AL49">
        <f>vsFISHMIP_Annual_tonnes!Z58*1000/vsFISHMIP_Annual_kg_ha!$A$6</f>
        <v>3903.1936000000001</v>
      </c>
      <c r="AM49">
        <f>vsFISHMIP_Annual_tonnes!AA58*1000/vsFISHMIP_Annual_kg_ha!$A$6</f>
        <v>447.68849999999998</v>
      </c>
      <c r="AO49">
        <f>vsFISHMIP_Annual_tonnes!AC58*1000/vsFISHMIP_Annual_kg_ha!$A$6</f>
        <v>17127.896000000001</v>
      </c>
      <c r="AP49">
        <f>vsFISHMIP_Annual_tonnes!AD58*1000/vsFISHMIP_Annual_kg_ha!$A$6</f>
        <v>4204.5944000000009</v>
      </c>
      <c r="AQ49">
        <f>vsFISHMIP_Annual_tonnes!AE58*1000/vsFISHMIP_Annual_kg_ha!$A$6</f>
        <v>760.10676000000001</v>
      </c>
      <c r="AR49">
        <f>vsFISHMIP_Annual_tonnes!AF58*1000/vsFISHMIP_Annual_kg_ha!$A$6</f>
        <v>1630.08088</v>
      </c>
      <c r="AS49">
        <f>vsFISHMIP_Annual_tonnes!AG58*1000/vsFISHMIP_Annual_kg_ha!$A$6</f>
        <v>2131.8397999999997</v>
      </c>
      <c r="AT49">
        <f>vsFISHMIP_Annual_tonnes!AH58*1000/vsFISHMIP_Annual_kg_ha!$A$6</f>
        <v>1716.1658</v>
      </c>
      <c r="AU49">
        <f t="shared" si="10"/>
        <v>447.68849999999998</v>
      </c>
      <c r="AV49">
        <f t="shared" si="11"/>
        <v>1776.8134344000002</v>
      </c>
      <c r="AW49">
        <f t="shared" si="12"/>
        <v>4204.5944000000009</v>
      </c>
      <c r="AX49">
        <f>FishBiomass_Calculations!AQ48</f>
        <v>1176.8846220872656</v>
      </c>
      <c r="AY49">
        <f>FishBiomass_Calculations!AR48</f>
        <v>147.49384781157389</v>
      </c>
      <c r="AZ49">
        <f>FishBiomass_Calculations!AS48</f>
        <v>732.94321927689066</v>
      </c>
      <c r="BA49">
        <f>FishBiomass_Calculations!AT48</f>
        <v>1326.5356295995857</v>
      </c>
      <c r="BB49">
        <f t="shared" si="13"/>
        <v>0.66235689088240124</v>
      </c>
      <c r="BC49">
        <f t="shared" si="14"/>
        <v>0.32945641402799913</v>
      </c>
      <c r="BD49">
        <f t="shared" si="15"/>
        <v>0.41250432098651546</v>
      </c>
      <c r="BE49">
        <f t="shared" si="16"/>
        <v>0.31549669323623353</v>
      </c>
      <c r="BH49">
        <v>2070</v>
      </c>
      <c r="BI49">
        <f>vsFISHMIP_Annual_tonnes!AL58/SUM(vsFISHMIP_Annual_tonnes!AL58:AM58)</f>
        <v>0.7029338394712743</v>
      </c>
      <c r="BJ49">
        <f>vsFISHMIP_Annual_tonnes!AP58/SUM(vsFISHMIP_Annual_tonnes!AP58:AQ58)</f>
        <v>0.88803914780585291</v>
      </c>
      <c r="BM49">
        <v>2070</v>
      </c>
      <c r="BN49">
        <f>vsFISHMIP_Annual_tonnes!AU58/SUM(vsFISHMIP_Annual_tonnes!AU58:AV58)</f>
        <v>0.72814075381119447</v>
      </c>
      <c r="BO49">
        <f>vsFISHMIP_Annual_tonnes!AY58/SUM(vsFISHMIP_Annual_tonnes!AY58:AZ58)</f>
        <v>0.88961738401542312</v>
      </c>
      <c r="BP49" s="5"/>
    </row>
    <row r="50" spans="4:68" x14ac:dyDescent="0.2">
      <c r="D50">
        <v>2071</v>
      </c>
      <c r="E50">
        <f>vsFISHMIP_Annual_tonnes!D59*1000/vsFISHMIP_Annual_kg_ha!$A$6</f>
        <v>1428.2192</v>
      </c>
      <c r="F50">
        <f>vsFISHMIP_Annual_tonnes!E59*1000/vsFISHMIP_Annual_kg_ha!$A$6</f>
        <v>1328.2553600000001</v>
      </c>
      <c r="G50">
        <f>vsFISHMIP_Annual_tonnes!F59*1000/vsFISHMIP_Annual_kg_ha!$A$6</f>
        <v>739.60220000000004</v>
      </c>
      <c r="H50">
        <f>vsFISHMIP_Annual_tonnes!G59*1000/vsFISHMIP_Annual_kg_ha!$A$6</f>
        <v>6.5165937999999999</v>
      </c>
      <c r="I50">
        <f>vsFISHMIP_Annual_tonnes!H59*1000/vsFISHMIP_Annual_kg_ha!$A$6</f>
        <v>9.9352353999999998</v>
      </c>
      <c r="J50">
        <f>vsFISHMIP_Annual_tonnes!I59*1000/vsFISHMIP_Annual_kg_ha!$A$6</f>
        <v>4386.9903999999997</v>
      </c>
      <c r="K50">
        <f>vsFISHMIP_Annual_tonnes!J59*1000/vsFISHMIP_Annual_kg_ha!$A$6</f>
        <v>10530.062</v>
      </c>
      <c r="L50">
        <f>vsFISHMIP_Annual_tonnes!K59*1000/vsFISHMIP_Annual_kg_ha!$A$6</f>
        <v>6605.4084000000003</v>
      </c>
      <c r="M50">
        <f>vsFISHMIP_Annual_tonnes!L59*1000/vsFISHMIP_Annual_kg_ha!$A$6</f>
        <v>23562.698</v>
      </c>
      <c r="N50">
        <f>vsFISHMIP_Annual_tonnes!M59*1000/vsFISHMIP_Annual_kg_ha!$A$6</f>
        <v>4432.7910000000002</v>
      </c>
      <c r="O50">
        <f>vsFISHMIP_Annual_tonnes!N59*1000/vsFISHMIP_Annual_kg_ha!$A$6</f>
        <v>832.6558</v>
      </c>
      <c r="P50">
        <f>vsFISHMIP_Annual_tonnes!O59*1000/vsFISHMIP_Annual_kg_ha!$A$6</f>
        <v>2075.7435999999998</v>
      </c>
      <c r="Q50">
        <f>vsFISHMIP_Annual_tonnes!P59*1000/vsFISHMIP_Annual_kg_ha!$A$6</f>
        <v>3056.4632000000001</v>
      </c>
      <c r="R50">
        <f>vsFISHMIP_Annual_tonnes!Q59*1000/vsFISHMIP_Annual_kg_ha!$A$6</f>
        <v>1843.5205000000001</v>
      </c>
      <c r="S50">
        <f t="shared" si="3"/>
        <v>739.60220000000004</v>
      </c>
      <c r="T50">
        <f t="shared" si="4"/>
        <v>3387.2465145454548</v>
      </c>
      <c r="U50">
        <f t="shared" si="5"/>
        <v>10530.062</v>
      </c>
      <c r="V50">
        <f>FishBiomass_Calculations!P49</f>
        <v>1365.4773462563335</v>
      </c>
      <c r="W50">
        <f>FishBiomass_Calculations!Q49</f>
        <v>228.73460511489623</v>
      </c>
      <c r="X50">
        <f>FishBiomass_Calculations!R49</f>
        <v>819.5761753191249</v>
      </c>
      <c r="Y50">
        <f>FishBiomass_Calculations!S49</f>
        <v>1417.8005099139898</v>
      </c>
      <c r="Z50">
        <f t="shared" si="6"/>
        <v>0.40312310910727178</v>
      </c>
      <c r="AA50">
        <f t="shared" si="7"/>
        <v>0.30926706966920353</v>
      </c>
      <c r="AB50">
        <f t="shared" si="8"/>
        <v>0.24195941210647504</v>
      </c>
      <c r="AC50">
        <f t="shared" si="9"/>
        <v>0.1346431302981872</v>
      </c>
      <c r="AF50">
        <v>2071</v>
      </c>
      <c r="AG50">
        <f>vsFISHMIP_Annual_tonnes!U59*1000/vsFISHMIP_Annual_kg_ha!$A$6</f>
        <v>1421.3724999999999</v>
      </c>
      <c r="AH50">
        <f>vsFISHMIP_Annual_tonnes!V59*1000/vsFISHMIP_Annual_kg_ha!$A$6</f>
        <v>1154.8038799999999</v>
      </c>
      <c r="AI50">
        <f>vsFISHMIP_Annual_tonnes!W59*1000/vsFISHMIP_Annual_kg_ha!$A$6</f>
        <v>535.71949399999994</v>
      </c>
      <c r="AJ50">
        <f>vsFISHMIP_Annual_tonnes!X59*1000/vsFISHMIP_Annual_kg_ha!$A$6</f>
        <v>6.1017294</v>
      </c>
      <c r="AK50">
        <f>vsFISHMIP_Annual_tonnes!Y59*1000/vsFISHMIP_Annual_kg_ha!$A$6</f>
        <v>11.76877</v>
      </c>
      <c r="AL50">
        <f>vsFISHMIP_Annual_tonnes!Z59*1000/vsFISHMIP_Annual_kg_ha!$A$6</f>
        <v>3769.7190000000001</v>
      </c>
      <c r="AM50">
        <f>vsFISHMIP_Annual_tonnes!AA59*1000/vsFISHMIP_Annual_kg_ha!$A$6</f>
        <v>447.27645999999999</v>
      </c>
      <c r="AO50">
        <f>vsFISHMIP_Annual_tonnes!AC59*1000/vsFISHMIP_Annual_kg_ha!$A$6</f>
        <v>15787.050999999999</v>
      </c>
      <c r="AP50">
        <f>vsFISHMIP_Annual_tonnes!AD59*1000/vsFISHMIP_Annual_kg_ha!$A$6</f>
        <v>2933.1392000000001</v>
      </c>
      <c r="AQ50">
        <f>vsFISHMIP_Annual_tonnes!AE59*1000/vsFISHMIP_Annual_kg_ha!$A$6</f>
        <v>724.88656000000003</v>
      </c>
      <c r="AR50">
        <f>vsFISHMIP_Annual_tonnes!AF59*1000/vsFISHMIP_Annual_kg_ha!$A$6</f>
        <v>1879.549</v>
      </c>
      <c r="AS50">
        <f>vsFISHMIP_Annual_tonnes!AG59*1000/vsFISHMIP_Annual_kg_ha!$A$6</f>
        <v>2052.1605</v>
      </c>
      <c r="AT50">
        <f>vsFISHMIP_Annual_tonnes!AH59*1000/vsFISHMIP_Annual_kg_ha!$A$6</f>
        <v>1359.5848800000001</v>
      </c>
      <c r="AU50">
        <f t="shared" si="10"/>
        <v>447.27645999999999</v>
      </c>
      <c r="AV50">
        <f t="shared" si="11"/>
        <v>1627.8211474</v>
      </c>
      <c r="AW50">
        <f t="shared" si="12"/>
        <v>3769.7190000000001</v>
      </c>
      <c r="AX50">
        <f>FishBiomass_Calculations!AQ49</f>
        <v>1176.8724292700299</v>
      </c>
      <c r="AY50">
        <f>FishBiomass_Calculations!AR49</f>
        <v>147.20405813007105</v>
      </c>
      <c r="AZ50">
        <f>FishBiomass_Calculations!AS49</f>
        <v>732.63419536361778</v>
      </c>
      <c r="BA50">
        <f>FishBiomass_Calculations!AT49</f>
        <v>1326.2100833900649</v>
      </c>
      <c r="BB50">
        <f t="shared" si="13"/>
        <v>0.72297403873254895</v>
      </c>
      <c r="BC50">
        <f t="shared" si="14"/>
        <v>0.32911201749824048</v>
      </c>
      <c r="BD50">
        <f t="shared" si="15"/>
        <v>0.4500704494064357</v>
      </c>
      <c r="BE50">
        <f t="shared" si="16"/>
        <v>0.35180608511935901</v>
      </c>
      <c r="BH50">
        <v>2071</v>
      </c>
      <c r="BI50">
        <f>vsFISHMIP_Annual_tonnes!AL59/SUM(vsFISHMIP_Annual_tonnes!AL59:AM59)</f>
        <v>0.71580712241369837</v>
      </c>
      <c r="BJ50">
        <f>vsFISHMIP_Annual_tonnes!AP59/SUM(vsFISHMIP_Annual_tonnes!AP59:AQ59)</f>
        <v>0.8906340113027279</v>
      </c>
      <c r="BM50">
        <v>2071</v>
      </c>
      <c r="BN50">
        <f>vsFISHMIP_Annual_tonnes!AU59/SUM(vsFISHMIP_Annual_tonnes!AU59:AV59)</f>
        <v>0.72461243385569518</v>
      </c>
      <c r="BO50">
        <f>vsFISHMIP_Annual_tonnes!AY59/SUM(vsFISHMIP_Annual_tonnes!AY59:AZ59)</f>
        <v>0.88456973584071852</v>
      </c>
      <c r="BP50" s="5"/>
    </row>
    <row r="51" spans="4:68" x14ac:dyDescent="0.2">
      <c r="D51">
        <v>2072</v>
      </c>
      <c r="E51">
        <f>vsFISHMIP_Annual_tonnes!D60*1000/vsFISHMIP_Annual_kg_ha!$A$6</f>
        <v>1285.6071199999999</v>
      </c>
      <c r="F51">
        <f>vsFISHMIP_Annual_tonnes!E60*1000/vsFISHMIP_Annual_kg_ha!$A$6</f>
        <v>1415.76836</v>
      </c>
      <c r="G51">
        <f>vsFISHMIP_Annual_tonnes!F60*1000/vsFISHMIP_Annual_kg_ha!$A$6</f>
        <v>739.67493999999999</v>
      </c>
      <c r="H51">
        <f>vsFISHMIP_Annual_tonnes!G60*1000/vsFISHMIP_Annual_kg_ha!$A$6</f>
        <v>6.2011029999999998</v>
      </c>
      <c r="I51">
        <f>vsFISHMIP_Annual_tonnes!H60*1000/vsFISHMIP_Annual_kg_ha!$A$6</f>
        <v>8.141593799999999</v>
      </c>
      <c r="J51">
        <f>vsFISHMIP_Annual_tonnes!I60*1000/vsFISHMIP_Annual_kg_ha!$A$6</f>
        <v>4198.7224000000006</v>
      </c>
      <c r="K51">
        <f>vsFISHMIP_Annual_tonnes!J60*1000/vsFISHMIP_Annual_kg_ha!$A$6</f>
        <v>10644.865</v>
      </c>
      <c r="L51">
        <f>vsFISHMIP_Annual_tonnes!K60*1000/vsFISHMIP_Annual_kg_ha!$A$6</f>
        <v>6608.2479999999996</v>
      </c>
      <c r="M51">
        <f>vsFISHMIP_Annual_tonnes!L60*1000/vsFISHMIP_Annual_kg_ha!$A$6</f>
        <v>19507.008000000002</v>
      </c>
      <c r="N51">
        <f>vsFISHMIP_Annual_tonnes!M60*1000/vsFISHMIP_Annual_kg_ha!$A$6</f>
        <v>2633.134</v>
      </c>
      <c r="O51">
        <f>vsFISHMIP_Annual_tonnes!N60*1000/vsFISHMIP_Annual_kg_ha!$A$6</f>
        <v>932.25319999999999</v>
      </c>
      <c r="P51">
        <f>vsFISHMIP_Annual_tonnes!O60*1000/vsFISHMIP_Annual_kg_ha!$A$6</f>
        <v>1807.1758</v>
      </c>
      <c r="Q51">
        <f>vsFISHMIP_Annual_tonnes!P60*1000/vsFISHMIP_Annual_kg_ha!$A$6</f>
        <v>2459.0691999999999</v>
      </c>
      <c r="R51">
        <f>vsFISHMIP_Annual_tonnes!Q60*1000/vsFISHMIP_Annual_kg_ha!$A$6</f>
        <v>1188.1738</v>
      </c>
      <c r="S51">
        <f t="shared" si="3"/>
        <v>739.67493999999999</v>
      </c>
      <c r="T51">
        <f t="shared" si="4"/>
        <v>3082.9719836363638</v>
      </c>
      <c r="U51">
        <f t="shared" si="5"/>
        <v>10644.865</v>
      </c>
      <c r="V51">
        <f>FishBiomass_Calculations!P50</f>
        <v>1361.7914600118256</v>
      </c>
      <c r="W51">
        <f>FishBiomass_Calculations!Q50</f>
        <v>227.7899843732425</v>
      </c>
      <c r="X51">
        <f>FishBiomass_Calculations!R50</f>
        <v>818.56885719575087</v>
      </c>
      <c r="Y51">
        <f>FishBiomass_Calculations!S50</f>
        <v>1416.7393344425739</v>
      </c>
      <c r="Z51">
        <f t="shared" si="6"/>
        <v>0.44171386157249259</v>
      </c>
      <c r="AA51">
        <f t="shared" si="7"/>
        <v>0.30795958069532881</v>
      </c>
      <c r="AB51">
        <f t="shared" si="8"/>
        <v>0.2655129081744847</v>
      </c>
      <c r="AC51">
        <f t="shared" si="9"/>
        <v>0.13309133882323299</v>
      </c>
      <c r="AF51">
        <v>2072</v>
      </c>
      <c r="AG51">
        <f>vsFISHMIP_Annual_tonnes!U60*1000/vsFISHMIP_Annual_kg_ha!$A$6</f>
        <v>1005.94524</v>
      </c>
      <c r="AH51">
        <f>vsFISHMIP_Annual_tonnes!V60*1000/vsFISHMIP_Annual_kg_ha!$A$6</f>
        <v>1145.4105999999999</v>
      </c>
      <c r="AI51">
        <f>vsFISHMIP_Annual_tonnes!W60*1000/vsFISHMIP_Annual_kg_ha!$A$6</f>
        <v>513.70969999999988</v>
      </c>
      <c r="AJ51">
        <f>vsFISHMIP_Annual_tonnes!X60*1000/vsFISHMIP_Annual_kg_ha!$A$6</f>
        <v>6.1294111999999989</v>
      </c>
      <c r="AK51">
        <f>vsFISHMIP_Annual_tonnes!Y60*1000/vsFISHMIP_Annual_kg_ha!$A$6</f>
        <v>12.252181999999999</v>
      </c>
      <c r="AL51">
        <f>vsFISHMIP_Annual_tonnes!Z60*1000/vsFISHMIP_Annual_kg_ha!$A$6</f>
        <v>3689.3676</v>
      </c>
      <c r="AM51">
        <f>vsFISHMIP_Annual_tonnes!AA60*1000/vsFISHMIP_Annual_kg_ha!$A$6</f>
        <v>438.11131999999998</v>
      </c>
      <c r="AO51">
        <f>vsFISHMIP_Annual_tonnes!AC60*1000/vsFISHMIP_Annual_kg_ha!$A$6</f>
        <v>16517.201000000001</v>
      </c>
      <c r="AP51">
        <f>vsFISHMIP_Annual_tonnes!AD60*1000/vsFISHMIP_Annual_kg_ha!$A$6</f>
        <v>3739.6327999999999</v>
      </c>
      <c r="AQ51">
        <f>vsFISHMIP_Annual_tonnes!AE60*1000/vsFISHMIP_Annual_kg_ha!$A$6</f>
        <v>757.17894000000001</v>
      </c>
      <c r="AR51">
        <f>vsFISHMIP_Annual_tonnes!AF60*1000/vsFISHMIP_Annual_kg_ha!$A$6</f>
        <v>1222.7224000000001</v>
      </c>
      <c r="AS51">
        <f>vsFISHMIP_Annual_tonnes!AG60*1000/vsFISHMIP_Annual_kg_ha!$A$6</f>
        <v>2127.0364</v>
      </c>
      <c r="AT51">
        <f>vsFISHMIP_Annual_tonnes!AH60*1000/vsFISHMIP_Annual_kg_ha!$A$6</f>
        <v>1570.5732</v>
      </c>
      <c r="AU51">
        <f t="shared" si="10"/>
        <v>438.11131999999998</v>
      </c>
      <c r="AV51">
        <f t="shared" si="11"/>
        <v>1620.9688200000003</v>
      </c>
      <c r="AW51">
        <f t="shared" si="12"/>
        <v>3739.6327999999999</v>
      </c>
      <c r="AX51">
        <f>FishBiomass_Calculations!AQ50</f>
        <v>1176.8684306655632</v>
      </c>
      <c r="AY51">
        <f>FishBiomass_Calculations!AR50</f>
        <v>147.05396492444126</v>
      </c>
      <c r="AZ51">
        <f>FishBiomass_Calculations!AS50</f>
        <v>732.47414001064976</v>
      </c>
      <c r="BA51">
        <f>FishBiomass_Calculations!AT50</f>
        <v>1326.0414705053197</v>
      </c>
      <c r="BB51">
        <f t="shared" si="13"/>
        <v>0.72602780272205547</v>
      </c>
      <c r="BC51">
        <f t="shared" si="14"/>
        <v>0.33565433763373487</v>
      </c>
      <c r="BD51">
        <f t="shared" si="15"/>
        <v>0.45187429330728868</v>
      </c>
      <c r="BE51">
        <f t="shared" si="16"/>
        <v>0.35459135734003611</v>
      </c>
      <c r="BH51">
        <v>2072</v>
      </c>
      <c r="BI51">
        <f>vsFISHMIP_Annual_tonnes!AL60/SUM(vsFISHMIP_Annual_tonnes!AL60:AM60)</f>
        <v>0.65643860925447406</v>
      </c>
      <c r="BJ51">
        <f>vsFISHMIP_Annual_tonnes!AP60/SUM(vsFISHMIP_Annual_tonnes!AP60:AQ60)</f>
        <v>0.88354514276273588</v>
      </c>
      <c r="BM51">
        <v>2072</v>
      </c>
      <c r="BN51">
        <f>vsFISHMIP_Annual_tonnes!AU60/SUM(vsFISHMIP_Annual_tonnes!AU60:AV60)</f>
        <v>0.73635968961755538</v>
      </c>
      <c r="BO51">
        <f>vsFISHMIP_Annual_tonnes!AY60/SUM(vsFISHMIP_Annual_tonnes!AY60:AZ60)</f>
        <v>0.88308152464183176</v>
      </c>
      <c r="BP51" s="5"/>
    </row>
    <row r="52" spans="4:68" x14ac:dyDescent="0.2">
      <c r="D52">
        <v>2073</v>
      </c>
      <c r="E52">
        <f>vsFISHMIP_Annual_tonnes!D61*1000/vsFISHMIP_Annual_kg_ha!$A$6</f>
        <v>1105.0601999999999</v>
      </c>
      <c r="F52">
        <f>vsFISHMIP_Annual_tonnes!E61*1000/vsFISHMIP_Annual_kg_ha!$A$6</f>
        <v>1347.4720400000001</v>
      </c>
      <c r="G52">
        <f>vsFISHMIP_Annual_tonnes!F61*1000/vsFISHMIP_Annual_kg_ha!$A$6</f>
        <v>662.45550000000003</v>
      </c>
      <c r="H52">
        <f>vsFISHMIP_Annual_tonnes!G61*1000/vsFISHMIP_Annual_kg_ha!$A$6</f>
        <v>6.2507140000000003</v>
      </c>
      <c r="I52">
        <f>vsFISHMIP_Annual_tonnes!H61*1000/vsFISHMIP_Annual_kg_ha!$A$6</f>
        <v>7.8789907999999995</v>
      </c>
      <c r="J52">
        <f>vsFISHMIP_Annual_tonnes!I61*1000/vsFISHMIP_Annual_kg_ha!$A$6</f>
        <v>4019.6298000000002</v>
      </c>
      <c r="K52">
        <f>vsFISHMIP_Annual_tonnes!J61*1000/vsFISHMIP_Annual_kg_ha!$A$6</f>
        <v>10320.963</v>
      </c>
      <c r="L52">
        <f>vsFISHMIP_Annual_tonnes!K61*1000/vsFISHMIP_Annual_kg_ha!$A$6</f>
        <v>6378.6463999999996</v>
      </c>
      <c r="M52">
        <f>vsFISHMIP_Annual_tonnes!L61*1000/vsFISHMIP_Annual_kg_ha!$A$6</f>
        <v>20433.342000000001</v>
      </c>
      <c r="N52">
        <f>vsFISHMIP_Annual_tonnes!M61*1000/vsFISHMIP_Annual_kg_ha!$A$6</f>
        <v>2964.4587999999999</v>
      </c>
      <c r="O52">
        <f>vsFISHMIP_Annual_tonnes!N61*1000/vsFISHMIP_Annual_kg_ha!$A$6</f>
        <v>798.33276000000001</v>
      </c>
      <c r="P52">
        <f>vsFISHMIP_Annual_tonnes!O61*1000/vsFISHMIP_Annual_kg_ha!$A$6</f>
        <v>1011.70688</v>
      </c>
      <c r="Q52">
        <f>vsFISHMIP_Annual_tonnes!P61*1000/vsFISHMIP_Annual_kg_ha!$A$6</f>
        <v>2553.3980000000001</v>
      </c>
      <c r="R52">
        <f>vsFISHMIP_Annual_tonnes!Q61*1000/vsFISHMIP_Annual_kg_ha!$A$6</f>
        <v>1266.5958000000001</v>
      </c>
      <c r="S52">
        <f t="shared" si="3"/>
        <v>662.45550000000003</v>
      </c>
      <c r="T52">
        <f t="shared" si="4"/>
        <v>2948.0653800000005</v>
      </c>
      <c r="U52">
        <f t="shared" si="5"/>
        <v>10320.963</v>
      </c>
      <c r="V52">
        <f>FishBiomass_Calculations!P51</f>
        <v>1352.3293738430639</v>
      </c>
      <c r="W52">
        <f>FishBiomass_Calculations!Q51</f>
        <v>225.34148468455777</v>
      </c>
      <c r="X52">
        <f>FishBiomass_Calculations!R51</f>
        <v>815.95784305776999</v>
      </c>
      <c r="Y52">
        <f>FishBiomass_Calculations!S51</f>
        <v>1413.988719622437</v>
      </c>
      <c r="Z52">
        <f t="shared" si="6"/>
        <v>0.45871756543033781</v>
      </c>
      <c r="AA52">
        <f t="shared" si="7"/>
        <v>0.34016093863596536</v>
      </c>
      <c r="AB52">
        <f t="shared" si="8"/>
        <v>0.27677739055358735</v>
      </c>
      <c r="AC52">
        <f t="shared" si="9"/>
        <v>0.13700162665271032</v>
      </c>
      <c r="AF52">
        <v>2073</v>
      </c>
      <c r="AG52">
        <f>vsFISHMIP_Annual_tonnes!U61*1000/vsFISHMIP_Annual_kg_ha!$A$6</f>
        <v>1186.6258</v>
      </c>
      <c r="AH52">
        <f>vsFISHMIP_Annual_tonnes!V61*1000/vsFISHMIP_Annual_kg_ha!$A$6</f>
        <v>1120.9275</v>
      </c>
      <c r="AI52">
        <f>vsFISHMIP_Annual_tonnes!W61*1000/vsFISHMIP_Annual_kg_ha!$A$6</f>
        <v>511.17084599999993</v>
      </c>
      <c r="AJ52">
        <f>vsFISHMIP_Annual_tonnes!X61*1000/vsFISHMIP_Annual_kg_ha!$A$6</f>
        <v>6.0971320000000002</v>
      </c>
      <c r="AK52">
        <f>vsFISHMIP_Annual_tonnes!Y61*1000/vsFISHMIP_Annual_kg_ha!$A$6</f>
        <v>12.082394599999999</v>
      </c>
      <c r="AL52">
        <f>vsFISHMIP_Annual_tonnes!Z61*1000/vsFISHMIP_Annual_kg_ha!$A$6</f>
        <v>3758.0151999999998</v>
      </c>
      <c r="AM52">
        <f>vsFISHMIP_Annual_tonnes!AA61*1000/vsFISHMIP_Annual_kg_ha!$A$6</f>
        <v>417.57245999999998</v>
      </c>
      <c r="AO52">
        <f>vsFISHMIP_Annual_tonnes!AC61*1000/vsFISHMIP_Annual_kg_ha!$A$6</f>
        <v>17143.047999999999</v>
      </c>
      <c r="AP52">
        <f>vsFISHMIP_Annual_tonnes!AD61*1000/vsFISHMIP_Annual_kg_ha!$A$6</f>
        <v>3496.6958</v>
      </c>
      <c r="AQ52">
        <f>vsFISHMIP_Annual_tonnes!AE61*1000/vsFISHMIP_Annual_kg_ha!$A$6</f>
        <v>654.57839999999999</v>
      </c>
      <c r="AR52">
        <f>vsFISHMIP_Annual_tonnes!AF61*1000/vsFISHMIP_Annual_kg_ha!$A$6</f>
        <v>1488.5811200000001</v>
      </c>
      <c r="AS52">
        <f>vsFISHMIP_Annual_tonnes!AG61*1000/vsFISHMIP_Annual_kg_ha!$A$6</f>
        <v>2223.2840000000001</v>
      </c>
      <c r="AT52">
        <f>vsFISHMIP_Annual_tonnes!AH61*1000/vsFISHMIP_Annual_kg_ha!$A$6</f>
        <v>1426.6995999999999</v>
      </c>
      <c r="AU52">
        <f t="shared" si="10"/>
        <v>417.57245999999998</v>
      </c>
      <c r="AV52">
        <f t="shared" si="11"/>
        <v>1628.4150726000003</v>
      </c>
      <c r="AW52">
        <f t="shared" si="12"/>
        <v>3758.0151999999998</v>
      </c>
      <c r="AX52">
        <f>FishBiomass_Calculations!AQ51</f>
        <v>1176.8665341836413</v>
      </c>
      <c r="AY52">
        <f>FishBiomass_Calculations!AR51</f>
        <v>146.94609218566558</v>
      </c>
      <c r="AZ52">
        <f>FishBiomass_Calculations!AS51</f>
        <v>732.35910742667704</v>
      </c>
      <c r="BA52">
        <f>FishBiomass_Calculations!AT51</f>
        <v>1325.9202875803896</v>
      </c>
      <c r="BB52">
        <f t="shared" si="13"/>
        <v>0.72270673121724649</v>
      </c>
      <c r="BC52">
        <f t="shared" si="14"/>
        <v>0.35190561222755345</v>
      </c>
      <c r="BD52">
        <f t="shared" si="15"/>
        <v>0.44973736717958512</v>
      </c>
      <c r="BE52">
        <f t="shared" si="16"/>
        <v>0.3528246207147831</v>
      </c>
      <c r="BH52">
        <v>2073</v>
      </c>
      <c r="BI52">
        <f>vsFISHMIP_Annual_tonnes!AL61/SUM(vsFISHMIP_Annual_tonnes!AL61:AM61)</f>
        <v>0.711085371821361</v>
      </c>
      <c r="BJ52">
        <f>vsFISHMIP_Annual_tonnes!AP61/SUM(vsFISHMIP_Annual_tonnes!AP61:AQ61)</f>
        <v>0.87812077061485005</v>
      </c>
      <c r="BM52">
        <v>2073</v>
      </c>
      <c r="BN52">
        <f>vsFISHMIP_Annual_tonnes!AU61/SUM(vsFISHMIP_Annual_tonnes!AU61:AV61)</f>
        <v>0.7624730508898041</v>
      </c>
      <c r="BO52">
        <f>vsFISHMIP_Annual_tonnes!AY61/SUM(vsFISHMIP_Annual_tonnes!AY61:AZ61)</f>
        <v>0.88620154150611585</v>
      </c>
      <c r="BP52" s="5"/>
    </row>
    <row r="53" spans="4:68" x14ac:dyDescent="0.2">
      <c r="D53">
        <v>2074</v>
      </c>
      <c r="E53">
        <f>vsFISHMIP_Annual_tonnes!D62*1000/vsFISHMIP_Annual_kg_ha!$A$6</f>
        <v>963.88843999999995</v>
      </c>
      <c r="F53">
        <f>vsFISHMIP_Annual_tonnes!E62*1000/vsFISHMIP_Annual_kg_ha!$A$6</f>
        <v>1360.8910199999998</v>
      </c>
      <c r="G53">
        <f>vsFISHMIP_Annual_tonnes!F62*1000/vsFISHMIP_Annual_kg_ha!$A$6</f>
        <v>663.16679999999997</v>
      </c>
      <c r="H53">
        <f>vsFISHMIP_Annual_tonnes!G62*1000/vsFISHMIP_Annual_kg_ha!$A$6</f>
        <v>6.3116953999999996</v>
      </c>
      <c r="I53">
        <f>vsFISHMIP_Annual_tonnes!H62*1000/vsFISHMIP_Annual_kg_ha!$A$6</f>
        <v>8.2249140000000001</v>
      </c>
      <c r="J53">
        <f>vsFISHMIP_Annual_tonnes!I62*1000/vsFISHMIP_Annual_kg_ha!$A$6</f>
        <v>4061.7112000000002</v>
      </c>
      <c r="K53">
        <f>vsFISHMIP_Annual_tonnes!J62*1000/vsFISHMIP_Annual_kg_ha!$A$6</f>
        <v>10750.325000000001</v>
      </c>
      <c r="L53">
        <f>vsFISHMIP_Annual_tonnes!K62*1000/vsFISHMIP_Annual_kg_ha!$A$6</f>
        <v>6404.0749999999998</v>
      </c>
      <c r="M53">
        <f>vsFISHMIP_Annual_tonnes!L62*1000/vsFISHMIP_Annual_kg_ha!$A$6</f>
        <v>22851.651999999998</v>
      </c>
      <c r="N53">
        <f>vsFISHMIP_Annual_tonnes!M62*1000/vsFISHMIP_Annual_kg_ha!$A$6</f>
        <v>3841.5644000000002</v>
      </c>
      <c r="O53">
        <f>vsFISHMIP_Annual_tonnes!N62*1000/vsFISHMIP_Annual_kg_ha!$A$6</f>
        <v>969.99487999999997</v>
      </c>
      <c r="P53">
        <f>vsFISHMIP_Annual_tonnes!O62*1000/vsFISHMIP_Annual_kg_ha!$A$6</f>
        <v>1346.15112</v>
      </c>
      <c r="Q53">
        <f>vsFISHMIP_Annual_tonnes!P62*1000/vsFISHMIP_Annual_kg_ha!$A$6</f>
        <v>2804.2138</v>
      </c>
      <c r="R53">
        <f>vsFISHMIP_Annual_tonnes!Q62*1000/vsFISHMIP_Annual_kg_ha!$A$6</f>
        <v>1559.5098800000001</v>
      </c>
      <c r="S53">
        <f t="shared" si="3"/>
        <v>663.16679999999997</v>
      </c>
      <c r="T53">
        <f t="shared" si="4"/>
        <v>3156.8628672727268</v>
      </c>
      <c r="U53">
        <f t="shared" si="5"/>
        <v>10750.325000000001</v>
      </c>
      <c r="V53">
        <f>FishBiomass_Calculations!P52</f>
        <v>1347.1719048610321</v>
      </c>
      <c r="W53">
        <f>FishBiomass_Calculations!Q52</f>
        <v>223.99150038063516</v>
      </c>
      <c r="X53">
        <f>FishBiomass_Calculations!R52</f>
        <v>814.51825614669804</v>
      </c>
      <c r="Y53">
        <f>FishBiomass_Calculations!S52</f>
        <v>1412.4721636471668</v>
      </c>
      <c r="Z53">
        <f t="shared" si="6"/>
        <v>0.42674387881310766</v>
      </c>
      <c r="AA53">
        <f t="shared" si="7"/>
        <v>0.33776042525143773</v>
      </c>
      <c r="AB53">
        <f t="shared" si="8"/>
        <v>0.25801508978765864</v>
      </c>
      <c r="AC53">
        <f t="shared" si="9"/>
        <v>0.13138878718989117</v>
      </c>
      <c r="AF53">
        <v>2074</v>
      </c>
      <c r="AG53">
        <f>vsFISHMIP_Annual_tonnes!U62*1000/vsFISHMIP_Annual_kg_ha!$A$6</f>
        <v>1045.9295999999999</v>
      </c>
      <c r="AH53">
        <f>vsFISHMIP_Annual_tonnes!V62*1000/vsFISHMIP_Annual_kg_ha!$A$6</f>
        <v>1143.0568000000001</v>
      </c>
      <c r="AI53">
        <f>vsFISHMIP_Annual_tonnes!W62*1000/vsFISHMIP_Annual_kg_ha!$A$6</f>
        <v>494.50604000000004</v>
      </c>
      <c r="AJ53">
        <f>vsFISHMIP_Annual_tonnes!X62*1000/vsFISHMIP_Annual_kg_ha!$A$6</f>
        <v>6.1063090000000004</v>
      </c>
      <c r="AK53">
        <f>vsFISHMIP_Annual_tonnes!Y62*1000/vsFISHMIP_Annual_kg_ha!$A$6</f>
        <v>12.467712799999999</v>
      </c>
      <c r="AL53">
        <f>vsFISHMIP_Annual_tonnes!Z62*1000/vsFISHMIP_Annual_kg_ha!$A$6</f>
        <v>3773.8924000000002</v>
      </c>
      <c r="AM53">
        <f>vsFISHMIP_Annual_tonnes!AA62*1000/vsFISHMIP_Annual_kg_ha!$A$6</f>
        <v>431.14076</v>
      </c>
      <c r="AO53">
        <f>vsFISHMIP_Annual_tonnes!AC62*1000/vsFISHMIP_Annual_kg_ha!$A$6</f>
        <v>17425.736000000001</v>
      </c>
      <c r="AP53">
        <f>vsFISHMIP_Annual_tonnes!AD62*1000/vsFISHMIP_Annual_kg_ha!$A$6</f>
        <v>3751.9258</v>
      </c>
      <c r="AQ53">
        <f>vsFISHMIP_Annual_tonnes!AE62*1000/vsFISHMIP_Annual_kg_ha!$A$6</f>
        <v>736.18219999999997</v>
      </c>
      <c r="AR53">
        <f>vsFISHMIP_Annual_tonnes!AF62*1000/vsFISHMIP_Annual_kg_ha!$A$6</f>
        <v>1513.4488799999999</v>
      </c>
      <c r="AS53">
        <f>vsFISHMIP_Annual_tonnes!AG62*1000/vsFISHMIP_Annual_kg_ha!$A$6</f>
        <v>2241.1291999999999</v>
      </c>
      <c r="AT53">
        <f>vsFISHMIP_Annual_tonnes!AH62*1000/vsFISHMIP_Annual_kg_ha!$A$6</f>
        <v>1581.4161200000001</v>
      </c>
      <c r="AU53">
        <f t="shared" si="10"/>
        <v>431.14076</v>
      </c>
      <c r="AV53">
        <f t="shared" si="11"/>
        <v>1671.2627800000002</v>
      </c>
      <c r="AW53">
        <f t="shared" si="12"/>
        <v>3773.8924000000002</v>
      </c>
      <c r="AX53">
        <f>FishBiomass_Calculations!AQ52</f>
        <v>1176.8654423264061</v>
      </c>
      <c r="AY53">
        <f>FishBiomass_Calculations!AR52</f>
        <v>146.83605096049234</v>
      </c>
      <c r="AZ53">
        <f>FishBiomass_Calculations!AS52</f>
        <v>732.2417624272</v>
      </c>
      <c r="BA53">
        <f>FishBiomass_Calculations!AT52</f>
        <v>1325.7966686041707</v>
      </c>
      <c r="BB53">
        <f t="shared" si="13"/>
        <v>0.70417737797427993</v>
      </c>
      <c r="BC53">
        <f t="shared" si="14"/>
        <v>0.34057566480258639</v>
      </c>
      <c r="BD53">
        <f t="shared" si="15"/>
        <v>0.43813682156387151</v>
      </c>
      <c r="BE53">
        <f t="shared" si="16"/>
        <v>0.35130749053793126</v>
      </c>
      <c r="BH53">
        <v>2074</v>
      </c>
      <c r="BI53">
        <f>vsFISHMIP_Annual_tonnes!AL62/SUM(vsFISHMIP_Annual_tonnes!AL62:AM62)</f>
        <v>0.67300272705456865</v>
      </c>
      <c r="BJ53">
        <f>vsFISHMIP_Annual_tonnes!AP62/SUM(vsFISHMIP_Annual_tonnes!AP62:AQ62)</f>
        <v>0.87854190217288597</v>
      </c>
      <c r="BM53">
        <v>2074</v>
      </c>
      <c r="BN53">
        <f>vsFISHMIP_Annual_tonnes!AU62/SUM(vsFISHMIP_Annual_tonnes!AU62:AV62)</f>
        <v>0.72417773735959967</v>
      </c>
      <c r="BO53">
        <f>vsFISHMIP_Annual_tonnes!AY62/SUM(vsFISHMIP_Annual_tonnes!AY62:AZ62)</f>
        <v>0.88713480586405535</v>
      </c>
      <c r="BP53" s="5"/>
    </row>
    <row r="54" spans="4:68" x14ac:dyDescent="0.2">
      <c r="D54">
        <v>2075</v>
      </c>
      <c r="E54">
        <f>vsFISHMIP_Annual_tonnes!D63*1000/vsFISHMIP_Annual_kg_ha!$A$6</f>
        <v>1104.6289999999999</v>
      </c>
      <c r="F54">
        <f>vsFISHMIP_Annual_tonnes!E63*1000/vsFISHMIP_Annual_kg_ha!$A$6</f>
        <v>1402.4674600000001</v>
      </c>
      <c r="G54">
        <f>vsFISHMIP_Annual_tonnes!F63*1000/vsFISHMIP_Annual_kg_ha!$A$6</f>
        <v>667.49860000000001</v>
      </c>
      <c r="H54">
        <f>vsFISHMIP_Annual_tonnes!G63*1000/vsFISHMIP_Annual_kg_ha!$A$6</f>
        <v>6.3861280000000002</v>
      </c>
      <c r="I54">
        <f>vsFISHMIP_Annual_tonnes!H63*1000/vsFISHMIP_Annual_kg_ha!$A$6</f>
        <v>8.6971919999999994</v>
      </c>
      <c r="J54">
        <f>vsFISHMIP_Annual_tonnes!I63*1000/vsFISHMIP_Annual_kg_ha!$A$6</f>
        <v>4096.4808000000003</v>
      </c>
      <c r="K54">
        <f>vsFISHMIP_Annual_tonnes!J63*1000/vsFISHMIP_Annual_kg_ha!$A$6</f>
        <v>10802.546</v>
      </c>
      <c r="L54">
        <f>vsFISHMIP_Annual_tonnes!K63*1000/vsFISHMIP_Annual_kg_ha!$A$6</f>
        <v>6407.7464</v>
      </c>
      <c r="M54">
        <f>vsFISHMIP_Annual_tonnes!L63*1000/vsFISHMIP_Annual_kg_ha!$A$6</f>
        <v>23031.162</v>
      </c>
      <c r="N54">
        <f>vsFISHMIP_Annual_tonnes!M63*1000/vsFISHMIP_Annual_kg_ha!$A$6</f>
        <v>3466.0372000000002</v>
      </c>
      <c r="O54">
        <f>vsFISHMIP_Annual_tonnes!N63*1000/vsFISHMIP_Annual_kg_ha!$A$6</f>
        <v>979.78750000000002</v>
      </c>
      <c r="P54">
        <f>vsFISHMIP_Annual_tonnes!O63*1000/vsFISHMIP_Annual_kg_ha!$A$6</f>
        <v>2150.6541999999999</v>
      </c>
      <c r="Q54">
        <f>vsFISHMIP_Annual_tonnes!P63*1000/vsFISHMIP_Annual_kg_ha!$A$6</f>
        <v>2752.3442</v>
      </c>
      <c r="R54">
        <f>vsFISHMIP_Annual_tonnes!Q63*1000/vsFISHMIP_Annual_kg_ha!$A$6</f>
        <v>1533.614</v>
      </c>
      <c r="S54">
        <f t="shared" si="3"/>
        <v>667.49860000000001</v>
      </c>
      <c r="T54">
        <f t="shared" si="4"/>
        <v>3214.8913963636364</v>
      </c>
      <c r="U54">
        <f t="shared" si="5"/>
        <v>10802.546</v>
      </c>
      <c r="V54">
        <f>FishBiomass_Calculations!P53</f>
        <v>1343.8955901122054</v>
      </c>
      <c r="W54">
        <f>FishBiomass_Calculations!Q53</f>
        <v>223.12784700019094</v>
      </c>
      <c r="X54">
        <f>FishBiomass_Calculations!R53</f>
        <v>813.59727943713347</v>
      </c>
      <c r="Y54">
        <f>FishBiomass_Calculations!S53</f>
        <v>1411.5019459262132</v>
      </c>
      <c r="Z54">
        <f t="shared" si="6"/>
        <v>0.41802208050706957</v>
      </c>
      <c r="AA54">
        <f t="shared" si="7"/>
        <v>0.33427462919051953</v>
      </c>
      <c r="AB54">
        <f t="shared" si="8"/>
        <v>0.25307146622663312</v>
      </c>
      <c r="AC54">
        <f t="shared" si="9"/>
        <v>0.13066382183664974</v>
      </c>
      <c r="AF54">
        <v>2075</v>
      </c>
      <c r="AG54">
        <f>vsFISHMIP_Annual_tonnes!U63*1000/vsFISHMIP_Annual_kg_ha!$A$6</f>
        <v>1383.7536</v>
      </c>
      <c r="AH54">
        <f>vsFISHMIP_Annual_tonnes!V63*1000/vsFISHMIP_Annual_kg_ha!$A$6</f>
        <v>1156.7188799999999</v>
      </c>
      <c r="AI54">
        <f>vsFISHMIP_Annual_tonnes!W63*1000/vsFISHMIP_Annual_kg_ha!$A$6</f>
        <v>517.18323999999996</v>
      </c>
      <c r="AJ54">
        <f>vsFISHMIP_Annual_tonnes!X63*1000/vsFISHMIP_Annual_kg_ha!$A$6</f>
        <v>6.0378730000000003</v>
      </c>
      <c r="AK54">
        <f>vsFISHMIP_Annual_tonnes!Y63*1000/vsFISHMIP_Annual_kg_ha!$A$6</f>
        <v>12.390516</v>
      </c>
      <c r="AL54">
        <f>vsFISHMIP_Annual_tonnes!Z63*1000/vsFISHMIP_Annual_kg_ha!$A$6</f>
        <v>3792.8472000000002</v>
      </c>
      <c r="AM54">
        <f>vsFISHMIP_Annual_tonnes!AA63*1000/vsFISHMIP_Annual_kg_ha!$A$6</f>
        <v>444.41843999999998</v>
      </c>
      <c r="AO54">
        <f>vsFISHMIP_Annual_tonnes!AC63*1000/vsFISHMIP_Annual_kg_ha!$A$6</f>
        <v>16312.882</v>
      </c>
      <c r="AP54">
        <f>vsFISHMIP_Annual_tonnes!AD63*1000/vsFISHMIP_Annual_kg_ha!$A$6</f>
        <v>3894.9328</v>
      </c>
      <c r="AQ54">
        <f>vsFISHMIP_Annual_tonnes!AE63*1000/vsFISHMIP_Annual_kg_ha!$A$6</f>
        <v>820.37459999999999</v>
      </c>
      <c r="AR54">
        <f>vsFISHMIP_Annual_tonnes!AF63*1000/vsFISHMIP_Annual_kg_ha!$A$6</f>
        <v>1646.4931999999999</v>
      </c>
      <c r="AS54">
        <f>vsFISHMIP_Annual_tonnes!AG63*1000/vsFISHMIP_Annual_kg_ha!$A$6</f>
        <v>2088.5185000000001</v>
      </c>
      <c r="AT54">
        <f>vsFISHMIP_Annual_tonnes!AH63*1000/vsFISHMIP_Annual_kg_ha!$A$6</f>
        <v>1567.2406000000001</v>
      </c>
      <c r="AU54">
        <f t="shared" si="10"/>
        <v>444.41843999999998</v>
      </c>
      <c r="AV54">
        <f t="shared" si="11"/>
        <v>1731.2481059999998</v>
      </c>
      <c r="AW54">
        <f t="shared" si="12"/>
        <v>3894.9328</v>
      </c>
      <c r="AX54">
        <f>FishBiomass_Calculations!AQ53</f>
        <v>1176.8652035119367</v>
      </c>
      <c r="AY54">
        <f>FishBiomass_Calculations!AR53</f>
        <v>146.77481082610336</v>
      </c>
      <c r="AZ54">
        <f>FishBiomass_Calculations!AS53</f>
        <v>732.17645759688276</v>
      </c>
      <c r="BA54">
        <f>FishBiomass_Calculations!AT53</f>
        <v>1325.727872180787</v>
      </c>
      <c r="BB54">
        <f t="shared" si="13"/>
        <v>0.6797784785631048</v>
      </c>
      <c r="BC54">
        <f t="shared" si="14"/>
        <v>0.33026264802626859</v>
      </c>
      <c r="BD54">
        <f t="shared" si="15"/>
        <v>0.42291827211788607</v>
      </c>
      <c r="BE54">
        <f t="shared" si="16"/>
        <v>0.3403724634686347</v>
      </c>
      <c r="BH54">
        <v>2075</v>
      </c>
      <c r="BI54">
        <f>vsFISHMIP_Annual_tonnes!AL63/SUM(vsFISHMIP_Annual_tonnes!AL63:AM63)</f>
        <v>0.64506777755491251</v>
      </c>
      <c r="BJ54">
        <f>vsFISHMIP_Annual_tonnes!AP63/SUM(vsFISHMIP_Annual_tonnes!AP63:AQ63)</f>
        <v>0.87870949843331869</v>
      </c>
      <c r="BM54">
        <v>2075</v>
      </c>
      <c r="BN54">
        <f>vsFISHMIP_Annual_tonnes!AU63/SUM(vsFISHMIP_Annual_tonnes!AU63:AV63)</f>
        <v>0.71826497116142995</v>
      </c>
      <c r="BO54">
        <f>vsFISHMIP_Annual_tonnes!AY63/SUM(vsFISHMIP_Annual_tonnes!AY63:AZ63)</f>
        <v>0.88886153213513708</v>
      </c>
      <c r="BP54" s="5"/>
    </row>
    <row r="55" spans="4:68" x14ac:dyDescent="0.2">
      <c r="D55">
        <v>2076</v>
      </c>
      <c r="E55">
        <f>vsFISHMIP_Annual_tonnes!D64*1000/vsFISHMIP_Annual_kg_ha!$A$6</f>
        <v>911.63643999999999</v>
      </c>
      <c r="F55">
        <f>vsFISHMIP_Annual_tonnes!E64*1000/vsFISHMIP_Annual_kg_ha!$A$6</f>
        <v>1389.241</v>
      </c>
      <c r="G55">
        <f>vsFISHMIP_Annual_tonnes!F64*1000/vsFISHMIP_Annual_kg_ha!$A$6</f>
        <v>674.63919999999996</v>
      </c>
      <c r="H55">
        <f>vsFISHMIP_Annual_tonnes!G64*1000/vsFISHMIP_Annual_kg_ha!$A$6</f>
        <v>6.5750024000000007</v>
      </c>
      <c r="I55">
        <f>vsFISHMIP_Annual_tonnes!H64*1000/vsFISHMIP_Annual_kg_ha!$A$6</f>
        <v>8.3182220000000004</v>
      </c>
      <c r="J55">
        <f>vsFISHMIP_Annual_tonnes!I64*1000/vsFISHMIP_Annual_kg_ha!$A$6</f>
        <v>4078.3861999999999</v>
      </c>
      <c r="K55">
        <f>vsFISHMIP_Annual_tonnes!J64*1000/vsFISHMIP_Annual_kg_ha!$A$6</f>
        <v>10736.19</v>
      </c>
      <c r="L55">
        <f>vsFISHMIP_Annual_tonnes!K64*1000/vsFISHMIP_Annual_kg_ha!$A$6</f>
        <v>6463.9849999999997</v>
      </c>
      <c r="M55">
        <f>vsFISHMIP_Annual_tonnes!L64*1000/vsFISHMIP_Annual_kg_ha!$A$6</f>
        <v>23660.142</v>
      </c>
      <c r="N55">
        <f>vsFISHMIP_Annual_tonnes!M64*1000/vsFISHMIP_Annual_kg_ha!$A$6</f>
        <v>3279.6596</v>
      </c>
      <c r="O55">
        <f>vsFISHMIP_Annual_tonnes!N64*1000/vsFISHMIP_Annual_kg_ha!$A$6</f>
        <v>940.35893999999996</v>
      </c>
      <c r="P55">
        <f>vsFISHMIP_Annual_tonnes!O64*1000/vsFISHMIP_Annual_kg_ha!$A$6</f>
        <v>2174.4816000000001</v>
      </c>
      <c r="Q55">
        <f>vsFISHMIP_Annual_tonnes!P64*1000/vsFISHMIP_Annual_kg_ha!$A$6</f>
        <v>2941.1437999999998</v>
      </c>
      <c r="R55">
        <f>vsFISHMIP_Annual_tonnes!Q64*1000/vsFISHMIP_Annual_kg_ha!$A$6</f>
        <v>1398.2408</v>
      </c>
      <c r="S55">
        <f t="shared" si="3"/>
        <v>674.63919999999996</v>
      </c>
      <c r="T55">
        <f t="shared" si="4"/>
        <v>3180.7238709090907</v>
      </c>
      <c r="U55">
        <f t="shared" si="5"/>
        <v>10736.19</v>
      </c>
      <c r="V55">
        <f>FishBiomass_Calculations!P54</f>
        <v>1346.8896103024308</v>
      </c>
      <c r="W55">
        <f>FishBiomass_Calculations!Q54</f>
        <v>223.91727585032538</v>
      </c>
      <c r="X55">
        <f>FishBiomass_Calculations!R54</f>
        <v>814.43910510619787</v>
      </c>
      <c r="Y55">
        <f>FishBiomass_Calculations!S54</f>
        <v>1412.3887807110648</v>
      </c>
      <c r="Z55">
        <f t="shared" si="6"/>
        <v>0.42345380013055733</v>
      </c>
      <c r="AA55">
        <f t="shared" si="7"/>
        <v>0.33190670783779747</v>
      </c>
      <c r="AB55">
        <f t="shared" si="8"/>
        <v>0.25605463981172971</v>
      </c>
      <c r="AC55">
        <f t="shared" si="9"/>
        <v>0.13155400386087288</v>
      </c>
      <c r="AF55">
        <v>2076</v>
      </c>
      <c r="AG55">
        <f>vsFISHMIP_Annual_tonnes!U64*1000/vsFISHMIP_Annual_kg_ha!$A$6</f>
        <v>1203.6232</v>
      </c>
      <c r="AH55">
        <f>vsFISHMIP_Annual_tonnes!V64*1000/vsFISHMIP_Annual_kg_ha!$A$6</f>
        <v>1110.5776000000001</v>
      </c>
      <c r="AI55">
        <f>vsFISHMIP_Annual_tonnes!W64*1000/vsFISHMIP_Annual_kg_ha!$A$6</f>
        <v>504.87442199999998</v>
      </c>
      <c r="AJ55">
        <f>vsFISHMIP_Annual_tonnes!X64*1000/vsFISHMIP_Annual_kg_ha!$A$6</f>
        <v>6.2127012000000006</v>
      </c>
      <c r="AK55">
        <f>vsFISHMIP_Annual_tonnes!Y64*1000/vsFISHMIP_Annual_kg_ha!$A$6</f>
        <v>12.216951999999999</v>
      </c>
      <c r="AL55">
        <f>vsFISHMIP_Annual_tonnes!Z64*1000/vsFISHMIP_Annual_kg_ha!$A$6</f>
        <v>3751.0835999999999</v>
      </c>
      <c r="AM55">
        <f>vsFISHMIP_Annual_tonnes!AA64*1000/vsFISHMIP_Annual_kg_ha!$A$6</f>
        <v>446.16343999999998</v>
      </c>
      <c r="AO55">
        <f>vsFISHMIP_Annual_tonnes!AC64*1000/vsFISHMIP_Annual_kg_ha!$A$6</f>
        <v>17180.936000000002</v>
      </c>
      <c r="AP55">
        <f>vsFISHMIP_Annual_tonnes!AD64*1000/vsFISHMIP_Annual_kg_ha!$A$6</f>
        <v>3979.8724000000002</v>
      </c>
      <c r="AQ55">
        <f>vsFISHMIP_Annual_tonnes!AE64*1000/vsFISHMIP_Annual_kg_ha!$A$6</f>
        <v>662.36339999999996</v>
      </c>
      <c r="AR55">
        <f>vsFISHMIP_Annual_tonnes!AF64*1000/vsFISHMIP_Annual_kg_ha!$A$6</f>
        <v>1508.3806</v>
      </c>
      <c r="AS55">
        <f>vsFISHMIP_Annual_tonnes!AG64*1000/vsFISHMIP_Annual_kg_ha!$A$6</f>
        <v>2235.8498</v>
      </c>
      <c r="AT55">
        <f>vsFISHMIP_Annual_tonnes!AH64*1000/vsFISHMIP_Annual_kg_ha!$A$6</f>
        <v>1522.9275</v>
      </c>
      <c r="AU55">
        <f t="shared" si="10"/>
        <v>446.16343999999998</v>
      </c>
      <c r="AV55">
        <f t="shared" si="11"/>
        <v>1692.5715962000002</v>
      </c>
      <c r="AW55">
        <f t="shared" si="12"/>
        <v>3979.8724000000002</v>
      </c>
      <c r="AX55">
        <f>FishBiomass_Calculations!AQ54</f>
        <v>1176.8651967399965</v>
      </c>
      <c r="AY55">
        <f>FishBiomass_Calculations!AR54</f>
        <v>146.77056889051792</v>
      </c>
      <c r="AZ55">
        <f>FishBiomass_Calculations!AS54</f>
        <v>732.17193411099583</v>
      </c>
      <c r="BA55">
        <f>FishBiomass_Calculations!AT54</f>
        <v>1325.7231068418566</v>
      </c>
      <c r="BB55">
        <f t="shared" si="13"/>
        <v>0.69531191435693573</v>
      </c>
      <c r="BC55">
        <f t="shared" si="14"/>
        <v>0.32896144267337979</v>
      </c>
      <c r="BD55">
        <f t="shared" si="15"/>
        <v>0.4325795941245843</v>
      </c>
      <c r="BE55">
        <f t="shared" si="16"/>
        <v>0.3331069375093173</v>
      </c>
      <c r="BH55">
        <v>2076</v>
      </c>
      <c r="BI55">
        <f>vsFISHMIP_Annual_tonnes!AL64/SUM(vsFISHMIP_Annual_tonnes!AL64:AM64)</f>
        <v>0.66848439097007617</v>
      </c>
      <c r="BJ55">
        <f>vsFISHMIP_Annual_tonnes!AP64/SUM(vsFISHMIP_Annual_tonnes!AP64:AQ64)</f>
        <v>0.87883306972005759</v>
      </c>
      <c r="BM55">
        <v>2076</v>
      </c>
      <c r="BN55">
        <f>vsFISHMIP_Annual_tonnes!AU64/SUM(vsFISHMIP_Annual_tonnes!AU64:AV64)</f>
        <v>0.75929913196885035</v>
      </c>
      <c r="BO55">
        <f>vsFISHMIP_Annual_tonnes!AY64/SUM(vsFISHMIP_Annual_tonnes!AY64:AZ64)</f>
        <v>0.88887284730127392</v>
      </c>
      <c r="BP55" s="5"/>
    </row>
    <row r="56" spans="4:68" x14ac:dyDescent="0.2">
      <c r="D56">
        <v>2077</v>
      </c>
      <c r="E56">
        <f>vsFISHMIP_Annual_tonnes!D65*1000/vsFISHMIP_Annual_kg_ha!$A$6</f>
        <v>1073.7904000000001</v>
      </c>
      <c r="F56">
        <f>vsFISHMIP_Annual_tonnes!E65*1000/vsFISHMIP_Annual_kg_ha!$A$6</f>
        <v>1444.0016800000001</v>
      </c>
      <c r="G56">
        <f>vsFISHMIP_Annual_tonnes!F65*1000/vsFISHMIP_Annual_kg_ha!$A$6</f>
        <v>653.06640000000004</v>
      </c>
      <c r="H56">
        <f>vsFISHMIP_Annual_tonnes!G65*1000/vsFISHMIP_Annual_kg_ha!$A$6</f>
        <v>6.7708848000000001</v>
      </c>
      <c r="I56">
        <f>vsFISHMIP_Annual_tonnes!H65*1000/vsFISHMIP_Annual_kg_ha!$A$6</f>
        <v>7.4028679999999998</v>
      </c>
      <c r="J56">
        <f>vsFISHMIP_Annual_tonnes!I65*1000/vsFISHMIP_Annual_kg_ha!$A$6</f>
        <v>4110.2521999999999</v>
      </c>
      <c r="K56">
        <f>vsFISHMIP_Annual_tonnes!J65*1000/vsFISHMIP_Annual_kg_ha!$A$6</f>
        <v>10665.222</v>
      </c>
      <c r="L56">
        <f>vsFISHMIP_Annual_tonnes!K65*1000/vsFISHMIP_Annual_kg_ha!$A$6</f>
        <v>6528.4096</v>
      </c>
      <c r="M56">
        <f>vsFISHMIP_Annual_tonnes!L65*1000/vsFISHMIP_Annual_kg_ha!$A$6</f>
        <v>26055.396000000001</v>
      </c>
      <c r="N56">
        <f>vsFISHMIP_Annual_tonnes!M65*1000/vsFISHMIP_Annual_kg_ha!$A$6</f>
        <v>2843.7689999999998</v>
      </c>
      <c r="O56">
        <f>vsFISHMIP_Annual_tonnes!N65*1000/vsFISHMIP_Annual_kg_ha!$A$6</f>
        <v>1016.6812</v>
      </c>
      <c r="P56">
        <f>vsFISHMIP_Annual_tonnes!O65*1000/vsFISHMIP_Annual_kg_ha!$A$6</f>
        <v>1617.1975</v>
      </c>
      <c r="Q56">
        <f>vsFISHMIP_Annual_tonnes!P65*1000/vsFISHMIP_Annual_kg_ha!$A$6</f>
        <v>3173.8642</v>
      </c>
      <c r="R56">
        <f>vsFISHMIP_Annual_tonnes!Q65*1000/vsFISHMIP_Annual_kg_ha!$A$6</f>
        <v>1229.9849999999999</v>
      </c>
      <c r="S56">
        <f t="shared" si="3"/>
        <v>653.06640000000004</v>
      </c>
      <c r="T56">
        <f t="shared" si="4"/>
        <v>3123.2944709090907</v>
      </c>
      <c r="U56">
        <f t="shared" si="5"/>
        <v>10665.222</v>
      </c>
      <c r="V56">
        <f>FishBiomass_Calculations!P55</f>
        <v>1365.8922967371091</v>
      </c>
      <c r="W56">
        <f>FishBiomass_Calculations!Q55</f>
        <v>228.84064426370003</v>
      </c>
      <c r="X56">
        <f>FishBiomass_Calculations!R55</f>
        <v>819.68925261212428</v>
      </c>
      <c r="Y56">
        <f>FishBiomass_Calculations!S55</f>
        <v>1417.9196330062091</v>
      </c>
      <c r="Z56">
        <f t="shared" si="6"/>
        <v>0.43732421308950153</v>
      </c>
      <c r="AA56">
        <f t="shared" si="7"/>
        <v>0.35040945953382385</v>
      </c>
      <c r="AB56">
        <f t="shared" si="8"/>
        <v>0.2624437946043362</v>
      </c>
      <c r="AC56">
        <f t="shared" si="9"/>
        <v>0.13294797173525399</v>
      </c>
      <c r="AF56">
        <v>2077</v>
      </c>
      <c r="AG56">
        <f>vsFISHMIP_Annual_tonnes!U65*1000/vsFISHMIP_Annual_kg_ha!$A$6</f>
        <v>1373.1884</v>
      </c>
      <c r="AH56">
        <f>vsFISHMIP_Annual_tonnes!V65*1000/vsFISHMIP_Annual_kg_ha!$A$6</f>
        <v>1142.6185</v>
      </c>
      <c r="AI56">
        <f>vsFISHMIP_Annual_tonnes!W65*1000/vsFISHMIP_Annual_kg_ha!$A$6</f>
        <v>483.39732400000003</v>
      </c>
      <c r="AJ56">
        <f>vsFISHMIP_Annual_tonnes!X65*1000/vsFISHMIP_Annual_kg_ha!$A$6</f>
        <v>6.4200396</v>
      </c>
      <c r="AK56">
        <f>vsFISHMIP_Annual_tonnes!Y65*1000/vsFISHMIP_Annual_kg_ha!$A$6</f>
        <v>13.288598</v>
      </c>
      <c r="AL56">
        <f>vsFISHMIP_Annual_tonnes!Z65*1000/vsFISHMIP_Annual_kg_ha!$A$6</f>
        <v>3702.0430000000001</v>
      </c>
      <c r="AM56">
        <f>vsFISHMIP_Annual_tonnes!AA65*1000/vsFISHMIP_Annual_kg_ha!$A$6</f>
        <v>440.47838000000002</v>
      </c>
      <c r="AO56">
        <f>vsFISHMIP_Annual_tonnes!AC65*1000/vsFISHMIP_Annual_kg_ha!$A$6</f>
        <v>18158.39</v>
      </c>
      <c r="AP56">
        <f>vsFISHMIP_Annual_tonnes!AD65*1000/vsFISHMIP_Annual_kg_ha!$A$6</f>
        <v>4367.7179999999998</v>
      </c>
      <c r="AQ56">
        <f>vsFISHMIP_Annual_tonnes!AE65*1000/vsFISHMIP_Annual_kg_ha!$A$6</f>
        <v>815.05988000000002</v>
      </c>
      <c r="AR56">
        <f>vsFISHMIP_Annual_tonnes!AF65*1000/vsFISHMIP_Annual_kg_ha!$A$6</f>
        <v>1626.50388</v>
      </c>
      <c r="AS56">
        <f>vsFISHMIP_Annual_tonnes!AG65*1000/vsFISHMIP_Annual_kg_ha!$A$6</f>
        <v>2419.0859999999998</v>
      </c>
      <c r="AT56">
        <f>vsFISHMIP_Annual_tonnes!AH65*1000/vsFISHMIP_Annual_kg_ha!$A$6</f>
        <v>1793.94588</v>
      </c>
      <c r="AU56">
        <f t="shared" si="10"/>
        <v>440.47838000000002</v>
      </c>
      <c r="AV56">
        <f t="shared" si="11"/>
        <v>1816.4039244000001</v>
      </c>
      <c r="AW56">
        <f t="shared" si="12"/>
        <v>4367.7179999999998</v>
      </c>
      <c r="AX56">
        <f>FishBiomass_Calculations!AQ55</f>
        <v>1176.8651859884385</v>
      </c>
      <c r="AY56">
        <f>FishBiomass_Calculations!AR55</f>
        <v>146.7608380339492</v>
      </c>
      <c r="AZ56">
        <f>FishBiomass_Calculations!AS55</f>
        <v>732.16155738757084</v>
      </c>
      <c r="BA56">
        <f>FishBiomass_Calculations!AT55</f>
        <v>1325.7121753157412</v>
      </c>
      <c r="BB56">
        <f t="shared" si="13"/>
        <v>0.64790940504997208</v>
      </c>
      <c r="BC56">
        <f t="shared" si="14"/>
        <v>0.33318511122827232</v>
      </c>
      <c r="BD56">
        <f t="shared" si="15"/>
        <v>0.40308300788846874</v>
      </c>
      <c r="BE56">
        <f t="shared" si="16"/>
        <v>0.30352513035771567</v>
      </c>
      <c r="BH56">
        <v>2077</v>
      </c>
      <c r="BI56">
        <f>vsFISHMIP_Annual_tonnes!AL65/SUM(vsFISHMIP_Annual_tonnes!AL65:AM65)</f>
        <v>0.64529115379271718</v>
      </c>
      <c r="BJ56">
        <f>vsFISHMIP_Annual_tonnes!AP65/SUM(vsFISHMIP_Annual_tonnes!AP65:AQ65)</f>
        <v>0.88146223010767522</v>
      </c>
      <c r="BM56">
        <v>2077</v>
      </c>
      <c r="BN56">
        <f>vsFISHMIP_Annual_tonnes!AU65/SUM(vsFISHMIP_Annual_tonnes!AU65:AV65)</f>
        <v>0.71753983505420482</v>
      </c>
      <c r="BO56">
        <f>vsFISHMIP_Annual_tonnes!AY65/SUM(vsFISHMIP_Annual_tonnes!AY65:AZ65)</f>
        <v>0.88928409168746947</v>
      </c>
      <c r="BP56" s="5"/>
    </row>
    <row r="57" spans="4:68" x14ac:dyDescent="0.2">
      <c r="D57">
        <v>2078</v>
      </c>
      <c r="E57">
        <f>vsFISHMIP_Annual_tonnes!D66*1000/vsFISHMIP_Annual_kg_ha!$A$6</f>
        <v>1098.3155999999999</v>
      </c>
      <c r="F57">
        <f>vsFISHMIP_Annual_tonnes!E66*1000/vsFISHMIP_Annual_kg_ha!$A$6</f>
        <v>1485.2503999999999</v>
      </c>
      <c r="G57">
        <f>vsFISHMIP_Annual_tonnes!F66*1000/vsFISHMIP_Annual_kg_ha!$A$6</f>
        <v>646.92787999999996</v>
      </c>
      <c r="H57">
        <f>vsFISHMIP_Annual_tonnes!G66*1000/vsFISHMIP_Annual_kg_ha!$A$6</f>
        <v>6.3621596</v>
      </c>
      <c r="I57">
        <f>vsFISHMIP_Annual_tonnes!H66*1000/vsFISHMIP_Annual_kg_ha!$A$6</f>
        <v>6.9606142000000002</v>
      </c>
      <c r="J57">
        <f>vsFISHMIP_Annual_tonnes!I66*1000/vsFISHMIP_Annual_kg_ha!$A$6</f>
        <v>4053.8488000000002</v>
      </c>
      <c r="K57">
        <f>vsFISHMIP_Annual_tonnes!J66*1000/vsFISHMIP_Annual_kg_ha!$A$6</f>
        <v>11095.772999999999</v>
      </c>
      <c r="L57">
        <f>vsFISHMIP_Annual_tonnes!K66*1000/vsFISHMIP_Annual_kg_ha!$A$6</f>
        <v>6408.3459999999995</v>
      </c>
      <c r="M57">
        <f>vsFISHMIP_Annual_tonnes!L66*1000/vsFISHMIP_Annual_kg_ha!$A$6</f>
        <v>21082.612000000001</v>
      </c>
      <c r="N57">
        <f>vsFISHMIP_Annual_tonnes!M66*1000/vsFISHMIP_Annual_kg_ha!$A$6</f>
        <v>2207.4576000000002</v>
      </c>
      <c r="O57">
        <f>vsFISHMIP_Annual_tonnes!N66*1000/vsFISHMIP_Annual_kg_ha!$A$6</f>
        <v>1130.8717999999999</v>
      </c>
      <c r="P57">
        <f>vsFISHMIP_Annual_tonnes!O66*1000/vsFISHMIP_Annual_kg_ha!$A$6</f>
        <v>1244.4992</v>
      </c>
      <c r="Q57">
        <f>vsFISHMIP_Annual_tonnes!P66*1000/vsFISHMIP_Annual_kg_ha!$A$6</f>
        <v>2466.951</v>
      </c>
      <c r="R57">
        <f>vsFISHMIP_Annual_tonnes!Q66*1000/vsFISHMIP_Annual_kg_ha!$A$6</f>
        <v>1082.1594</v>
      </c>
      <c r="S57">
        <f t="shared" si="3"/>
        <v>646.92787999999996</v>
      </c>
      <c r="T57">
        <f t="shared" si="4"/>
        <v>2992.7636981818182</v>
      </c>
      <c r="U57">
        <f t="shared" si="5"/>
        <v>11095.772999999999</v>
      </c>
      <c r="V57">
        <f>FishBiomass_Calculations!P56</f>
        <v>1347.1651222603969</v>
      </c>
      <c r="W57">
        <f>FishBiomass_Calculations!Q56</f>
        <v>223.98971742561059</v>
      </c>
      <c r="X57">
        <f>FishBiomass_Calculations!R56</f>
        <v>814.51635485146892</v>
      </c>
      <c r="Y57">
        <f>FishBiomass_Calculations!S56</f>
        <v>1412.4701606971412</v>
      </c>
      <c r="Z57">
        <f t="shared" si="6"/>
        <v>0.45014082571197811</v>
      </c>
      <c r="AA57">
        <f t="shared" si="7"/>
        <v>0.34623599376426722</v>
      </c>
      <c r="AB57">
        <f t="shared" si="8"/>
        <v>0.27216193358209628</v>
      </c>
      <c r="AC57">
        <f t="shared" si="9"/>
        <v>0.1272980404967857</v>
      </c>
      <c r="AF57">
        <v>2078</v>
      </c>
      <c r="AG57">
        <f>vsFISHMIP_Annual_tonnes!U66*1000/vsFISHMIP_Annual_kg_ha!$A$6</f>
        <v>1234.9169999999999</v>
      </c>
      <c r="AH57">
        <f>vsFISHMIP_Annual_tonnes!V66*1000/vsFISHMIP_Annual_kg_ha!$A$6</f>
        <v>1170.288</v>
      </c>
      <c r="AI57">
        <f>vsFISHMIP_Annual_tonnes!W66*1000/vsFISHMIP_Annual_kg_ha!$A$6</f>
        <v>527.38278799999989</v>
      </c>
      <c r="AJ57">
        <f>vsFISHMIP_Annual_tonnes!X66*1000/vsFISHMIP_Annual_kg_ha!$A$6</f>
        <v>6.3554332000000002</v>
      </c>
      <c r="AK57">
        <f>vsFISHMIP_Annual_tonnes!Y66*1000/vsFISHMIP_Annual_kg_ha!$A$6</f>
        <v>12.958843999999999</v>
      </c>
      <c r="AL57">
        <f>vsFISHMIP_Annual_tonnes!Z66*1000/vsFISHMIP_Annual_kg_ha!$A$6</f>
        <v>3760.5617999999999</v>
      </c>
      <c r="AM57">
        <f>vsFISHMIP_Annual_tonnes!AA66*1000/vsFISHMIP_Annual_kg_ha!$A$6</f>
        <v>437.0274</v>
      </c>
      <c r="AO57">
        <f>vsFISHMIP_Annual_tonnes!AC66*1000/vsFISHMIP_Annual_kg_ha!$A$6</f>
        <v>18093.704000000002</v>
      </c>
      <c r="AP57">
        <f>vsFISHMIP_Annual_tonnes!AD66*1000/vsFISHMIP_Annual_kg_ha!$A$6</f>
        <v>4292.2356</v>
      </c>
      <c r="AQ57">
        <f>vsFISHMIP_Annual_tonnes!AE66*1000/vsFISHMIP_Annual_kg_ha!$A$6</f>
        <v>726.94668000000001</v>
      </c>
      <c r="AR57">
        <f>vsFISHMIP_Annual_tonnes!AF66*1000/vsFISHMIP_Annual_kg_ha!$A$6</f>
        <v>2050.7085999999999</v>
      </c>
      <c r="AS57">
        <f>vsFISHMIP_Annual_tonnes!AG66*1000/vsFISHMIP_Annual_kg_ha!$A$6</f>
        <v>2277.8878</v>
      </c>
      <c r="AT57">
        <f>vsFISHMIP_Annual_tonnes!AH66*1000/vsFISHMIP_Annual_kg_ha!$A$6</f>
        <v>1770.3064999999999</v>
      </c>
      <c r="AU57">
        <f t="shared" si="10"/>
        <v>437.0274</v>
      </c>
      <c r="AV57">
        <f t="shared" si="11"/>
        <v>1824.8262167999997</v>
      </c>
      <c r="AW57">
        <f t="shared" si="12"/>
        <v>4292.2356</v>
      </c>
      <c r="AX57">
        <f>FishBiomass_Calculations!AQ56</f>
        <v>1176.8651845929853</v>
      </c>
      <c r="AY57">
        <f>FishBiomass_Calculations!AR56</f>
        <v>146.75882028698561</v>
      </c>
      <c r="AZ57">
        <f>FishBiomass_Calculations!AS56</f>
        <v>732.15940571654016</v>
      </c>
      <c r="BA57">
        <f>FishBiomass_Calculations!AT56</f>
        <v>1325.7099086033022</v>
      </c>
      <c r="BB57">
        <f t="shared" si="13"/>
        <v>0.64491904695271562</v>
      </c>
      <c r="BC57">
        <f t="shared" si="14"/>
        <v>0.33581148524551463</v>
      </c>
      <c r="BD57">
        <f t="shared" si="15"/>
        <v>0.40122144178772756</v>
      </c>
      <c r="BE57">
        <f t="shared" si="16"/>
        <v>0.30886233472442709</v>
      </c>
      <c r="BH57">
        <v>2078</v>
      </c>
      <c r="BI57">
        <f>vsFISHMIP_Annual_tonnes!AL66/SUM(vsFISHMIP_Annual_tonnes!AL66:AM66)</f>
        <v>0.62803663933063758</v>
      </c>
      <c r="BJ57">
        <f>vsFISHMIP_Annual_tonnes!AP66/SUM(vsFISHMIP_Annual_tonnes!AP66:AQ66)</f>
        <v>0.88119016380655746</v>
      </c>
      <c r="BM57">
        <v>2078</v>
      </c>
      <c r="BN57">
        <f>vsFISHMIP_Annual_tonnes!AU66/SUM(vsFISHMIP_Annual_tonnes!AU66:AV66)</f>
        <v>0.74328938082064644</v>
      </c>
      <c r="BO57">
        <f>vsFISHMIP_Annual_tonnes!AY66/SUM(vsFISHMIP_Annual_tonnes!AY66:AZ66)</f>
        <v>0.89284362948690665</v>
      </c>
      <c r="BP57" s="5"/>
    </row>
    <row r="58" spans="4:68" x14ac:dyDescent="0.2">
      <c r="D58">
        <v>2079</v>
      </c>
      <c r="E58">
        <f>vsFISHMIP_Annual_tonnes!D67*1000/vsFISHMIP_Annual_kg_ha!$A$6</f>
        <v>994.54906000000005</v>
      </c>
      <c r="F58">
        <f>vsFISHMIP_Annual_tonnes!E67*1000/vsFISHMIP_Annual_kg_ha!$A$6</f>
        <v>1380.3748599999999</v>
      </c>
      <c r="G58">
        <f>vsFISHMIP_Annual_tonnes!F67*1000/vsFISHMIP_Annual_kg_ha!$A$6</f>
        <v>626.78476000000001</v>
      </c>
      <c r="H58">
        <f>vsFISHMIP_Annual_tonnes!G67*1000/vsFISHMIP_Annual_kg_ha!$A$6</f>
        <v>6.3749316</v>
      </c>
      <c r="I58">
        <f>vsFISHMIP_Annual_tonnes!H67*1000/vsFISHMIP_Annual_kg_ha!$A$6</f>
        <v>6.9192749999999998</v>
      </c>
      <c r="J58">
        <f>vsFISHMIP_Annual_tonnes!I67*1000/vsFISHMIP_Annual_kg_ha!$A$6</f>
        <v>3940.3789999999999</v>
      </c>
      <c r="K58">
        <f>vsFISHMIP_Annual_tonnes!J67*1000/vsFISHMIP_Annual_kg_ha!$A$6</f>
        <v>10553.825999999999</v>
      </c>
      <c r="L58">
        <f>vsFISHMIP_Annual_tonnes!K67*1000/vsFISHMIP_Annual_kg_ha!$A$6</f>
        <v>6376.8436000000002</v>
      </c>
      <c r="M58">
        <f>vsFISHMIP_Annual_tonnes!L67*1000/vsFISHMIP_Annual_kg_ha!$A$6</f>
        <v>19361.317999999999</v>
      </c>
      <c r="N58">
        <f>vsFISHMIP_Annual_tonnes!M67*1000/vsFISHMIP_Annual_kg_ha!$A$6</f>
        <v>2309.027</v>
      </c>
      <c r="O58">
        <f>vsFISHMIP_Annual_tonnes!N67*1000/vsFISHMIP_Annual_kg_ha!$A$6</f>
        <v>824.27149999999995</v>
      </c>
      <c r="P58">
        <f>vsFISHMIP_Annual_tonnes!O67*1000/vsFISHMIP_Annual_kg_ha!$A$6</f>
        <v>1000.73224</v>
      </c>
      <c r="Q58">
        <f>vsFISHMIP_Annual_tonnes!P67*1000/vsFISHMIP_Annual_kg_ha!$A$6</f>
        <v>2493.1035999999999</v>
      </c>
      <c r="R58">
        <f>vsFISHMIP_Annual_tonnes!Q67*1000/vsFISHMIP_Annual_kg_ha!$A$6</f>
        <v>1118.9945</v>
      </c>
      <c r="S58">
        <f t="shared" si="3"/>
        <v>626.78476000000001</v>
      </c>
      <c r="T58">
        <f t="shared" si="4"/>
        <v>2874.4441927272728</v>
      </c>
      <c r="U58">
        <f t="shared" si="5"/>
        <v>10553.825999999999</v>
      </c>
      <c r="V58">
        <f>FishBiomass_Calculations!P57</f>
        <v>1366.8788895562957</v>
      </c>
      <c r="W58">
        <f>FishBiomass_Calculations!Q57</f>
        <v>229.09252225532882</v>
      </c>
      <c r="X58">
        <f>FishBiomass_Calculations!R57</f>
        <v>819.95784852015242</v>
      </c>
      <c r="Y58">
        <f>FishBiomass_Calculations!S57</f>
        <v>1418.2025896836562</v>
      </c>
      <c r="Z58">
        <f t="shared" si="6"/>
        <v>0.47552806661360186</v>
      </c>
      <c r="AA58">
        <f t="shared" si="7"/>
        <v>0.36550429569367454</v>
      </c>
      <c r="AB58">
        <f t="shared" si="8"/>
        <v>0.28525787719057311</v>
      </c>
      <c r="AC58">
        <f t="shared" si="9"/>
        <v>0.13437805300974798</v>
      </c>
      <c r="AF58">
        <v>2079</v>
      </c>
      <c r="AG58">
        <f>vsFISHMIP_Annual_tonnes!U67*1000/vsFISHMIP_Annual_kg_ha!$A$6</f>
        <v>1335.6995999999999</v>
      </c>
      <c r="AH58">
        <f>vsFISHMIP_Annual_tonnes!V67*1000/vsFISHMIP_Annual_kg_ha!$A$6</f>
        <v>1162.0373999999999</v>
      </c>
      <c r="AI58">
        <f>vsFISHMIP_Annual_tonnes!W67*1000/vsFISHMIP_Annual_kg_ha!$A$6</f>
        <v>500.40660400000002</v>
      </c>
      <c r="AJ58">
        <f>vsFISHMIP_Annual_tonnes!X67*1000/vsFISHMIP_Annual_kg_ha!$A$6</f>
        <v>6.0031357999999999</v>
      </c>
      <c r="AK58">
        <f>vsFISHMIP_Annual_tonnes!Y67*1000/vsFISHMIP_Annual_kg_ha!$A$6</f>
        <v>10.711741999999999</v>
      </c>
      <c r="AL58">
        <f>vsFISHMIP_Annual_tonnes!Z67*1000/vsFISHMIP_Annual_kg_ha!$A$6</f>
        <v>3634.5949999999998</v>
      </c>
      <c r="AM58">
        <f>vsFISHMIP_Annual_tonnes!AA67*1000/vsFISHMIP_Annual_kg_ha!$A$6</f>
        <v>456.63153999999997</v>
      </c>
      <c r="AO58">
        <f>vsFISHMIP_Annual_tonnes!AC67*1000/vsFISHMIP_Annual_kg_ha!$A$6</f>
        <v>15380.892</v>
      </c>
      <c r="AP58">
        <f>vsFISHMIP_Annual_tonnes!AD67*1000/vsFISHMIP_Annual_kg_ha!$A$6</f>
        <v>2770.2157999999999</v>
      </c>
      <c r="AQ58">
        <f>vsFISHMIP_Annual_tonnes!AE67*1000/vsFISHMIP_Annual_kg_ha!$A$6</f>
        <v>768.4778</v>
      </c>
      <c r="AR58">
        <f>vsFISHMIP_Annual_tonnes!AF67*1000/vsFISHMIP_Annual_kg_ha!$A$6</f>
        <v>2015.5868</v>
      </c>
      <c r="AS58">
        <f>vsFISHMIP_Annual_tonnes!AG67*1000/vsFISHMIP_Annual_kg_ha!$A$6</f>
        <v>1957.4878799999999</v>
      </c>
      <c r="AT58">
        <f>vsFISHMIP_Annual_tonnes!AH67*1000/vsFISHMIP_Annual_kg_ha!$A$6</f>
        <v>1241.4177999999999</v>
      </c>
      <c r="AU58">
        <f t="shared" si="10"/>
        <v>456.63153999999997</v>
      </c>
      <c r="AV58">
        <f t="shared" si="11"/>
        <v>1584.2556224</v>
      </c>
      <c r="AW58">
        <f t="shared" si="12"/>
        <v>3634.5949999999998</v>
      </c>
      <c r="AX58">
        <f>FishBiomass_Calculations!AQ57</f>
        <v>1176.8651843207481</v>
      </c>
      <c r="AY58">
        <f>FishBiomass_Calculations!AR57</f>
        <v>146.75837013596657</v>
      </c>
      <c r="AZ58">
        <f>FishBiomass_Calculations!AS57</f>
        <v>732.15892568761456</v>
      </c>
      <c r="BA58">
        <f>FishBiomass_Calculations!AT57</f>
        <v>1325.7094029091131</v>
      </c>
      <c r="BB58">
        <f t="shared" si="13"/>
        <v>0.74285056507352443</v>
      </c>
      <c r="BC58">
        <f t="shared" si="14"/>
        <v>0.32139341521605491</v>
      </c>
      <c r="BD58">
        <f t="shared" si="15"/>
        <v>0.46214696374469028</v>
      </c>
      <c r="BE58">
        <f t="shared" si="16"/>
        <v>0.36474748986038696</v>
      </c>
      <c r="BH58">
        <v>2079</v>
      </c>
      <c r="BI58">
        <f>vsFISHMIP_Annual_tonnes!AL67/SUM(vsFISHMIP_Annual_tonnes!AL67:AM67)</f>
        <v>0.73131021627005532</v>
      </c>
      <c r="BJ58">
        <f>vsFISHMIP_Annual_tonnes!AP67/SUM(vsFISHMIP_Annual_tonnes!AP67:AQ67)</f>
        <v>0.88015351539532471</v>
      </c>
      <c r="BM58">
        <v>2079</v>
      </c>
      <c r="BN58">
        <f>vsFISHMIP_Annual_tonnes!AU67/SUM(vsFISHMIP_Annual_tonnes!AU67:AV67)</f>
        <v>0.71496992233723111</v>
      </c>
      <c r="BO58">
        <f>vsFISHMIP_Annual_tonnes!AY67/SUM(vsFISHMIP_Annual_tonnes!AY67:AZ67)</f>
        <v>0.89082854193296868</v>
      </c>
      <c r="BP58" s="5"/>
    </row>
    <row r="59" spans="4:68" x14ac:dyDescent="0.2">
      <c r="D59">
        <v>2080</v>
      </c>
      <c r="E59">
        <f>vsFISHMIP_Annual_tonnes!D68*1000/vsFISHMIP_Annual_kg_ha!$A$6</f>
        <v>885.03679999999997</v>
      </c>
      <c r="F59">
        <f>vsFISHMIP_Annual_tonnes!E68*1000/vsFISHMIP_Annual_kg_ha!$A$6</f>
        <v>1369.0019199999999</v>
      </c>
      <c r="G59">
        <f>vsFISHMIP_Annual_tonnes!F68*1000/vsFISHMIP_Annual_kg_ha!$A$6</f>
        <v>626.85275999999999</v>
      </c>
      <c r="H59">
        <f>vsFISHMIP_Annual_tonnes!G68*1000/vsFISHMIP_Annual_kg_ha!$A$6</f>
        <v>6.1701411999999998</v>
      </c>
      <c r="I59">
        <f>vsFISHMIP_Annual_tonnes!H68*1000/vsFISHMIP_Annual_kg_ha!$A$6</f>
        <v>7.3237407999999995</v>
      </c>
      <c r="J59">
        <f>vsFISHMIP_Annual_tonnes!I68*1000/vsFISHMIP_Annual_kg_ha!$A$6</f>
        <v>4023.7069999999999</v>
      </c>
      <c r="K59">
        <f>vsFISHMIP_Annual_tonnes!J68*1000/vsFISHMIP_Annual_kg_ha!$A$6</f>
        <v>10645.295</v>
      </c>
      <c r="L59">
        <f>vsFISHMIP_Annual_tonnes!K68*1000/vsFISHMIP_Annual_kg_ha!$A$6</f>
        <v>6241.0195999999996</v>
      </c>
      <c r="M59">
        <f>vsFISHMIP_Annual_tonnes!L68*1000/vsFISHMIP_Annual_kg_ha!$A$6</f>
        <v>18396.853999999999</v>
      </c>
      <c r="N59">
        <f>vsFISHMIP_Annual_tonnes!M68*1000/vsFISHMIP_Annual_kg_ha!$A$6</f>
        <v>3297.4528</v>
      </c>
      <c r="O59">
        <f>vsFISHMIP_Annual_tonnes!N68*1000/vsFISHMIP_Annual_kg_ha!$A$6</f>
        <v>898.58532000000002</v>
      </c>
      <c r="P59">
        <f>vsFISHMIP_Annual_tonnes!O68*1000/vsFISHMIP_Annual_kg_ha!$A$6</f>
        <v>1098.4762000000001</v>
      </c>
      <c r="Q59">
        <f>vsFISHMIP_Annual_tonnes!P68*1000/vsFISHMIP_Annual_kg_ha!$A$6</f>
        <v>2263.2658000000001</v>
      </c>
      <c r="R59">
        <f>vsFISHMIP_Annual_tonnes!Q68*1000/vsFISHMIP_Annual_kg_ha!$A$6</f>
        <v>1389.8312000000001</v>
      </c>
      <c r="S59">
        <f t="shared" si="3"/>
        <v>626.85275999999999</v>
      </c>
      <c r="T59">
        <f t="shared" si="4"/>
        <v>2976.2294909090906</v>
      </c>
      <c r="U59">
        <f t="shared" si="5"/>
        <v>10645.295</v>
      </c>
      <c r="V59">
        <f>FishBiomass_Calculations!P58</f>
        <v>1389.5921039550685</v>
      </c>
      <c r="W59">
        <f>FishBiomass_Calculations!Q58</f>
        <v>234.80562196090972</v>
      </c>
      <c r="X59">
        <f>FishBiomass_Calculations!R58</f>
        <v>826.05014421122485</v>
      </c>
      <c r="Y59">
        <f>FishBiomass_Calculations!S58</f>
        <v>1424.6206165234032</v>
      </c>
      <c r="Z59">
        <f t="shared" si="6"/>
        <v>0.46689682640387287</v>
      </c>
      <c r="AA59">
        <f t="shared" si="7"/>
        <v>0.3745785883768139</v>
      </c>
      <c r="AB59">
        <f t="shared" si="8"/>
        <v>0.27754921007751571</v>
      </c>
      <c r="AC59">
        <f t="shared" si="9"/>
        <v>0.13382631637013379</v>
      </c>
      <c r="AF59">
        <v>2080</v>
      </c>
      <c r="AG59">
        <f>vsFISHMIP_Annual_tonnes!U68*1000/vsFISHMIP_Annual_kg_ha!$A$6</f>
        <v>1107.4794999999999</v>
      </c>
      <c r="AH59">
        <f>vsFISHMIP_Annual_tonnes!V68*1000/vsFISHMIP_Annual_kg_ha!$A$6</f>
        <v>1097.64912</v>
      </c>
      <c r="AI59">
        <f>vsFISHMIP_Annual_tonnes!W68*1000/vsFISHMIP_Annual_kg_ha!$A$6</f>
        <v>468.62988600000006</v>
      </c>
      <c r="AJ59">
        <f>vsFISHMIP_Annual_tonnes!X68*1000/vsFISHMIP_Annual_kg_ha!$A$6</f>
        <v>6.0482974</v>
      </c>
      <c r="AK59">
        <f>vsFISHMIP_Annual_tonnes!Y68*1000/vsFISHMIP_Annual_kg_ha!$A$6</f>
        <v>11.2036514</v>
      </c>
      <c r="AL59">
        <f>vsFISHMIP_Annual_tonnes!Z68*1000/vsFISHMIP_Annual_kg_ha!$A$6</f>
        <v>3547.6356000000001</v>
      </c>
      <c r="AM59">
        <f>vsFISHMIP_Annual_tonnes!AA68*1000/vsFISHMIP_Annual_kg_ha!$A$6</f>
        <v>453.48133999999999</v>
      </c>
      <c r="AO59">
        <f>vsFISHMIP_Annual_tonnes!AC68*1000/vsFISHMIP_Annual_kg_ha!$A$6</f>
        <v>16387.351999999999</v>
      </c>
      <c r="AP59">
        <f>vsFISHMIP_Annual_tonnes!AD68*1000/vsFISHMIP_Annual_kg_ha!$A$6</f>
        <v>2911.8128000000002</v>
      </c>
      <c r="AQ59">
        <f>vsFISHMIP_Annual_tonnes!AE68*1000/vsFISHMIP_Annual_kg_ha!$A$6</f>
        <v>657.41632000000004</v>
      </c>
      <c r="AR59">
        <f>vsFISHMIP_Annual_tonnes!AF68*1000/vsFISHMIP_Annual_kg_ha!$A$6</f>
        <v>1400.52188</v>
      </c>
      <c r="AS59">
        <f>vsFISHMIP_Annual_tonnes!AG68*1000/vsFISHMIP_Annual_kg_ha!$A$6</f>
        <v>2120.15</v>
      </c>
      <c r="AT59">
        <f>vsFISHMIP_Annual_tonnes!AH68*1000/vsFISHMIP_Annual_kg_ha!$A$6</f>
        <v>1331.8902</v>
      </c>
      <c r="AU59">
        <f t="shared" si="10"/>
        <v>453.48133999999999</v>
      </c>
      <c r="AV59">
        <f t="shared" si="11"/>
        <v>1509.6666645999999</v>
      </c>
      <c r="AW59">
        <f t="shared" si="12"/>
        <v>3547.6356000000001</v>
      </c>
      <c r="AX59">
        <f>FishBiomass_Calculations!AQ58</f>
        <v>1176.865184470068</v>
      </c>
      <c r="AY59">
        <f>FishBiomass_Calculations!AR58</f>
        <v>146.75861995221456</v>
      </c>
      <c r="AZ59">
        <f>FishBiomass_Calculations!AS58</f>
        <v>732.15919208493472</v>
      </c>
      <c r="BA59">
        <f>FishBiomass_Calculations!AT58</f>
        <v>1325.7096835496529</v>
      </c>
      <c r="BB59">
        <f t="shared" si="13"/>
        <v>0.77955300469053501</v>
      </c>
      <c r="BC59">
        <f t="shared" si="14"/>
        <v>0.32362659057198379</v>
      </c>
      <c r="BD59">
        <f t="shared" si="15"/>
        <v>0.48498069756274775</v>
      </c>
      <c r="BE59">
        <f t="shared" si="16"/>
        <v>0.37368823436929455</v>
      </c>
      <c r="BH59">
        <v>2080</v>
      </c>
      <c r="BI59">
        <f>vsFISHMIP_Annual_tonnes!AL68/SUM(vsFISHMIP_Annual_tonnes!AL68:AM68)</f>
        <v>0.70997418948750446</v>
      </c>
      <c r="BJ59">
        <f>vsFISHMIP_Annual_tonnes!AP68/SUM(vsFISHMIP_Annual_tonnes!AP68:AQ68)</f>
        <v>0.8853145619201398</v>
      </c>
      <c r="BM59">
        <v>2080</v>
      </c>
      <c r="BN59">
        <f>vsFISHMIP_Annual_tonnes!AU68/SUM(vsFISHMIP_Annual_tonnes!AU68:AV68)</f>
        <v>0.75685789068705334</v>
      </c>
      <c r="BO59">
        <f>vsFISHMIP_Annual_tonnes!AY68/SUM(vsFISHMIP_Annual_tonnes!AY68:AZ68)</f>
        <v>0.89126170190700316</v>
      </c>
      <c r="BP59" s="5"/>
    </row>
    <row r="60" spans="4:68" x14ac:dyDescent="0.2">
      <c r="D60">
        <v>2081</v>
      </c>
      <c r="E60">
        <f>vsFISHMIP_Annual_tonnes!D69*1000/vsFISHMIP_Annual_kg_ha!$A$6</f>
        <v>1032.5862400000001</v>
      </c>
      <c r="F60">
        <f>vsFISHMIP_Annual_tonnes!E69*1000/vsFISHMIP_Annual_kg_ha!$A$6</f>
        <v>1305.08096</v>
      </c>
      <c r="G60">
        <f>vsFISHMIP_Annual_tonnes!F69*1000/vsFISHMIP_Annual_kg_ha!$A$6</f>
        <v>647.29880000000003</v>
      </c>
      <c r="H60">
        <f>vsFISHMIP_Annual_tonnes!G69*1000/vsFISHMIP_Annual_kg_ha!$A$6</f>
        <v>6.1854019999999998</v>
      </c>
      <c r="I60">
        <f>vsFISHMIP_Annual_tonnes!H69*1000/vsFISHMIP_Annual_kg_ha!$A$6</f>
        <v>8.0749443999999997</v>
      </c>
      <c r="J60">
        <f>vsFISHMIP_Annual_tonnes!I69*1000/vsFISHMIP_Annual_kg_ha!$A$6</f>
        <v>4221.1059999999998</v>
      </c>
      <c r="K60">
        <f>vsFISHMIP_Annual_tonnes!J69*1000/vsFISHMIP_Annual_kg_ha!$A$6</f>
        <v>10748.647000000001</v>
      </c>
      <c r="L60">
        <f>vsFISHMIP_Annual_tonnes!K69*1000/vsFISHMIP_Annual_kg_ha!$A$6</f>
        <v>6431.6383999999998</v>
      </c>
      <c r="M60">
        <f>vsFISHMIP_Annual_tonnes!L69*1000/vsFISHMIP_Annual_kg_ha!$A$6</f>
        <v>18700.952000000001</v>
      </c>
      <c r="N60">
        <f>vsFISHMIP_Annual_tonnes!M69*1000/vsFISHMIP_Annual_kg_ha!$A$6</f>
        <v>4341.1080000000002</v>
      </c>
      <c r="O60">
        <f>vsFISHMIP_Annual_tonnes!N69*1000/vsFISHMIP_Annual_kg_ha!$A$6</f>
        <v>864.28840000000002</v>
      </c>
      <c r="P60">
        <f>vsFISHMIP_Annual_tonnes!O69*1000/vsFISHMIP_Annual_kg_ha!$A$6</f>
        <v>1755.6025</v>
      </c>
      <c r="Q60">
        <f>vsFISHMIP_Annual_tonnes!P69*1000/vsFISHMIP_Annual_kg_ha!$A$6</f>
        <v>2275.61</v>
      </c>
      <c r="R60">
        <f>vsFISHMIP_Annual_tonnes!Q69*1000/vsFISHMIP_Annual_kg_ha!$A$6</f>
        <v>1779.6346000000001</v>
      </c>
      <c r="S60">
        <f t="shared" si="3"/>
        <v>647.29880000000003</v>
      </c>
      <c r="T60">
        <f t="shared" si="4"/>
        <v>3218.4182636363635</v>
      </c>
      <c r="U60">
        <f t="shared" si="5"/>
        <v>10748.647000000001</v>
      </c>
      <c r="V60">
        <f>FishBiomass_Calculations!P59</f>
        <v>1403.1784385373667</v>
      </c>
      <c r="W60">
        <f>FishBiomass_Calculations!Q59</f>
        <v>238.15581445460401</v>
      </c>
      <c r="X60">
        <f>FishBiomass_Calculations!R59</f>
        <v>829.62269927685043</v>
      </c>
      <c r="Y60">
        <f>FishBiomass_Calculations!S59</f>
        <v>1428.3841820921689</v>
      </c>
      <c r="Z60">
        <f t="shared" si="6"/>
        <v>0.43598386648227966</v>
      </c>
      <c r="AA60">
        <f t="shared" si="7"/>
        <v>0.36792253354185733</v>
      </c>
      <c r="AB60">
        <f t="shared" si="8"/>
        <v>0.25777342511706125</v>
      </c>
      <c r="AC60">
        <f t="shared" si="9"/>
        <v>0.13288967272738317</v>
      </c>
      <c r="AF60">
        <v>2081</v>
      </c>
      <c r="AG60">
        <f>vsFISHMIP_Annual_tonnes!U69*1000/vsFISHMIP_Annual_kg_ha!$A$6</f>
        <v>1155.4836</v>
      </c>
      <c r="AH60">
        <f>vsFISHMIP_Annual_tonnes!V69*1000/vsFISHMIP_Annual_kg_ha!$A$6</f>
        <v>1094.5527999999999</v>
      </c>
      <c r="AI60">
        <f>vsFISHMIP_Annual_tonnes!W69*1000/vsFISHMIP_Annual_kg_ha!$A$6</f>
        <v>462.01765599999999</v>
      </c>
      <c r="AJ60">
        <f>vsFISHMIP_Annual_tonnes!X69*1000/vsFISHMIP_Annual_kg_ha!$A$6</f>
        <v>6.0536849999999998</v>
      </c>
      <c r="AK60">
        <f>vsFISHMIP_Annual_tonnes!Y69*1000/vsFISHMIP_Annual_kg_ha!$A$6</f>
        <v>13.189776</v>
      </c>
      <c r="AL60">
        <f>vsFISHMIP_Annual_tonnes!Z69*1000/vsFISHMIP_Annual_kg_ha!$A$6</f>
        <v>3632.6088</v>
      </c>
      <c r="AM60">
        <f>vsFISHMIP_Annual_tonnes!AA69*1000/vsFISHMIP_Annual_kg_ha!$A$6</f>
        <v>432.00783999999999</v>
      </c>
      <c r="AO60">
        <f>vsFISHMIP_Annual_tonnes!AC69*1000/vsFISHMIP_Annual_kg_ha!$A$6</f>
        <v>16790.157999999999</v>
      </c>
      <c r="AP60">
        <f>vsFISHMIP_Annual_tonnes!AD69*1000/vsFISHMIP_Annual_kg_ha!$A$6</f>
        <v>4590.2016000000003</v>
      </c>
      <c r="AQ60">
        <f>vsFISHMIP_Annual_tonnes!AE69*1000/vsFISHMIP_Annual_kg_ha!$A$6</f>
        <v>670.87005999999997</v>
      </c>
      <c r="AR60">
        <f>vsFISHMIP_Annual_tonnes!AF69*1000/vsFISHMIP_Annual_kg_ha!$A$6</f>
        <v>1577.1966</v>
      </c>
      <c r="AS60">
        <f>vsFISHMIP_Annual_tonnes!AG69*1000/vsFISHMIP_Annual_kg_ha!$A$6</f>
        <v>2114.8796000000002</v>
      </c>
      <c r="AT60">
        <f>vsFISHMIP_Annual_tonnes!AH69*1000/vsFISHMIP_Annual_kg_ha!$A$6</f>
        <v>1942.0083999999999</v>
      </c>
      <c r="AU60">
        <f t="shared" si="10"/>
        <v>432.00783999999999</v>
      </c>
      <c r="AV60">
        <f t="shared" si="11"/>
        <v>1767.1826956</v>
      </c>
      <c r="AW60">
        <f t="shared" si="12"/>
        <v>4590.2016000000003</v>
      </c>
      <c r="AX60">
        <f>FishBiomass_Calculations!AQ59</f>
        <v>1176.8651842299132</v>
      </c>
      <c r="AY60">
        <f>FishBiomass_Calculations!AR59</f>
        <v>146.75821445234132</v>
      </c>
      <c r="AZ60">
        <f>FishBiomass_Calculations!AS59</f>
        <v>732.15875967078864</v>
      </c>
      <c r="BA60">
        <f>FishBiomass_Calculations!AT59</f>
        <v>1325.7092280160189</v>
      </c>
      <c r="BB60">
        <f t="shared" si="13"/>
        <v>0.66595558408313849</v>
      </c>
      <c r="BC60">
        <f t="shared" si="14"/>
        <v>0.33971192386772731</v>
      </c>
      <c r="BD60">
        <f t="shared" si="15"/>
        <v>0.4143084704788848</v>
      </c>
      <c r="BE60">
        <f t="shared" si="16"/>
        <v>0.28881285475915019</v>
      </c>
      <c r="BH60">
        <v>2081</v>
      </c>
      <c r="BI60">
        <f>vsFISHMIP_Annual_tonnes!AL69/SUM(vsFISHMIP_Annual_tonnes!AL69:AM69)</f>
        <v>0.71474898268365905</v>
      </c>
      <c r="BJ60">
        <f>vsFISHMIP_Annual_tonnes!AP69/SUM(vsFISHMIP_Annual_tonnes!AP69:AQ69)</f>
        <v>0.89200553381020209</v>
      </c>
      <c r="BM60">
        <v>2081</v>
      </c>
      <c r="BN60">
        <f>vsFISHMIP_Annual_tonnes!AU69/SUM(vsFISHMIP_Annual_tonnes!AU69:AV69)</f>
        <v>0.74116520237309802</v>
      </c>
      <c r="BO60">
        <f>vsFISHMIP_Annual_tonnes!AY69/SUM(vsFISHMIP_Annual_tonnes!AY69:AZ69)</f>
        <v>0.89618792100733946</v>
      </c>
      <c r="BP60" s="5"/>
    </row>
    <row r="61" spans="4:68" x14ac:dyDescent="0.2">
      <c r="D61">
        <v>2082</v>
      </c>
      <c r="E61">
        <f>vsFISHMIP_Annual_tonnes!D70*1000/vsFISHMIP_Annual_kg_ha!$A$6</f>
        <v>1043.6156800000001</v>
      </c>
      <c r="F61">
        <f>vsFISHMIP_Annual_tonnes!E70*1000/vsFISHMIP_Annual_kg_ha!$A$6</f>
        <v>1281.3432000000003</v>
      </c>
      <c r="G61">
        <f>vsFISHMIP_Annual_tonnes!F70*1000/vsFISHMIP_Annual_kg_ha!$A$6</f>
        <v>667.51211999999998</v>
      </c>
      <c r="H61">
        <f>vsFISHMIP_Annual_tonnes!G70*1000/vsFISHMIP_Annual_kg_ha!$A$6</f>
        <v>6.1880501999999993</v>
      </c>
      <c r="I61">
        <f>vsFISHMIP_Annual_tonnes!H70*1000/vsFISHMIP_Annual_kg_ha!$A$6</f>
        <v>8.1754149999999992</v>
      </c>
      <c r="J61">
        <f>vsFISHMIP_Annual_tonnes!I70*1000/vsFISHMIP_Annual_kg_ha!$A$6</f>
        <v>4243.3624000000009</v>
      </c>
      <c r="K61">
        <f>vsFISHMIP_Annual_tonnes!J70*1000/vsFISHMIP_Annual_kg_ha!$A$6</f>
        <v>10521.692999999999</v>
      </c>
      <c r="L61">
        <f>vsFISHMIP_Annual_tonnes!K70*1000/vsFISHMIP_Annual_kg_ha!$A$6</f>
        <v>6461.2956000000004</v>
      </c>
      <c r="M61">
        <f>vsFISHMIP_Annual_tonnes!L70*1000/vsFISHMIP_Annual_kg_ha!$A$6</f>
        <v>22687.75</v>
      </c>
      <c r="N61">
        <f>vsFISHMIP_Annual_tonnes!M70*1000/vsFISHMIP_Annual_kg_ha!$A$6</f>
        <v>3784.9358000000002</v>
      </c>
      <c r="O61">
        <f>vsFISHMIP_Annual_tonnes!N70*1000/vsFISHMIP_Annual_kg_ha!$A$6</f>
        <v>864.05593999999996</v>
      </c>
      <c r="P61">
        <f>vsFISHMIP_Annual_tonnes!O70*1000/vsFISHMIP_Annual_kg_ha!$A$6</f>
        <v>2562.1030000000001</v>
      </c>
      <c r="Q61">
        <f>vsFISHMIP_Annual_tonnes!P70*1000/vsFISHMIP_Annual_kg_ha!$A$6</f>
        <v>2670.6172000000001</v>
      </c>
      <c r="R61">
        <f>vsFISHMIP_Annual_tonnes!Q70*1000/vsFISHMIP_Annual_kg_ha!$A$6</f>
        <v>1556.2388800000001</v>
      </c>
      <c r="S61">
        <f t="shared" si="3"/>
        <v>667.51211999999998</v>
      </c>
      <c r="T61">
        <f t="shared" si="4"/>
        <v>3241.5248018181815</v>
      </c>
      <c r="U61">
        <f t="shared" si="5"/>
        <v>10521.692999999999</v>
      </c>
      <c r="V61">
        <f>FishBiomass_Calculations!P60</f>
        <v>1422.589872219387</v>
      </c>
      <c r="W61">
        <f>FishBiomass_Calculations!Q60</f>
        <v>242.87410242700435</v>
      </c>
      <c r="X61">
        <f>FishBiomass_Calculations!R60</f>
        <v>834.65415452266268</v>
      </c>
      <c r="Y61">
        <f>FishBiomass_Calculations!S60</f>
        <v>1433.6846495100469</v>
      </c>
      <c r="Z61">
        <f t="shared" si="6"/>
        <v>0.43886441079255412</v>
      </c>
      <c r="AA61">
        <f t="shared" si="7"/>
        <v>0.36384972669410759</v>
      </c>
      <c r="AB61">
        <f t="shared" si="8"/>
        <v>0.25748812844328772</v>
      </c>
      <c r="AC61">
        <f t="shared" si="9"/>
        <v>0.1362598822746536</v>
      </c>
      <c r="AF61">
        <v>2082</v>
      </c>
      <c r="AG61">
        <f>vsFISHMIP_Annual_tonnes!U70*1000/vsFISHMIP_Annual_kg_ha!$A$6</f>
        <v>1256.5305000000001</v>
      </c>
      <c r="AH61">
        <f>vsFISHMIP_Annual_tonnes!V70*1000/vsFISHMIP_Annual_kg_ha!$A$6</f>
        <v>1108.2768799999999</v>
      </c>
      <c r="AI61">
        <f>vsFISHMIP_Annual_tonnes!W70*1000/vsFISHMIP_Annual_kg_ha!$A$6</f>
        <v>516.47154</v>
      </c>
      <c r="AJ61">
        <f>vsFISHMIP_Annual_tonnes!X70*1000/vsFISHMIP_Annual_kg_ha!$A$6</f>
        <v>6.1407845999999999</v>
      </c>
      <c r="AK61">
        <f>vsFISHMIP_Annual_tonnes!Y70*1000/vsFISHMIP_Annual_kg_ha!$A$6</f>
        <v>14.3278526</v>
      </c>
      <c r="AL61">
        <f>vsFISHMIP_Annual_tonnes!Z70*1000/vsFISHMIP_Annual_kg_ha!$A$6</f>
        <v>3695.1902</v>
      </c>
      <c r="AM61">
        <f>vsFISHMIP_Annual_tonnes!AA70*1000/vsFISHMIP_Annual_kg_ha!$A$6</f>
        <v>432.37428</v>
      </c>
      <c r="AO61">
        <f>vsFISHMIP_Annual_tonnes!AC70*1000/vsFISHMIP_Annual_kg_ha!$A$6</f>
        <v>15733.72</v>
      </c>
      <c r="AP61">
        <f>vsFISHMIP_Annual_tonnes!AD70*1000/vsFISHMIP_Annual_kg_ha!$A$6</f>
        <v>4244.9920000000002</v>
      </c>
      <c r="AQ61">
        <f>vsFISHMIP_Annual_tonnes!AE70*1000/vsFISHMIP_Annual_kg_ha!$A$6</f>
        <v>721.12194</v>
      </c>
      <c r="AR61">
        <f>vsFISHMIP_Annual_tonnes!AF70*1000/vsFISHMIP_Annual_kg_ha!$A$6</f>
        <v>2570.5023999999999</v>
      </c>
      <c r="AS61">
        <f>vsFISHMIP_Annual_tonnes!AG70*1000/vsFISHMIP_Annual_kg_ha!$A$6</f>
        <v>2005.2796000000001</v>
      </c>
      <c r="AT61">
        <f>vsFISHMIP_Annual_tonnes!AH70*1000/vsFISHMIP_Annual_kg_ha!$A$6</f>
        <v>1762.6886</v>
      </c>
      <c r="AU61">
        <f t="shared" si="10"/>
        <v>432.37428</v>
      </c>
      <c r="AV61">
        <f t="shared" si="11"/>
        <v>1831.3427940000001</v>
      </c>
      <c r="AW61">
        <f t="shared" si="12"/>
        <v>4244.9920000000002</v>
      </c>
      <c r="AX61">
        <f>FishBiomass_Calculations!AQ60</f>
        <v>1176.865184228679</v>
      </c>
      <c r="AY61">
        <f>FishBiomass_Calculations!AR60</f>
        <v>146.75821231880997</v>
      </c>
      <c r="AZ61">
        <f>FishBiomass_Calculations!AS60</f>
        <v>732.15875739564819</v>
      </c>
      <c r="BA61">
        <f>FishBiomass_Calculations!AT60</f>
        <v>1325.7092256192357</v>
      </c>
      <c r="BB61">
        <f t="shared" si="13"/>
        <v>0.64262419252388148</v>
      </c>
      <c r="BC61">
        <f t="shared" si="14"/>
        <v>0.33942401087967111</v>
      </c>
      <c r="BD61">
        <f t="shared" si="15"/>
        <v>0.39979339738819436</v>
      </c>
      <c r="BE61">
        <f t="shared" si="16"/>
        <v>0.31229958162918459</v>
      </c>
      <c r="BH61">
        <v>2082</v>
      </c>
      <c r="BI61">
        <f>vsFISHMIP_Annual_tonnes!AL70/SUM(vsFISHMIP_Annual_tonnes!AL70:AM70)</f>
        <v>0.70394775580807134</v>
      </c>
      <c r="BJ61">
        <f>vsFISHMIP_Annual_tonnes!AP70/SUM(vsFISHMIP_Annual_tonnes!AP70:AQ70)</f>
        <v>0.89322784278544365</v>
      </c>
      <c r="BM61">
        <v>2082</v>
      </c>
      <c r="BN61">
        <f>vsFISHMIP_Annual_tonnes!AU70/SUM(vsFISHMIP_Annual_tonnes!AU70:AV70)</f>
        <v>0.7196659709335298</v>
      </c>
      <c r="BO61">
        <f>vsFISHMIP_Annual_tonnes!AY70/SUM(vsFISHMIP_Annual_tonnes!AY70:AZ70)</f>
        <v>0.89974730395489233</v>
      </c>
      <c r="BP61" s="5"/>
    </row>
    <row r="62" spans="4:68" x14ac:dyDescent="0.2">
      <c r="D62">
        <v>2083</v>
      </c>
      <c r="E62">
        <f>vsFISHMIP_Annual_tonnes!D71*1000/vsFISHMIP_Annual_kg_ha!$A$6</f>
        <v>884.6875</v>
      </c>
      <c r="F62">
        <f>vsFISHMIP_Annual_tonnes!E71*1000/vsFISHMIP_Annual_kg_ha!$A$6</f>
        <v>1332.5504800000001</v>
      </c>
      <c r="G62">
        <f>vsFISHMIP_Annual_tonnes!F71*1000/vsFISHMIP_Annual_kg_ha!$A$6</f>
        <v>668.85744</v>
      </c>
      <c r="H62">
        <f>vsFISHMIP_Annual_tonnes!G71*1000/vsFISHMIP_Annual_kg_ha!$A$6</f>
        <v>6.1985849999999996</v>
      </c>
      <c r="I62">
        <f>vsFISHMIP_Annual_tonnes!H71*1000/vsFISHMIP_Annual_kg_ha!$A$6</f>
        <v>8.2788956000000002</v>
      </c>
      <c r="J62">
        <f>vsFISHMIP_Annual_tonnes!I71*1000/vsFISHMIP_Annual_kg_ha!$A$6</f>
        <v>4256.2495999999992</v>
      </c>
      <c r="K62">
        <f>vsFISHMIP_Annual_tonnes!J71*1000/vsFISHMIP_Annual_kg_ha!$A$6</f>
        <v>10680.464</v>
      </c>
      <c r="L62">
        <f>vsFISHMIP_Annual_tonnes!K71*1000/vsFISHMIP_Annual_kg_ha!$A$6</f>
        <v>6356.8136000000004</v>
      </c>
      <c r="M62">
        <f>vsFISHMIP_Annual_tonnes!L71*1000/vsFISHMIP_Annual_kg_ha!$A$6</f>
        <v>22566.011999999999</v>
      </c>
      <c r="N62">
        <f>vsFISHMIP_Annual_tonnes!M71*1000/vsFISHMIP_Annual_kg_ha!$A$6</f>
        <v>4128.8271999999997</v>
      </c>
      <c r="O62">
        <f>vsFISHMIP_Annual_tonnes!N71*1000/vsFISHMIP_Annual_kg_ha!$A$6</f>
        <v>892.28075999999999</v>
      </c>
      <c r="P62">
        <f>vsFISHMIP_Annual_tonnes!O71*1000/vsFISHMIP_Annual_kg_ha!$A$6</f>
        <v>2319.6044000000002</v>
      </c>
      <c r="Q62">
        <f>vsFISHMIP_Annual_tonnes!P71*1000/vsFISHMIP_Annual_kg_ha!$A$6</f>
        <v>2645.8258000000001</v>
      </c>
      <c r="R62">
        <f>vsFISHMIP_Annual_tonnes!Q71*1000/vsFISHMIP_Annual_kg_ha!$A$6</f>
        <v>1646.4614999999999</v>
      </c>
      <c r="S62">
        <f t="shared" si="3"/>
        <v>668.85744</v>
      </c>
      <c r="T62">
        <f t="shared" si="4"/>
        <v>3255.692934545455</v>
      </c>
      <c r="U62">
        <f t="shared" si="5"/>
        <v>10680.464</v>
      </c>
      <c r="V62">
        <f>FishBiomass_Calculations!P61</f>
        <v>1465.132739616738</v>
      </c>
      <c r="W62">
        <f>FishBiomass_Calculations!Q61</f>
        <v>253.02070906284405</v>
      </c>
      <c r="X62">
        <f>FishBiomass_Calculations!R61</f>
        <v>845.47422262442319</v>
      </c>
      <c r="Y62">
        <f>FishBiomass_Calculations!S61</f>
        <v>1445.0832242027939</v>
      </c>
      <c r="Z62">
        <f t="shared" si="6"/>
        <v>0.45002178309585977</v>
      </c>
      <c r="AA62">
        <f t="shared" si="7"/>
        <v>0.37828794886821332</v>
      </c>
      <c r="AB62">
        <f t="shared" si="8"/>
        <v>0.2596910211197373</v>
      </c>
      <c r="AC62">
        <f t="shared" si="9"/>
        <v>0.13530153972737458</v>
      </c>
      <c r="AF62">
        <v>2083</v>
      </c>
      <c r="AG62">
        <f>vsFISHMIP_Annual_tonnes!U71*1000/vsFISHMIP_Annual_kg_ha!$A$6</f>
        <v>1282.4731200000001</v>
      </c>
      <c r="AH62">
        <f>vsFISHMIP_Annual_tonnes!V71*1000/vsFISHMIP_Annual_kg_ha!$A$6</f>
        <v>1073.1618000000001</v>
      </c>
      <c r="AI62">
        <f>vsFISHMIP_Annual_tonnes!W71*1000/vsFISHMIP_Annual_kg_ha!$A$6</f>
        <v>493.24701399999992</v>
      </c>
      <c r="AJ62">
        <f>vsFISHMIP_Annual_tonnes!X71*1000/vsFISHMIP_Annual_kg_ha!$A$6</f>
        <v>6.0790454</v>
      </c>
      <c r="AK62">
        <f>vsFISHMIP_Annual_tonnes!Y71*1000/vsFISHMIP_Annual_kg_ha!$A$6</f>
        <v>14.906288</v>
      </c>
      <c r="AL62">
        <f>vsFISHMIP_Annual_tonnes!Z71*1000/vsFISHMIP_Annual_kg_ha!$A$6</f>
        <v>3737.1158</v>
      </c>
      <c r="AM62">
        <f>vsFISHMIP_Annual_tonnes!AA71*1000/vsFISHMIP_Annual_kg_ha!$A$6</f>
        <v>434.97877999999997</v>
      </c>
      <c r="AO62">
        <f>vsFISHMIP_Annual_tonnes!AC71*1000/vsFISHMIP_Annual_kg_ha!$A$6</f>
        <v>16440.242999999999</v>
      </c>
      <c r="AP62">
        <f>vsFISHMIP_Annual_tonnes!AD71*1000/vsFISHMIP_Annual_kg_ha!$A$6</f>
        <v>4704.0290000000005</v>
      </c>
      <c r="AQ62">
        <f>vsFISHMIP_Annual_tonnes!AE71*1000/vsFISHMIP_Annual_kg_ha!$A$6</f>
        <v>643.18687999999997</v>
      </c>
      <c r="AR62">
        <f>vsFISHMIP_Annual_tonnes!AF71*1000/vsFISHMIP_Annual_kg_ha!$A$6</f>
        <v>2480.2864</v>
      </c>
      <c r="AS62">
        <f>vsFISHMIP_Annual_tonnes!AG71*1000/vsFISHMIP_Annual_kg_ha!$A$6</f>
        <v>2156.2838000000002</v>
      </c>
      <c r="AT62">
        <f>vsFISHMIP_Annual_tonnes!AH71*1000/vsFISHMIP_Annual_kg_ha!$A$6</f>
        <v>1824.9480000000001</v>
      </c>
      <c r="AU62">
        <f t="shared" si="10"/>
        <v>434.97877999999997</v>
      </c>
      <c r="AV62">
        <f t="shared" si="11"/>
        <v>1882.9710594000001</v>
      </c>
      <c r="AW62">
        <f t="shared" si="12"/>
        <v>4704.0290000000005</v>
      </c>
      <c r="AX62">
        <f>FishBiomass_Calculations!AQ61</f>
        <v>1176.8651842375366</v>
      </c>
      <c r="AY62">
        <f>FishBiomass_Calculations!AR61</f>
        <v>146.75822763284353</v>
      </c>
      <c r="AZ62">
        <f>FishBiomass_Calculations!AS61</f>
        <v>732.15877372612124</v>
      </c>
      <c r="BA62">
        <f>FishBiomass_Calculations!AT61</f>
        <v>1325.709242822835</v>
      </c>
      <c r="BB62">
        <f t="shared" si="13"/>
        <v>0.6250043931171938</v>
      </c>
      <c r="BC62">
        <f t="shared" si="14"/>
        <v>0.33739169444735567</v>
      </c>
      <c r="BD62">
        <f t="shared" si="15"/>
        <v>0.388831665824657</v>
      </c>
      <c r="BE62">
        <f t="shared" si="16"/>
        <v>0.28182420704099292</v>
      </c>
      <c r="BH62">
        <v>2083</v>
      </c>
      <c r="BI62">
        <f>vsFISHMIP_Annual_tonnes!AL71/SUM(vsFISHMIP_Annual_tonnes!AL71:AM71)</f>
        <v>0.6699728925463051</v>
      </c>
      <c r="BJ62">
        <f>vsFISHMIP_Annual_tonnes!AP71/SUM(vsFISHMIP_Annual_tonnes!AP71:AQ71)</f>
        <v>0.89445469452218873</v>
      </c>
      <c r="BM62">
        <v>2083</v>
      </c>
      <c r="BN62">
        <f>vsFISHMIP_Annual_tonnes!AU71/SUM(vsFISHMIP_Annual_tonnes!AU71:AV71)</f>
        <v>0.73424407984021534</v>
      </c>
      <c r="BO62">
        <f>vsFISHMIP_Annual_tonnes!AY71/SUM(vsFISHMIP_Annual_tonnes!AY71:AZ71)</f>
        <v>0.90215414471729716</v>
      </c>
      <c r="BP62" s="5"/>
    </row>
    <row r="63" spans="4:68" x14ac:dyDescent="0.2">
      <c r="D63">
        <v>2084</v>
      </c>
      <c r="E63">
        <f>vsFISHMIP_Annual_tonnes!D72*1000/vsFISHMIP_Annual_kg_ha!$A$6</f>
        <v>992.85950000000003</v>
      </c>
      <c r="F63">
        <f>vsFISHMIP_Annual_tonnes!E72*1000/vsFISHMIP_Annual_kg_ha!$A$6</f>
        <v>1330.1729399999999</v>
      </c>
      <c r="G63">
        <f>vsFISHMIP_Annual_tonnes!F72*1000/vsFISHMIP_Annual_kg_ha!$A$6</f>
        <v>669.61176</v>
      </c>
      <c r="H63">
        <f>vsFISHMIP_Annual_tonnes!G72*1000/vsFISHMIP_Annual_kg_ha!$A$6</f>
        <v>6.3213540000000004</v>
      </c>
      <c r="I63">
        <f>vsFISHMIP_Annual_tonnes!H72*1000/vsFISHMIP_Annual_kg_ha!$A$6</f>
        <v>7.1404259999999997</v>
      </c>
      <c r="J63">
        <f>vsFISHMIP_Annual_tonnes!I72*1000/vsFISHMIP_Annual_kg_ha!$A$6</f>
        <v>4216.8575999999994</v>
      </c>
      <c r="K63">
        <f>vsFISHMIP_Annual_tonnes!J72*1000/vsFISHMIP_Annual_kg_ha!$A$6</f>
        <v>10304.624</v>
      </c>
      <c r="L63">
        <f>vsFISHMIP_Annual_tonnes!K72*1000/vsFISHMIP_Annual_kg_ha!$A$6</f>
        <v>6411.232</v>
      </c>
      <c r="M63">
        <f>vsFISHMIP_Annual_tonnes!L72*1000/vsFISHMIP_Annual_kg_ha!$A$6</f>
        <v>19145.047999999999</v>
      </c>
      <c r="N63">
        <f>vsFISHMIP_Annual_tonnes!M72*1000/vsFISHMIP_Annual_kg_ha!$A$6</f>
        <v>2552.94</v>
      </c>
      <c r="O63">
        <f>vsFISHMIP_Annual_tonnes!N72*1000/vsFISHMIP_Annual_kg_ha!$A$6</f>
        <v>885.40524000000005</v>
      </c>
      <c r="P63">
        <f>vsFISHMIP_Annual_tonnes!O72*1000/vsFISHMIP_Annual_kg_ha!$A$6</f>
        <v>1985.6265000000001</v>
      </c>
      <c r="Q63">
        <f>vsFISHMIP_Annual_tonnes!P72*1000/vsFISHMIP_Annual_kg_ha!$A$6</f>
        <v>2460.4769999999999</v>
      </c>
      <c r="R63">
        <f>vsFISHMIP_Annual_tonnes!Q72*1000/vsFISHMIP_Annual_kg_ha!$A$6</f>
        <v>1153.0032000000001</v>
      </c>
      <c r="S63">
        <f t="shared" si="3"/>
        <v>669.61176</v>
      </c>
      <c r="T63">
        <f t="shared" si="4"/>
        <v>2996.6190672727271</v>
      </c>
      <c r="U63">
        <f t="shared" si="5"/>
        <v>10304.624</v>
      </c>
      <c r="V63">
        <f>FishBiomass_Calculations!P62</f>
        <v>1486.9343852257789</v>
      </c>
      <c r="W63">
        <f>FishBiomass_Calculations!Q62</f>
        <v>258.16100993814314</v>
      </c>
      <c r="X63">
        <f>FishBiomass_Calculations!R62</f>
        <v>850.95570106646915</v>
      </c>
      <c r="Y63">
        <f>FishBiomass_Calculations!S62</f>
        <v>1450.8577757916307</v>
      </c>
      <c r="Z63">
        <f t="shared" si="6"/>
        <v>0.49620400586286822</v>
      </c>
      <c r="AA63">
        <f t="shared" si="7"/>
        <v>0.38553834529152109</v>
      </c>
      <c r="AB63">
        <f t="shared" si="8"/>
        <v>0.28397193035314233</v>
      </c>
      <c r="AC63">
        <f t="shared" si="9"/>
        <v>0.14079677005115671</v>
      </c>
      <c r="AF63">
        <v>2084</v>
      </c>
      <c r="AG63">
        <f>vsFISHMIP_Annual_tonnes!U72*1000/vsFISHMIP_Annual_kg_ha!$A$6</f>
        <v>1316.9022</v>
      </c>
      <c r="AH63">
        <f>vsFISHMIP_Annual_tonnes!V72*1000/vsFISHMIP_Annual_kg_ha!$A$6</f>
        <v>1088.1107999999999</v>
      </c>
      <c r="AI63">
        <f>vsFISHMIP_Annual_tonnes!W72*1000/vsFISHMIP_Annual_kg_ha!$A$6</f>
        <v>504.65491800000001</v>
      </c>
      <c r="AJ63">
        <f>vsFISHMIP_Annual_tonnes!X72*1000/vsFISHMIP_Annual_kg_ha!$A$6</f>
        <v>5.919276</v>
      </c>
      <c r="AK63">
        <f>vsFISHMIP_Annual_tonnes!Y72*1000/vsFISHMIP_Annual_kg_ha!$A$6</f>
        <v>14.85577</v>
      </c>
      <c r="AL63">
        <f>vsFISHMIP_Annual_tonnes!Z72*1000/vsFISHMIP_Annual_kg_ha!$A$6</f>
        <v>3653.9578000000001</v>
      </c>
      <c r="AM63">
        <f>vsFISHMIP_Annual_tonnes!AA72*1000/vsFISHMIP_Annual_kg_ha!$A$6</f>
        <v>430.70150000000001</v>
      </c>
      <c r="AO63">
        <f>vsFISHMIP_Annual_tonnes!AC72*1000/vsFISHMIP_Annual_kg_ha!$A$6</f>
        <v>16241.567999999999</v>
      </c>
      <c r="AP63">
        <f>vsFISHMIP_Annual_tonnes!AD72*1000/vsFISHMIP_Annual_kg_ha!$A$6</f>
        <v>3739.5630000000001</v>
      </c>
      <c r="AQ63">
        <f>vsFISHMIP_Annual_tonnes!AE72*1000/vsFISHMIP_Annual_kg_ha!$A$6</f>
        <v>691.66106000000002</v>
      </c>
      <c r="AR63">
        <f>vsFISHMIP_Annual_tonnes!AF72*1000/vsFISHMIP_Annual_kg_ha!$A$6</f>
        <v>2427.3560000000002</v>
      </c>
      <c r="AS63">
        <f>vsFISHMIP_Annual_tonnes!AG72*1000/vsFISHMIP_Annual_kg_ha!$A$6</f>
        <v>2044.6679999999999</v>
      </c>
      <c r="AT63">
        <f>vsFISHMIP_Annual_tonnes!AH72*1000/vsFISHMIP_Annual_kg_ha!$A$6</f>
        <v>1709.69912</v>
      </c>
      <c r="AU63">
        <f t="shared" si="10"/>
        <v>430.70150000000001</v>
      </c>
      <c r="AV63">
        <f t="shared" si="11"/>
        <v>1760.7274398000002</v>
      </c>
      <c r="AW63">
        <f t="shared" si="12"/>
        <v>3739.5630000000001</v>
      </c>
      <c r="AX63">
        <f>FishBiomass_Calculations!AQ62</f>
        <v>1176.865184288682</v>
      </c>
      <c r="AY63">
        <f>FishBiomass_Calculations!AR62</f>
        <v>146.75831551303457</v>
      </c>
      <c r="AZ63">
        <f>FishBiomass_Calculations!AS62</f>
        <v>732.15886743919066</v>
      </c>
      <c r="BA63">
        <f>FishBiomass_Calculations!AT62</f>
        <v>1325.7093415463746</v>
      </c>
      <c r="BB63">
        <f t="shared" si="13"/>
        <v>0.66839713954952695</v>
      </c>
      <c r="BC63">
        <f t="shared" si="14"/>
        <v>0.3407425224036475</v>
      </c>
      <c r="BD63">
        <f t="shared" si="15"/>
        <v>0.41582748748571563</v>
      </c>
      <c r="BE63">
        <f t="shared" si="16"/>
        <v>0.35450916097586122</v>
      </c>
      <c r="BH63">
        <v>2084</v>
      </c>
      <c r="BI63">
        <f>vsFISHMIP_Annual_tonnes!AL72/SUM(vsFISHMIP_Annual_tonnes!AL72:AM72)</f>
        <v>0.69748453952923528</v>
      </c>
      <c r="BJ63">
        <f>vsFISHMIP_Annual_tonnes!AP72/SUM(vsFISHMIP_Annual_tonnes!AP72:AQ72)</f>
        <v>0.89355815662586602</v>
      </c>
      <c r="BM63">
        <v>2084</v>
      </c>
      <c r="BN63">
        <f>vsFISHMIP_Annual_tonnes!AU72/SUM(vsFISHMIP_Annual_tonnes!AU72:AV72)</f>
        <v>0.73412875796530175</v>
      </c>
      <c r="BO63">
        <f>vsFISHMIP_Annual_tonnes!AY72/SUM(vsFISHMIP_Annual_tonnes!AY72:AZ72)</f>
        <v>0.89982257321574499</v>
      </c>
      <c r="BP63" s="5"/>
    </row>
    <row r="64" spans="4:68" x14ac:dyDescent="0.2">
      <c r="D64">
        <v>2085</v>
      </c>
      <c r="E64">
        <f>vsFISHMIP_Annual_tonnes!D73*1000/vsFISHMIP_Annual_kg_ha!$A$6</f>
        <v>888.06456000000003</v>
      </c>
      <c r="F64">
        <f>vsFISHMIP_Annual_tonnes!E73*1000/vsFISHMIP_Annual_kg_ha!$A$6</f>
        <v>1340.7867799999999</v>
      </c>
      <c r="G64">
        <f>vsFISHMIP_Annual_tonnes!F73*1000/vsFISHMIP_Annual_kg_ha!$A$6</f>
        <v>637.71900000000005</v>
      </c>
      <c r="H64">
        <f>vsFISHMIP_Annual_tonnes!G73*1000/vsFISHMIP_Annual_kg_ha!$A$6</f>
        <v>6.6765467999999997</v>
      </c>
      <c r="I64">
        <f>vsFISHMIP_Annual_tonnes!H73*1000/vsFISHMIP_Annual_kg_ha!$A$6</f>
        <v>6.9724715999999995</v>
      </c>
      <c r="J64">
        <f>vsFISHMIP_Annual_tonnes!I73*1000/vsFISHMIP_Annual_kg_ha!$A$6</f>
        <v>4208.1955999999991</v>
      </c>
      <c r="K64">
        <f>vsFISHMIP_Annual_tonnes!J73*1000/vsFISHMIP_Annual_kg_ha!$A$6</f>
        <v>10625.709000000001</v>
      </c>
      <c r="L64">
        <f>vsFISHMIP_Annual_tonnes!K73*1000/vsFISHMIP_Annual_kg_ha!$A$6</f>
        <v>6272.7644</v>
      </c>
      <c r="M64">
        <f>vsFISHMIP_Annual_tonnes!L73*1000/vsFISHMIP_Annual_kg_ha!$A$6</f>
        <v>26076.292000000001</v>
      </c>
      <c r="N64">
        <f>vsFISHMIP_Annual_tonnes!M73*1000/vsFISHMIP_Annual_kg_ha!$A$6</f>
        <v>2739.1958</v>
      </c>
      <c r="O64">
        <f>vsFISHMIP_Annual_tonnes!N73*1000/vsFISHMIP_Annual_kg_ha!$A$6</f>
        <v>975.52279999999996</v>
      </c>
      <c r="P64">
        <f>vsFISHMIP_Annual_tonnes!O73*1000/vsFISHMIP_Annual_kg_ha!$A$6</f>
        <v>1257.8595</v>
      </c>
      <c r="Q64">
        <f>vsFISHMIP_Annual_tonnes!P73*1000/vsFISHMIP_Annual_kg_ha!$A$6</f>
        <v>3312.1302000000001</v>
      </c>
      <c r="R64">
        <f>vsFISHMIP_Annual_tonnes!Q73*1000/vsFISHMIP_Annual_kg_ha!$A$6</f>
        <v>1250.4266</v>
      </c>
      <c r="S64">
        <f t="shared" si="3"/>
        <v>637.71900000000005</v>
      </c>
      <c r="T64">
        <f t="shared" si="4"/>
        <v>3046.2158399999998</v>
      </c>
      <c r="U64">
        <f t="shared" si="5"/>
        <v>10625.709000000001</v>
      </c>
      <c r="V64">
        <f>FishBiomass_Calculations!P63</f>
        <v>1500.5021467314818</v>
      </c>
      <c r="W64">
        <f>FishBiomass_Calculations!Q63</f>
        <v>261.35205025479064</v>
      </c>
      <c r="X64">
        <f>FishBiomass_Calculations!R63</f>
        <v>854.35854053593584</v>
      </c>
      <c r="Y64">
        <f>FishBiomass_Calculations!S63</f>
        <v>1454.4425517371567</v>
      </c>
      <c r="Z64">
        <f t="shared" si="6"/>
        <v>0.49257906384318517</v>
      </c>
      <c r="AA64">
        <f t="shared" si="7"/>
        <v>0.40982321407201389</v>
      </c>
      <c r="AB64">
        <f t="shared" si="8"/>
        <v>0.28046553015623998</v>
      </c>
      <c r="AC64">
        <f t="shared" si="9"/>
        <v>0.13687957685808605</v>
      </c>
      <c r="AF64">
        <v>2085</v>
      </c>
      <c r="AG64">
        <f>vsFISHMIP_Annual_tonnes!U73*1000/vsFISHMIP_Annual_kg_ha!$A$6</f>
        <v>1465.6551999999999</v>
      </c>
      <c r="AH64">
        <f>vsFISHMIP_Annual_tonnes!V73*1000/vsFISHMIP_Annual_kg_ha!$A$6</f>
        <v>1072.1375</v>
      </c>
      <c r="AI64">
        <f>vsFISHMIP_Annual_tonnes!W73*1000/vsFISHMIP_Annual_kg_ha!$A$6</f>
        <v>557.58223999999996</v>
      </c>
      <c r="AJ64">
        <f>vsFISHMIP_Annual_tonnes!X73*1000/vsFISHMIP_Annual_kg_ha!$A$6</f>
        <v>5.9090107999999999</v>
      </c>
      <c r="AK64">
        <f>vsFISHMIP_Annual_tonnes!Y73*1000/vsFISHMIP_Annual_kg_ha!$A$6</f>
        <v>17.399066000000001</v>
      </c>
      <c r="AL64">
        <f>vsFISHMIP_Annual_tonnes!Z73*1000/vsFISHMIP_Annual_kg_ha!$A$6</f>
        <v>3558.5360000000001</v>
      </c>
      <c r="AM64">
        <f>vsFISHMIP_Annual_tonnes!AA73*1000/vsFISHMIP_Annual_kg_ha!$A$6</f>
        <v>422.80290000000002</v>
      </c>
      <c r="AO64">
        <f>vsFISHMIP_Annual_tonnes!AC73*1000/vsFISHMIP_Annual_kg_ha!$A$6</f>
        <v>14909.815000000001</v>
      </c>
      <c r="AP64">
        <f>vsFISHMIP_Annual_tonnes!AD73*1000/vsFISHMIP_Annual_kg_ha!$A$6</f>
        <v>5281.1809999999996</v>
      </c>
      <c r="AQ64">
        <f>vsFISHMIP_Annual_tonnes!AE73*1000/vsFISHMIP_Annual_kg_ha!$A$6</f>
        <v>684.61756000000003</v>
      </c>
      <c r="AR64">
        <f>vsFISHMIP_Annual_tonnes!AF73*1000/vsFISHMIP_Annual_kg_ha!$A$6</f>
        <v>2031.89212</v>
      </c>
      <c r="AS64">
        <f>vsFISHMIP_Annual_tonnes!AG73*1000/vsFISHMIP_Annual_kg_ha!$A$6</f>
        <v>1993.43012</v>
      </c>
      <c r="AT64">
        <f>vsFISHMIP_Annual_tonnes!AH73*1000/vsFISHMIP_Annual_kg_ha!$A$6</f>
        <v>2177.7498000000001</v>
      </c>
      <c r="AU64">
        <f t="shared" si="10"/>
        <v>422.80290000000002</v>
      </c>
      <c r="AV64">
        <f t="shared" si="11"/>
        <v>1924.5584440000002</v>
      </c>
      <c r="AW64">
        <f t="shared" si="12"/>
        <v>5281.1809999999996</v>
      </c>
      <c r="AX64">
        <f>FishBiomass_Calculations!AQ63</f>
        <v>1176.8651843967964</v>
      </c>
      <c r="AY64">
        <f>FishBiomass_Calculations!AR63</f>
        <v>146.75849828483905</v>
      </c>
      <c r="AZ64">
        <f>FishBiomass_Calculations!AS63</f>
        <v>732.1590623421215</v>
      </c>
      <c r="BA64">
        <f>FishBiomass_Calculations!AT63</f>
        <v>1325.7095468700006</v>
      </c>
      <c r="BB64">
        <f t="shared" si="13"/>
        <v>0.61149880278553714</v>
      </c>
      <c r="BC64">
        <f t="shared" si="14"/>
        <v>0.34710854226600396</v>
      </c>
      <c r="BD64">
        <f t="shared" si="15"/>
        <v>0.38042963289823656</v>
      </c>
      <c r="BE64">
        <f t="shared" si="16"/>
        <v>0.25102520570114917</v>
      </c>
      <c r="BH64">
        <v>2085</v>
      </c>
      <c r="BI64">
        <f>vsFISHMIP_Annual_tonnes!AL73/SUM(vsFISHMIP_Annual_tonnes!AL73:AM73)</f>
        <v>0.68517238641914802</v>
      </c>
      <c r="BJ64">
        <f>vsFISHMIP_Annual_tonnes!AP73/SUM(vsFISHMIP_Annual_tonnes!AP73:AQ73)</f>
        <v>0.89356404582061122</v>
      </c>
      <c r="BM64">
        <v>2085</v>
      </c>
      <c r="BN64">
        <f>vsFISHMIP_Annual_tonnes!AU73/SUM(vsFISHMIP_Annual_tonnes!AU73:AV73)</f>
        <v>0.73977791031739681</v>
      </c>
      <c r="BO64">
        <f>vsFISHMIP_Annual_tonnes!AY73/SUM(vsFISHMIP_Annual_tonnes!AY73:AZ73)</f>
        <v>0.896650640826409</v>
      </c>
      <c r="BP64" s="5"/>
    </row>
    <row r="65" spans="4:68" x14ac:dyDescent="0.2">
      <c r="D65">
        <v>2086</v>
      </c>
      <c r="E65">
        <f>vsFISHMIP_Annual_tonnes!D74*1000/vsFISHMIP_Annual_kg_ha!$A$6</f>
        <v>1106.9098799999999</v>
      </c>
      <c r="F65">
        <f>vsFISHMIP_Annual_tonnes!E74*1000/vsFISHMIP_Annual_kg_ha!$A$6</f>
        <v>1449.7986000000001</v>
      </c>
      <c r="G65">
        <f>vsFISHMIP_Annual_tonnes!F74*1000/vsFISHMIP_Annual_kg_ha!$A$6</f>
        <v>635.15332000000001</v>
      </c>
      <c r="H65">
        <f>vsFISHMIP_Annual_tonnes!G74*1000/vsFISHMIP_Annual_kg_ha!$A$6</f>
        <v>6.6225250000000004</v>
      </c>
      <c r="I65">
        <f>vsFISHMIP_Annual_tonnes!H74*1000/vsFISHMIP_Annual_kg_ha!$A$6</f>
        <v>7.2249111999999993</v>
      </c>
      <c r="J65">
        <f>vsFISHMIP_Annual_tonnes!I74*1000/vsFISHMIP_Annual_kg_ha!$A$6</f>
        <v>4282.2659999999996</v>
      </c>
      <c r="K65">
        <f>vsFISHMIP_Annual_tonnes!J74*1000/vsFISHMIP_Annual_kg_ha!$A$6</f>
        <v>10610.249</v>
      </c>
      <c r="L65">
        <f>vsFISHMIP_Annual_tonnes!K74*1000/vsFISHMIP_Annual_kg_ha!$A$6</f>
        <v>6215.018</v>
      </c>
      <c r="M65">
        <f>vsFISHMIP_Annual_tonnes!L74*1000/vsFISHMIP_Annual_kg_ha!$A$6</f>
        <v>24553.671999999999</v>
      </c>
      <c r="N65">
        <f>vsFISHMIP_Annual_tonnes!M74*1000/vsFISHMIP_Annual_kg_ha!$A$6</f>
        <v>3302.6867999999999</v>
      </c>
      <c r="O65">
        <f>vsFISHMIP_Annual_tonnes!N74*1000/vsFISHMIP_Annual_kg_ha!$A$6</f>
        <v>1012.39312</v>
      </c>
      <c r="P65">
        <f>vsFISHMIP_Annual_tonnes!O74*1000/vsFISHMIP_Annual_kg_ha!$A$6</f>
        <v>1127.7275999999999</v>
      </c>
      <c r="Q65">
        <f>vsFISHMIP_Annual_tonnes!P74*1000/vsFISHMIP_Annual_kg_ha!$A$6</f>
        <v>3125.154</v>
      </c>
      <c r="R65">
        <f>vsFISHMIP_Annual_tonnes!Q74*1000/vsFISHMIP_Annual_kg_ha!$A$6</f>
        <v>1388.6438800000001</v>
      </c>
      <c r="S65">
        <f t="shared" si="3"/>
        <v>635.15332000000001</v>
      </c>
      <c r="T65">
        <f t="shared" si="4"/>
        <v>3114.1818363636366</v>
      </c>
      <c r="U65">
        <f t="shared" si="5"/>
        <v>10610.249</v>
      </c>
      <c r="V65">
        <f>FishBiomass_Calculations!P64</f>
        <v>1470.8644941425973</v>
      </c>
      <c r="W65">
        <f>FishBiomass_Calculations!Q64</f>
        <v>254.37450295659534</v>
      </c>
      <c r="X65">
        <f>FishBiomass_Calculations!R64</f>
        <v>846.91787197950862</v>
      </c>
      <c r="Y65">
        <f>FishBiomass_Calculations!S64</f>
        <v>1446.6040598250208</v>
      </c>
      <c r="Z65">
        <f t="shared" si="6"/>
        <v>0.47231169258250322</v>
      </c>
      <c r="AA65">
        <f t="shared" si="7"/>
        <v>0.40049306985688954</v>
      </c>
      <c r="AB65">
        <f t="shared" si="8"/>
        <v>0.27195517682693715</v>
      </c>
      <c r="AC65">
        <f t="shared" si="9"/>
        <v>0.13634025552322296</v>
      </c>
      <c r="AF65">
        <v>2086</v>
      </c>
      <c r="AG65">
        <f>vsFISHMIP_Annual_tonnes!U74*1000/vsFISHMIP_Annual_kg_ha!$A$6</f>
        <v>1336.9525000000001</v>
      </c>
      <c r="AH65">
        <f>vsFISHMIP_Annual_tonnes!V74*1000/vsFISHMIP_Annual_kg_ha!$A$6</f>
        <v>1038.5696800000001</v>
      </c>
      <c r="AI65">
        <f>vsFISHMIP_Annual_tonnes!W74*1000/vsFISHMIP_Annual_kg_ha!$A$6</f>
        <v>552.69626000000005</v>
      </c>
      <c r="AJ65">
        <f>vsFISHMIP_Annual_tonnes!X74*1000/vsFISHMIP_Annual_kg_ha!$A$6</f>
        <v>5.9174008000000011</v>
      </c>
      <c r="AK65">
        <f>vsFISHMIP_Annual_tonnes!Y74*1000/vsFISHMIP_Annual_kg_ha!$A$6</f>
        <v>16.088922</v>
      </c>
      <c r="AL65">
        <f>vsFISHMIP_Annual_tonnes!Z74*1000/vsFISHMIP_Annual_kg_ha!$A$6</f>
        <v>3586.8148000000001</v>
      </c>
      <c r="AM65">
        <f>vsFISHMIP_Annual_tonnes!AA74*1000/vsFISHMIP_Annual_kg_ha!$A$6</f>
        <v>401.87468000000001</v>
      </c>
      <c r="AO65">
        <f>vsFISHMIP_Annual_tonnes!AC74*1000/vsFISHMIP_Annual_kg_ha!$A$6</f>
        <v>14918.297</v>
      </c>
      <c r="AP65">
        <f>vsFISHMIP_Annual_tonnes!AD74*1000/vsFISHMIP_Annual_kg_ha!$A$6</f>
        <v>4908.6383999999998</v>
      </c>
      <c r="AQ65">
        <f>vsFISHMIP_Annual_tonnes!AE74*1000/vsFISHMIP_Annual_kg_ha!$A$6</f>
        <v>617.24459999999999</v>
      </c>
      <c r="AR65">
        <f>vsFISHMIP_Annual_tonnes!AF74*1000/vsFISHMIP_Annual_kg_ha!$A$6</f>
        <v>2230.5990000000002</v>
      </c>
      <c r="AS65">
        <f>vsFISHMIP_Annual_tonnes!AG74*1000/vsFISHMIP_Annual_kg_ha!$A$6</f>
        <v>1970.3579999999999</v>
      </c>
      <c r="AT65">
        <f>vsFISHMIP_Annual_tonnes!AH74*1000/vsFISHMIP_Annual_kg_ha!$A$6</f>
        <v>1926.7058</v>
      </c>
      <c r="AU65">
        <f t="shared" si="10"/>
        <v>401.87468000000001</v>
      </c>
      <c r="AV65">
        <f t="shared" si="11"/>
        <v>1857.045372</v>
      </c>
      <c r="AW65">
        <f t="shared" si="12"/>
        <v>4908.6383999999998</v>
      </c>
      <c r="AX65">
        <f>FishBiomass_Calculations!AQ64</f>
        <v>1176.8651842798208</v>
      </c>
      <c r="AY65">
        <f>FishBiomass_Calculations!AR64</f>
        <v>146.75830035366343</v>
      </c>
      <c r="AZ65">
        <f>FishBiomass_Calculations!AS64</f>
        <v>732.1588512736455</v>
      </c>
      <c r="BA65">
        <f>FishBiomass_Calculations!AT64</f>
        <v>1325.7093245165211</v>
      </c>
      <c r="BB65">
        <f t="shared" si="13"/>
        <v>0.63372990343922564</v>
      </c>
      <c r="BC65">
        <f t="shared" si="14"/>
        <v>0.3651842418976568</v>
      </c>
      <c r="BD65">
        <f t="shared" si="15"/>
        <v>0.39426007695499937</v>
      </c>
      <c r="BE65">
        <f t="shared" si="16"/>
        <v>0.27007679451729855</v>
      </c>
      <c r="BH65">
        <v>2086</v>
      </c>
      <c r="BI65">
        <f>vsFISHMIP_Annual_tonnes!AL74/SUM(vsFISHMIP_Annual_tonnes!AL74:AM74)</f>
        <v>0.65243764911315283</v>
      </c>
      <c r="BJ65">
        <f>vsFISHMIP_Annual_tonnes!AP74/SUM(vsFISHMIP_Annual_tonnes!AP74:AQ74)</f>
        <v>0.8946213621833522</v>
      </c>
      <c r="BM65">
        <v>2086</v>
      </c>
      <c r="BN65">
        <f>vsFISHMIP_Annual_tonnes!AU74/SUM(vsFISHMIP_Annual_tonnes!AU74:AV74)</f>
        <v>0.77937261416256765</v>
      </c>
      <c r="BO65">
        <f>vsFISHMIP_Annual_tonnes!AY74/SUM(vsFISHMIP_Annual_tonnes!AY74:AZ74)</f>
        <v>0.8975638482444902</v>
      </c>
      <c r="BP65" s="5"/>
    </row>
    <row r="66" spans="4:68" x14ac:dyDescent="0.2">
      <c r="D66">
        <v>2087</v>
      </c>
      <c r="E66">
        <f>vsFISHMIP_Annual_tonnes!D75*1000/vsFISHMIP_Annual_kg_ha!$A$6</f>
        <v>992.28750000000002</v>
      </c>
      <c r="F66">
        <f>vsFISHMIP_Annual_tonnes!E75*1000/vsFISHMIP_Annual_kg_ha!$A$6</f>
        <v>1470.3318400000001</v>
      </c>
      <c r="G66">
        <f>vsFISHMIP_Annual_tonnes!F75*1000/vsFISHMIP_Annual_kg_ha!$A$6</f>
        <v>638.90020000000004</v>
      </c>
      <c r="H66">
        <f>vsFISHMIP_Annual_tonnes!G75*1000/vsFISHMIP_Annual_kg_ha!$A$6</f>
        <v>6.585604</v>
      </c>
      <c r="I66">
        <f>vsFISHMIP_Annual_tonnes!H75*1000/vsFISHMIP_Annual_kg_ha!$A$6</f>
        <v>7.5223275999999997</v>
      </c>
      <c r="J66">
        <f>vsFISHMIP_Annual_tonnes!I75*1000/vsFISHMIP_Annual_kg_ha!$A$6</f>
        <v>4315.6283999999996</v>
      </c>
      <c r="K66">
        <f>vsFISHMIP_Annual_tonnes!J75*1000/vsFISHMIP_Annual_kg_ha!$A$6</f>
        <v>10611.175999999999</v>
      </c>
      <c r="L66">
        <f>vsFISHMIP_Annual_tonnes!K75*1000/vsFISHMIP_Annual_kg_ha!$A$6</f>
        <v>6318.1175999999996</v>
      </c>
      <c r="M66">
        <f>vsFISHMIP_Annual_tonnes!L75*1000/vsFISHMIP_Annual_kg_ha!$A$6</f>
        <v>21335.194</v>
      </c>
      <c r="N66">
        <f>vsFISHMIP_Annual_tonnes!M75*1000/vsFISHMIP_Annual_kg_ha!$A$6</f>
        <v>3968.9250000000002</v>
      </c>
      <c r="O66">
        <f>vsFISHMIP_Annual_tonnes!N75*1000/vsFISHMIP_Annual_kg_ha!$A$6</f>
        <v>1000.1568</v>
      </c>
      <c r="P66">
        <f>vsFISHMIP_Annual_tonnes!O75*1000/vsFISHMIP_Annual_kg_ha!$A$6</f>
        <v>1357.5268799999999</v>
      </c>
      <c r="Q66">
        <f>vsFISHMIP_Annual_tonnes!P75*1000/vsFISHMIP_Annual_kg_ha!$A$6</f>
        <v>2722.1880000000001</v>
      </c>
      <c r="R66">
        <f>vsFISHMIP_Annual_tonnes!Q75*1000/vsFISHMIP_Annual_kg_ha!$A$6</f>
        <v>1576.2051200000001</v>
      </c>
      <c r="S66">
        <f t="shared" si="3"/>
        <v>638.90020000000004</v>
      </c>
      <c r="T66">
        <f t="shared" si="4"/>
        <v>3179.2221218181817</v>
      </c>
      <c r="U66">
        <f t="shared" si="5"/>
        <v>10611.175999999999</v>
      </c>
      <c r="V66">
        <f>FishBiomass_Calculations!P65</f>
        <v>1486.9174657934927</v>
      </c>
      <c r="W66">
        <f>FishBiomass_Calculations!Q65</f>
        <v>258.15702839197843</v>
      </c>
      <c r="X66">
        <f>FishBiomass_Calculations!R65</f>
        <v>850.95145525284897</v>
      </c>
      <c r="Y66">
        <f>FishBiomass_Calculations!S65</f>
        <v>1450.8533029710138</v>
      </c>
      <c r="Z66">
        <f t="shared" si="6"/>
        <v>0.46769851517739564</v>
      </c>
      <c r="AA66">
        <f t="shared" si="7"/>
        <v>0.40406471682428402</v>
      </c>
      <c r="AB66">
        <f t="shared" si="8"/>
        <v>0.26766027117545155</v>
      </c>
      <c r="AC66">
        <f t="shared" si="9"/>
        <v>0.13672879452484946</v>
      </c>
      <c r="AF66">
        <v>2087</v>
      </c>
      <c r="AG66">
        <f>vsFISHMIP_Annual_tonnes!U75*1000/vsFISHMIP_Annual_kg_ha!$A$6</f>
        <v>1363.0802000000001</v>
      </c>
      <c r="AH66">
        <f>vsFISHMIP_Annual_tonnes!V75*1000/vsFISHMIP_Annual_kg_ha!$A$6</f>
        <v>1036.07456</v>
      </c>
      <c r="AI66">
        <f>vsFISHMIP_Annual_tonnes!W75*1000/vsFISHMIP_Annual_kg_ha!$A$6</f>
        <v>524.75334999999995</v>
      </c>
      <c r="AJ66">
        <f>vsFISHMIP_Annual_tonnes!X75*1000/vsFISHMIP_Annual_kg_ha!$A$6</f>
        <v>5.9984111999999996</v>
      </c>
      <c r="AK66">
        <f>vsFISHMIP_Annual_tonnes!Y75*1000/vsFISHMIP_Annual_kg_ha!$A$6</f>
        <v>16.925509999999999</v>
      </c>
      <c r="AL66">
        <f>vsFISHMIP_Annual_tonnes!Z75*1000/vsFISHMIP_Annual_kg_ha!$A$6</f>
        <v>3688.2664</v>
      </c>
      <c r="AM66">
        <f>vsFISHMIP_Annual_tonnes!AA75*1000/vsFISHMIP_Annual_kg_ha!$A$6</f>
        <v>401.09703999999999</v>
      </c>
      <c r="AO66">
        <f>vsFISHMIP_Annual_tonnes!AC75*1000/vsFISHMIP_Annual_kg_ha!$A$6</f>
        <v>15576.85</v>
      </c>
      <c r="AP66">
        <f>vsFISHMIP_Annual_tonnes!AD75*1000/vsFISHMIP_Annual_kg_ha!$A$6</f>
        <v>5316.4975999999997</v>
      </c>
      <c r="AQ66">
        <f>vsFISHMIP_Annual_tonnes!AE75*1000/vsFISHMIP_Annual_kg_ha!$A$6</f>
        <v>693.15520000000004</v>
      </c>
      <c r="AR66">
        <f>vsFISHMIP_Annual_tonnes!AF75*1000/vsFISHMIP_Annual_kg_ha!$A$6</f>
        <v>2565.4902000000002</v>
      </c>
      <c r="AS66">
        <f>vsFISHMIP_Annual_tonnes!AG75*1000/vsFISHMIP_Annual_kg_ha!$A$6</f>
        <v>1984.8679999999999</v>
      </c>
      <c r="AT66">
        <f>vsFISHMIP_Annual_tonnes!AH75*1000/vsFISHMIP_Annual_kg_ha!$A$6</f>
        <v>2128.0367999999999</v>
      </c>
      <c r="AU66">
        <f t="shared" si="10"/>
        <v>401.09703999999999</v>
      </c>
      <c r="AV66">
        <f t="shared" si="11"/>
        <v>1970.1319349999999</v>
      </c>
      <c r="AW66">
        <f t="shared" si="12"/>
        <v>5316.4975999999997</v>
      </c>
      <c r="AX66">
        <f>FishBiomass_Calculations!AQ65</f>
        <v>1176.8651842872659</v>
      </c>
      <c r="AY66">
        <f>FishBiomass_Calculations!AR65</f>
        <v>146.75831309161899</v>
      </c>
      <c r="AZ66">
        <f>FishBiomass_Calculations!AS65</f>
        <v>732.15886485705835</v>
      </c>
      <c r="BA66">
        <f>FishBiomass_Calculations!AT65</f>
        <v>1325.7093388261858</v>
      </c>
      <c r="BB66">
        <f t="shared" si="13"/>
        <v>0.59735348855571235</v>
      </c>
      <c r="BC66">
        <f t="shared" si="14"/>
        <v>0.36589228654397199</v>
      </c>
      <c r="BD66">
        <f t="shared" si="15"/>
        <v>0.37162935732883207</v>
      </c>
      <c r="BE66">
        <f t="shared" si="16"/>
        <v>0.24935764831835641</v>
      </c>
      <c r="BH66">
        <v>2087</v>
      </c>
      <c r="BI66">
        <f>vsFISHMIP_Annual_tonnes!AL75/SUM(vsFISHMIP_Annual_tonnes!AL75:AM75)</f>
        <v>0.66078729877911224</v>
      </c>
      <c r="BJ66">
        <f>vsFISHMIP_Annual_tonnes!AP75/SUM(vsFISHMIP_Annual_tonnes!AP75:AQ75)</f>
        <v>0.89432328498810187</v>
      </c>
      <c r="BM66">
        <v>2087</v>
      </c>
      <c r="BN66">
        <f>vsFISHMIP_Annual_tonnes!AU75/SUM(vsFISHMIP_Annual_tonnes!AU75:AV75)</f>
        <v>0.75921927222152052</v>
      </c>
      <c r="BO66">
        <f>vsFISHMIP_Annual_tonnes!AY75/SUM(vsFISHMIP_Annual_tonnes!AY75:AZ75)</f>
        <v>0.89942094210755041</v>
      </c>
      <c r="BP66" s="5"/>
    </row>
    <row r="67" spans="4:68" x14ac:dyDescent="0.2">
      <c r="D67">
        <v>2088</v>
      </c>
      <c r="E67">
        <f>vsFISHMIP_Annual_tonnes!D76*1000/vsFISHMIP_Annual_kg_ha!$A$6</f>
        <v>993.13567999999998</v>
      </c>
      <c r="F67">
        <f>vsFISHMIP_Annual_tonnes!E76*1000/vsFISHMIP_Annual_kg_ha!$A$6</f>
        <v>1419.0802799999997</v>
      </c>
      <c r="G67">
        <f>vsFISHMIP_Annual_tonnes!F76*1000/vsFISHMIP_Annual_kg_ha!$A$6</f>
        <v>646.38306</v>
      </c>
      <c r="H67">
        <f>vsFISHMIP_Annual_tonnes!G76*1000/vsFISHMIP_Annual_kg_ha!$A$6</f>
        <v>6.2721070000000001</v>
      </c>
      <c r="I67">
        <f>vsFISHMIP_Annual_tonnes!H76*1000/vsFISHMIP_Annual_kg_ha!$A$6</f>
        <v>7.8467148</v>
      </c>
      <c r="J67">
        <f>vsFISHMIP_Annual_tonnes!I76*1000/vsFISHMIP_Annual_kg_ha!$A$6</f>
        <v>4268.5584000000008</v>
      </c>
      <c r="K67">
        <f>vsFISHMIP_Annual_tonnes!J76*1000/vsFISHMIP_Annual_kg_ha!$A$6</f>
        <v>10599.728999999999</v>
      </c>
      <c r="L67">
        <f>vsFISHMIP_Annual_tonnes!K76*1000/vsFISHMIP_Annual_kg_ha!$A$6</f>
        <v>6351.7950000000001</v>
      </c>
      <c r="M67">
        <f>vsFISHMIP_Annual_tonnes!L76*1000/vsFISHMIP_Annual_kg_ha!$A$6</f>
        <v>20226.13</v>
      </c>
      <c r="N67">
        <f>vsFISHMIP_Annual_tonnes!M76*1000/vsFISHMIP_Annual_kg_ha!$A$6</f>
        <v>3878.8842</v>
      </c>
      <c r="O67">
        <f>vsFISHMIP_Annual_tonnes!N76*1000/vsFISHMIP_Annual_kg_ha!$A$6</f>
        <v>951.74531999999999</v>
      </c>
      <c r="P67">
        <f>vsFISHMIP_Annual_tonnes!O76*1000/vsFISHMIP_Annual_kg_ha!$A$6</f>
        <v>1630.8415</v>
      </c>
      <c r="Q67">
        <f>vsFISHMIP_Annual_tonnes!P76*1000/vsFISHMIP_Annual_kg_ha!$A$6</f>
        <v>2481.6376</v>
      </c>
      <c r="R67">
        <f>vsFISHMIP_Annual_tonnes!Q76*1000/vsFISHMIP_Annual_kg_ha!$A$6</f>
        <v>1572.3248799999999</v>
      </c>
      <c r="S67">
        <f t="shared" si="3"/>
        <v>646.38306</v>
      </c>
      <c r="T67">
        <f t="shared" si="4"/>
        <v>3163.1013563636366</v>
      </c>
      <c r="U67">
        <f t="shared" si="5"/>
        <v>10599.728999999999</v>
      </c>
      <c r="V67">
        <f>FishBiomass_Calculations!P66</f>
        <v>1488.9387733158383</v>
      </c>
      <c r="W67">
        <f>FishBiomass_Calculations!Q66</f>
        <v>258.63263672772632</v>
      </c>
      <c r="X67">
        <f>FishBiomass_Calculations!R66</f>
        <v>851.45863117552449</v>
      </c>
      <c r="Y67">
        <f>FishBiomass_Calculations!S66</f>
        <v>1451.3875956004697</v>
      </c>
      <c r="Z67">
        <f t="shared" si="6"/>
        <v>0.47072117063853797</v>
      </c>
      <c r="AA67">
        <f t="shared" si="7"/>
        <v>0.40012285706826278</v>
      </c>
      <c r="AB67">
        <f t="shared" si="8"/>
        <v>0.26918474473242238</v>
      </c>
      <c r="AC67">
        <f t="shared" si="9"/>
        <v>0.13692685875275395</v>
      </c>
      <c r="AF67">
        <v>2088</v>
      </c>
      <c r="AG67">
        <f>vsFISHMIP_Annual_tonnes!U76*1000/vsFISHMIP_Annual_kg_ha!$A$6</f>
        <v>1358.53088</v>
      </c>
      <c r="AH67">
        <f>vsFISHMIP_Annual_tonnes!V76*1000/vsFISHMIP_Annual_kg_ha!$A$6</f>
        <v>1025.2762399999999</v>
      </c>
      <c r="AI67">
        <f>vsFISHMIP_Annual_tonnes!W76*1000/vsFISHMIP_Annual_kg_ha!$A$6</f>
        <v>556.99867800000004</v>
      </c>
      <c r="AJ67">
        <f>vsFISHMIP_Annual_tonnes!X76*1000/vsFISHMIP_Annual_kg_ha!$A$6</f>
        <v>6.0315244000000003</v>
      </c>
      <c r="AK67">
        <f>vsFISHMIP_Annual_tonnes!Y76*1000/vsFISHMIP_Annual_kg_ha!$A$6</f>
        <v>15.241644599999999</v>
      </c>
      <c r="AL67">
        <f>vsFISHMIP_Annual_tonnes!Z76*1000/vsFISHMIP_Annual_kg_ha!$A$6</f>
        <v>3629.4818</v>
      </c>
      <c r="AM67">
        <f>vsFISHMIP_Annual_tonnes!AA76*1000/vsFISHMIP_Annual_kg_ha!$A$6</f>
        <v>417.44965999999999</v>
      </c>
      <c r="AO67">
        <f>vsFISHMIP_Annual_tonnes!AC76*1000/vsFISHMIP_Annual_kg_ha!$A$6</f>
        <v>15690.261</v>
      </c>
      <c r="AP67">
        <f>vsFISHMIP_Annual_tonnes!AD76*1000/vsFISHMIP_Annual_kg_ha!$A$6</f>
        <v>4120.62</v>
      </c>
      <c r="AQ67">
        <f>vsFISHMIP_Annual_tonnes!AE76*1000/vsFISHMIP_Annual_kg_ha!$A$6</f>
        <v>688.22432000000003</v>
      </c>
      <c r="AR67">
        <f>vsFISHMIP_Annual_tonnes!AF76*1000/vsFISHMIP_Annual_kg_ha!$A$6</f>
        <v>2849.0257999999999</v>
      </c>
      <c r="AS67">
        <f>vsFISHMIP_Annual_tonnes!AG76*1000/vsFISHMIP_Annual_kg_ha!$A$6</f>
        <v>2012.9703999999999</v>
      </c>
      <c r="AT67">
        <f>vsFISHMIP_Annual_tonnes!AH76*1000/vsFISHMIP_Annual_kg_ha!$A$6</f>
        <v>1725.2578000000001</v>
      </c>
      <c r="AU67">
        <f t="shared" si="10"/>
        <v>417.44965999999999</v>
      </c>
      <c r="AV67">
        <f t="shared" si="11"/>
        <v>1838.3835577999998</v>
      </c>
      <c r="AW67">
        <f t="shared" si="12"/>
        <v>4120.62</v>
      </c>
      <c r="AX67">
        <f>FishBiomass_Calculations!AQ66</f>
        <v>1176.865184408246</v>
      </c>
      <c r="AY67">
        <f>FishBiomass_Calculations!AR66</f>
        <v>146.75851741284697</v>
      </c>
      <c r="AZ67">
        <f>FishBiomass_Calculations!AS66</f>
        <v>732.15908273971411</v>
      </c>
      <c r="BA67">
        <f>FishBiomass_Calculations!AT66</f>
        <v>1325.7095683581724</v>
      </c>
      <c r="BB67">
        <f t="shared" si="13"/>
        <v>0.6401630276853677</v>
      </c>
      <c r="BC67">
        <f t="shared" si="14"/>
        <v>0.35155979624668271</v>
      </c>
      <c r="BD67">
        <f t="shared" si="15"/>
        <v>0.39826241897849191</v>
      </c>
      <c r="BE67">
        <f t="shared" si="16"/>
        <v>0.32172575203687126</v>
      </c>
      <c r="BH67">
        <v>2088</v>
      </c>
      <c r="BI67">
        <f>vsFISHMIP_Annual_tonnes!AL76/SUM(vsFISHMIP_Annual_tonnes!AL76:AM76)</f>
        <v>0.70252334971501618</v>
      </c>
      <c r="BJ67">
        <f>vsFISHMIP_Annual_tonnes!AP76/SUM(vsFISHMIP_Annual_tonnes!AP76:AQ76)</f>
        <v>0.89241149388568719</v>
      </c>
      <c r="BM67">
        <v>2088</v>
      </c>
      <c r="BN67">
        <f>vsFISHMIP_Annual_tonnes!AU76/SUM(vsFISHMIP_Annual_tonnes!AU76:AV76)</f>
        <v>0.76507298945488278</v>
      </c>
      <c r="BO67">
        <f>vsFISHMIP_Annual_tonnes!AY76/SUM(vsFISHMIP_Annual_tonnes!AY76:AZ76)</f>
        <v>0.89525421360823743</v>
      </c>
      <c r="BP67" s="5"/>
    </row>
    <row r="68" spans="4:68" x14ac:dyDescent="0.2">
      <c r="D68">
        <v>2089</v>
      </c>
      <c r="E68">
        <f>vsFISHMIP_Annual_tonnes!D77*1000/vsFISHMIP_Annual_kg_ha!$A$6</f>
        <v>1058.9708000000001</v>
      </c>
      <c r="F68">
        <f>vsFISHMIP_Annual_tonnes!E77*1000/vsFISHMIP_Annual_kg_ha!$A$6</f>
        <v>1362.71694</v>
      </c>
      <c r="G68">
        <f>vsFISHMIP_Annual_tonnes!F77*1000/vsFISHMIP_Annual_kg_ha!$A$6</f>
        <v>650.01031999999998</v>
      </c>
      <c r="H68">
        <f>vsFISHMIP_Annual_tonnes!G77*1000/vsFISHMIP_Annual_kg_ha!$A$6</f>
        <v>6.3846499999999997</v>
      </c>
      <c r="I68">
        <f>vsFISHMIP_Annual_tonnes!H77*1000/vsFISHMIP_Annual_kg_ha!$A$6</f>
        <v>8.445993200000002</v>
      </c>
      <c r="J68">
        <f>vsFISHMIP_Annual_tonnes!I77*1000/vsFISHMIP_Annual_kg_ha!$A$6</f>
        <v>4270.6610000000001</v>
      </c>
      <c r="K68">
        <f>vsFISHMIP_Annual_tonnes!J77*1000/vsFISHMIP_Annual_kg_ha!$A$6</f>
        <v>10543.735000000001</v>
      </c>
      <c r="L68">
        <f>vsFISHMIP_Annual_tonnes!K77*1000/vsFISHMIP_Annual_kg_ha!$A$6</f>
        <v>6353.4744000000001</v>
      </c>
      <c r="M68">
        <f>vsFISHMIP_Annual_tonnes!L77*1000/vsFISHMIP_Annual_kg_ha!$A$6</f>
        <v>21895.936000000002</v>
      </c>
      <c r="N68">
        <f>vsFISHMIP_Annual_tonnes!M77*1000/vsFISHMIP_Annual_kg_ha!$A$6</f>
        <v>3816.8202000000001</v>
      </c>
      <c r="O68">
        <f>vsFISHMIP_Annual_tonnes!N77*1000/vsFISHMIP_Annual_kg_ha!$A$6</f>
        <v>947.67687999999998</v>
      </c>
      <c r="P68">
        <f>vsFISHMIP_Annual_tonnes!O77*1000/vsFISHMIP_Annual_kg_ha!$A$6</f>
        <v>1779.6661200000001</v>
      </c>
      <c r="Q68">
        <f>vsFISHMIP_Annual_tonnes!P77*1000/vsFISHMIP_Annual_kg_ha!$A$6</f>
        <v>2705.25</v>
      </c>
      <c r="R68">
        <f>vsFISHMIP_Annual_tonnes!Q77*1000/vsFISHMIP_Annual_kg_ha!$A$6</f>
        <v>1620.4757999999999</v>
      </c>
      <c r="S68">
        <f t="shared" ref="S68:S79" si="17">MIN(E68:G68,J68:L68,N68:R68)</f>
        <v>650.01031999999998</v>
      </c>
      <c r="T68">
        <f t="shared" ref="T68:T79" si="18">AVERAGE(E68:G68,J68:L68,N68:R68)</f>
        <v>3191.7688600000006</v>
      </c>
      <c r="U68">
        <f t="shared" ref="U68:U79" si="19">MAX(E68:G68,J68:L68,N68:R68)</f>
        <v>10543.735000000001</v>
      </c>
      <c r="V68">
        <f>FishBiomass_Calculations!P67</f>
        <v>1539.6872680795059</v>
      </c>
      <c r="W68">
        <f>FishBiomass_Calculations!Q67</f>
        <v>270.5812564612736</v>
      </c>
      <c r="X68">
        <f>FishBiomass_Calculations!R67</f>
        <v>864.20031752240243</v>
      </c>
      <c r="Y68">
        <f>FishBiomass_Calculations!S67</f>
        <v>1464.8105299268082</v>
      </c>
      <c r="Z68">
        <f t="shared" ref="Z68:Z79" si="20">V68/T68</f>
        <v>0.48239309787598644</v>
      </c>
      <c r="AA68">
        <f t="shared" ref="AA68:AA79" si="21">W68/S68</f>
        <v>0.41627224697182286</v>
      </c>
      <c r="AB68">
        <f t="shared" ref="AB68:AB79" si="22">X68/T68</f>
        <v>0.27075905412599405</v>
      </c>
      <c r="AC68">
        <f t="shared" ref="AC68:AC79" si="23">Y68/U68</f>
        <v>0.13892710030428573</v>
      </c>
      <c r="AF68">
        <v>2089</v>
      </c>
      <c r="AG68">
        <f>vsFISHMIP_Annual_tonnes!U77*1000/vsFISHMIP_Annual_kg_ha!$A$6</f>
        <v>1146.61112</v>
      </c>
      <c r="AH68">
        <f>vsFISHMIP_Annual_tonnes!V77*1000/vsFISHMIP_Annual_kg_ha!$A$6</f>
        <v>1037.8563200000001</v>
      </c>
      <c r="AI68">
        <f>vsFISHMIP_Annual_tonnes!W77*1000/vsFISHMIP_Annual_kg_ha!$A$6</f>
        <v>536.53900999999996</v>
      </c>
      <c r="AJ68">
        <f>vsFISHMIP_Annual_tonnes!X77*1000/vsFISHMIP_Annual_kg_ha!$A$6</f>
        <v>6.4029844000000002</v>
      </c>
      <c r="AK68">
        <f>vsFISHMIP_Annual_tonnes!Y77*1000/vsFISHMIP_Annual_kg_ha!$A$6</f>
        <v>13.804365199999999</v>
      </c>
      <c r="AL68">
        <f>vsFISHMIP_Annual_tonnes!Z77*1000/vsFISHMIP_Annual_kg_ha!$A$6</f>
        <v>3416.9636</v>
      </c>
      <c r="AM68">
        <f>vsFISHMIP_Annual_tonnes!AA77*1000/vsFISHMIP_Annual_kg_ha!$A$6</f>
        <v>423.74444</v>
      </c>
      <c r="AO68">
        <f>vsFISHMIP_Annual_tonnes!AC77*1000/vsFISHMIP_Annual_kg_ha!$A$6</f>
        <v>17564.171999999999</v>
      </c>
      <c r="AP68">
        <f>vsFISHMIP_Annual_tonnes!AD77*1000/vsFISHMIP_Annual_kg_ha!$A$6</f>
        <v>3338.5538000000001</v>
      </c>
      <c r="AQ68">
        <f>vsFISHMIP_Annual_tonnes!AE77*1000/vsFISHMIP_Annual_kg_ha!$A$6</f>
        <v>657.81093999999996</v>
      </c>
      <c r="AR68">
        <f>vsFISHMIP_Annual_tonnes!AF77*1000/vsFISHMIP_Annual_kg_ha!$A$6</f>
        <v>1882.9603999999999</v>
      </c>
      <c r="AS68">
        <f>vsFISHMIP_Annual_tonnes!AG77*1000/vsFISHMIP_Annual_kg_ha!$A$6</f>
        <v>2339.7264</v>
      </c>
      <c r="AT68">
        <f>vsFISHMIP_Annual_tonnes!AH77*1000/vsFISHMIP_Annual_kg_ha!$A$6</f>
        <v>1537.7801999999999</v>
      </c>
      <c r="AU68">
        <f t="shared" ref="AU68:AU79" si="24">MIN(AG68:AI68,AL68:AN68,AP68:AT68)</f>
        <v>423.74444</v>
      </c>
      <c r="AV68">
        <f t="shared" ref="AV68:AV79" si="25">AVERAGE(AG68:AI68,AL68:AN68,AP68:AT68)</f>
        <v>1631.8546229999997</v>
      </c>
      <c r="AW68">
        <f t="shared" ref="AW68:AW79" si="26">MAX(AG68:AI68,AL68:AN68,AP68:AT68)</f>
        <v>3416.9636</v>
      </c>
      <c r="AX68">
        <f>FishBiomass_Calculations!AQ67</f>
        <v>1176.8651843141824</v>
      </c>
      <c r="AY68">
        <f>FishBiomass_Calculations!AR67</f>
        <v>146.75835898240851</v>
      </c>
      <c r="AZ68">
        <f>FishBiomass_Calculations!AS67</f>
        <v>732.15891379376058</v>
      </c>
      <c r="BA68">
        <f>FishBiomass_Calculations!AT67</f>
        <v>1325.7093903793414</v>
      </c>
      <c r="BB68">
        <f t="shared" ref="BB68:BB79" si="27">AX68/AV68</f>
        <v>0.72118261499951186</v>
      </c>
      <c r="BC68">
        <f t="shared" ref="BC68:BC79" si="28">AY68/AU68</f>
        <v>0.34633695484572852</v>
      </c>
      <c r="BD68">
        <f t="shared" ref="BD68:BD79" si="29">AZ68/AV68</f>
        <v>0.44866675221825852</v>
      </c>
      <c r="BE68">
        <f t="shared" ref="BE68:BE79" si="30">BA68/AW68</f>
        <v>0.38797878630587151</v>
      </c>
      <c r="BH68">
        <v>2089</v>
      </c>
      <c r="BI68">
        <f>vsFISHMIP_Annual_tonnes!AL77/SUM(vsFISHMIP_Annual_tonnes!AL77:AM77)</f>
        <v>0.70638913251495272</v>
      </c>
      <c r="BJ68">
        <f>vsFISHMIP_Annual_tonnes!AP77/SUM(vsFISHMIP_Annual_tonnes!AP77:AQ77)</f>
        <v>0.89218404781922067</v>
      </c>
      <c r="BM68">
        <v>2089</v>
      </c>
      <c r="BN68">
        <f>vsFISHMIP_Annual_tonnes!AU77/SUM(vsFISHMIP_Annual_tonnes!AU77:AV77)</f>
        <v>0.74003518006292857</v>
      </c>
      <c r="BO68">
        <f>vsFISHMIP_Annual_tonnes!AY77/SUM(vsFISHMIP_Annual_tonnes!AY77:AZ77)</f>
        <v>0.88859748786548365</v>
      </c>
      <c r="BP68" s="5"/>
    </row>
    <row r="69" spans="4:68" x14ac:dyDescent="0.2">
      <c r="D69">
        <v>2090</v>
      </c>
      <c r="E69">
        <f>vsFISHMIP_Annual_tonnes!D78*1000/vsFISHMIP_Annual_kg_ha!$A$6</f>
        <v>1048.77</v>
      </c>
      <c r="F69">
        <f>vsFISHMIP_Annual_tonnes!E78*1000/vsFISHMIP_Annual_kg_ha!$A$6</f>
        <v>1379.7738400000001</v>
      </c>
      <c r="G69">
        <f>vsFISHMIP_Annual_tonnes!F78*1000/vsFISHMIP_Annual_kg_ha!$A$6</f>
        <v>667.87459999999999</v>
      </c>
      <c r="H69">
        <f>vsFISHMIP_Annual_tonnes!G78*1000/vsFISHMIP_Annual_kg_ha!$A$6</f>
        <v>6.3354379999999999</v>
      </c>
      <c r="I69">
        <f>vsFISHMIP_Annual_tonnes!H78*1000/vsFISHMIP_Annual_kg_ha!$A$6</f>
        <v>7.0139384000000007</v>
      </c>
      <c r="J69">
        <f>vsFISHMIP_Annual_tonnes!I78*1000/vsFISHMIP_Annual_kg_ha!$A$6</f>
        <v>4128.7030000000004</v>
      </c>
      <c r="K69">
        <f>vsFISHMIP_Annual_tonnes!J78*1000/vsFISHMIP_Annual_kg_ha!$A$6</f>
        <v>10764.516</v>
      </c>
      <c r="L69">
        <f>vsFISHMIP_Annual_tonnes!K78*1000/vsFISHMIP_Annual_kg_ha!$A$6</f>
        <v>6318.9336000000003</v>
      </c>
      <c r="M69">
        <f>vsFISHMIP_Annual_tonnes!L78*1000/vsFISHMIP_Annual_kg_ha!$A$6</f>
        <v>22409.403999999999</v>
      </c>
      <c r="N69">
        <f>vsFISHMIP_Annual_tonnes!M78*1000/vsFISHMIP_Annual_kg_ha!$A$6</f>
        <v>2440.9949999999999</v>
      </c>
      <c r="O69">
        <f>vsFISHMIP_Annual_tonnes!N78*1000/vsFISHMIP_Annual_kg_ha!$A$6</f>
        <v>1006.93924</v>
      </c>
      <c r="P69">
        <f>vsFISHMIP_Annual_tonnes!O78*1000/vsFISHMIP_Annual_kg_ha!$A$6</f>
        <v>1669.9461200000001</v>
      </c>
      <c r="Q69">
        <f>vsFISHMIP_Annual_tonnes!P78*1000/vsFISHMIP_Annual_kg_ha!$A$6</f>
        <v>2674.8564000000001</v>
      </c>
      <c r="R69">
        <f>vsFISHMIP_Annual_tonnes!Q78*1000/vsFISHMIP_Annual_kg_ha!$A$6</f>
        <v>1134.6898000000001</v>
      </c>
      <c r="S69">
        <f t="shared" si="17"/>
        <v>667.87459999999999</v>
      </c>
      <c r="T69">
        <f t="shared" si="18"/>
        <v>3021.4543272727274</v>
      </c>
      <c r="U69">
        <f t="shared" si="19"/>
        <v>10764.516</v>
      </c>
      <c r="V69">
        <f>FishBiomass_Calculations!P68</f>
        <v>1569.0685787620514</v>
      </c>
      <c r="W69">
        <f>FishBiomass_Calculations!Q68</f>
        <v>277.56398263678761</v>
      </c>
      <c r="X69">
        <f>FishBiomass_Calculations!R68</f>
        <v>871.6465086941522</v>
      </c>
      <c r="Y69">
        <f>FishBiomass_Calculations!S68</f>
        <v>1472.6548397268411</v>
      </c>
      <c r="Z69">
        <f t="shared" si="20"/>
        <v>0.51930905081009404</v>
      </c>
      <c r="AA69">
        <f t="shared" si="21"/>
        <v>0.41559296106902049</v>
      </c>
      <c r="AB69">
        <f t="shared" si="22"/>
        <v>0.28848574702134633</v>
      </c>
      <c r="AC69">
        <f t="shared" si="23"/>
        <v>0.13680641468012508</v>
      </c>
      <c r="AF69">
        <v>2090</v>
      </c>
      <c r="AG69">
        <f>vsFISHMIP_Annual_tonnes!U78*1000/vsFISHMIP_Annual_kg_ha!$A$6</f>
        <v>1160.87988</v>
      </c>
      <c r="AH69">
        <f>vsFISHMIP_Annual_tonnes!V78*1000/vsFISHMIP_Annual_kg_ha!$A$6</f>
        <v>1063.6414</v>
      </c>
      <c r="AI69">
        <f>vsFISHMIP_Annual_tonnes!W78*1000/vsFISHMIP_Annual_kg_ha!$A$6</f>
        <v>547.15186600000004</v>
      </c>
      <c r="AJ69">
        <f>vsFISHMIP_Annual_tonnes!X78*1000/vsFISHMIP_Annual_kg_ha!$A$6</f>
        <v>6.0146791999999989</v>
      </c>
      <c r="AK69">
        <f>vsFISHMIP_Annual_tonnes!Y78*1000/vsFISHMIP_Annual_kg_ha!$A$6</f>
        <v>12.53276</v>
      </c>
      <c r="AL69">
        <f>vsFISHMIP_Annual_tonnes!Z78*1000/vsFISHMIP_Annual_kg_ha!$A$6</f>
        <v>3394.788</v>
      </c>
      <c r="AM69">
        <f>vsFISHMIP_Annual_tonnes!AA78*1000/vsFISHMIP_Annual_kg_ha!$A$6</f>
        <v>409.69722000000002</v>
      </c>
      <c r="AO69">
        <f>vsFISHMIP_Annual_tonnes!AC78*1000/vsFISHMIP_Annual_kg_ha!$A$6</f>
        <v>14563.427</v>
      </c>
      <c r="AP69">
        <f>vsFISHMIP_Annual_tonnes!AD78*1000/vsFISHMIP_Annual_kg_ha!$A$6</f>
        <v>2997.5030000000002</v>
      </c>
      <c r="AQ69">
        <f>vsFISHMIP_Annual_tonnes!AE78*1000/vsFISHMIP_Annual_kg_ha!$A$6</f>
        <v>653.13049999999998</v>
      </c>
      <c r="AR69">
        <f>vsFISHMIP_Annual_tonnes!AF78*1000/vsFISHMIP_Annual_kg_ha!$A$6</f>
        <v>1877.5193999999999</v>
      </c>
      <c r="AS69">
        <f>vsFISHMIP_Annual_tonnes!AG78*1000/vsFISHMIP_Annual_kg_ha!$A$6</f>
        <v>1925.7591199999999</v>
      </c>
      <c r="AT69">
        <f>vsFISHMIP_Annual_tonnes!AH78*1000/vsFISHMIP_Annual_kg_ha!$A$6</f>
        <v>1357.8375000000001</v>
      </c>
      <c r="AU69">
        <f t="shared" si="24"/>
        <v>409.69722000000002</v>
      </c>
      <c r="AV69">
        <f t="shared" si="25"/>
        <v>1538.7907885999998</v>
      </c>
      <c r="AW69">
        <f t="shared" si="26"/>
        <v>3394.788</v>
      </c>
      <c r="AX69">
        <f>FishBiomass_Calculations!AQ68</f>
        <v>1176.8651843926154</v>
      </c>
      <c r="AY69">
        <f>FishBiomass_Calculations!AR68</f>
        <v>146.75849129049527</v>
      </c>
      <c r="AZ69">
        <f>FishBiomass_Calculations!AS68</f>
        <v>732.15905488354167</v>
      </c>
      <c r="BA69">
        <f>FishBiomass_Calculations!AT68</f>
        <v>1325.7095390126397</v>
      </c>
      <c r="BB69">
        <f t="shared" si="27"/>
        <v>0.76479869330601713</v>
      </c>
      <c r="BC69">
        <f t="shared" si="28"/>
        <v>0.35821207498184943</v>
      </c>
      <c r="BD69">
        <f t="shared" si="29"/>
        <v>0.47580155815051633</v>
      </c>
      <c r="BE69">
        <f t="shared" si="30"/>
        <v>0.39051320406830697</v>
      </c>
      <c r="BH69">
        <v>2090</v>
      </c>
      <c r="BI69">
        <f>vsFISHMIP_Annual_tonnes!AL78/SUM(vsFISHMIP_Annual_tonnes!AL78:AM78)</f>
        <v>0.6768095409673397</v>
      </c>
      <c r="BJ69">
        <f>vsFISHMIP_Annual_tonnes!AP78/SUM(vsFISHMIP_Annual_tonnes!AP78:AQ78)</f>
        <v>0.88823014551277812</v>
      </c>
      <c r="BM69">
        <v>2090</v>
      </c>
      <c r="BN69">
        <f>vsFISHMIP_Annual_tonnes!AU78/SUM(vsFISHMIP_Annual_tonnes!AU78:AV78)</f>
        <v>0.75782308783393604</v>
      </c>
      <c r="BO69">
        <f>vsFISHMIP_Annual_tonnes!AY78/SUM(vsFISHMIP_Annual_tonnes!AY78:AZ78)</f>
        <v>0.89073411220294885</v>
      </c>
      <c r="BP69" s="5"/>
    </row>
    <row r="70" spans="4:68" x14ac:dyDescent="0.2">
      <c r="D70">
        <v>2091</v>
      </c>
      <c r="E70">
        <f>vsFISHMIP_Annual_tonnes!D79*1000/vsFISHMIP_Annual_kg_ha!$A$6</f>
        <v>894.88624000000004</v>
      </c>
      <c r="F70">
        <f>vsFISHMIP_Annual_tonnes!E79*1000/vsFISHMIP_Annual_kg_ha!$A$6</f>
        <v>1366.2751400000002</v>
      </c>
      <c r="G70">
        <f>vsFISHMIP_Annual_tonnes!F79*1000/vsFISHMIP_Annual_kg_ha!$A$6</f>
        <v>634.72976000000006</v>
      </c>
      <c r="H70">
        <f>vsFISHMIP_Annual_tonnes!G79*1000/vsFISHMIP_Annual_kg_ha!$A$6</f>
        <v>6.4110287999999995</v>
      </c>
      <c r="I70">
        <f>vsFISHMIP_Annual_tonnes!H79*1000/vsFISHMIP_Annual_kg_ha!$A$6</f>
        <v>7.5201380000000002</v>
      </c>
      <c r="J70">
        <f>vsFISHMIP_Annual_tonnes!I79*1000/vsFISHMIP_Annual_kg_ha!$A$6</f>
        <v>4041.7588000000001</v>
      </c>
      <c r="K70">
        <f>vsFISHMIP_Annual_tonnes!J79*1000/vsFISHMIP_Annual_kg_ha!$A$6</f>
        <v>10721.526</v>
      </c>
      <c r="L70">
        <f>vsFISHMIP_Annual_tonnes!K79*1000/vsFISHMIP_Annual_kg_ha!$A$6</f>
        <v>6345.0479999999998</v>
      </c>
      <c r="M70">
        <f>vsFISHMIP_Annual_tonnes!L79*1000/vsFISHMIP_Annual_kg_ha!$A$6</f>
        <v>22954.964</v>
      </c>
      <c r="N70">
        <f>vsFISHMIP_Annual_tonnes!M79*1000/vsFISHMIP_Annual_kg_ha!$A$6</f>
        <v>3314.8411999999998</v>
      </c>
      <c r="O70">
        <f>vsFISHMIP_Annual_tonnes!N79*1000/vsFISHMIP_Annual_kg_ha!$A$6</f>
        <v>947.01343999999995</v>
      </c>
      <c r="P70">
        <f>vsFISHMIP_Annual_tonnes!O79*1000/vsFISHMIP_Annual_kg_ha!$A$6</f>
        <v>912.95488</v>
      </c>
      <c r="Q70">
        <f>vsFISHMIP_Annual_tonnes!P79*1000/vsFISHMIP_Annual_kg_ha!$A$6</f>
        <v>2817.0104000000001</v>
      </c>
      <c r="R70">
        <f>vsFISHMIP_Annual_tonnes!Q79*1000/vsFISHMIP_Annual_kg_ha!$A$6</f>
        <v>1447.1020000000001</v>
      </c>
      <c r="S70">
        <f t="shared" si="17"/>
        <v>634.72976000000006</v>
      </c>
      <c r="T70">
        <f t="shared" si="18"/>
        <v>3040.2859872727272</v>
      </c>
      <c r="U70">
        <f t="shared" si="19"/>
        <v>10721.526</v>
      </c>
      <c r="V70">
        <f>FishBiomass_Calculations!P69</f>
        <v>1605.1026742278718</v>
      </c>
      <c r="W70">
        <f>FishBiomass_Calculations!Q69</f>
        <v>286.2779706822364</v>
      </c>
      <c r="X70">
        <f>FishBiomass_Calculations!R69</f>
        <v>880.93887090682028</v>
      </c>
      <c r="Y70">
        <f>FishBiomass_Calculations!S69</f>
        <v>1482.4440280902602</v>
      </c>
      <c r="Z70">
        <f t="shared" si="20"/>
        <v>0.5279446344676676</v>
      </c>
      <c r="AA70">
        <f t="shared" si="21"/>
        <v>0.4510233940854394</v>
      </c>
      <c r="AB70">
        <f t="shared" si="22"/>
        <v>0.28975526466740781</v>
      </c>
      <c r="AC70">
        <f t="shared" si="23"/>
        <v>0.1382680066335949</v>
      </c>
      <c r="AF70">
        <v>2091</v>
      </c>
      <c r="AG70">
        <f>vsFISHMIP_Annual_tonnes!U79*1000/vsFISHMIP_Annual_kg_ha!$A$6</f>
        <v>1141.0984000000001</v>
      </c>
      <c r="AH70">
        <f>vsFISHMIP_Annual_tonnes!V79*1000/vsFISHMIP_Annual_kg_ha!$A$6</f>
        <v>1025.5409400000001</v>
      </c>
      <c r="AI70">
        <f>vsFISHMIP_Annual_tonnes!W79*1000/vsFISHMIP_Annual_kg_ha!$A$6</f>
        <v>489.16574199999997</v>
      </c>
      <c r="AJ70">
        <f>vsFISHMIP_Annual_tonnes!X79*1000/vsFISHMIP_Annual_kg_ha!$A$6</f>
        <v>5.8612456000000002</v>
      </c>
      <c r="AK70">
        <f>vsFISHMIP_Annual_tonnes!Y79*1000/vsFISHMIP_Annual_kg_ha!$A$6</f>
        <v>15.119657999999999</v>
      </c>
      <c r="AL70">
        <f>vsFISHMIP_Annual_tonnes!Z79*1000/vsFISHMIP_Annual_kg_ha!$A$6</f>
        <v>3585.6918000000001</v>
      </c>
      <c r="AM70">
        <f>vsFISHMIP_Annual_tonnes!AA79*1000/vsFISHMIP_Annual_kg_ha!$A$6</f>
        <v>394.17027999999999</v>
      </c>
      <c r="AO70">
        <f>vsFISHMIP_Annual_tonnes!AC79*1000/vsFISHMIP_Annual_kg_ha!$A$6</f>
        <v>13527.315000000001</v>
      </c>
      <c r="AP70">
        <f>vsFISHMIP_Annual_tonnes!AD79*1000/vsFISHMIP_Annual_kg_ha!$A$6</f>
        <v>4749.9296000000004</v>
      </c>
      <c r="AQ70">
        <f>vsFISHMIP_Annual_tonnes!AE79*1000/vsFISHMIP_Annual_kg_ha!$A$6</f>
        <v>666.25293999999997</v>
      </c>
      <c r="AR70">
        <f>vsFISHMIP_Annual_tonnes!AF79*1000/vsFISHMIP_Annual_kg_ha!$A$6</f>
        <v>1697.5268000000001</v>
      </c>
      <c r="AS70">
        <f>vsFISHMIP_Annual_tonnes!AG79*1000/vsFISHMIP_Annual_kg_ha!$A$6</f>
        <v>1837.6722</v>
      </c>
      <c r="AT70">
        <f>vsFISHMIP_Annual_tonnes!AH79*1000/vsFISHMIP_Annual_kg_ha!$A$6</f>
        <v>1966.7739999999999</v>
      </c>
      <c r="AU70">
        <f t="shared" si="24"/>
        <v>394.17027999999999</v>
      </c>
      <c r="AV70">
        <f t="shared" si="25"/>
        <v>1755.3822702000002</v>
      </c>
      <c r="AW70">
        <f t="shared" si="26"/>
        <v>4749.9296000000004</v>
      </c>
      <c r="AX70">
        <f>FishBiomass_Calculations!AQ69</f>
        <v>1176.8651844039832</v>
      </c>
      <c r="AY70">
        <f>FishBiomass_Calculations!AR69</f>
        <v>146.75851029612059</v>
      </c>
      <c r="AZ70">
        <f>FishBiomass_Calculations!AS69</f>
        <v>732.15907515062872</v>
      </c>
      <c r="BA70">
        <f>FishBiomass_Calculations!AT69</f>
        <v>1325.7095603633284</v>
      </c>
      <c r="BB70">
        <f t="shared" si="27"/>
        <v>0.67043242055184737</v>
      </c>
      <c r="BC70">
        <f t="shared" si="28"/>
        <v>0.3723226172610492</v>
      </c>
      <c r="BD70">
        <f t="shared" si="29"/>
        <v>0.41709380775915544</v>
      </c>
      <c r="BE70">
        <f t="shared" si="30"/>
        <v>0.27910088611909706</v>
      </c>
      <c r="BH70">
        <v>2091</v>
      </c>
      <c r="BI70">
        <f>vsFISHMIP_Annual_tonnes!AL79/SUM(vsFISHMIP_Annual_tonnes!AL79:AM79)</f>
        <v>0.67700768207534201</v>
      </c>
      <c r="BJ70">
        <f>vsFISHMIP_Annual_tonnes!AP79/SUM(vsFISHMIP_Annual_tonnes!AP79:AQ79)</f>
        <v>0.88644340440980429</v>
      </c>
      <c r="BM70">
        <v>2091</v>
      </c>
      <c r="BN70">
        <f>vsFISHMIP_Annual_tonnes!AU79/SUM(vsFISHMIP_Annual_tonnes!AU79:AV79)</f>
        <v>0.74873990881083641</v>
      </c>
      <c r="BO70">
        <f>vsFISHMIP_Annual_tonnes!AY79/SUM(vsFISHMIP_Annual_tonnes!AY79:AZ79)</f>
        <v>0.89824781749073712</v>
      </c>
      <c r="BP70" s="5"/>
    </row>
    <row r="71" spans="4:68" x14ac:dyDescent="0.2">
      <c r="D71">
        <v>2092</v>
      </c>
      <c r="E71">
        <f>vsFISHMIP_Annual_tonnes!D80*1000/vsFISHMIP_Annual_kg_ha!$A$6</f>
        <v>928.56732</v>
      </c>
      <c r="F71">
        <f>vsFISHMIP_Annual_tonnes!E80*1000/vsFISHMIP_Annual_kg_ha!$A$6</f>
        <v>1406.51278</v>
      </c>
      <c r="G71">
        <f>vsFISHMIP_Annual_tonnes!F80*1000/vsFISHMIP_Annual_kg_ha!$A$6</f>
        <v>654.85994000000005</v>
      </c>
      <c r="H71">
        <f>vsFISHMIP_Annual_tonnes!G80*1000/vsFISHMIP_Annual_kg_ha!$A$6</f>
        <v>6.4456411999999998</v>
      </c>
      <c r="I71">
        <f>vsFISHMIP_Annual_tonnes!H80*1000/vsFISHMIP_Annual_kg_ha!$A$6</f>
        <v>7.3007255999999998</v>
      </c>
      <c r="J71">
        <f>vsFISHMIP_Annual_tonnes!I80*1000/vsFISHMIP_Annual_kg_ha!$A$6</f>
        <v>4061.7302</v>
      </c>
      <c r="K71">
        <f>vsFISHMIP_Annual_tonnes!J80*1000/vsFISHMIP_Annual_kg_ha!$A$6</f>
        <v>10574.566000000001</v>
      </c>
      <c r="L71">
        <f>vsFISHMIP_Annual_tonnes!K80*1000/vsFISHMIP_Annual_kg_ha!$A$6</f>
        <v>6351.0544</v>
      </c>
      <c r="M71">
        <f>vsFISHMIP_Annual_tonnes!L80*1000/vsFISHMIP_Annual_kg_ha!$A$6</f>
        <v>23059.268</v>
      </c>
      <c r="N71">
        <f>vsFISHMIP_Annual_tonnes!M80*1000/vsFISHMIP_Annual_kg_ha!$A$6</f>
        <v>3380.9369999999999</v>
      </c>
      <c r="O71">
        <f>vsFISHMIP_Annual_tonnes!N80*1000/vsFISHMIP_Annual_kg_ha!$A$6</f>
        <v>939.91976</v>
      </c>
      <c r="P71">
        <f>vsFISHMIP_Annual_tonnes!O80*1000/vsFISHMIP_Annual_kg_ha!$A$6</f>
        <v>1458.2764999999999</v>
      </c>
      <c r="Q71">
        <f>vsFISHMIP_Annual_tonnes!P80*1000/vsFISHMIP_Annual_kg_ha!$A$6</f>
        <v>2843.3672000000001</v>
      </c>
      <c r="R71">
        <f>vsFISHMIP_Annual_tonnes!Q80*1000/vsFISHMIP_Annual_kg_ha!$A$6</f>
        <v>1353.9056</v>
      </c>
      <c r="S71">
        <f t="shared" si="17"/>
        <v>654.85994000000005</v>
      </c>
      <c r="T71">
        <f t="shared" si="18"/>
        <v>3086.6997000000006</v>
      </c>
      <c r="U71">
        <f t="shared" si="19"/>
        <v>10574.566000000001</v>
      </c>
      <c r="V71">
        <f>FishBiomass_Calculations!P70</f>
        <v>1652.5898642283446</v>
      </c>
      <c r="W71">
        <f>FishBiomass_Calculations!Q70</f>
        <v>298.17356644734809</v>
      </c>
      <c r="X71">
        <f>FishBiomass_Calculations!R70</f>
        <v>893.62401392151935</v>
      </c>
      <c r="Y71">
        <f>FishBiomass_Calculations!S70</f>
        <v>1495.8073959342851</v>
      </c>
      <c r="Z71">
        <f t="shared" si="20"/>
        <v>0.53539055458758888</v>
      </c>
      <c r="AA71">
        <f t="shared" si="21"/>
        <v>0.45532418191185747</v>
      </c>
      <c r="AB71">
        <f t="shared" si="22"/>
        <v>0.28950792133148529</v>
      </c>
      <c r="AC71">
        <f t="shared" si="23"/>
        <v>0.1414533131604914</v>
      </c>
      <c r="AF71">
        <v>2092</v>
      </c>
      <c r="AG71">
        <f>vsFISHMIP_Annual_tonnes!U80*1000/vsFISHMIP_Annual_kg_ha!$A$6</f>
        <v>1275.50388</v>
      </c>
      <c r="AH71">
        <f>vsFISHMIP_Annual_tonnes!V80*1000/vsFISHMIP_Annual_kg_ha!$A$6</f>
        <v>989.60756000000003</v>
      </c>
      <c r="AI71">
        <f>vsFISHMIP_Annual_tonnes!W80*1000/vsFISHMIP_Annual_kg_ha!$A$6</f>
        <v>546.50318600000003</v>
      </c>
      <c r="AJ71">
        <f>vsFISHMIP_Annual_tonnes!X80*1000/vsFISHMIP_Annual_kg_ha!$A$6</f>
        <v>5.8151924000000008</v>
      </c>
      <c r="AK71">
        <f>vsFISHMIP_Annual_tonnes!Y80*1000/vsFISHMIP_Annual_kg_ha!$A$6</f>
        <v>14.330102</v>
      </c>
      <c r="AL71">
        <f>vsFISHMIP_Annual_tonnes!Z80*1000/vsFISHMIP_Annual_kg_ha!$A$6</f>
        <v>3650.3602000000001</v>
      </c>
      <c r="AM71">
        <f>vsFISHMIP_Annual_tonnes!AA80*1000/vsFISHMIP_Annual_kg_ha!$A$6</f>
        <v>389.88288</v>
      </c>
      <c r="AO71">
        <f>vsFISHMIP_Annual_tonnes!AC80*1000/vsFISHMIP_Annual_kg_ha!$A$6</f>
        <v>13561.021000000001</v>
      </c>
      <c r="AP71">
        <f>vsFISHMIP_Annual_tonnes!AD80*1000/vsFISHMIP_Annual_kg_ha!$A$6</f>
        <v>4061.3258000000001</v>
      </c>
      <c r="AQ71">
        <f>vsFISHMIP_Annual_tonnes!AE80*1000/vsFISHMIP_Annual_kg_ha!$A$6</f>
        <v>624.72532000000001</v>
      </c>
      <c r="AR71">
        <f>vsFISHMIP_Annual_tonnes!AF80*1000/vsFISHMIP_Annual_kg_ha!$A$6</f>
        <v>2234.0744</v>
      </c>
      <c r="AS71">
        <f>vsFISHMIP_Annual_tonnes!AG80*1000/vsFISHMIP_Annual_kg_ha!$A$6</f>
        <v>1796.1410000000001</v>
      </c>
      <c r="AT71">
        <f>vsFISHMIP_Annual_tonnes!AH80*1000/vsFISHMIP_Annual_kg_ha!$A$6</f>
        <v>1656.47712</v>
      </c>
      <c r="AU71">
        <f t="shared" si="24"/>
        <v>389.88288</v>
      </c>
      <c r="AV71">
        <f t="shared" si="25"/>
        <v>1722.4601345999999</v>
      </c>
      <c r="AW71">
        <f t="shared" si="26"/>
        <v>4061.3258000000001</v>
      </c>
      <c r="AX71">
        <f>FishBiomass_Calculations!AQ70</f>
        <v>1176.8651842468735</v>
      </c>
      <c r="AY71">
        <f>FishBiomass_Calculations!AR70</f>
        <v>146.75824374589595</v>
      </c>
      <c r="AZ71">
        <f>FishBiomass_Calculations!AS70</f>
        <v>732.15879090864655</v>
      </c>
      <c r="BA71">
        <f>FishBiomass_Calculations!AT70</f>
        <v>1325.7092609240426</v>
      </c>
      <c r="BB71">
        <f t="shared" si="27"/>
        <v>0.68324668920141496</v>
      </c>
      <c r="BC71">
        <f t="shared" si="28"/>
        <v>0.3764162297813537</v>
      </c>
      <c r="BD71">
        <f t="shared" si="29"/>
        <v>0.42506573952068438</v>
      </c>
      <c r="BE71">
        <f t="shared" si="30"/>
        <v>0.32642278069000091</v>
      </c>
      <c r="BH71">
        <v>2092</v>
      </c>
      <c r="BI71">
        <f>vsFISHMIP_Annual_tonnes!AL80/SUM(vsFISHMIP_Annual_tonnes!AL80:AM80)</f>
        <v>0.66664159097729425</v>
      </c>
      <c r="BJ71">
        <f>vsFISHMIP_Annual_tonnes!AP80/SUM(vsFISHMIP_Annual_tonnes!AP80:AQ80)</f>
        <v>0.88720929059384213</v>
      </c>
      <c r="BM71">
        <v>2092</v>
      </c>
      <c r="BN71">
        <f>vsFISHMIP_Annual_tonnes!AU80/SUM(vsFISHMIP_Annual_tonnes!AU80:AV80)</f>
        <v>0.79119351176050956</v>
      </c>
      <c r="BO71">
        <f>vsFISHMIP_Annual_tonnes!AY80/SUM(vsFISHMIP_Annual_tonnes!AY80:AZ80)</f>
        <v>0.90063455274601045</v>
      </c>
      <c r="BP71" s="5"/>
    </row>
    <row r="72" spans="4:68" x14ac:dyDescent="0.2">
      <c r="D72">
        <v>2093</v>
      </c>
      <c r="E72">
        <f>vsFISHMIP_Annual_tonnes!D81*1000/vsFISHMIP_Annual_kg_ha!$A$6</f>
        <v>862.33812</v>
      </c>
      <c r="F72">
        <f>vsFISHMIP_Annual_tonnes!E81*1000/vsFISHMIP_Annual_kg_ha!$A$6</f>
        <v>1423.5272000000002</v>
      </c>
      <c r="G72">
        <f>vsFISHMIP_Annual_tonnes!F81*1000/vsFISHMIP_Annual_kg_ha!$A$6</f>
        <v>632.02656000000002</v>
      </c>
      <c r="H72">
        <f>vsFISHMIP_Annual_tonnes!G81*1000/vsFISHMIP_Annual_kg_ha!$A$6</f>
        <v>6.3414320000000002</v>
      </c>
      <c r="I72">
        <f>vsFISHMIP_Annual_tonnes!H81*1000/vsFISHMIP_Annual_kg_ha!$A$6</f>
        <v>7.9114345999999998</v>
      </c>
      <c r="J72">
        <f>vsFISHMIP_Annual_tonnes!I81*1000/vsFISHMIP_Annual_kg_ha!$A$6</f>
        <v>4159.7864</v>
      </c>
      <c r="K72">
        <f>vsFISHMIP_Annual_tonnes!J81*1000/vsFISHMIP_Annual_kg_ha!$A$6</f>
        <v>10765.911</v>
      </c>
      <c r="L72">
        <f>vsFISHMIP_Annual_tonnes!K81*1000/vsFISHMIP_Annual_kg_ha!$A$6</f>
        <v>6232.6776</v>
      </c>
      <c r="M72">
        <f>vsFISHMIP_Annual_tonnes!L81*1000/vsFISHMIP_Annual_kg_ha!$A$6</f>
        <v>21999.455999999998</v>
      </c>
      <c r="N72">
        <f>vsFISHMIP_Annual_tonnes!M81*1000/vsFISHMIP_Annual_kg_ha!$A$6</f>
        <v>4050.0828000000001</v>
      </c>
      <c r="O72">
        <f>vsFISHMIP_Annual_tonnes!N81*1000/vsFISHMIP_Annual_kg_ha!$A$6</f>
        <v>1015.2154</v>
      </c>
      <c r="P72">
        <f>vsFISHMIP_Annual_tonnes!O81*1000/vsFISHMIP_Annual_kg_ha!$A$6</f>
        <v>1686.7775999999999</v>
      </c>
      <c r="Q72">
        <f>vsFISHMIP_Annual_tonnes!P81*1000/vsFISHMIP_Annual_kg_ha!$A$6</f>
        <v>2601.3182000000002</v>
      </c>
      <c r="R72">
        <f>vsFISHMIP_Annual_tonnes!Q81*1000/vsFISHMIP_Annual_kg_ha!$A$6</f>
        <v>1624.1533999999999</v>
      </c>
      <c r="S72">
        <f t="shared" si="17"/>
        <v>632.02656000000002</v>
      </c>
      <c r="T72">
        <f t="shared" si="18"/>
        <v>3186.7103890909098</v>
      </c>
      <c r="U72">
        <f t="shared" si="19"/>
        <v>10765.911</v>
      </c>
      <c r="V72">
        <f>FishBiomass_Calculations!P71</f>
        <v>1679.9689034581952</v>
      </c>
      <c r="W72">
        <f>FishBiomass_Calculations!Q71</f>
        <v>305.3437469397291</v>
      </c>
      <c r="X72">
        <f>FishBiomass_Calculations!R71</f>
        <v>901.27010132924875</v>
      </c>
      <c r="Y72">
        <f>FishBiomass_Calculations!S71</f>
        <v>1503.8622896377815</v>
      </c>
      <c r="Z72">
        <f t="shared" si="20"/>
        <v>0.5271796612611066</v>
      </c>
      <c r="AA72">
        <f t="shared" si="21"/>
        <v>0.48311853688510986</v>
      </c>
      <c r="AB72">
        <f t="shared" si="22"/>
        <v>0.28282146517442364</v>
      </c>
      <c r="AC72">
        <f t="shared" si="23"/>
        <v>0.13968741610791521</v>
      </c>
      <c r="AF72">
        <v>2093</v>
      </c>
      <c r="AG72">
        <f>vsFISHMIP_Annual_tonnes!U81*1000/vsFISHMIP_Annual_kg_ha!$A$6</f>
        <v>1247.0999999999999</v>
      </c>
      <c r="AH72">
        <f>vsFISHMIP_Annual_tonnes!V81*1000/vsFISHMIP_Annual_kg_ha!$A$6</f>
        <v>971.14344000000006</v>
      </c>
      <c r="AI72">
        <f>vsFISHMIP_Annual_tonnes!W81*1000/vsFISHMIP_Annual_kg_ha!$A$6</f>
        <v>503.68151999999998</v>
      </c>
      <c r="AJ72">
        <f>vsFISHMIP_Annual_tonnes!X81*1000/vsFISHMIP_Annual_kg_ha!$A$6</f>
        <v>5.7218194000000002</v>
      </c>
      <c r="AK72">
        <f>vsFISHMIP_Annual_tonnes!Y81*1000/vsFISHMIP_Annual_kg_ha!$A$6</f>
        <v>14.376936000000001</v>
      </c>
      <c r="AL72">
        <f>vsFISHMIP_Annual_tonnes!Z81*1000/vsFISHMIP_Annual_kg_ha!$A$6</f>
        <v>3504.8004000000001</v>
      </c>
      <c r="AM72">
        <f>vsFISHMIP_Annual_tonnes!AA81*1000/vsFISHMIP_Annual_kg_ha!$A$6</f>
        <v>379.78523999999999</v>
      </c>
      <c r="AO72">
        <f>vsFISHMIP_Annual_tonnes!AC81*1000/vsFISHMIP_Annual_kg_ha!$A$6</f>
        <v>13115.23</v>
      </c>
      <c r="AP72">
        <f>vsFISHMIP_Annual_tonnes!AD81*1000/vsFISHMIP_Annual_kg_ha!$A$6</f>
        <v>4495.0464000000002</v>
      </c>
      <c r="AQ72">
        <f>vsFISHMIP_Annual_tonnes!AE81*1000/vsFISHMIP_Annual_kg_ha!$A$6</f>
        <v>633.89559999999994</v>
      </c>
      <c r="AR72">
        <f>vsFISHMIP_Annual_tonnes!AF81*1000/vsFISHMIP_Annual_kg_ha!$A$6</f>
        <v>1863.8291200000001</v>
      </c>
      <c r="AS72">
        <f>vsFISHMIP_Annual_tonnes!AG81*1000/vsFISHMIP_Annual_kg_ha!$A$6</f>
        <v>1793.7611999999999</v>
      </c>
      <c r="AT72">
        <f>vsFISHMIP_Annual_tonnes!AH81*1000/vsFISHMIP_Annual_kg_ha!$A$6</f>
        <v>1761.75</v>
      </c>
      <c r="AU72">
        <f t="shared" si="24"/>
        <v>379.78523999999999</v>
      </c>
      <c r="AV72">
        <f t="shared" si="25"/>
        <v>1715.479292</v>
      </c>
      <c r="AW72">
        <f t="shared" si="26"/>
        <v>4495.0464000000002</v>
      </c>
      <c r="AX72">
        <f>FishBiomass_Calculations!AQ71</f>
        <v>1176.8651842439822</v>
      </c>
      <c r="AY72">
        <f>FishBiomass_Calculations!AR71</f>
        <v>146.75823876018765</v>
      </c>
      <c r="AZ72">
        <f>FishBiomass_Calculations!AS71</f>
        <v>732.15878559202145</v>
      </c>
      <c r="BA72">
        <f>FishBiomass_Calculations!AT71</f>
        <v>1325.7092553231582</v>
      </c>
      <c r="BB72">
        <f t="shared" si="27"/>
        <v>0.68602704196558861</v>
      </c>
      <c r="BC72">
        <f t="shared" si="28"/>
        <v>0.38642428220798591</v>
      </c>
      <c r="BD72">
        <f t="shared" si="29"/>
        <v>0.42679546701984988</v>
      </c>
      <c r="BE72">
        <f t="shared" si="30"/>
        <v>0.29492671206311866</v>
      </c>
      <c r="BH72">
        <v>2093</v>
      </c>
      <c r="BI72">
        <f>vsFISHMIP_Annual_tonnes!AL81/SUM(vsFISHMIP_Annual_tonnes!AL81:AM81)</f>
        <v>0.64464909866275077</v>
      </c>
      <c r="BJ72">
        <f>vsFISHMIP_Annual_tonnes!AP81/SUM(vsFISHMIP_Annual_tonnes!AP81:AQ81)</f>
        <v>0.89031982243895558</v>
      </c>
      <c r="BM72">
        <v>2093</v>
      </c>
      <c r="BN72">
        <f>vsFISHMIP_Annual_tonnes!AU81/SUM(vsFISHMIP_Annual_tonnes!AU81:AV81)</f>
        <v>0.78894007775112818</v>
      </c>
      <c r="BO72">
        <f>vsFISHMIP_Annual_tonnes!AY81/SUM(vsFISHMIP_Annual_tonnes!AY81:AZ81)</f>
        <v>0.89791113273376866</v>
      </c>
      <c r="BP72" s="5"/>
    </row>
    <row r="73" spans="4:68" x14ac:dyDescent="0.2">
      <c r="D73">
        <v>2094</v>
      </c>
      <c r="E73">
        <f>vsFISHMIP_Annual_tonnes!D82*1000/vsFISHMIP_Annual_kg_ha!$A$6</f>
        <v>1096.3743999999999</v>
      </c>
      <c r="F73">
        <f>vsFISHMIP_Annual_tonnes!E82*1000/vsFISHMIP_Annual_kg_ha!$A$6</f>
        <v>1394.2847999999997</v>
      </c>
      <c r="G73">
        <f>vsFISHMIP_Annual_tonnes!F82*1000/vsFISHMIP_Annual_kg_ha!$A$6</f>
        <v>672.84523999999999</v>
      </c>
      <c r="H73">
        <f>vsFISHMIP_Annual_tonnes!G82*1000/vsFISHMIP_Annual_kg_ha!$A$6</f>
        <v>6.6570146000000001</v>
      </c>
      <c r="I73">
        <f>vsFISHMIP_Annual_tonnes!H82*1000/vsFISHMIP_Annual_kg_ha!$A$6</f>
        <v>7.3825430000000001</v>
      </c>
      <c r="J73">
        <f>vsFISHMIP_Annual_tonnes!I82*1000/vsFISHMIP_Annual_kg_ha!$A$6</f>
        <v>4210.0540000000001</v>
      </c>
      <c r="K73">
        <f>vsFISHMIP_Annual_tonnes!J82*1000/vsFISHMIP_Annual_kg_ha!$A$6</f>
        <v>10724.755999999999</v>
      </c>
      <c r="L73">
        <f>vsFISHMIP_Annual_tonnes!K82*1000/vsFISHMIP_Annual_kg_ha!$A$6</f>
        <v>6552.1084000000001</v>
      </c>
      <c r="M73">
        <f>vsFISHMIP_Annual_tonnes!L82*1000/vsFISHMIP_Annual_kg_ha!$A$6</f>
        <v>24363.657999999999</v>
      </c>
      <c r="N73">
        <f>vsFISHMIP_Annual_tonnes!M82*1000/vsFISHMIP_Annual_kg_ha!$A$6</f>
        <v>2709.2084</v>
      </c>
      <c r="O73">
        <f>vsFISHMIP_Annual_tonnes!N82*1000/vsFISHMIP_Annual_kg_ha!$A$6</f>
        <v>950.55894000000001</v>
      </c>
      <c r="P73">
        <f>vsFISHMIP_Annual_tonnes!O82*1000/vsFISHMIP_Annual_kg_ha!$A$6</f>
        <v>2031.3144</v>
      </c>
      <c r="Q73">
        <f>vsFISHMIP_Annual_tonnes!P82*1000/vsFISHMIP_Annual_kg_ha!$A$6</f>
        <v>2942.8332</v>
      </c>
      <c r="R73">
        <f>vsFISHMIP_Annual_tonnes!Q82*1000/vsFISHMIP_Annual_kg_ha!$A$6</f>
        <v>1250.7515000000001</v>
      </c>
      <c r="S73">
        <f t="shared" si="17"/>
        <v>672.84523999999999</v>
      </c>
      <c r="T73">
        <f t="shared" si="18"/>
        <v>3139.5535709090905</v>
      </c>
      <c r="U73">
        <f t="shared" si="19"/>
        <v>10724.755999999999</v>
      </c>
      <c r="V73">
        <f>FishBiomass_Calculations!P72</f>
        <v>1709.0368781156576</v>
      </c>
      <c r="W73">
        <f>FishBiomass_Calculations!Q72</f>
        <v>313.30296944016482</v>
      </c>
      <c r="X73">
        <f>FishBiomass_Calculations!R72</f>
        <v>909.75760188806498</v>
      </c>
      <c r="Y73">
        <f>FishBiomass_Calculations!S72</f>
        <v>1512.8035835524342</v>
      </c>
      <c r="Z73">
        <f t="shared" si="20"/>
        <v>0.5443566543828039</v>
      </c>
      <c r="AA73">
        <f t="shared" si="21"/>
        <v>0.4656389773080134</v>
      </c>
      <c r="AB73">
        <f t="shared" si="22"/>
        <v>0.28977291877349148</v>
      </c>
      <c r="AC73">
        <f t="shared" si="23"/>
        <v>0.14105715631688351</v>
      </c>
      <c r="AF73">
        <v>2094</v>
      </c>
      <c r="AG73">
        <f>vsFISHMIP_Annual_tonnes!U82*1000/vsFISHMIP_Annual_kg_ha!$A$6</f>
        <v>1398.5275999999999</v>
      </c>
      <c r="AH73">
        <f>vsFISHMIP_Annual_tonnes!V82*1000/vsFISHMIP_Annual_kg_ha!$A$6</f>
        <v>942.8338</v>
      </c>
      <c r="AI73">
        <f>vsFISHMIP_Annual_tonnes!W82*1000/vsFISHMIP_Annual_kg_ha!$A$6</f>
        <v>523.49263599999995</v>
      </c>
      <c r="AJ73">
        <f>vsFISHMIP_Annual_tonnes!X82*1000/vsFISHMIP_Annual_kg_ha!$A$6</f>
        <v>5.9004023999999999</v>
      </c>
      <c r="AK73">
        <f>vsFISHMIP_Annual_tonnes!Y82*1000/vsFISHMIP_Annual_kg_ha!$A$6</f>
        <v>12.619211</v>
      </c>
      <c r="AL73">
        <f>vsFISHMIP_Annual_tonnes!Z82*1000/vsFISHMIP_Annual_kg_ha!$A$6</f>
        <v>3365.5347999999999</v>
      </c>
      <c r="AM73">
        <f>vsFISHMIP_Annual_tonnes!AA82*1000/vsFISHMIP_Annual_kg_ha!$A$6</f>
        <v>382.26112000000001</v>
      </c>
      <c r="AO73">
        <f>vsFISHMIP_Annual_tonnes!AC82*1000/vsFISHMIP_Annual_kg_ha!$A$6</f>
        <v>14327.585999999999</v>
      </c>
      <c r="AP73">
        <f>vsFISHMIP_Annual_tonnes!AD82*1000/vsFISHMIP_Annual_kg_ha!$A$6</f>
        <v>3261.7964000000002</v>
      </c>
      <c r="AQ73">
        <f>vsFISHMIP_Annual_tonnes!AE82*1000/vsFISHMIP_Annual_kg_ha!$A$6</f>
        <v>567.57111999999995</v>
      </c>
      <c r="AR73">
        <f>vsFISHMIP_Annual_tonnes!AF82*1000/vsFISHMIP_Annual_kg_ha!$A$6</f>
        <v>2223.3712</v>
      </c>
      <c r="AS73">
        <f>vsFISHMIP_Annual_tonnes!AG82*1000/vsFISHMIP_Annual_kg_ha!$A$6</f>
        <v>1905.26388</v>
      </c>
      <c r="AT73">
        <f>vsFISHMIP_Annual_tonnes!AH82*1000/vsFISHMIP_Annual_kg_ha!$A$6</f>
        <v>1358.0654999999999</v>
      </c>
      <c r="AU73">
        <f t="shared" si="24"/>
        <v>382.26112000000001</v>
      </c>
      <c r="AV73">
        <f t="shared" si="25"/>
        <v>1592.8718056000002</v>
      </c>
      <c r="AW73">
        <f t="shared" si="26"/>
        <v>3365.5347999999999</v>
      </c>
      <c r="AX73">
        <f>FishBiomass_Calculations!AQ72</f>
        <v>1176.8651842770923</v>
      </c>
      <c r="AY73">
        <f>FishBiomass_Calculations!AR72</f>
        <v>146.75829568169212</v>
      </c>
      <c r="AZ73">
        <f>FishBiomass_Calculations!AS72</f>
        <v>732.15884629158109</v>
      </c>
      <c r="BA73">
        <f>FishBiomass_Calculations!AT72</f>
        <v>1325.7093192680852</v>
      </c>
      <c r="BB73">
        <f t="shared" si="27"/>
        <v>0.73883232796238285</v>
      </c>
      <c r="BC73">
        <f t="shared" si="28"/>
        <v>0.38392158658901043</v>
      </c>
      <c r="BD73">
        <f t="shared" si="29"/>
        <v>0.45964706244253772</v>
      </c>
      <c r="BE73">
        <f t="shared" si="30"/>
        <v>0.39390747624065131</v>
      </c>
      <c r="BH73">
        <v>2094</v>
      </c>
      <c r="BI73">
        <f>vsFISHMIP_Annual_tonnes!AL82/SUM(vsFISHMIP_Annual_tonnes!AL82:AM82)</f>
        <v>0.67482722485317281</v>
      </c>
      <c r="BJ73">
        <f>vsFISHMIP_Annual_tonnes!AP82/SUM(vsFISHMIP_Annual_tonnes!AP82:AQ82)</f>
        <v>0.89151179110048573</v>
      </c>
      <c r="BM73">
        <v>2094</v>
      </c>
      <c r="BN73">
        <f>vsFISHMIP_Annual_tonnes!AU82/SUM(vsFISHMIP_Annual_tonnes!AU82:AV82)</f>
        <v>0.79912518097854002</v>
      </c>
      <c r="BO73">
        <f>vsFISHMIP_Annual_tonnes!AY82/SUM(vsFISHMIP_Annual_tonnes!AY82:AZ82)</f>
        <v>0.89620418251263745</v>
      </c>
      <c r="BP73" s="5"/>
    </row>
    <row r="74" spans="4:68" x14ac:dyDescent="0.2">
      <c r="D74">
        <v>2095</v>
      </c>
      <c r="E74">
        <f>vsFISHMIP_Annual_tonnes!D83*1000/vsFISHMIP_Annual_kg_ha!$A$6</f>
        <v>1018.2028</v>
      </c>
      <c r="F74">
        <f>vsFISHMIP_Annual_tonnes!E83*1000/vsFISHMIP_Annual_kg_ha!$A$6</f>
        <v>1445.04052</v>
      </c>
      <c r="G74">
        <f>vsFISHMIP_Annual_tonnes!F83*1000/vsFISHMIP_Annual_kg_ha!$A$6</f>
        <v>636.77449999999999</v>
      </c>
      <c r="H74">
        <f>vsFISHMIP_Annual_tonnes!G83*1000/vsFISHMIP_Annual_kg_ha!$A$6</f>
        <v>6.6619736000000005</v>
      </c>
      <c r="I74">
        <f>vsFISHMIP_Annual_tonnes!H83*1000/vsFISHMIP_Annual_kg_ha!$A$6</f>
        <v>7.5833789999999999</v>
      </c>
      <c r="J74">
        <f>vsFISHMIP_Annual_tonnes!I83*1000/vsFISHMIP_Annual_kg_ha!$A$6</f>
        <v>4148.5518000000002</v>
      </c>
      <c r="K74">
        <f>vsFISHMIP_Annual_tonnes!J83*1000/vsFISHMIP_Annual_kg_ha!$A$6</f>
        <v>10805.843000000001</v>
      </c>
      <c r="L74">
        <f>vsFISHMIP_Annual_tonnes!K83*1000/vsFISHMIP_Annual_kg_ha!$A$6</f>
        <v>6408.09</v>
      </c>
      <c r="M74">
        <f>vsFISHMIP_Annual_tonnes!L83*1000/vsFISHMIP_Annual_kg_ha!$A$6</f>
        <v>25340.155999999999</v>
      </c>
      <c r="N74">
        <f>vsFISHMIP_Annual_tonnes!M83*1000/vsFISHMIP_Annual_kg_ha!$A$6</f>
        <v>3289.5012000000002</v>
      </c>
      <c r="O74">
        <f>vsFISHMIP_Annual_tonnes!N83*1000/vsFISHMIP_Annual_kg_ha!$A$6</f>
        <v>1063.6726000000001</v>
      </c>
      <c r="P74">
        <f>vsFISHMIP_Annual_tonnes!O83*1000/vsFISHMIP_Annual_kg_ha!$A$6</f>
        <v>1302.6835000000001</v>
      </c>
      <c r="Q74">
        <f>vsFISHMIP_Annual_tonnes!P83*1000/vsFISHMIP_Annual_kg_ha!$A$6</f>
        <v>3031.3476000000001</v>
      </c>
      <c r="R74">
        <f>vsFISHMIP_Annual_tonnes!Q83*1000/vsFISHMIP_Annual_kg_ha!$A$6</f>
        <v>1409.8918000000001</v>
      </c>
      <c r="S74">
        <f t="shared" si="17"/>
        <v>636.77449999999999</v>
      </c>
      <c r="T74">
        <f t="shared" si="18"/>
        <v>3141.7817563636363</v>
      </c>
      <c r="U74">
        <f t="shared" si="19"/>
        <v>10805.843000000001</v>
      </c>
      <c r="V74">
        <f>FishBiomass_Calculations!P73</f>
        <v>1721.5015687436116</v>
      </c>
      <c r="W74">
        <f>FishBiomass_Calculations!Q73</f>
        <v>316.85218307421047</v>
      </c>
      <c r="X74">
        <f>FishBiomass_Calculations!R73</f>
        <v>913.54238773877739</v>
      </c>
      <c r="Y74">
        <f>FishBiomass_Calculations!S73</f>
        <v>1516.7907270537196</v>
      </c>
      <c r="Z74">
        <f t="shared" si="20"/>
        <v>0.54793798622604306</v>
      </c>
      <c r="AA74">
        <f t="shared" si="21"/>
        <v>0.49758930841955901</v>
      </c>
      <c r="AB74">
        <f t="shared" si="22"/>
        <v>0.29077207093981294</v>
      </c>
      <c r="AC74">
        <f t="shared" si="23"/>
        <v>0.14036764434331681</v>
      </c>
      <c r="AF74">
        <v>2095</v>
      </c>
      <c r="AG74">
        <f>vsFISHMIP_Annual_tonnes!U83*1000/vsFISHMIP_Annual_kg_ha!$A$6</f>
        <v>1463.5835999999999</v>
      </c>
      <c r="AH74">
        <f>vsFISHMIP_Annual_tonnes!V83*1000/vsFISHMIP_Annual_kg_ha!$A$6</f>
        <v>971.04255999999998</v>
      </c>
      <c r="AI74">
        <f>vsFISHMIP_Annual_tonnes!W83*1000/vsFISHMIP_Annual_kg_ha!$A$6</f>
        <v>505.89549199999993</v>
      </c>
      <c r="AJ74">
        <f>vsFISHMIP_Annual_tonnes!X83*1000/vsFISHMIP_Annual_kg_ha!$A$6</f>
        <v>5.9416175999999998</v>
      </c>
      <c r="AK74">
        <f>vsFISHMIP_Annual_tonnes!Y83*1000/vsFISHMIP_Annual_kg_ha!$A$6</f>
        <v>14.592803999999999</v>
      </c>
      <c r="AL74">
        <f>vsFISHMIP_Annual_tonnes!Z83*1000/vsFISHMIP_Annual_kg_ha!$A$6</f>
        <v>3451.9018000000001</v>
      </c>
      <c r="AM74">
        <f>vsFISHMIP_Annual_tonnes!AA83*1000/vsFISHMIP_Annual_kg_ha!$A$6</f>
        <v>382.44839999999999</v>
      </c>
      <c r="AO74">
        <f>vsFISHMIP_Annual_tonnes!AC83*1000/vsFISHMIP_Annual_kg_ha!$A$6</f>
        <v>15162</v>
      </c>
      <c r="AP74">
        <f>vsFISHMIP_Annual_tonnes!AD83*1000/vsFISHMIP_Annual_kg_ha!$A$6</f>
        <v>4535.5190000000002</v>
      </c>
      <c r="AQ74">
        <f>vsFISHMIP_Annual_tonnes!AE83*1000/vsFISHMIP_Annual_kg_ha!$A$6</f>
        <v>724.26980000000003</v>
      </c>
      <c r="AR74">
        <f>vsFISHMIP_Annual_tonnes!AF83*1000/vsFISHMIP_Annual_kg_ha!$A$6</f>
        <v>1809.6692</v>
      </c>
      <c r="AS74">
        <f>vsFISHMIP_Annual_tonnes!AG83*1000/vsFISHMIP_Annual_kg_ha!$A$6</f>
        <v>1984.0157999999999</v>
      </c>
      <c r="AT74">
        <f>vsFISHMIP_Annual_tonnes!AH83*1000/vsFISHMIP_Annual_kg_ha!$A$6</f>
        <v>1842.2619999999999</v>
      </c>
      <c r="AU74">
        <f t="shared" si="24"/>
        <v>382.44839999999999</v>
      </c>
      <c r="AV74">
        <f t="shared" si="25"/>
        <v>1767.0607651999999</v>
      </c>
      <c r="AW74">
        <f t="shared" si="26"/>
        <v>4535.5190000000002</v>
      </c>
      <c r="AX74">
        <f>FishBiomass_Calculations!AQ73</f>
        <v>1176.8651842553681</v>
      </c>
      <c r="AY74">
        <f>FishBiomass_Calculations!AR73</f>
        <v>146.75825837734411</v>
      </c>
      <c r="AZ74">
        <f>FishBiomass_Calculations!AS73</f>
        <v>732.15880651122882</v>
      </c>
      <c r="BA74">
        <f>FishBiomass_Calculations!AT73</f>
        <v>1325.7092773608338</v>
      </c>
      <c r="BB74">
        <f t="shared" si="27"/>
        <v>0.66600153624154967</v>
      </c>
      <c r="BC74">
        <f t="shared" si="28"/>
        <v>0.38373348764786075</v>
      </c>
      <c r="BD74">
        <f t="shared" si="29"/>
        <v>0.41433708502285799</v>
      </c>
      <c r="BE74">
        <f t="shared" si="30"/>
        <v>0.29229494515640519</v>
      </c>
      <c r="BH74">
        <v>2095</v>
      </c>
      <c r="BI74">
        <f>vsFISHMIP_Annual_tonnes!AL83/SUM(vsFISHMIP_Annual_tonnes!AL83:AM83)</f>
        <v>0.63610762863523951</v>
      </c>
      <c r="BJ74">
        <f>vsFISHMIP_Annual_tonnes!AP83/SUM(vsFISHMIP_Annual_tonnes!AP83:AQ83)</f>
        <v>0.8904377099455506</v>
      </c>
      <c r="BM74">
        <v>2095</v>
      </c>
      <c r="BN74">
        <f>vsFISHMIP_Annual_tonnes!AU83/SUM(vsFISHMIP_Annual_tonnes!AU83:AV83)</f>
        <v>0.76581491253340916</v>
      </c>
      <c r="BO74">
        <f>vsFISHMIP_Annual_tonnes!AY83/SUM(vsFISHMIP_Annual_tonnes!AY83:AZ83)</f>
        <v>0.90138507432454473</v>
      </c>
      <c r="BP74" s="5"/>
    </row>
    <row r="75" spans="4:68" x14ac:dyDescent="0.2">
      <c r="D75">
        <v>2096</v>
      </c>
      <c r="E75">
        <f>vsFISHMIP_Annual_tonnes!D84*1000/vsFISHMIP_Annual_kg_ha!$A$6</f>
        <v>896.77455999999995</v>
      </c>
      <c r="F75">
        <f>vsFISHMIP_Annual_tonnes!E84*1000/vsFISHMIP_Annual_kg_ha!$A$6</f>
        <v>1496.22576</v>
      </c>
      <c r="G75">
        <f>vsFISHMIP_Annual_tonnes!F84*1000/vsFISHMIP_Annual_kg_ha!$A$6</f>
        <v>656.7038</v>
      </c>
      <c r="H75">
        <f>vsFISHMIP_Annual_tonnes!G84*1000/vsFISHMIP_Annual_kg_ha!$A$6</f>
        <v>6.7160991999999995</v>
      </c>
      <c r="I75">
        <f>vsFISHMIP_Annual_tonnes!H84*1000/vsFISHMIP_Annual_kg_ha!$A$6</f>
        <v>7.5431547999999999</v>
      </c>
      <c r="J75">
        <f>vsFISHMIP_Annual_tonnes!I84*1000/vsFISHMIP_Annual_kg_ha!$A$6</f>
        <v>4134.326</v>
      </c>
      <c r="K75">
        <f>vsFISHMIP_Annual_tonnes!J84*1000/vsFISHMIP_Annual_kg_ha!$A$6</f>
        <v>10834.388000000001</v>
      </c>
      <c r="L75">
        <f>vsFISHMIP_Annual_tonnes!K84*1000/vsFISHMIP_Annual_kg_ha!$A$6</f>
        <v>6405.7849999999999</v>
      </c>
      <c r="M75">
        <f>vsFISHMIP_Annual_tonnes!L84*1000/vsFISHMIP_Annual_kg_ha!$A$6</f>
        <v>25462.09</v>
      </c>
      <c r="N75">
        <f>vsFISHMIP_Annual_tonnes!M84*1000/vsFISHMIP_Annual_kg_ha!$A$6</f>
        <v>2690.8778000000002</v>
      </c>
      <c r="O75">
        <f>vsFISHMIP_Annual_tonnes!N84*1000/vsFISHMIP_Annual_kg_ha!$A$6</f>
        <v>1053.8399999999999</v>
      </c>
      <c r="P75">
        <f>vsFISHMIP_Annual_tonnes!O84*1000/vsFISHMIP_Annual_kg_ha!$A$6</f>
        <v>1470.3234</v>
      </c>
      <c r="Q75">
        <f>vsFISHMIP_Annual_tonnes!P84*1000/vsFISHMIP_Annual_kg_ha!$A$6</f>
        <v>3084.4767999999999</v>
      </c>
      <c r="R75">
        <f>vsFISHMIP_Annual_tonnes!Q84*1000/vsFISHMIP_Annual_kg_ha!$A$6</f>
        <v>1233.7578799999999</v>
      </c>
      <c r="S75">
        <f t="shared" si="17"/>
        <v>656.7038</v>
      </c>
      <c r="T75">
        <f t="shared" si="18"/>
        <v>3087.0435454545454</v>
      </c>
      <c r="U75">
        <f t="shared" si="19"/>
        <v>10834.388000000001</v>
      </c>
      <c r="V75">
        <f>FishBiomass_Calculations!P74</f>
        <v>1733.8865686143636</v>
      </c>
      <c r="W75">
        <f>FishBiomass_Calculations!Q74</f>
        <v>320.47535184661126</v>
      </c>
      <c r="X75">
        <f>FishBiomass_Calculations!R74</f>
        <v>917.40603735766354</v>
      </c>
      <c r="Y75">
        <f>FishBiomass_Calculations!S74</f>
        <v>1520.8609508594561</v>
      </c>
      <c r="Z75">
        <f t="shared" si="20"/>
        <v>0.56166573068507231</v>
      </c>
      <c r="AA75">
        <f t="shared" si="21"/>
        <v>0.48800593486227928</v>
      </c>
      <c r="AB75">
        <f t="shared" si="22"/>
        <v>0.29717949353467316</v>
      </c>
      <c r="AC75">
        <f t="shared" si="23"/>
        <v>0.14037349879471328</v>
      </c>
      <c r="AF75">
        <v>2096</v>
      </c>
      <c r="AG75">
        <f>vsFISHMIP_Annual_tonnes!U84*1000/vsFISHMIP_Annual_kg_ha!$A$6</f>
        <v>1370.1538</v>
      </c>
      <c r="AH75">
        <f>vsFISHMIP_Annual_tonnes!V84*1000/vsFISHMIP_Annual_kg_ha!$A$6</f>
        <v>961.56150000000002</v>
      </c>
      <c r="AI75">
        <f>vsFISHMIP_Annual_tonnes!W84*1000/vsFISHMIP_Annual_kg_ha!$A$6</f>
        <v>514.11709399999995</v>
      </c>
      <c r="AJ75">
        <f>vsFISHMIP_Annual_tonnes!X84*1000/vsFISHMIP_Annual_kg_ha!$A$6</f>
        <v>5.7465366000000007</v>
      </c>
      <c r="AK75">
        <f>vsFISHMIP_Annual_tonnes!Y84*1000/vsFISHMIP_Annual_kg_ha!$A$6</f>
        <v>15.552332</v>
      </c>
      <c r="AL75">
        <f>vsFISHMIP_Annual_tonnes!Z84*1000/vsFISHMIP_Annual_kg_ha!$A$6</f>
        <v>3573.2636000000002</v>
      </c>
      <c r="AM75">
        <f>vsFISHMIP_Annual_tonnes!AA84*1000/vsFISHMIP_Annual_kg_ha!$A$6</f>
        <v>392.65584000000001</v>
      </c>
      <c r="AO75">
        <f>vsFISHMIP_Annual_tonnes!AC84*1000/vsFISHMIP_Annual_kg_ha!$A$6</f>
        <v>12968.326999999999</v>
      </c>
      <c r="AP75">
        <f>vsFISHMIP_Annual_tonnes!AD84*1000/vsFISHMIP_Annual_kg_ha!$A$6</f>
        <v>5477.8116</v>
      </c>
      <c r="AQ75">
        <f>vsFISHMIP_Annual_tonnes!AE84*1000/vsFISHMIP_Annual_kg_ha!$A$6</f>
        <v>613.22568000000001</v>
      </c>
      <c r="AR75">
        <f>vsFISHMIP_Annual_tonnes!AF84*1000/vsFISHMIP_Annual_kg_ha!$A$6</f>
        <v>2000.8610000000001</v>
      </c>
      <c r="AS75">
        <f>vsFISHMIP_Annual_tonnes!AG84*1000/vsFISHMIP_Annual_kg_ha!$A$6</f>
        <v>1716.4068</v>
      </c>
      <c r="AT75">
        <f>vsFISHMIP_Annual_tonnes!AH84*1000/vsFISHMIP_Annual_kg_ha!$A$6</f>
        <v>2127.0902000000001</v>
      </c>
      <c r="AU75">
        <f t="shared" si="24"/>
        <v>392.65584000000001</v>
      </c>
      <c r="AV75">
        <f t="shared" si="25"/>
        <v>1874.7147113999999</v>
      </c>
      <c r="AW75">
        <f t="shared" si="26"/>
        <v>5477.8116</v>
      </c>
      <c r="AX75">
        <f>FishBiomass_Calculations!AQ74</f>
        <v>1176.8651843150019</v>
      </c>
      <c r="AY75">
        <f>FishBiomass_Calculations!AR74</f>
        <v>146.75836037428815</v>
      </c>
      <c r="AZ75">
        <f>FishBiomass_Calculations!AS74</f>
        <v>732.15891527802353</v>
      </c>
      <c r="BA75">
        <f>FishBiomass_Calculations!AT74</f>
        <v>1325.7093919429622</v>
      </c>
      <c r="BB75">
        <f t="shared" si="27"/>
        <v>0.62775694731500886</v>
      </c>
      <c r="BC75">
        <f t="shared" si="28"/>
        <v>0.37375825194472628</v>
      </c>
      <c r="BD75">
        <f t="shared" si="29"/>
        <v>0.39054417764250737</v>
      </c>
      <c r="BE75">
        <f t="shared" si="30"/>
        <v>0.24201441903240378</v>
      </c>
      <c r="BH75">
        <v>2096</v>
      </c>
      <c r="BI75">
        <f>vsFISHMIP_Annual_tonnes!AL84/SUM(vsFISHMIP_Annual_tonnes!AL84:AM84)</f>
        <v>0.63999152444356522</v>
      </c>
      <c r="BJ75">
        <f>vsFISHMIP_Annual_tonnes!AP84/SUM(vsFISHMIP_Annual_tonnes!AP84:AQ84)</f>
        <v>0.89061103460259639</v>
      </c>
      <c r="BM75">
        <v>2096</v>
      </c>
      <c r="BN75">
        <f>vsFISHMIP_Annual_tonnes!AU84/SUM(vsFISHMIP_Annual_tonnes!AU84:AV84)</f>
        <v>0.76338014380627861</v>
      </c>
      <c r="BO75">
        <f>vsFISHMIP_Annual_tonnes!AY84/SUM(vsFISHMIP_Annual_tonnes!AY84:AZ84)</f>
        <v>0.90600388601674287</v>
      </c>
      <c r="BP75" s="5"/>
    </row>
    <row r="76" spans="4:68" x14ac:dyDescent="0.2">
      <c r="D76">
        <v>2097</v>
      </c>
      <c r="E76">
        <f>vsFISHMIP_Annual_tonnes!D85*1000/vsFISHMIP_Annual_kg_ha!$A$6</f>
        <v>1073.85212</v>
      </c>
      <c r="F76">
        <f>vsFISHMIP_Annual_tonnes!E85*1000/vsFISHMIP_Annual_kg_ha!$A$6</f>
        <v>1514.27072</v>
      </c>
      <c r="G76">
        <f>vsFISHMIP_Annual_tonnes!F85*1000/vsFISHMIP_Annual_kg_ha!$A$6</f>
        <v>632.99659999999994</v>
      </c>
      <c r="H76">
        <f>vsFISHMIP_Annual_tonnes!G85*1000/vsFISHMIP_Annual_kg_ha!$A$6</f>
        <v>6.6020459999999996</v>
      </c>
      <c r="I76">
        <f>vsFISHMIP_Annual_tonnes!H85*1000/vsFISHMIP_Annual_kg_ha!$A$6</f>
        <v>7.0080738</v>
      </c>
      <c r="J76">
        <f>vsFISHMIP_Annual_tonnes!I85*1000/vsFISHMIP_Annual_kg_ha!$A$6</f>
        <v>4126.2442000000001</v>
      </c>
      <c r="K76">
        <f>vsFISHMIP_Annual_tonnes!J85*1000/vsFISHMIP_Annual_kg_ha!$A$6</f>
        <v>10919.382</v>
      </c>
      <c r="L76">
        <f>vsFISHMIP_Annual_tonnes!K85*1000/vsFISHMIP_Annual_kg_ha!$A$6</f>
        <v>6364.2129999999997</v>
      </c>
      <c r="M76">
        <f>vsFISHMIP_Annual_tonnes!L85*1000/vsFISHMIP_Annual_kg_ha!$A$6</f>
        <v>23433.132000000001</v>
      </c>
      <c r="N76">
        <f>vsFISHMIP_Annual_tonnes!M85*1000/vsFISHMIP_Annual_kg_ha!$A$6</f>
        <v>2806.4070000000002</v>
      </c>
      <c r="O76">
        <f>vsFISHMIP_Annual_tonnes!N85*1000/vsFISHMIP_Annual_kg_ha!$A$6</f>
        <v>1032.9974400000001</v>
      </c>
      <c r="P76">
        <f>vsFISHMIP_Annual_tonnes!O85*1000/vsFISHMIP_Annual_kg_ha!$A$6</f>
        <v>1293.8384000000001</v>
      </c>
      <c r="Q76">
        <f>vsFISHMIP_Annual_tonnes!P85*1000/vsFISHMIP_Annual_kg_ha!$A$6</f>
        <v>2789.547</v>
      </c>
      <c r="R76">
        <f>vsFISHMIP_Annual_tonnes!Q85*1000/vsFISHMIP_Annual_kg_ha!$A$6</f>
        <v>1224.8981200000001</v>
      </c>
      <c r="S76">
        <f t="shared" si="17"/>
        <v>632.99659999999994</v>
      </c>
      <c r="T76">
        <f t="shared" si="18"/>
        <v>3070.7860545454546</v>
      </c>
      <c r="U76">
        <f t="shared" si="19"/>
        <v>10919.382</v>
      </c>
      <c r="V76">
        <f>FishBiomass_Calculations!P75</f>
        <v>1773.3090742142722</v>
      </c>
      <c r="W76">
        <f>FishBiomass_Calculations!Q75</f>
        <v>332.81993896196047</v>
      </c>
      <c r="X76">
        <f>FishBiomass_Calculations!R75</f>
        <v>930.56997265839755</v>
      </c>
      <c r="Y76">
        <f>FishBiomass_Calculations!S75</f>
        <v>1534.7287101346026</v>
      </c>
      <c r="Z76">
        <f t="shared" si="20"/>
        <v>0.57747724612379803</v>
      </c>
      <c r="AA76">
        <f t="shared" si="21"/>
        <v>0.52578471821485373</v>
      </c>
      <c r="AB76">
        <f t="shared" si="22"/>
        <v>0.30303966350275185</v>
      </c>
      <c r="AC76">
        <f t="shared" si="23"/>
        <v>0.14055087642639508</v>
      </c>
      <c r="AF76">
        <v>2097</v>
      </c>
      <c r="AG76">
        <f>vsFISHMIP_Annual_tonnes!U85*1000/vsFISHMIP_Annual_kg_ha!$A$6</f>
        <v>1442.4798000000001</v>
      </c>
      <c r="AH76">
        <f>vsFISHMIP_Annual_tonnes!V85*1000/vsFISHMIP_Annual_kg_ha!$A$6</f>
        <v>950.34559999999999</v>
      </c>
      <c r="AI76">
        <f>vsFISHMIP_Annual_tonnes!W85*1000/vsFISHMIP_Annual_kg_ha!$A$6</f>
        <v>560.69888400000002</v>
      </c>
      <c r="AJ76">
        <f>vsFISHMIP_Annual_tonnes!X85*1000/vsFISHMIP_Annual_kg_ha!$A$6</f>
        <v>6.0952636000000009</v>
      </c>
      <c r="AK76">
        <f>vsFISHMIP_Annual_tonnes!Y85*1000/vsFISHMIP_Annual_kg_ha!$A$6</f>
        <v>14.319141999999999</v>
      </c>
      <c r="AL76">
        <f>vsFISHMIP_Annual_tonnes!Z85*1000/vsFISHMIP_Annual_kg_ha!$A$6</f>
        <v>3528.3609999999999</v>
      </c>
      <c r="AM76">
        <f>vsFISHMIP_Annual_tonnes!AA85*1000/vsFISHMIP_Annual_kg_ha!$A$6</f>
        <v>386.70695999999998</v>
      </c>
      <c r="AO76">
        <f>vsFISHMIP_Annual_tonnes!AC85*1000/vsFISHMIP_Annual_kg_ha!$A$6</f>
        <v>14946.675999999999</v>
      </c>
      <c r="AP76">
        <f>vsFISHMIP_Annual_tonnes!AD85*1000/vsFISHMIP_Annual_kg_ha!$A$6</f>
        <v>3790.4119999999998</v>
      </c>
      <c r="AQ76">
        <f>vsFISHMIP_Annual_tonnes!AE85*1000/vsFISHMIP_Annual_kg_ha!$A$6</f>
        <v>639.21339999999998</v>
      </c>
      <c r="AR76">
        <f>vsFISHMIP_Annual_tonnes!AF85*1000/vsFISHMIP_Annual_kg_ha!$A$6</f>
        <v>2231.623</v>
      </c>
      <c r="AS76">
        <f>vsFISHMIP_Annual_tonnes!AG85*1000/vsFISHMIP_Annual_kg_ha!$A$6</f>
        <v>2029.1574000000001</v>
      </c>
      <c r="AT76">
        <f>vsFISHMIP_Annual_tonnes!AH85*1000/vsFISHMIP_Annual_kg_ha!$A$6</f>
        <v>1631.53612</v>
      </c>
      <c r="AU76">
        <f t="shared" si="24"/>
        <v>386.70695999999998</v>
      </c>
      <c r="AV76">
        <f t="shared" si="25"/>
        <v>1719.0534164000001</v>
      </c>
      <c r="AW76">
        <f t="shared" si="26"/>
        <v>3790.4119999999998</v>
      </c>
      <c r="AX76">
        <f>FishBiomass_Calculations!AQ75</f>
        <v>1176.8651842690406</v>
      </c>
      <c r="AY76">
        <f>FishBiomass_Calculations!AR75</f>
        <v>146.758281872471</v>
      </c>
      <c r="AZ76">
        <f>FishBiomass_Calculations!AS75</f>
        <v>732.15883156579946</v>
      </c>
      <c r="BA76">
        <f>FishBiomass_Calculations!AT75</f>
        <v>1325.7093037549739</v>
      </c>
      <c r="BB76">
        <f t="shared" si="27"/>
        <v>0.68460070701793729</v>
      </c>
      <c r="BC76">
        <f t="shared" si="28"/>
        <v>0.37950773338155336</v>
      </c>
      <c r="BD76">
        <f t="shared" si="29"/>
        <v>0.42590813326735866</v>
      </c>
      <c r="BE76">
        <f t="shared" si="30"/>
        <v>0.3497533523413745</v>
      </c>
      <c r="BH76">
        <v>2097</v>
      </c>
      <c r="BI76">
        <f>vsFISHMIP_Annual_tonnes!AL85/SUM(vsFISHMIP_Annual_tonnes!AL85:AM85)</f>
        <v>0.64943393807545746</v>
      </c>
      <c r="BJ76">
        <f>vsFISHMIP_Annual_tonnes!AP85/SUM(vsFISHMIP_Annual_tonnes!AP85:AQ85)</f>
        <v>0.89082693105456312</v>
      </c>
      <c r="BM76">
        <v>2097</v>
      </c>
      <c r="BN76">
        <f>vsFISHMIP_Annual_tonnes!AU85/SUM(vsFISHMIP_Annual_tonnes!AU85:AV85)</f>
        <v>0.79144209250649811</v>
      </c>
      <c r="BO76">
        <f>vsFISHMIP_Annual_tonnes!AY85/SUM(vsFISHMIP_Annual_tonnes!AY85:AZ85)</f>
        <v>0.90635917976443348</v>
      </c>
      <c r="BP76" s="5"/>
    </row>
    <row r="77" spans="4:68" x14ac:dyDescent="0.2">
      <c r="D77">
        <v>2098</v>
      </c>
      <c r="E77">
        <f>vsFISHMIP_Annual_tonnes!D86*1000/vsFISHMIP_Annual_kg_ha!$A$6</f>
        <v>926.04467999999997</v>
      </c>
      <c r="F77">
        <f>vsFISHMIP_Annual_tonnes!E86*1000/vsFISHMIP_Annual_kg_ha!$A$6</f>
        <v>1471.6121800000003</v>
      </c>
      <c r="G77">
        <f>vsFISHMIP_Annual_tonnes!F86*1000/vsFISHMIP_Annual_kg_ha!$A$6</f>
        <v>627.19068000000004</v>
      </c>
      <c r="H77">
        <f>vsFISHMIP_Annual_tonnes!G86*1000/vsFISHMIP_Annual_kg_ha!$A$6</f>
        <v>6.4721869999999999</v>
      </c>
      <c r="I77">
        <f>vsFISHMIP_Annual_tonnes!H86*1000/vsFISHMIP_Annual_kg_ha!$A$6</f>
        <v>7.9693753999999997</v>
      </c>
      <c r="J77">
        <f>vsFISHMIP_Annual_tonnes!I86*1000/vsFISHMIP_Annual_kg_ha!$A$6</f>
        <v>4230.7259999999997</v>
      </c>
      <c r="K77">
        <f>vsFISHMIP_Annual_tonnes!J86*1000/vsFISHMIP_Annual_kg_ha!$A$6</f>
        <v>10679.236999999999</v>
      </c>
      <c r="L77">
        <f>vsFISHMIP_Annual_tonnes!K86*1000/vsFISHMIP_Annual_kg_ha!$A$6</f>
        <v>6305.6956</v>
      </c>
      <c r="M77">
        <f>vsFISHMIP_Annual_tonnes!L86*1000/vsFISHMIP_Annual_kg_ha!$A$6</f>
        <v>21737.022000000001</v>
      </c>
      <c r="N77">
        <f>vsFISHMIP_Annual_tonnes!M86*1000/vsFISHMIP_Annual_kg_ha!$A$6</f>
        <v>4897.8955999999998</v>
      </c>
      <c r="O77">
        <f>vsFISHMIP_Annual_tonnes!N86*1000/vsFISHMIP_Annual_kg_ha!$A$6</f>
        <v>1006.25644</v>
      </c>
      <c r="P77">
        <f>vsFISHMIP_Annual_tonnes!O86*1000/vsFISHMIP_Annual_kg_ha!$A$6</f>
        <v>1012.34956</v>
      </c>
      <c r="Q77">
        <f>vsFISHMIP_Annual_tonnes!P86*1000/vsFISHMIP_Annual_kg_ha!$A$6</f>
        <v>2678.4548</v>
      </c>
      <c r="R77">
        <f>vsFISHMIP_Annual_tonnes!Q86*1000/vsFISHMIP_Annual_kg_ha!$A$6</f>
        <v>1932.9008799999999</v>
      </c>
      <c r="S77">
        <f t="shared" si="17"/>
        <v>627.19068000000004</v>
      </c>
      <c r="T77">
        <f t="shared" si="18"/>
        <v>3251.669401818182</v>
      </c>
      <c r="U77">
        <f t="shared" si="19"/>
        <v>10679.236999999999</v>
      </c>
      <c r="V77">
        <f>FishBiomass_Calculations!P76</f>
        <v>1790.6479748843685</v>
      </c>
      <c r="W77">
        <f>FishBiomass_Calculations!Q76</f>
        <v>338.76278301535933</v>
      </c>
      <c r="X77">
        <f>FishBiomass_Calculations!R76</f>
        <v>936.9072615357245</v>
      </c>
      <c r="Y77">
        <f>FishBiomass_Calculations!S76</f>
        <v>1541.4048289850903</v>
      </c>
      <c r="Z77">
        <f t="shared" si="20"/>
        <v>0.55068574126358649</v>
      </c>
      <c r="AA77">
        <f t="shared" si="21"/>
        <v>0.54012725924970584</v>
      </c>
      <c r="AB77">
        <f t="shared" si="22"/>
        <v>0.28813115534188366</v>
      </c>
      <c r="AC77">
        <f t="shared" si="23"/>
        <v>0.14433660653706723</v>
      </c>
      <c r="AF77">
        <v>2098</v>
      </c>
      <c r="AG77">
        <f>vsFISHMIP_Annual_tonnes!U86*1000/vsFISHMIP_Annual_kg_ha!$A$6</f>
        <v>1190.3882000000001</v>
      </c>
      <c r="AH77">
        <f>vsFISHMIP_Annual_tonnes!V86*1000/vsFISHMIP_Annual_kg_ha!$A$6</f>
        <v>972.00376000000006</v>
      </c>
      <c r="AI77">
        <f>vsFISHMIP_Annual_tonnes!W86*1000/vsFISHMIP_Annual_kg_ha!$A$6</f>
        <v>515.31233999999995</v>
      </c>
      <c r="AJ77">
        <f>vsFISHMIP_Annual_tonnes!X86*1000/vsFISHMIP_Annual_kg_ha!$A$6</f>
        <v>5.9855711999999999</v>
      </c>
      <c r="AK77">
        <f>vsFISHMIP_Annual_tonnes!Y86*1000/vsFISHMIP_Annual_kg_ha!$A$6</f>
        <v>14.470368000000001</v>
      </c>
      <c r="AL77">
        <f>vsFISHMIP_Annual_tonnes!Z86*1000/vsFISHMIP_Annual_kg_ha!$A$6</f>
        <v>3521.8449999999998</v>
      </c>
      <c r="AM77">
        <f>vsFISHMIP_Annual_tonnes!AA86*1000/vsFISHMIP_Annual_kg_ha!$A$6</f>
        <v>396.70089999999999</v>
      </c>
      <c r="AO77">
        <f>vsFISHMIP_Annual_tonnes!AC86*1000/vsFISHMIP_Annual_kg_ha!$A$6</f>
        <v>14535.397999999999</v>
      </c>
      <c r="AP77">
        <f>vsFISHMIP_Annual_tonnes!AD86*1000/vsFISHMIP_Annual_kg_ha!$A$6</f>
        <v>4596.6603999999998</v>
      </c>
      <c r="AQ77">
        <f>vsFISHMIP_Annual_tonnes!AE86*1000/vsFISHMIP_Annual_kg_ha!$A$6</f>
        <v>672.90819999999997</v>
      </c>
      <c r="AR77">
        <f>vsFISHMIP_Annual_tonnes!AF86*1000/vsFISHMIP_Annual_kg_ha!$A$6</f>
        <v>1436.3130000000001</v>
      </c>
      <c r="AS77">
        <f>vsFISHMIP_Annual_tonnes!AG86*1000/vsFISHMIP_Annual_kg_ha!$A$6</f>
        <v>1950.8398</v>
      </c>
      <c r="AT77">
        <f>vsFISHMIP_Annual_tonnes!AH86*1000/vsFISHMIP_Annual_kg_ha!$A$6</f>
        <v>1776.6712</v>
      </c>
      <c r="AU77">
        <f t="shared" si="24"/>
        <v>396.70089999999999</v>
      </c>
      <c r="AV77">
        <f t="shared" si="25"/>
        <v>1702.9642799999997</v>
      </c>
      <c r="AW77">
        <f t="shared" si="26"/>
        <v>4596.6603999999998</v>
      </c>
      <c r="AX77">
        <f>FishBiomass_Calculations!AQ76</f>
        <v>1176.865184526112</v>
      </c>
      <c r="AY77">
        <f>FishBiomass_Calculations!AR76</f>
        <v>146.75871186723262</v>
      </c>
      <c r="AZ77">
        <f>FishBiomass_Calculations!AS76</f>
        <v>732.15929010063496</v>
      </c>
      <c r="BA77">
        <f>FishBiomass_Calculations!AT76</f>
        <v>1325.7097868058681</v>
      </c>
      <c r="BB77">
        <f t="shared" si="27"/>
        <v>0.69106862565908445</v>
      </c>
      <c r="BC77">
        <f t="shared" si="28"/>
        <v>0.36994801843714653</v>
      </c>
      <c r="BD77">
        <f t="shared" si="29"/>
        <v>0.42993226499186177</v>
      </c>
      <c r="BE77">
        <f t="shared" si="30"/>
        <v>0.2884071633409917</v>
      </c>
      <c r="BH77">
        <v>2098</v>
      </c>
      <c r="BI77">
        <f>vsFISHMIP_Annual_tonnes!AL86/SUM(vsFISHMIP_Annual_tonnes!AL86:AM86)</f>
        <v>0.66313665279659961</v>
      </c>
      <c r="BJ77">
        <f>vsFISHMIP_Annual_tonnes!AP86/SUM(vsFISHMIP_Annual_tonnes!AP86:AQ86)</f>
        <v>0.8935820479539327</v>
      </c>
      <c r="BM77">
        <v>2098</v>
      </c>
      <c r="BN77">
        <f>vsFISHMIP_Annual_tonnes!AU86/SUM(vsFISHMIP_Annual_tonnes!AU86:AV86)</f>
        <v>0.78082063903107379</v>
      </c>
      <c r="BO77">
        <f>vsFISHMIP_Annual_tonnes!AY86/SUM(vsFISHMIP_Annual_tonnes!AY86:AZ86)</f>
        <v>0.90807459262886814</v>
      </c>
      <c r="BP77" s="5"/>
    </row>
    <row r="78" spans="4:68" x14ac:dyDescent="0.2">
      <c r="D78">
        <v>2099</v>
      </c>
      <c r="E78">
        <f>vsFISHMIP_Annual_tonnes!D87*1000/vsFISHMIP_Annual_kg_ha!$A$6</f>
        <v>1180.0331200000001</v>
      </c>
      <c r="F78">
        <f>vsFISHMIP_Annual_tonnes!E87*1000/vsFISHMIP_Annual_kg_ha!$A$6</f>
        <v>1433.02522</v>
      </c>
      <c r="G78">
        <f>vsFISHMIP_Annual_tonnes!F87*1000/vsFISHMIP_Annual_kg_ha!$A$6</f>
        <v>691.29831999999999</v>
      </c>
      <c r="H78">
        <f>vsFISHMIP_Annual_tonnes!G87*1000/vsFISHMIP_Annual_kg_ha!$A$6</f>
        <v>6.5644813999999991</v>
      </c>
      <c r="I78">
        <f>vsFISHMIP_Annual_tonnes!H87*1000/vsFISHMIP_Annual_kg_ha!$A$6</f>
        <v>7.8960074000000002</v>
      </c>
      <c r="J78">
        <f>vsFISHMIP_Annual_tonnes!I87*1000/vsFISHMIP_Annual_kg_ha!$A$6</f>
        <v>4258.2344000000003</v>
      </c>
      <c r="K78">
        <f>vsFISHMIP_Annual_tonnes!J87*1000/vsFISHMIP_Annual_kg_ha!$A$6</f>
        <v>10728.999</v>
      </c>
      <c r="L78">
        <f>vsFISHMIP_Annual_tonnes!K87*1000/vsFISHMIP_Annual_kg_ha!$A$6</f>
        <v>6367.6729999999998</v>
      </c>
      <c r="M78">
        <f>vsFISHMIP_Annual_tonnes!L87*1000/vsFISHMIP_Annual_kg_ha!$A$6</f>
        <v>22271.616000000002</v>
      </c>
      <c r="N78">
        <f>vsFISHMIP_Annual_tonnes!M87*1000/vsFISHMIP_Annual_kg_ha!$A$6</f>
        <v>4018.0918000000001</v>
      </c>
      <c r="O78">
        <f>vsFISHMIP_Annual_tonnes!N87*1000/vsFISHMIP_Annual_kg_ha!$A$6</f>
        <v>926.19367999999997</v>
      </c>
      <c r="P78">
        <f>vsFISHMIP_Annual_tonnes!O87*1000/vsFISHMIP_Annual_kg_ha!$A$6</f>
        <v>2332.4677999999999</v>
      </c>
      <c r="Q78">
        <f>vsFISHMIP_Annual_tonnes!P87*1000/vsFISHMIP_Annual_kg_ha!$A$6</f>
        <v>2801.5329999999999</v>
      </c>
      <c r="R78">
        <f>vsFISHMIP_Annual_tonnes!Q87*1000/vsFISHMIP_Annual_kg_ha!$A$6</f>
        <v>1595.7535</v>
      </c>
      <c r="S78">
        <f t="shared" si="17"/>
        <v>691.29831999999999</v>
      </c>
      <c r="T78">
        <f t="shared" si="18"/>
        <v>3303.0275309090907</v>
      </c>
      <c r="U78">
        <f t="shared" si="19"/>
        <v>10728.999</v>
      </c>
      <c r="V78">
        <f>FishBiomass_Calculations!P77</f>
        <v>1795.4856560453336</v>
      </c>
      <c r="W78">
        <f>FishBiomass_Calculations!Q77</f>
        <v>340.49323332684185</v>
      </c>
      <c r="X78">
        <f>FishBiomass_Calculations!R77</f>
        <v>938.75256715256182</v>
      </c>
      <c r="Y78">
        <f>FishBiomass_Calculations!S77</f>
        <v>1543.3487958535652</v>
      </c>
      <c r="Z78">
        <f t="shared" si="20"/>
        <v>0.54358785666892784</v>
      </c>
      <c r="AA78">
        <f t="shared" si="21"/>
        <v>0.49254167625756973</v>
      </c>
      <c r="AB78">
        <f t="shared" si="22"/>
        <v>0.28420973133523636</v>
      </c>
      <c r="AC78">
        <f t="shared" si="23"/>
        <v>0.14384834930579873</v>
      </c>
      <c r="AF78">
        <v>2099</v>
      </c>
      <c r="AG78">
        <f>vsFISHMIP_Annual_tonnes!U87*1000/vsFISHMIP_Annual_kg_ha!$A$6</f>
        <v>1282.5963999999999</v>
      </c>
      <c r="AH78">
        <f>vsFISHMIP_Annual_tonnes!V87*1000/vsFISHMIP_Annual_kg_ha!$A$6</f>
        <v>979.09019999999998</v>
      </c>
      <c r="AI78">
        <f>vsFISHMIP_Annual_tonnes!W87*1000/vsFISHMIP_Annual_kg_ha!$A$6</f>
        <v>520.81854799999996</v>
      </c>
      <c r="AJ78">
        <f>vsFISHMIP_Annual_tonnes!X87*1000/vsFISHMIP_Annual_kg_ha!$A$6</f>
        <v>5.7162705999999996</v>
      </c>
      <c r="AK78">
        <f>vsFISHMIP_Annual_tonnes!Y87*1000/vsFISHMIP_Annual_kg_ha!$A$6</f>
        <v>13.917868</v>
      </c>
      <c r="AL78">
        <f>vsFISHMIP_Annual_tonnes!Z87*1000/vsFISHMIP_Annual_kg_ha!$A$6</f>
        <v>3518.1203999999998</v>
      </c>
      <c r="AM78">
        <f>vsFISHMIP_Annual_tonnes!AA87*1000/vsFISHMIP_Annual_kg_ha!$A$6</f>
        <v>402.88650000000001</v>
      </c>
      <c r="AO78">
        <f>vsFISHMIP_Annual_tonnes!AC87*1000/vsFISHMIP_Annual_kg_ha!$A$6</f>
        <v>12780.598</v>
      </c>
      <c r="AP78">
        <f>vsFISHMIP_Annual_tonnes!AD87*1000/vsFISHMIP_Annual_kg_ha!$A$6</f>
        <v>3586.1016</v>
      </c>
      <c r="AQ78">
        <f>vsFISHMIP_Annual_tonnes!AE87*1000/vsFISHMIP_Annual_kg_ha!$A$6</f>
        <v>664.86688000000004</v>
      </c>
      <c r="AR78">
        <f>vsFISHMIP_Annual_tonnes!AF87*1000/vsFISHMIP_Annual_kg_ha!$A$6</f>
        <v>2258.4112</v>
      </c>
      <c r="AS78">
        <f>vsFISHMIP_Annual_tonnes!AG87*1000/vsFISHMIP_Annual_kg_ha!$A$6</f>
        <v>1725.8038799999999</v>
      </c>
      <c r="AT78">
        <f>vsFISHMIP_Annual_tonnes!AH87*1000/vsFISHMIP_Annual_kg_ha!$A$6</f>
        <v>1590.3561199999999</v>
      </c>
      <c r="AU78">
        <f t="shared" si="24"/>
        <v>402.88650000000001</v>
      </c>
      <c r="AV78">
        <f t="shared" si="25"/>
        <v>1652.9051727999999</v>
      </c>
      <c r="AW78">
        <f t="shared" si="26"/>
        <v>3586.1016</v>
      </c>
      <c r="AX78">
        <f>FishBiomass_Calculations!AQ77</f>
        <v>1176.8651843604393</v>
      </c>
      <c r="AY78">
        <f>FishBiomass_Calculations!AR77</f>
        <v>146.75843726232716</v>
      </c>
      <c r="AZ78">
        <f>FishBiomass_Calculations!AS77</f>
        <v>732.158997269358</v>
      </c>
      <c r="BA78">
        <f>FishBiomass_Calculations!AT77</f>
        <v>1325.7094783180517</v>
      </c>
      <c r="BB78">
        <f t="shared" si="27"/>
        <v>0.71199800431796401</v>
      </c>
      <c r="BC78">
        <f t="shared" si="28"/>
        <v>0.36426744818286827</v>
      </c>
      <c r="BD78">
        <f t="shared" si="29"/>
        <v>0.44295281381997864</v>
      </c>
      <c r="BE78">
        <f t="shared" si="30"/>
        <v>0.36967984351532363</v>
      </c>
      <c r="BH78">
        <v>2099</v>
      </c>
      <c r="BI78">
        <f>vsFISHMIP_Annual_tonnes!AL87/SUM(vsFISHMIP_Annual_tonnes!AL87:AM87)</f>
        <v>0.68987524601896999</v>
      </c>
      <c r="BJ78">
        <f>vsFISHMIP_Annual_tonnes!AP87/SUM(vsFISHMIP_Annual_tonnes!AP87:AQ87)</f>
        <v>0.89325590468876459</v>
      </c>
      <c r="BM78">
        <v>2099</v>
      </c>
      <c r="BN78">
        <f>vsFISHMIP_Annual_tonnes!AU87/SUM(vsFISHMIP_Annual_tonnes!AU87:AV87)</f>
        <v>0.75819894289720946</v>
      </c>
      <c r="BO78">
        <f>vsFISHMIP_Annual_tonnes!AY87/SUM(vsFISHMIP_Annual_tonnes!AY87:AZ87)</f>
        <v>0.90876692412155424</v>
      </c>
      <c r="BP78" s="5"/>
    </row>
    <row r="79" spans="4:68" x14ac:dyDescent="0.2">
      <c r="D79">
        <v>2100</v>
      </c>
      <c r="E79">
        <f>vsFISHMIP_Annual_tonnes!D88*1000/vsFISHMIP_Annual_kg_ha!$A$6</f>
        <v>1050.5488799999998</v>
      </c>
      <c r="F79">
        <f>vsFISHMIP_Annual_tonnes!E88*1000/vsFISHMIP_Annual_kg_ha!$A$6</f>
        <v>1447.0697999999998</v>
      </c>
      <c r="G79">
        <f>vsFISHMIP_Annual_tonnes!F88*1000/vsFISHMIP_Annual_kg_ha!$A$6</f>
        <v>655.83055999999999</v>
      </c>
      <c r="H79">
        <f>vsFISHMIP_Annual_tonnes!G88*1000/vsFISHMIP_Annual_kg_ha!$A$6</f>
        <v>6.4721978</v>
      </c>
      <c r="I79">
        <f>vsFISHMIP_Annual_tonnes!H88*1000/vsFISHMIP_Annual_kg_ha!$A$6</f>
        <v>8.3104940000000003</v>
      </c>
      <c r="J79">
        <f>vsFISHMIP_Annual_tonnes!I88*1000/vsFISHMIP_Annual_kg_ha!$A$6</f>
        <v>4238.8404</v>
      </c>
      <c r="K79">
        <f>vsFISHMIP_Annual_tonnes!J88*1000/vsFISHMIP_Annual_kg_ha!$A$6</f>
        <v>10536.873</v>
      </c>
      <c r="L79">
        <f>vsFISHMIP_Annual_tonnes!K88*1000/vsFISHMIP_Annual_kg_ha!$A$6</f>
        <v>6433.2150000000001</v>
      </c>
      <c r="M79">
        <f>vsFISHMIP_Annual_tonnes!L88*1000/vsFISHMIP_Annual_kg_ha!$A$6</f>
        <v>21734.045999999998</v>
      </c>
      <c r="N79">
        <f>vsFISHMIP_Annual_tonnes!M88*1000/vsFISHMIP_Annual_kg_ha!$A$6</f>
        <v>4105.3202000000001</v>
      </c>
      <c r="O79">
        <f>vsFISHMIP_Annual_tonnes!N88*1000/vsFISHMIP_Annual_kg_ha!$A$6</f>
        <v>938.40311999999994</v>
      </c>
      <c r="P79">
        <f>vsFISHMIP_Annual_tonnes!O88*1000/vsFISHMIP_Annual_kg_ha!$A$6</f>
        <v>2308.3775999999998</v>
      </c>
      <c r="Q79">
        <f>vsFISHMIP_Annual_tonnes!P88*1000/vsFISHMIP_Annual_kg_ha!$A$6</f>
        <v>2626.7898</v>
      </c>
      <c r="R79">
        <f>vsFISHMIP_Annual_tonnes!Q88*1000/vsFISHMIP_Annual_kg_ha!$A$6</f>
        <v>1668.63588</v>
      </c>
      <c r="S79">
        <f t="shared" si="17"/>
        <v>655.83055999999999</v>
      </c>
      <c r="T79">
        <f t="shared" si="18"/>
        <v>3273.6276581818183</v>
      </c>
      <c r="U79">
        <f t="shared" si="19"/>
        <v>10536.873</v>
      </c>
      <c r="V79">
        <f>FishBiomass_Calculations!P78</f>
        <v>1803.9508519228002</v>
      </c>
      <c r="W79">
        <f>FishBiomass_Calculations!Q78</f>
        <v>343.60917409695594</v>
      </c>
      <c r="X79">
        <f>FishBiomass_Calculations!R78</f>
        <v>942.07532248778887</v>
      </c>
      <c r="Y79">
        <f>FishBiomass_Calculations!S78</f>
        <v>1546.8492058803881</v>
      </c>
      <c r="Z79">
        <f t="shared" si="20"/>
        <v>0.5510555995622054</v>
      </c>
      <c r="AA79">
        <f t="shared" si="21"/>
        <v>0.5239297999424668</v>
      </c>
      <c r="AB79">
        <f t="shared" si="22"/>
        <v>0.28777717592080099</v>
      </c>
      <c r="AC79">
        <f t="shared" si="23"/>
        <v>0.14680344025028946</v>
      </c>
      <c r="AF79">
        <v>2100</v>
      </c>
      <c r="AG79">
        <f>vsFISHMIP_Annual_tonnes!U88*1000/vsFISHMIP_Annual_kg_ha!$A$6</f>
        <v>1296.3976</v>
      </c>
      <c r="AH79">
        <f>vsFISHMIP_Annual_tonnes!V88*1000/vsFISHMIP_Annual_kg_ha!$A$6</f>
        <v>931.78206</v>
      </c>
      <c r="AI79">
        <f>vsFISHMIP_Annual_tonnes!W88*1000/vsFISHMIP_Annual_kg_ha!$A$6</f>
        <v>543.655394</v>
      </c>
      <c r="AJ79">
        <f>vsFISHMIP_Annual_tonnes!X88*1000/vsFISHMIP_Annual_kg_ha!$A$6</f>
        <v>5.8937270000000002</v>
      </c>
      <c r="AK79">
        <f>vsFISHMIP_Annual_tonnes!Y88*1000/vsFISHMIP_Annual_kg_ha!$A$6</f>
        <v>18.592708999999999</v>
      </c>
      <c r="AL79">
        <f>vsFISHMIP_Annual_tonnes!Z88*1000/vsFISHMIP_Annual_kg_ha!$A$6</f>
        <v>3581.4537999999998</v>
      </c>
      <c r="AM79">
        <f>vsFISHMIP_Annual_tonnes!AA88*1000/vsFISHMIP_Annual_kg_ha!$A$6</f>
        <v>397.53912000000003</v>
      </c>
      <c r="AO79">
        <f>vsFISHMIP_Annual_tonnes!AC88*1000/vsFISHMIP_Annual_kg_ha!$A$6</f>
        <v>14050.571</v>
      </c>
      <c r="AP79">
        <f>vsFISHMIP_Annual_tonnes!AD88*1000/vsFISHMIP_Annual_kg_ha!$A$6</f>
        <v>6323.8775999999998</v>
      </c>
      <c r="AQ79">
        <f>vsFISHMIP_Annual_tonnes!AE88*1000/vsFISHMIP_Annual_kg_ha!$A$6</f>
        <v>607.97256000000004</v>
      </c>
      <c r="AR79">
        <f>vsFISHMIP_Annual_tonnes!AF88*1000/vsFISHMIP_Annual_kg_ha!$A$6</f>
        <v>2053.1091200000001</v>
      </c>
      <c r="AS79">
        <f>vsFISHMIP_Annual_tonnes!AG88*1000/vsFISHMIP_Annual_kg_ha!$A$6</f>
        <v>1935.1758</v>
      </c>
      <c r="AT79">
        <f>vsFISHMIP_Annual_tonnes!AH88*1000/vsFISHMIP_Annual_kg_ha!$A$6</f>
        <v>2535.6478000000002</v>
      </c>
      <c r="AU79">
        <f t="shared" si="24"/>
        <v>397.53912000000003</v>
      </c>
      <c r="AV79">
        <f t="shared" si="25"/>
        <v>2020.6610853999998</v>
      </c>
      <c r="AW79">
        <f t="shared" si="26"/>
        <v>6323.8775999999998</v>
      </c>
      <c r="AX79">
        <f>FishBiomass_Calculations!AQ78</f>
        <v>1176.8651843996595</v>
      </c>
      <c r="AY79">
        <f>FishBiomass_Calculations!AR78</f>
        <v>146.75850307116559</v>
      </c>
      <c r="AZ79">
        <f>FishBiomass_Calculations!AS78</f>
        <v>732.1590674461313</v>
      </c>
      <c r="BA79">
        <f>FishBiomass_Calculations!AT78</f>
        <v>1325.7095522469017</v>
      </c>
      <c r="BB79">
        <f t="shared" si="27"/>
        <v>0.58241591967249329</v>
      </c>
      <c r="BC79">
        <f t="shared" si="28"/>
        <v>0.36916744966172282</v>
      </c>
      <c r="BD79">
        <f t="shared" si="29"/>
        <v>0.36233640204992457</v>
      </c>
      <c r="BE79">
        <f t="shared" si="30"/>
        <v>0.20963554896238057</v>
      </c>
      <c r="BH79">
        <v>2100</v>
      </c>
      <c r="BI79">
        <f>vsFISHMIP_Annual_tonnes!AL88/SUM(vsFISHMIP_Annual_tonnes!AL88:AM88)</f>
        <v>0.6757406322012337</v>
      </c>
      <c r="BJ79">
        <f>vsFISHMIP_Annual_tonnes!AP88/SUM(vsFISHMIP_Annual_tonnes!AP88:AQ88)</f>
        <v>0.89224624124538821</v>
      </c>
      <c r="BM79">
        <v>2100</v>
      </c>
      <c r="BN79">
        <f>vsFISHMIP_Annual_tonnes!AU88/SUM(vsFISHMIP_Annual_tonnes!AU88:AV88)</f>
        <v>0.79660578163739271</v>
      </c>
      <c r="BO79">
        <f>vsFISHMIP_Annual_tonnes!AY88/SUM(vsFISHMIP_Annual_tonnes!AY88:AZ88)</f>
        <v>0.91096299818474824</v>
      </c>
      <c r="BP79" s="5"/>
    </row>
    <row r="80" spans="4:68" x14ac:dyDescent="0.2">
      <c r="AF80" s="5"/>
      <c r="BH80" s="5"/>
      <c r="BM80" s="5"/>
      <c r="BP80" s="5"/>
    </row>
    <row r="81" spans="25:68" x14ac:dyDescent="0.2">
      <c r="Y81" s="15" t="s">
        <v>81</v>
      </c>
      <c r="Z81">
        <f>AVERAGE(Z3:Z79)</f>
        <v>0.48078055829632266</v>
      </c>
      <c r="AA81">
        <f t="shared" ref="AA81:AC81" si="31">AVERAGE(AA3:AA79)</f>
        <v>0.4107411362360458</v>
      </c>
      <c r="AB81">
        <f t="shared" si="31"/>
        <v>0.27135032496106309</v>
      </c>
      <c r="AC81">
        <f t="shared" si="31"/>
        <v>0.1351260960153291</v>
      </c>
      <c r="AF81" s="5"/>
      <c r="BA81" s="15" t="s">
        <v>81</v>
      </c>
      <c r="BB81">
        <f>AVERAGE(BB3:BB79)</f>
        <v>0.74248158730613278</v>
      </c>
      <c r="BC81">
        <f t="shared" ref="BC81:BE81" si="32">AVERAGE(BC3:BC79)</f>
        <v>0.4288576693550944</v>
      </c>
      <c r="BD81">
        <f t="shared" si="32"/>
        <v>0.44077703652261097</v>
      </c>
      <c r="BE81">
        <f t="shared" si="32"/>
        <v>0.33542687991360415</v>
      </c>
      <c r="BH81" s="17" t="s">
        <v>81</v>
      </c>
      <c r="BI81">
        <f t="shared" ref="BI81:BJ81" si="33">AVERAGE(BI3:BI79)</f>
        <v>0.66404811816986042</v>
      </c>
      <c r="BJ81">
        <f t="shared" si="33"/>
        <v>0.88053164137329609</v>
      </c>
      <c r="BM81" s="17" t="s">
        <v>81</v>
      </c>
      <c r="BN81">
        <f t="shared" ref="BN81:BO81" si="34">AVERAGE(BN3:BN79)</f>
        <v>0.7082894805172496</v>
      </c>
      <c r="BO81">
        <f t="shared" si="34"/>
        <v>0.8831105801016087</v>
      </c>
      <c r="BP81" s="5"/>
    </row>
    <row r="82" spans="25:68" x14ac:dyDescent="0.2">
      <c r="Y82" s="15" t="s">
        <v>82</v>
      </c>
      <c r="Z82">
        <f>MIN(Z3:Z79)</f>
        <v>0.38516420845782751</v>
      </c>
      <c r="AA82">
        <f t="shared" ref="AA82:AC82" si="35">MIN(AA3:AA79)</f>
        <v>0.28494125175160884</v>
      </c>
      <c r="AB82">
        <f t="shared" si="35"/>
        <v>0.23746440312237169</v>
      </c>
      <c r="AC82">
        <f t="shared" si="35"/>
        <v>0.12272010169875427</v>
      </c>
      <c r="AF82" s="5"/>
      <c r="BA82" s="15" t="s">
        <v>82</v>
      </c>
      <c r="BB82">
        <f>MIN(BB3:BB79)</f>
        <v>0.58241591967249329</v>
      </c>
      <c r="BC82">
        <f t="shared" ref="BC82:BE82" si="36">MIN(BC3:BC79)</f>
        <v>0.29937963947423085</v>
      </c>
      <c r="BD82">
        <f t="shared" si="36"/>
        <v>0.36233640204992457</v>
      </c>
      <c r="BE82">
        <f t="shared" si="36"/>
        <v>0.20963554896238057</v>
      </c>
      <c r="BH82" s="17" t="s">
        <v>82</v>
      </c>
      <c r="BI82">
        <f t="shared" ref="BI82:BJ82" si="37">MIN(BI3:BI79)</f>
        <v>0.57226273599160216</v>
      </c>
      <c r="BJ82">
        <f t="shared" si="37"/>
        <v>0.85983505693607964</v>
      </c>
      <c r="BM82" s="17" t="s">
        <v>82</v>
      </c>
      <c r="BN82">
        <f t="shared" ref="BN82:BO82" si="38">MIN(BN3:BN79)</f>
        <v>0.60543951585248301</v>
      </c>
      <c r="BO82">
        <f t="shared" si="38"/>
        <v>0.85198856685309121</v>
      </c>
      <c r="BP82" s="5"/>
    </row>
    <row r="83" spans="25:68" x14ac:dyDescent="0.2">
      <c r="Y83" s="15" t="s">
        <v>83</v>
      </c>
      <c r="Z83">
        <f>MAX(Z3:Z79)</f>
        <v>0.5920974524383954</v>
      </c>
      <c r="AA83">
        <f t="shared" ref="AA83:AC83" si="39">MAX(AA3:AA79)</f>
        <v>0.60323869385875639</v>
      </c>
      <c r="AB83">
        <f t="shared" si="39"/>
        <v>0.30830617044006919</v>
      </c>
      <c r="AC83">
        <f t="shared" si="39"/>
        <v>0.14680344025028946</v>
      </c>
      <c r="AF83" s="5"/>
      <c r="BA83" s="15" t="s">
        <v>83</v>
      </c>
      <c r="BB83">
        <f>MAX(BB3:BB79)</f>
        <v>1.0531537857728375</v>
      </c>
      <c r="BC83">
        <f t="shared" ref="BC83:BE83" si="40">MAX(BC3:BC79)</f>
        <v>0.78742761592362764</v>
      </c>
      <c r="BD83">
        <f t="shared" si="40"/>
        <v>0.54829150084989375</v>
      </c>
      <c r="BE83">
        <f t="shared" si="40"/>
        <v>0.39390747624065131</v>
      </c>
      <c r="BH83" s="17" t="s">
        <v>83</v>
      </c>
      <c r="BI83">
        <f t="shared" ref="BI83:BJ83" si="41">MAX(BI3:BI79)</f>
        <v>0.73131021627005532</v>
      </c>
      <c r="BJ83">
        <f t="shared" si="41"/>
        <v>0.8946213621833522</v>
      </c>
      <c r="BM83" s="17" t="s">
        <v>83</v>
      </c>
      <c r="BN83">
        <f t="shared" ref="BN83:BO83" si="42">MAX(BN3:BN79)</f>
        <v>0.79912518097854002</v>
      </c>
      <c r="BO83">
        <f t="shared" si="42"/>
        <v>0.91096299818474824</v>
      </c>
      <c r="BP83" s="5"/>
    </row>
    <row r="84" spans="25:68" x14ac:dyDescent="0.2">
      <c r="Y84" s="15" t="s">
        <v>84</v>
      </c>
      <c r="Z84">
        <f>MEDIAN(Z3:Z79)</f>
        <v>0.47593194447612747</v>
      </c>
      <c r="AA84">
        <f t="shared" ref="AA84:AC84" si="43">MEDIAN(AA3:AA79)</f>
        <v>0.39441864644186608</v>
      </c>
      <c r="AB84">
        <f t="shared" si="43"/>
        <v>0.27235962887881354</v>
      </c>
      <c r="AC84">
        <f t="shared" si="43"/>
        <v>0.13602317399246242</v>
      </c>
      <c r="AF84" s="5"/>
      <c r="BA84" s="15" t="s">
        <v>84</v>
      </c>
      <c r="BB84">
        <f>MEDIAN(BB3:BB79)</f>
        <v>0.70417737797427993</v>
      </c>
      <c r="BC84">
        <f t="shared" ref="BC84:BE84" si="44">MEDIAN(BC3:BC79)</f>
        <v>0.35821207498184943</v>
      </c>
      <c r="BD84">
        <f t="shared" si="44"/>
        <v>0.43784569133523404</v>
      </c>
      <c r="BE84">
        <f t="shared" si="44"/>
        <v>0.34315087995318905</v>
      </c>
      <c r="BH84" s="17" t="s">
        <v>84</v>
      </c>
      <c r="BI84">
        <f t="shared" ref="BI84:BJ84" si="45">MEDIAN(BI3:BI79)</f>
        <v>0.66252810581293897</v>
      </c>
      <c r="BJ84">
        <f t="shared" si="45"/>
        <v>0.87945845476547446</v>
      </c>
      <c r="BM84" s="17" t="s">
        <v>84</v>
      </c>
      <c r="BN84">
        <f t="shared" ref="BN84:BO84" si="46">MEDIAN(BN3:BN79)</f>
        <v>0.71753983505420482</v>
      </c>
      <c r="BO84">
        <f t="shared" si="46"/>
        <v>0.88456973584071852</v>
      </c>
      <c r="BP84" s="5"/>
    </row>
    <row r="85" spans="25:68" x14ac:dyDescent="0.2">
      <c r="AF85" s="5"/>
      <c r="BH85" s="5"/>
      <c r="BM85" s="5"/>
      <c r="BP85" s="5"/>
    </row>
    <row r="86" spans="25:68" x14ac:dyDescent="0.2">
      <c r="AF86" s="5"/>
      <c r="BH86" s="5"/>
      <c r="BM86" s="5"/>
      <c r="BP86" s="5"/>
    </row>
    <row r="87" spans="25:68" x14ac:dyDescent="0.2">
      <c r="AF87" s="5"/>
      <c r="BH87" s="5"/>
      <c r="BM87" s="5"/>
      <c r="BP87" s="5"/>
    </row>
    <row r="88" spans="25:68" x14ac:dyDescent="0.2">
      <c r="AF88" s="5"/>
      <c r="BH88" s="5"/>
      <c r="BM88" s="5"/>
      <c r="BP88" s="5"/>
    </row>
    <row r="89" spans="25:68" x14ac:dyDescent="0.2">
      <c r="AF89" s="5"/>
      <c r="BH89" s="5"/>
      <c r="BM89" s="5"/>
      <c r="BP89" s="5"/>
    </row>
    <row r="90" spans="25:68" x14ac:dyDescent="0.2">
      <c r="AF90" s="5"/>
      <c r="BH90" s="5"/>
      <c r="BM90" s="5"/>
      <c r="BP90" s="5"/>
    </row>
    <row r="91" spans="25:68" x14ac:dyDescent="0.2">
      <c r="AF91" s="5"/>
      <c r="BH91" s="5"/>
      <c r="BM91" s="5"/>
      <c r="BP91" s="5"/>
    </row>
    <row r="92" spans="25:68" x14ac:dyDescent="0.2">
      <c r="AF92" s="5"/>
      <c r="BH92" s="5"/>
      <c r="BM92" s="5"/>
      <c r="BP92" s="5"/>
    </row>
    <row r="93" spans="25:68" x14ac:dyDescent="0.2">
      <c r="AF93" s="5"/>
      <c r="BH93" s="5"/>
      <c r="BM93" s="5"/>
      <c r="BP93" s="5"/>
    </row>
    <row r="94" spans="25:68" x14ac:dyDescent="0.2">
      <c r="AF94" s="5"/>
      <c r="BH94" s="5"/>
      <c r="BM94" s="5"/>
      <c r="BP94" s="5"/>
    </row>
    <row r="95" spans="25:68" x14ac:dyDescent="0.2">
      <c r="AF95" s="5"/>
      <c r="BH95" s="5"/>
      <c r="BM95" s="5"/>
      <c r="BP95" s="5"/>
    </row>
    <row r="96" spans="25:68" x14ac:dyDescent="0.2">
      <c r="AF96" s="5"/>
      <c r="BH96" s="5"/>
      <c r="BM96" s="5"/>
      <c r="BP96" s="5"/>
    </row>
    <row r="97" spans="32:68" x14ac:dyDescent="0.2">
      <c r="AF97" s="5"/>
      <c r="BH97" s="5"/>
      <c r="BM97" s="5"/>
      <c r="BP97" s="5"/>
    </row>
    <row r="98" spans="32:68" x14ac:dyDescent="0.2">
      <c r="AF98" s="5"/>
      <c r="BH98" s="5"/>
      <c r="BM98" s="5"/>
      <c r="BP98" s="5"/>
    </row>
    <row r="99" spans="32:68" x14ac:dyDescent="0.2">
      <c r="AF99" s="5"/>
      <c r="BH99" s="5"/>
      <c r="BM99" s="5"/>
      <c r="BP99" s="5"/>
    </row>
    <row r="100" spans="32:68" x14ac:dyDescent="0.2">
      <c r="AF100" s="5"/>
      <c r="BH100" s="5"/>
      <c r="BM100" s="5"/>
      <c r="BP100" s="5"/>
    </row>
    <row r="101" spans="32:68" x14ac:dyDescent="0.2">
      <c r="AF101" s="5"/>
      <c r="BH101" s="5"/>
      <c r="BM101" s="5"/>
      <c r="BP101" s="5"/>
    </row>
    <row r="102" spans="32:68" x14ac:dyDescent="0.2">
      <c r="AF102" s="5"/>
      <c r="BH102" s="5"/>
      <c r="BM102" s="5"/>
      <c r="BP102" s="5"/>
    </row>
    <row r="103" spans="32:68" x14ac:dyDescent="0.2">
      <c r="AF103" s="5"/>
      <c r="BH103" s="5"/>
      <c r="BM103" s="5"/>
      <c r="BP103" s="5"/>
    </row>
    <row r="104" spans="32:68" x14ac:dyDescent="0.2">
      <c r="AF104" s="5"/>
      <c r="BH104" s="5"/>
      <c r="BM104" s="5"/>
      <c r="BP104" s="5"/>
    </row>
    <row r="105" spans="32:68" x14ac:dyDescent="0.2">
      <c r="AF105" s="5"/>
      <c r="BH105" s="5"/>
      <c r="BM105" s="5"/>
      <c r="BP105" s="5"/>
    </row>
    <row r="106" spans="32:68" x14ac:dyDescent="0.2">
      <c r="AF106" s="5"/>
      <c r="BH106" s="5"/>
      <c r="BM106" s="5"/>
      <c r="BP106" s="5"/>
    </row>
    <row r="107" spans="32:68" x14ac:dyDescent="0.2">
      <c r="AF107" s="5"/>
      <c r="BH107" s="5"/>
      <c r="BM107" s="5"/>
      <c r="BP107" s="5"/>
    </row>
    <row r="108" spans="32:68" x14ac:dyDescent="0.2">
      <c r="AF108" s="5"/>
      <c r="BH108" s="5"/>
      <c r="BM108" s="5"/>
      <c r="BP108" s="5"/>
    </row>
    <row r="109" spans="32:68" x14ac:dyDescent="0.2">
      <c r="AF109" s="5"/>
      <c r="BH109" s="5"/>
      <c r="BM109" s="5"/>
      <c r="BP109" s="5"/>
    </row>
    <row r="110" spans="32:68" x14ac:dyDescent="0.2">
      <c r="AF110" s="5"/>
      <c r="BH110" s="5"/>
      <c r="BM110" s="5"/>
      <c r="BP110" s="5"/>
    </row>
    <row r="111" spans="32:68" x14ac:dyDescent="0.2">
      <c r="AF111" s="5"/>
      <c r="BH111" s="5"/>
      <c r="BM111" s="5"/>
      <c r="BP111" s="5"/>
    </row>
    <row r="112" spans="32:68" x14ac:dyDescent="0.2">
      <c r="AF112" s="5"/>
      <c r="BH112" s="5"/>
      <c r="BM112" s="5"/>
      <c r="BP112" s="5"/>
    </row>
    <row r="113" spans="32:68" x14ac:dyDescent="0.2">
      <c r="AF113" s="5"/>
      <c r="BH113" s="5"/>
      <c r="BM113" s="5"/>
      <c r="BP113" s="5"/>
    </row>
    <row r="114" spans="32:68" x14ac:dyDescent="0.2">
      <c r="AF114" s="5"/>
      <c r="BH114" s="5"/>
      <c r="BM114" s="5"/>
      <c r="BP114" s="5"/>
    </row>
    <row r="115" spans="32:68" x14ac:dyDescent="0.2">
      <c r="AF115" s="5"/>
      <c r="BH115" s="5"/>
      <c r="BM115" s="5"/>
      <c r="BP115" s="5"/>
    </row>
    <row r="116" spans="32:68" x14ac:dyDescent="0.2">
      <c r="AF116" s="5"/>
      <c r="BH116" s="5"/>
      <c r="BM116" s="5"/>
      <c r="BP116" s="5"/>
    </row>
    <row r="117" spans="32:68" x14ac:dyDescent="0.2">
      <c r="AF117" s="5"/>
      <c r="BH117" s="5"/>
      <c r="BM117" s="5"/>
      <c r="BP117" s="5"/>
    </row>
    <row r="118" spans="32:68" x14ac:dyDescent="0.2">
      <c r="AF118" s="5"/>
      <c r="BH118" s="5"/>
      <c r="BM118" s="5"/>
      <c r="BP118" s="5"/>
    </row>
    <row r="119" spans="32:68" x14ac:dyDescent="0.2">
      <c r="AF119" s="5"/>
      <c r="BH119" s="5"/>
      <c r="BM119" s="5"/>
      <c r="BP119" s="5"/>
    </row>
    <row r="120" spans="32:68" x14ac:dyDescent="0.2">
      <c r="AF120" s="5"/>
      <c r="BH120" s="5"/>
      <c r="BM120" s="5"/>
      <c r="BP120" s="5"/>
    </row>
    <row r="121" spans="32:68" x14ac:dyDescent="0.2">
      <c r="AF121" s="5"/>
      <c r="BH121" s="5"/>
      <c r="BM121" s="5"/>
      <c r="BP121" s="5"/>
    </row>
    <row r="122" spans="32:68" x14ac:dyDescent="0.2">
      <c r="AF122" s="5"/>
      <c r="BH122" s="5"/>
      <c r="BM122" s="5"/>
      <c r="BP122" s="5"/>
    </row>
    <row r="123" spans="32:68" x14ac:dyDescent="0.2">
      <c r="AF123" s="5"/>
      <c r="BH123" s="5"/>
      <c r="BM123" s="5"/>
      <c r="BP123" s="5"/>
    </row>
    <row r="124" spans="32:68" x14ac:dyDescent="0.2">
      <c r="AF124" s="5"/>
      <c r="BH124" s="5"/>
      <c r="BM124" s="5"/>
      <c r="BP124" s="5"/>
    </row>
    <row r="125" spans="32:68" x14ac:dyDescent="0.2">
      <c r="AF125" s="5"/>
      <c r="BH125" s="5"/>
      <c r="BM125" s="5"/>
      <c r="BP125" s="5"/>
    </row>
    <row r="126" spans="32:68" x14ac:dyDescent="0.2">
      <c r="AF126" s="5"/>
      <c r="BH126" s="5"/>
      <c r="BM126" s="5"/>
      <c r="BP126" s="5"/>
    </row>
    <row r="127" spans="32:68" x14ac:dyDescent="0.2">
      <c r="AF127" s="5"/>
      <c r="BH127" s="5"/>
      <c r="BM127" s="5"/>
      <c r="BP127" s="5"/>
    </row>
    <row r="128" spans="32:68" x14ac:dyDescent="0.2">
      <c r="AF128" s="5"/>
      <c r="BH128" s="5"/>
      <c r="BM128" s="5"/>
      <c r="BP128" s="5"/>
    </row>
    <row r="129" spans="32:68" x14ac:dyDescent="0.2">
      <c r="AF129" s="5"/>
      <c r="BH129" s="5"/>
      <c r="BM129" s="5"/>
      <c r="BP129" s="5"/>
    </row>
    <row r="130" spans="32:68" x14ac:dyDescent="0.2">
      <c r="AF130" s="5"/>
      <c r="BH130" s="5"/>
      <c r="BM130" s="5"/>
      <c r="BP130" s="5"/>
    </row>
    <row r="131" spans="32:68" x14ac:dyDescent="0.2">
      <c r="AF131" s="5"/>
      <c r="BH131" s="5"/>
      <c r="BM131" s="5"/>
      <c r="BP131" s="5"/>
    </row>
    <row r="132" spans="32:68" x14ac:dyDescent="0.2">
      <c r="AF132" s="5"/>
      <c r="BH132" s="5"/>
      <c r="BM132" s="5"/>
      <c r="BP132" s="5"/>
    </row>
    <row r="133" spans="32:68" x14ac:dyDescent="0.2">
      <c r="AF133" s="5"/>
      <c r="BH133" s="5"/>
      <c r="BM133" s="5"/>
      <c r="BP133" s="5"/>
    </row>
    <row r="134" spans="32:68" x14ac:dyDescent="0.2">
      <c r="AF134" s="5"/>
      <c r="BH134" s="5"/>
      <c r="BM134" s="5"/>
      <c r="BP134" s="5"/>
    </row>
    <row r="135" spans="32:68" x14ac:dyDescent="0.2">
      <c r="AF135" s="5"/>
      <c r="BH135" s="5"/>
      <c r="BM135" s="5"/>
      <c r="BP135" s="5"/>
    </row>
    <row r="136" spans="32:68" x14ac:dyDescent="0.2">
      <c r="AF136" s="5"/>
      <c r="BH136" s="5"/>
      <c r="BM136" s="5"/>
      <c r="BP136" s="5"/>
    </row>
    <row r="137" spans="32:68" x14ac:dyDescent="0.2">
      <c r="AF137" s="5"/>
      <c r="BH137" s="5"/>
      <c r="BM137" s="5"/>
      <c r="BP137" s="5"/>
    </row>
    <row r="138" spans="32:68" x14ac:dyDescent="0.2">
      <c r="AF138" s="5"/>
      <c r="BH138" s="5"/>
      <c r="BM138" s="5"/>
      <c r="BP138" s="5"/>
    </row>
    <row r="139" spans="32:68" x14ac:dyDescent="0.2">
      <c r="AF139" s="5"/>
      <c r="BH139" s="5"/>
      <c r="BM139" s="5"/>
      <c r="BP139" s="5"/>
    </row>
    <row r="140" spans="32:68" x14ac:dyDescent="0.2">
      <c r="AF140" s="5"/>
      <c r="BH140" s="5"/>
      <c r="BM140" s="5"/>
      <c r="BP140" s="5"/>
    </row>
    <row r="141" spans="32:68" x14ac:dyDescent="0.2">
      <c r="AF141" s="5"/>
      <c r="BH141" s="5"/>
      <c r="BM141" s="5"/>
      <c r="BP141" s="5"/>
    </row>
    <row r="142" spans="32:68" x14ac:dyDescent="0.2">
      <c r="AF142" s="5"/>
      <c r="BH142" s="5"/>
      <c r="BM142" s="5"/>
      <c r="BP142" s="5"/>
    </row>
    <row r="143" spans="32:68" x14ac:dyDescent="0.2">
      <c r="AF143" s="5"/>
      <c r="BH143" s="5"/>
      <c r="BM143" s="5"/>
      <c r="BP143" s="5"/>
    </row>
    <row r="144" spans="32:68" x14ac:dyDescent="0.2">
      <c r="AF144" s="5"/>
      <c r="BH144" s="5"/>
      <c r="BM144" s="5"/>
      <c r="BP144" s="5"/>
    </row>
    <row r="145" spans="32:68" x14ac:dyDescent="0.2">
      <c r="AF145" s="5"/>
      <c r="BH145" s="5"/>
      <c r="BM145" s="5"/>
      <c r="BP145" s="5"/>
    </row>
    <row r="146" spans="32:68" x14ac:dyDescent="0.2">
      <c r="AF146" s="5"/>
      <c r="BH146" s="5"/>
      <c r="BM146" s="5"/>
      <c r="BP146" s="5"/>
    </row>
    <row r="147" spans="32:68" x14ac:dyDescent="0.2">
      <c r="AF147" s="5"/>
      <c r="BH147" s="5"/>
      <c r="BM147" s="5"/>
      <c r="BP147" s="5"/>
    </row>
    <row r="148" spans="32:68" x14ac:dyDescent="0.2">
      <c r="AF148" s="5"/>
      <c r="BH148" s="5"/>
      <c r="BM148" s="5"/>
      <c r="BP148" s="5"/>
    </row>
    <row r="149" spans="32:68" x14ac:dyDescent="0.2">
      <c r="AF149" s="5"/>
      <c r="BH149" s="5"/>
      <c r="BM149" s="5"/>
      <c r="BP149" s="5"/>
    </row>
    <row r="150" spans="32:68" x14ac:dyDescent="0.2">
      <c r="AF150" s="5"/>
      <c r="BH150" s="5"/>
      <c r="BM150" s="5"/>
      <c r="BP150" s="5"/>
    </row>
    <row r="151" spans="32:68" x14ac:dyDescent="0.2">
      <c r="AF151" s="5"/>
      <c r="BH151" s="5"/>
      <c r="BM151" s="5"/>
      <c r="BP151" s="5"/>
    </row>
    <row r="152" spans="32:68" x14ac:dyDescent="0.2">
      <c r="AF152" s="5"/>
      <c r="BH152" s="5"/>
      <c r="BM152" s="5"/>
      <c r="BP152" s="5"/>
    </row>
    <row r="153" spans="32:68" x14ac:dyDescent="0.2">
      <c r="AF153" s="5"/>
      <c r="BH153" s="5"/>
      <c r="BM153" s="5"/>
      <c r="BP153" s="5"/>
    </row>
    <row r="154" spans="32:68" x14ac:dyDescent="0.2">
      <c r="AF154" s="5"/>
      <c r="BH154" s="5"/>
      <c r="BM154" s="5"/>
      <c r="BP154" s="5"/>
    </row>
    <row r="155" spans="32:68" x14ac:dyDescent="0.2">
      <c r="AF155" s="5"/>
      <c r="BH155" s="5"/>
      <c r="BM155" s="5"/>
      <c r="BP155" s="5"/>
    </row>
    <row r="156" spans="32:68" x14ac:dyDescent="0.2">
      <c r="AF156" s="5"/>
      <c r="BH156" s="5"/>
      <c r="BM156" s="5"/>
      <c r="BP156" s="5"/>
    </row>
    <row r="157" spans="32:68" x14ac:dyDescent="0.2">
      <c r="AF157" s="5"/>
      <c r="BH157" s="5"/>
      <c r="BM157" s="5"/>
      <c r="BP157" s="5"/>
    </row>
    <row r="158" spans="32:68" x14ac:dyDescent="0.2">
      <c r="AF158" s="5"/>
      <c r="BH158" s="5"/>
      <c r="BM158" s="5"/>
      <c r="BP158" s="5"/>
    </row>
    <row r="159" spans="32:68" x14ac:dyDescent="0.2">
      <c r="AF159" s="5"/>
      <c r="BH159" s="5"/>
      <c r="BM159" s="5"/>
      <c r="BP159" s="5"/>
    </row>
    <row r="160" spans="32:68" x14ac:dyDescent="0.2">
      <c r="AF160" s="5"/>
      <c r="BH160" s="5"/>
      <c r="BM160" s="5"/>
      <c r="BP160" s="5"/>
    </row>
    <row r="161" spans="32:68" x14ac:dyDescent="0.2">
      <c r="AF161" s="5"/>
      <c r="BH161" s="5"/>
      <c r="BM161" s="5"/>
      <c r="BP161" s="5"/>
    </row>
    <row r="162" spans="32:68" x14ac:dyDescent="0.2">
      <c r="AF162" s="5"/>
      <c r="BH162" s="5"/>
      <c r="BM162" s="5"/>
      <c r="BP162" s="5"/>
    </row>
    <row r="163" spans="32:68" x14ac:dyDescent="0.2">
      <c r="AF163" s="5"/>
      <c r="BH163" s="5"/>
      <c r="BM163" s="5"/>
      <c r="BP163" s="5"/>
    </row>
    <row r="164" spans="32:68" x14ac:dyDescent="0.2">
      <c r="AF164" s="5"/>
      <c r="BH164" s="5"/>
      <c r="BM164" s="5"/>
      <c r="BP164" s="5"/>
    </row>
    <row r="165" spans="32:68" x14ac:dyDescent="0.2">
      <c r="AF165" s="5"/>
      <c r="BH165" s="5"/>
      <c r="BM165" s="5"/>
      <c r="BP165" s="5"/>
    </row>
    <row r="166" spans="32:68" x14ac:dyDescent="0.2">
      <c r="AF166" s="5"/>
      <c r="BH166" s="5"/>
      <c r="BM166" s="5"/>
      <c r="BP166" s="5"/>
    </row>
    <row r="167" spans="32:68" x14ac:dyDescent="0.2">
      <c r="AF167" s="5"/>
      <c r="BH167" s="5"/>
      <c r="BM167" s="5"/>
      <c r="BP167" s="5"/>
    </row>
    <row r="168" spans="32:68" x14ac:dyDescent="0.2">
      <c r="AF168" s="5"/>
      <c r="BH168" s="5"/>
      <c r="BM168" s="5"/>
      <c r="BP168" s="5"/>
    </row>
    <row r="169" spans="32:68" x14ac:dyDescent="0.2">
      <c r="AF169" s="5"/>
      <c r="BH169" s="5"/>
      <c r="BM169" s="5"/>
      <c r="BP169" s="5"/>
    </row>
    <row r="170" spans="32:68" x14ac:dyDescent="0.2">
      <c r="AF170" s="5"/>
      <c r="BH170" s="5"/>
      <c r="BM170" s="5"/>
      <c r="BP170" s="5"/>
    </row>
    <row r="171" spans="32:68" x14ac:dyDescent="0.2">
      <c r="AF171" s="5"/>
      <c r="BH171" s="5"/>
      <c r="BM171" s="5"/>
      <c r="BP171" s="5"/>
    </row>
    <row r="172" spans="32:68" x14ac:dyDescent="0.2">
      <c r="AF172" s="5"/>
      <c r="BH172" s="5"/>
      <c r="BM172" s="5"/>
      <c r="BP172" s="5"/>
    </row>
    <row r="173" spans="32:68" x14ac:dyDescent="0.2">
      <c r="AF173" s="5"/>
      <c r="BH173" s="5"/>
      <c r="BM173" s="5"/>
      <c r="BP173" s="5"/>
    </row>
    <row r="174" spans="32:68" x14ac:dyDescent="0.2">
      <c r="AF174" s="5"/>
      <c r="BH174" s="5"/>
      <c r="BM174" s="5"/>
      <c r="BP174" s="5"/>
    </row>
    <row r="175" spans="32:68" x14ac:dyDescent="0.2">
      <c r="AF175" s="5"/>
      <c r="BH175" s="5"/>
      <c r="BM175" s="5"/>
      <c r="BP175" s="5"/>
    </row>
    <row r="176" spans="32:68" x14ac:dyDescent="0.2">
      <c r="AF176" s="5"/>
      <c r="BH176" s="5"/>
      <c r="BM176" s="5"/>
      <c r="BP176" s="5"/>
    </row>
    <row r="177" spans="32:68" x14ac:dyDescent="0.2">
      <c r="AF177" s="5"/>
      <c r="BH177" s="5"/>
      <c r="BM177" s="5"/>
      <c r="BP177" s="5"/>
    </row>
    <row r="178" spans="32:68" x14ac:dyDescent="0.2">
      <c r="AF178" s="5"/>
      <c r="BH178" s="5"/>
      <c r="BM178" s="5"/>
      <c r="BP178" s="5"/>
    </row>
    <row r="179" spans="32:68" x14ac:dyDescent="0.2">
      <c r="AF179" s="5"/>
      <c r="BH179" s="5"/>
      <c r="BM179" s="5"/>
      <c r="BP179" s="5"/>
    </row>
    <row r="180" spans="32:68" x14ac:dyDescent="0.2">
      <c r="AF180" s="5"/>
      <c r="BH180" s="5"/>
      <c r="BM180" s="5"/>
      <c r="BP180" s="5"/>
    </row>
    <row r="181" spans="32:68" x14ac:dyDescent="0.2">
      <c r="AF181" s="5"/>
      <c r="BH181" s="5"/>
      <c r="BM181" s="5"/>
      <c r="BP181" s="5"/>
    </row>
    <row r="182" spans="32:68" x14ac:dyDescent="0.2">
      <c r="AF182" s="5"/>
      <c r="BH182" s="5"/>
      <c r="BM182" s="5"/>
      <c r="BP182" s="5"/>
    </row>
    <row r="183" spans="32:68" x14ac:dyDescent="0.2">
      <c r="AF183" s="5"/>
      <c r="BH183" s="5"/>
      <c r="BM183" s="5"/>
      <c r="BP183" s="5"/>
    </row>
    <row r="184" spans="32:68" x14ac:dyDescent="0.2">
      <c r="AF184" s="5"/>
      <c r="BH184" s="5"/>
      <c r="BM184" s="5"/>
      <c r="BP184" s="5"/>
    </row>
    <row r="185" spans="32:68" x14ac:dyDescent="0.2">
      <c r="AF185" s="5"/>
      <c r="BH185" s="5"/>
      <c r="BM185" s="5"/>
      <c r="BP185" s="5"/>
    </row>
    <row r="186" spans="32:68" x14ac:dyDescent="0.2">
      <c r="AF186" s="5"/>
      <c r="BH186" s="5"/>
      <c r="BM186" s="5"/>
      <c r="BP186" s="5"/>
    </row>
    <row r="187" spans="32:68" x14ac:dyDescent="0.2">
      <c r="AF187" s="5"/>
      <c r="BH187" s="5"/>
      <c r="BM187" s="5"/>
      <c r="BP187" s="5"/>
    </row>
    <row r="188" spans="32:68" x14ac:dyDescent="0.2">
      <c r="AF188" s="5"/>
      <c r="BH188" s="5"/>
      <c r="BM188" s="5"/>
      <c r="BP188" s="5"/>
    </row>
    <row r="189" spans="32:68" x14ac:dyDescent="0.2">
      <c r="AF189" s="5"/>
      <c r="BH189" s="5"/>
      <c r="BM189" s="5"/>
      <c r="BP189" s="5"/>
    </row>
    <row r="190" spans="32:68" x14ac:dyDescent="0.2">
      <c r="AF190" s="5"/>
      <c r="BH190" s="5"/>
      <c r="BM190" s="5"/>
      <c r="BP190" s="5"/>
    </row>
    <row r="191" spans="32:68" x14ac:dyDescent="0.2">
      <c r="AF191" s="5"/>
      <c r="BH191" s="5"/>
      <c r="BM191" s="5"/>
      <c r="BP191" s="5"/>
    </row>
    <row r="192" spans="32:68" x14ac:dyDescent="0.2">
      <c r="AF192" s="5"/>
      <c r="BH192" s="5"/>
      <c r="BM192" s="5"/>
      <c r="BP192" s="5"/>
    </row>
    <row r="193" spans="32:68" x14ac:dyDescent="0.2">
      <c r="AF193" s="5"/>
      <c r="BH193" s="5"/>
      <c r="BM193" s="5"/>
      <c r="BP193" s="5"/>
    </row>
    <row r="194" spans="32:68" x14ac:dyDescent="0.2">
      <c r="AF194" s="5"/>
      <c r="BH194" s="5"/>
      <c r="BM194" s="5"/>
      <c r="BP194" s="5"/>
    </row>
    <row r="195" spans="32:68" x14ac:dyDescent="0.2">
      <c r="AF195" s="5"/>
      <c r="BH195" s="5"/>
      <c r="BM195" s="5"/>
      <c r="BP195" s="5"/>
    </row>
    <row r="196" spans="32:68" x14ac:dyDescent="0.2">
      <c r="AF196" s="5"/>
      <c r="BH196" s="5"/>
      <c r="BM196" s="5"/>
      <c r="BP196" s="5"/>
    </row>
    <row r="197" spans="32:68" x14ac:dyDescent="0.2">
      <c r="AF197" s="5"/>
      <c r="BH197" s="5"/>
      <c r="BM197" s="5"/>
      <c r="BP197" s="5"/>
    </row>
    <row r="198" spans="32:68" x14ac:dyDescent="0.2">
      <c r="AF198" s="5"/>
      <c r="BH198" s="5"/>
      <c r="BM198" s="5"/>
      <c r="BP198" s="5"/>
    </row>
    <row r="199" spans="32:68" x14ac:dyDescent="0.2">
      <c r="AF199" s="5"/>
      <c r="BH199" s="5"/>
      <c r="BM199" s="5"/>
      <c r="BP199" s="5"/>
    </row>
    <row r="200" spans="32:68" x14ac:dyDescent="0.2">
      <c r="AF200" s="5"/>
      <c r="BH200" s="5"/>
      <c r="BM200" s="5"/>
      <c r="BP200" s="5"/>
    </row>
    <row r="201" spans="32:68" x14ac:dyDescent="0.2">
      <c r="AF201" s="5"/>
      <c r="BH201" s="5"/>
      <c r="BM201" s="5"/>
      <c r="BP201" s="5"/>
    </row>
    <row r="202" spans="32:68" x14ac:dyDescent="0.2">
      <c r="AF202" s="5"/>
      <c r="BH202" s="5"/>
      <c r="BM202" s="5"/>
      <c r="BP202" s="5"/>
    </row>
    <row r="203" spans="32:68" x14ac:dyDescent="0.2">
      <c r="AF203" s="5"/>
      <c r="BH203" s="5"/>
      <c r="BM203" s="5"/>
      <c r="BP203" s="5"/>
    </row>
    <row r="204" spans="32:68" x14ac:dyDescent="0.2">
      <c r="AF204" s="5"/>
      <c r="BH204" s="5"/>
      <c r="BM204" s="5"/>
      <c r="BP204" s="5"/>
    </row>
    <row r="205" spans="32:68" x14ac:dyDescent="0.2">
      <c r="AF205" s="5"/>
      <c r="BH205" s="5"/>
      <c r="BM205" s="5"/>
      <c r="BP205" s="5"/>
    </row>
    <row r="206" spans="32:68" x14ac:dyDescent="0.2">
      <c r="AF206" s="5"/>
      <c r="BH206" s="5"/>
      <c r="BM206" s="5"/>
      <c r="BP206" s="5"/>
    </row>
    <row r="207" spans="32:68" x14ac:dyDescent="0.2">
      <c r="AF207" s="5"/>
      <c r="BH207" s="5"/>
      <c r="BM207" s="5"/>
      <c r="BP207" s="5"/>
    </row>
    <row r="208" spans="32:68" x14ac:dyDescent="0.2">
      <c r="AF208" s="5"/>
      <c r="BH208" s="5"/>
      <c r="BM208" s="5"/>
      <c r="BP208" s="5"/>
    </row>
    <row r="209" spans="32:68" x14ac:dyDescent="0.2">
      <c r="AF209" s="5"/>
      <c r="BH209" s="5"/>
      <c r="BM209" s="5"/>
      <c r="BP209" s="5"/>
    </row>
    <row r="210" spans="32:68" x14ac:dyDescent="0.2">
      <c r="AF210" s="5"/>
      <c r="BH210" s="5"/>
      <c r="BM210" s="5"/>
      <c r="BP210" s="5"/>
    </row>
    <row r="211" spans="32:68" x14ac:dyDescent="0.2">
      <c r="AF211" s="5"/>
      <c r="BH211" s="5"/>
      <c r="BM211" s="5"/>
      <c r="BP211" s="5"/>
    </row>
    <row r="212" spans="32:68" x14ac:dyDescent="0.2">
      <c r="AF212" s="5"/>
      <c r="BH212" s="5"/>
      <c r="BM212" s="5"/>
      <c r="BP212" s="5"/>
    </row>
    <row r="213" spans="32:68" x14ac:dyDescent="0.2">
      <c r="AF213" s="5"/>
      <c r="BH213" s="5"/>
      <c r="BM213" s="5"/>
      <c r="BP213" s="5"/>
    </row>
    <row r="214" spans="32:68" x14ac:dyDescent="0.2">
      <c r="AF214" s="5"/>
      <c r="BH214" s="5"/>
      <c r="BM214" s="5"/>
      <c r="BP214" s="5"/>
    </row>
    <row r="215" spans="32:68" x14ac:dyDescent="0.2">
      <c r="AF215" s="5"/>
      <c r="BH215" s="5"/>
      <c r="BM215" s="5"/>
      <c r="BP215" s="5"/>
    </row>
    <row r="216" spans="32:68" x14ac:dyDescent="0.2">
      <c r="AF216" s="5"/>
      <c r="BH216" s="5"/>
      <c r="BM216" s="5"/>
      <c r="BP216" s="5"/>
    </row>
    <row r="217" spans="32:68" x14ac:dyDescent="0.2">
      <c r="AF217" s="5"/>
      <c r="BH217" s="5"/>
      <c r="BM217" s="5"/>
      <c r="BP217" s="5"/>
    </row>
    <row r="218" spans="32:68" x14ac:dyDescent="0.2">
      <c r="AF218" s="5"/>
      <c r="BH218" s="5"/>
      <c r="BM218" s="5"/>
      <c r="BP218" s="5"/>
    </row>
    <row r="219" spans="32:68" x14ac:dyDescent="0.2">
      <c r="AF219" s="5"/>
      <c r="BH219" s="5"/>
      <c r="BM219" s="5"/>
      <c r="BP219" s="5"/>
    </row>
    <row r="220" spans="32:68" x14ac:dyDescent="0.2">
      <c r="AF220" s="5"/>
      <c r="BH220" s="5"/>
      <c r="BM220" s="5"/>
      <c r="BP220" s="5"/>
    </row>
    <row r="221" spans="32:68" x14ac:dyDescent="0.2">
      <c r="AF221" s="5"/>
      <c r="BH221" s="5"/>
      <c r="BM221" s="5"/>
      <c r="BP221" s="5"/>
    </row>
    <row r="222" spans="32:68" x14ac:dyDescent="0.2">
      <c r="AF222" s="5"/>
      <c r="BH222" s="5"/>
      <c r="BM222" s="5"/>
      <c r="BP222" s="5"/>
    </row>
    <row r="223" spans="32:68" x14ac:dyDescent="0.2">
      <c r="AF223" s="5"/>
      <c r="BH223" s="5"/>
      <c r="BM223" s="5"/>
      <c r="BP223" s="5"/>
    </row>
    <row r="224" spans="32:68" x14ac:dyDescent="0.2">
      <c r="AF224" s="5"/>
      <c r="BH224" s="5"/>
      <c r="BM224" s="5"/>
      <c r="BP224" s="5"/>
    </row>
    <row r="225" spans="32:68" x14ac:dyDescent="0.2">
      <c r="AF225" s="5"/>
      <c r="BH225" s="5"/>
      <c r="BM225" s="5"/>
      <c r="BP225" s="5"/>
    </row>
    <row r="226" spans="32:68" x14ac:dyDescent="0.2">
      <c r="AF226" s="5"/>
      <c r="BH226" s="5"/>
      <c r="BM226" s="5"/>
      <c r="BP226" s="5"/>
    </row>
    <row r="227" spans="32:68" x14ac:dyDescent="0.2">
      <c r="AF227" s="5"/>
      <c r="BH227" s="5"/>
      <c r="BM227" s="5"/>
      <c r="BP227" s="5"/>
    </row>
    <row r="228" spans="32:68" x14ac:dyDescent="0.2">
      <c r="AF228" s="5"/>
      <c r="BH228" s="5"/>
      <c r="BM228" s="5"/>
      <c r="BP228" s="5"/>
    </row>
    <row r="229" spans="32:68" x14ac:dyDescent="0.2">
      <c r="AF229" s="5"/>
      <c r="BH229" s="5"/>
      <c r="BM229" s="5"/>
      <c r="BP229" s="5"/>
    </row>
    <row r="230" spans="32:68" x14ac:dyDescent="0.2">
      <c r="AF230" s="5"/>
      <c r="BH230" s="5"/>
      <c r="BM230" s="5"/>
      <c r="BP230" s="5"/>
    </row>
    <row r="231" spans="32:68" x14ac:dyDescent="0.2">
      <c r="AF231" s="5"/>
      <c r="BH231" s="5"/>
      <c r="BM231" s="5"/>
      <c r="BP231" s="5"/>
    </row>
    <row r="232" spans="32:68" x14ac:dyDescent="0.2">
      <c r="AF232" s="5"/>
      <c r="BH232" s="5"/>
      <c r="BM232" s="5"/>
      <c r="BP232" s="5"/>
    </row>
    <row r="233" spans="32:68" x14ac:dyDescent="0.2">
      <c r="AF233" s="5"/>
      <c r="BH233" s="5"/>
      <c r="BM233" s="5"/>
      <c r="BP233" s="5"/>
    </row>
    <row r="234" spans="32:68" x14ac:dyDescent="0.2">
      <c r="AF234" s="5"/>
      <c r="BH234" s="5"/>
      <c r="BM234" s="5"/>
      <c r="BP234" s="5"/>
    </row>
    <row r="235" spans="32:68" x14ac:dyDescent="0.2">
      <c r="AF235" s="5"/>
      <c r="BH235" s="5"/>
      <c r="BM235" s="5"/>
      <c r="BP235" s="5"/>
    </row>
    <row r="236" spans="32:68" x14ac:dyDescent="0.2">
      <c r="AF236" s="5"/>
      <c r="BH236" s="5"/>
      <c r="BM236" s="5"/>
      <c r="BP236" s="5"/>
    </row>
    <row r="237" spans="32:68" x14ac:dyDescent="0.2">
      <c r="AF237" s="5"/>
      <c r="BH237" s="5"/>
      <c r="BM237" s="5"/>
      <c r="BP237" s="5"/>
    </row>
    <row r="238" spans="32:68" x14ac:dyDescent="0.2">
      <c r="AF238" s="5"/>
      <c r="BH238" s="5"/>
      <c r="BM238" s="5"/>
      <c r="BP238" s="5"/>
    </row>
    <row r="239" spans="32:68" x14ac:dyDescent="0.2">
      <c r="AF239" s="5"/>
      <c r="BH239" s="5"/>
      <c r="BM239" s="5"/>
      <c r="BP239" s="5"/>
    </row>
    <row r="240" spans="32:68" x14ac:dyDescent="0.2">
      <c r="AF240" s="5"/>
      <c r="BH240" s="5"/>
      <c r="BM240" s="5"/>
      <c r="BP240" s="5"/>
    </row>
    <row r="241" spans="32:68" x14ac:dyDescent="0.2">
      <c r="AF241" s="5"/>
      <c r="BH241" s="5"/>
      <c r="BM241" s="5"/>
      <c r="BP241" s="5"/>
    </row>
    <row r="242" spans="32:68" x14ac:dyDescent="0.2">
      <c r="AF242" s="5"/>
      <c r="BH242" s="5"/>
      <c r="BM242" s="5"/>
      <c r="BP242" s="5"/>
    </row>
    <row r="243" spans="32:68" x14ac:dyDescent="0.2">
      <c r="AF243" s="5"/>
      <c r="BH243" s="5"/>
      <c r="BM243" s="5"/>
      <c r="BP243" s="5"/>
    </row>
    <row r="244" spans="32:68" x14ac:dyDescent="0.2">
      <c r="AF244" s="5"/>
      <c r="BH244" s="5"/>
      <c r="BM244" s="5"/>
      <c r="BP244" s="5"/>
    </row>
    <row r="245" spans="32:68" x14ac:dyDescent="0.2">
      <c r="AF245" s="5"/>
      <c r="BH245" s="5"/>
      <c r="BM245" s="5"/>
      <c r="BP245" s="5"/>
    </row>
    <row r="246" spans="32:68" x14ac:dyDescent="0.2">
      <c r="AF246" s="5"/>
      <c r="BH246" s="5"/>
      <c r="BM246" s="5"/>
      <c r="BP246" s="5"/>
    </row>
    <row r="247" spans="32:68" x14ac:dyDescent="0.2">
      <c r="AF247" s="5"/>
      <c r="BH247" s="5"/>
      <c r="BM247" s="5"/>
      <c r="BP247" s="5"/>
    </row>
    <row r="248" spans="32:68" x14ac:dyDescent="0.2">
      <c r="AF248" s="5"/>
      <c r="BH248" s="5"/>
      <c r="BM248" s="5"/>
      <c r="BP248" s="5"/>
    </row>
    <row r="249" spans="32:68" x14ac:dyDescent="0.2">
      <c r="AF249" s="5"/>
      <c r="BH249" s="5"/>
      <c r="BM249" s="5"/>
      <c r="BP249" s="5"/>
    </row>
    <row r="250" spans="32:68" x14ac:dyDescent="0.2">
      <c r="AF250" s="5"/>
      <c r="BH250" s="5"/>
      <c r="BM250" s="5"/>
      <c r="BP250" s="5"/>
    </row>
    <row r="251" spans="32:68" x14ac:dyDescent="0.2">
      <c r="AF251" s="5"/>
      <c r="BH251" s="5"/>
      <c r="BM251" s="5"/>
      <c r="BP251" s="5"/>
    </row>
    <row r="252" spans="32:68" x14ac:dyDescent="0.2">
      <c r="AF252" s="5"/>
      <c r="BH252" s="5"/>
      <c r="BM252" s="5"/>
      <c r="BP252" s="5"/>
    </row>
    <row r="253" spans="32:68" x14ac:dyDescent="0.2">
      <c r="AF253" s="5"/>
      <c r="BH253" s="5"/>
      <c r="BM253" s="5"/>
      <c r="BP253" s="5"/>
    </row>
    <row r="254" spans="32:68" x14ac:dyDescent="0.2">
      <c r="AF254" s="5"/>
      <c r="BH254" s="5"/>
      <c r="BM254" s="5"/>
      <c r="BP254" s="5"/>
    </row>
    <row r="255" spans="32:68" x14ac:dyDescent="0.2">
      <c r="AF255" s="5"/>
      <c r="BH255" s="5"/>
      <c r="BM255" s="5"/>
      <c r="BP255" s="5"/>
    </row>
    <row r="256" spans="32:68" x14ac:dyDescent="0.2">
      <c r="AF256" s="5"/>
      <c r="BH256" s="5"/>
      <c r="BM256" s="5"/>
      <c r="BP256" s="5"/>
    </row>
    <row r="257" spans="32:68" x14ac:dyDescent="0.2">
      <c r="AF257" s="5"/>
      <c r="BH257" s="5"/>
      <c r="BM257" s="5"/>
      <c r="BP257" s="5"/>
    </row>
    <row r="258" spans="32:68" x14ac:dyDescent="0.2">
      <c r="AF258" s="5"/>
      <c r="BH258" s="5"/>
      <c r="BM258" s="5"/>
      <c r="BP258" s="5"/>
    </row>
    <row r="259" spans="32:68" x14ac:dyDescent="0.2">
      <c r="AF259" s="5"/>
      <c r="BH259" s="5"/>
      <c r="BM259" s="5"/>
      <c r="BP259" s="5"/>
    </row>
    <row r="260" spans="32:68" x14ac:dyDescent="0.2">
      <c r="AF260" s="5"/>
      <c r="BH260" s="5"/>
      <c r="BM260" s="5"/>
      <c r="BP260" s="5"/>
    </row>
    <row r="261" spans="32:68" x14ac:dyDescent="0.2">
      <c r="AF261" s="5"/>
      <c r="BH261" s="5"/>
      <c r="BM261" s="5"/>
      <c r="BP261" s="5"/>
    </row>
    <row r="262" spans="32:68" x14ac:dyDescent="0.2">
      <c r="AF262" s="5"/>
      <c r="BH262" s="5"/>
      <c r="BM262" s="5"/>
      <c r="BP262" s="5"/>
    </row>
    <row r="263" spans="32:68" x14ac:dyDescent="0.2">
      <c r="AF263" s="5"/>
      <c r="BH263" s="5"/>
      <c r="BM263" s="5"/>
      <c r="BP263" s="5"/>
    </row>
    <row r="264" spans="32:68" x14ac:dyDescent="0.2">
      <c r="AF264" s="5"/>
      <c r="BH264" s="5"/>
      <c r="BM264" s="5"/>
      <c r="BP264" s="5"/>
    </row>
    <row r="265" spans="32:68" x14ac:dyDescent="0.2">
      <c r="AF265" s="5"/>
      <c r="BH265" s="5"/>
      <c r="BM265" s="5"/>
      <c r="BP265" s="5"/>
    </row>
    <row r="266" spans="32:68" x14ac:dyDescent="0.2">
      <c r="AF266" s="5"/>
      <c r="BH266" s="5"/>
      <c r="BM266" s="5"/>
      <c r="BP266" s="5"/>
    </row>
    <row r="267" spans="32:68" x14ac:dyDescent="0.2">
      <c r="AF267" s="5"/>
      <c r="BH267" s="5"/>
      <c r="BM267" s="5"/>
      <c r="BP267" s="5"/>
    </row>
    <row r="268" spans="32:68" x14ac:dyDescent="0.2">
      <c r="AF268" s="5"/>
      <c r="BH268" s="5"/>
      <c r="BM268" s="5"/>
      <c r="BP268" s="5"/>
    </row>
    <row r="269" spans="32:68" x14ac:dyDescent="0.2">
      <c r="AF269" s="5"/>
      <c r="BH269" s="5"/>
      <c r="BM269" s="5"/>
      <c r="BP269" s="5"/>
    </row>
    <row r="270" spans="32:68" x14ac:dyDescent="0.2">
      <c r="AF270" s="5"/>
      <c r="BH270" s="5"/>
      <c r="BM270" s="5"/>
      <c r="BP270" s="5"/>
    </row>
    <row r="271" spans="32:68" x14ac:dyDescent="0.2">
      <c r="AF271" s="5"/>
      <c r="BH271" s="5"/>
      <c r="BM271" s="5"/>
      <c r="BP271" s="5"/>
    </row>
    <row r="272" spans="32:68" x14ac:dyDescent="0.2">
      <c r="AF272" s="5"/>
      <c r="BH272" s="5"/>
      <c r="BM272" s="5"/>
      <c r="BP272" s="5"/>
    </row>
    <row r="273" spans="32:68" x14ac:dyDescent="0.2">
      <c r="AF273" s="5"/>
      <c r="BH273" s="5"/>
      <c r="BM273" s="5"/>
      <c r="BP273" s="5"/>
    </row>
    <row r="274" spans="32:68" x14ac:dyDescent="0.2">
      <c r="AF274" s="5"/>
      <c r="BH274" s="5"/>
      <c r="BM274" s="5"/>
      <c r="BP274" s="5"/>
    </row>
    <row r="275" spans="32:68" x14ac:dyDescent="0.2">
      <c r="AF275" s="5"/>
      <c r="BH275" s="5"/>
      <c r="BM275" s="5"/>
      <c r="BP275" s="5"/>
    </row>
    <row r="276" spans="32:68" x14ac:dyDescent="0.2">
      <c r="AF276" s="5"/>
      <c r="BH276" s="5"/>
      <c r="BM276" s="5"/>
      <c r="BP276" s="5"/>
    </row>
    <row r="277" spans="32:68" x14ac:dyDescent="0.2">
      <c r="AF277" s="5"/>
      <c r="BH277" s="5"/>
      <c r="BM277" s="5"/>
      <c r="BP277" s="5"/>
    </row>
    <row r="278" spans="32:68" x14ac:dyDescent="0.2">
      <c r="AF278" s="5"/>
      <c r="BH278" s="5"/>
      <c r="BM278" s="5"/>
      <c r="BP278" s="5"/>
    </row>
    <row r="279" spans="32:68" x14ac:dyDescent="0.2">
      <c r="AF279" s="5"/>
      <c r="BH279" s="5"/>
      <c r="BM279" s="5"/>
      <c r="BP279" s="5"/>
    </row>
    <row r="280" spans="32:68" x14ac:dyDescent="0.2">
      <c r="AF280" s="5"/>
      <c r="BH280" s="5"/>
      <c r="BM280" s="5"/>
      <c r="BP280" s="5"/>
    </row>
    <row r="281" spans="32:68" x14ac:dyDescent="0.2">
      <c r="AF281" s="5"/>
      <c r="BH281" s="5"/>
      <c r="BM281" s="5"/>
      <c r="BP281" s="5"/>
    </row>
    <row r="282" spans="32:68" x14ac:dyDescent="0.2">
      <c r="AF282" s="5"/>
      <c r="BH282" s="5"/>
      <c r="BM282" s="5"/>
      <c r="BP282" s="5"/>
    </row>
    <row r="283" spans="32:68" x14ac:dyDescent="0.2">
      <c r="AF283" s="5"/>
      <c r="BH283" s="5"/>
      <c r="BM283" s="5"/>
      <c r="BP283" s="5"/>
    </row>
    <row r="284" spans="32:68" x14ac:dyDescent="0.2">
      <c r="AF284" s="5"/>
      <c r="BH284" s="5"/>
      <c r="BM284" s="5"/>
      <c r="BP284" s="5"/>
    </row>
    <row r="285" spans="32:68" x14ac:dyDescent="0.2">
      <c r="AF285" s="5"/>
      <c r="BH285" s="5"/>
      <c r="BM285" s="5"/>
      <c r="BP285" s="5"/>
    </row>
    <row r="286" spans="32:68" x14ac:dyDescent="0.2">
      <c r="AF286" s="5"/>
      <c r="BH286" s="5"/>
      <c r="BM286" s="5"/>
      <c r="BP286" s="5"/>
    </row>
    <row r="287" spans="32:68" x14ac:dyDescent="0.2">
      <c r="AF287" s="5"/>
      <c r="BH287" s="5"/>
      <c r="BM287" s="5"/>
      <c r="BP287" s="5"/>
    </row>
    <row r="288" spans="32:68" x14ac:dyDescent="0.2">
      <c r="AF288" s="5"/>
      <c r="BH288" s="5"/>
      <c r="BM288" s="5"/>
      <c r="BP288" s="5"/>
    </row>
    <row r="289" spans="32:68" x14ac:dyDescent="0.2">
      <c r="AF289" s="5"/>
      <c r="BH289" s="5"/>
      <c r="BM289" s="5"/>
      <c r="BP289" s="5"/>
    </row>
    <row r="290" spans="32:68" x14ac:dyDescent="0.2">
      <c r="AF290" s="5"/>
      <c r="BH290" s="5"/>
      <c r="BM290" s="5"/>
      <c r="BP290" s="5"/>
    </row>
    <row r="291" spans="32:68" x14ac:dyDescent="0.2">
      <c r="AF291" s="5"/>
      <c r="BH291" s="5"/>
      <c r="BM291" s="5"/>
      <c r="BP291" s="5"/>
    </row>
    <row r="292" spans="32:68" x14ac:dyDescent="0.2">
      <c r="AF292" s="5"/>
      <c r="BH292" s="5"/>
      <c r="BM292" s="5"/>
      <c r="BP292" s="5"/>
    </row>
    <row r="293" spans="32:68" x14ac:dyDescent="0.2">
      <c r="AF293" s="5"/>
      <c r="BH293" s="5"/>
      <c r="BM293" s="5"/>
      <c r="BP293" s="5"/>
    </row>
    <row r="294" spans="32:68" x14ac:dyDescent="0.2">
      <c r="AF294" s="5"/>
      <c r="BH294" s="5"/>
      <c r="BM294" s="5"/>
      <c r="BP294" s="5"/>
    </row>
    <row r="295" spans="32:68" x14ac:dyDescent="0.2">
      <c r="AF295" s="5"/>
      <c r="BH295" s="5"/>
      <c r="BM295" s="5"/>
      <c r="BP295" s="5"/>
    </row>
    <row r="296" spans="32:68" x14ac:dyDescent="0.2">
      <c r="AF296" s="5"/>
      <c r="BH296" s="5"/>
      <c r="BM296" s="5"/>
      <c r="BP296" s="5"/>
    </row>
    <row r="297" spans="32:68" x14ac:dyDescent="0.2">
      <c r="AF297" s="5"/>
      <c r="BH297" s="5"/>
      <c r="BM297" s="5"/>
      <c r="BP297" s="5"/>
    </row>
    <row r="298" spans="32:68" x14ac:dyDescent="0.2">
      <c r="AF298" s="5"/>
      <c r="BH298" s="5"/>
      <c r="BM298" s="5"/>
      <c r="BP298" s="5"/>
    </row>
    <row r="299" spans="32:68" x14ac:dyDescent="0.2">
      <c r="AF299" s="5"/>
      <c r="BH299" s="5"/>
      <c r="BM299" s="5"/>
      <c r="BP299" s="5"/>
    </row>
    <row r="300" spans="32:68" x14ac:dyDescent="0.2">
      <c r="AF300" s="5"/>
      <c r="BH300" s="5"/>
      <c r="BM300" s="5"/>
      <c r="BP300" s="5"/>
    </row>
    <row r="301" spans="32:68" x14ac:dyDescent="0.2">
      <c r="AF301" s="5"/>
      <c r="BH301" s="5"/>
      <c r="BM301" s="5"/>
      <c r="BP301" s="5"/>
    </row>
    <row r="302" spans="32:68" x14ac:dyDescent="0.2">
      <c r="AF302" s="5"/>
      <c r="BH302" s="5"/>
      <c r="BM302" s="5"/>
      <c r="BP302" s="5"/>
    </row>
    <row r="303" spans="32:68" x14ac:dyDescent="0.2">
      <c r="AF303" s="5"/>
      <c r="BH303" s="5"/>
      <c r="BM303" s="5"/>
      <c r="BP303" s="5"/>
    </row>
    <row r="304" spans="32:68" x14ac:dyDescent="0.2">
      <c r="AF304" s="5"/>
      <c r="BH304" s="5"/>
      <c r="BM304" s="5"/>
      <c r="BP304" s="5"/>
    </row>
    <row r="305" spans="32:68" x14ac:dyDescent="0.2">
      <c r="AF305" s="5"/>
      <c r="BH305" s="5"/>
      <c r="BM305" s="5"/>
      <c r="BP305" s="5"/>
    </row>
    <row r="306" spans="32:68" x14ac:dyDescent="0.2">
      <c r="AF306" s="5"/>
      <c r="BH306" s="5"/>
      <c r="BM306" s="5"/>
      <c r="BP306" s="5"/>
    </row>
    <row r="307" spans="32:68" x14ac:dyDescent="0.2">
      <c r="AF307" s="5"/>
      <c r="BH307" s="5"/>
      <c r="BM307" s="5"/>
      <c r="BP307" s="5"/>
    </row>
    <row r="308" spans="32:68" x14ac:dyDescent="0.2">
      <c r="AF308" s="5"/>
      <c r="BH308" s="5"/>
      <c r="BM308" s="5"/>
      <c r="BP308" s="5"/>
    </row>
    <row r="309" spans="32:68" x14ac:dyDescent="0.2">
      <c r="AF309" s="5"/>
      <c r="BH309" s="5"/>
      <c r="BM309" s="5"/>
      <c r="BP309" s="5"/>
    </row>
    <row r="310" spans="32:68" x14ac:dyDescent="0.2">
      <c r="AF310" s="5"/>
      <c r="BH310" s="5"/>
      <c r="BM310" s="5"/>
      <c r="BP310" s="5"/>
    </row>
    <row r="311" spans="32:68" x14ac:dyDescent="0.2">
      <c r="AF311" s="5"/>
      <c r="BH311" s="5"/>
      <c r="BM311" s="5"/>
      <c r="BP311" s="5"/>
    </row>
    <row r="312" spans="32:68" x14ac:dyDescent="0.2">
      <c r="AF312" s="5"/>
      <c r="BH312" s="5"/>
      <c r="BM312" s="5"/>
      <c r="BP312" s="5"/>
    </row>
    <row r="313" spans="32:68" x14ac:dyDescent="0.2">
      <c r="AF313" s="5"/>
      <c r="BH313" s="5"/>
      <c r="BM313" s="5"/>
      <c r="BP313" s="5"/>
    </row>
    <row r="314" spans="32:68" x14ac:dyDescent="0.2">
      <c r="AF314" s="5"/>
      <c r="BH314" s="5"/>
      <c r="BM314" s="5"/>
      <c r="BP314" s="5"/>
    </row>
    <row r="315" spans="32:68" x14ac:dyDescent="0.2">
      <c r="AF315" s="5"/>
      <c r="BH315" s="5"/>
      <c r="BM315" s="5"/>
      <c r="BP315" s="5"/>
    </row>
    <row r="316" spans="32:68" x14ac:dyDescent="0.2">
      <c r="AF316" s="5"/>
      <c r="BH316" s="5"/>
      <c r="BM316" s="5"/>
      <c r="BP316" s="5"/>
    </row>
    <row r="317" spans="32:68" x14ac:dyDescent="0.2">
      <c r="AF317" s="5"/>
      <c r="BH317" s="5"/>
      <c r="BM317" s="5"/>
      <c r="BP317" s="5"/>
    </row>
    <row r="318" spans="32:68" x14ac:dyDescent="0.2">
      <c r="AF318" s="5"/>
      <c r="BH318" s="5"/>
      <c r="BM318" s="5"/>
      <c r="BP318" s="5"/>
    </row>
    <row r="319" spans="32:68" x14ac:dyDescent="0.2">
      <c r="AF319" s="5"/>
      <c r="BH319" s="5"/>
      <c r="BM319" s="5"/>
      <c r="BP319" s="5"/>
    </row>
    <row r="320" spans="32:68" x14ac:dyDescent="0.2">
      <c r="AF320" s="5"/>
      <c r="BH320" s="5"/>
      <c r="BM320" s="5"/>
      <c r="BP320" s="5"/>
    </row>
    <row r="321" spans="32:68" x14ac:dyDescent="0.2">
      <c r="AF321" s="5"/>
      <c r="BH321" s="5"/>
      <c r="BM321" s="5"/>
      <c r="BP321" s="5"/>
    </row>
    <row r="322" spans="32:68" x14ac:dyDescent="0.2">
      <c r="AF322" s="5"/>
      <c r="BH322" s="5"/>
      <c r="BM322" s="5"/>
      <c r="BP322" s="5"/>
    </row>
    <row r="323" spans="32:68" x14ac:dyDescent="0.2">
      <c r="AF323" s="5"/>
      <c r="BH323" s="5"/>
      <c r="BM323" s="5"/>
      <c r="BP323" s="5"/>
    </row>
    <row r="324" spans="32:68" x14ac:dyDescent="0.2">
      <c r="AF324" s="5"/>
      <c r="BH324" s="5"/>
      <c r="BM324" s="5"/>
      <c r="BP324" s="5"/>
    </row>
    <row r="325" spans="32:68" x14ac:dyDescent="0.2">
      <c r="AF325" s="5"/>
      <c r="BH325" s="5"/>
      <c r="BM325" s="5"/>
      <c r="BP325" s="5"/>
    </row>
    <row r="326" spans="32:68" x14ac:dyDescent="0.2">
      <c r="AF326" s="5"/>
      <c r="BH326" s="5"/>
      <c r="BM326" s="5"/>
      <c r="BP326" s="5"/>
    </row>
    <row r="327" spans="32:68" x14ac:dyDescent="0.2">
      <c r="AF327" s="5"/>
      <c r="BH327" s="5"/>
      <c r="BM327" s="5"/>
      <c r="BP327" s="5"/>
    </row>
    <row r="328" spans="32:68" x14ac:dyDescent="0.2">
      <c r="AF328" s="5"/>
      <c r="BH328" s="5"/>
      <c r="BM328" s="5"/>
      <c r="BP328" s="5"/>
    </row>
    <row r="329" spans="32:68" x14ac:dyDescent="0.2">
      <c r="AF329" s="5"/>
      <c r="BH329" s="5"/>
      <c r="BM329" s="5"/>
      <c r="BP329" s="5"/>
    </row>
    <row r="330" spans="32:68" x14ac:dyDescent="0.2">
      <c r="AF330" s="5"/>
      <c r="BH330" s="5"/>
      <c r="BM330" s="5"/>
      <c r="BP330" s="5"/>
    </row>
    <row r="331" spans="32:68" x14ac:dyDescent="0.2">
      <c r="AF331" s="5"/>
      <c r="BH331" s="5"/>
      <c r="BM331" s="5"/>
      <c r="BP331" s="5"/>
    </row>
    <row r="332" spans="32:68" x14ac:dyDescent="0.2">
      <c r="AF332" s="5"/>
      <c r="BH332" s="5"/>
      <c r="BM332" s="5"/>
      <c r="BP332" s="5"/>
    </row>
    <row r="333" spans="32:68" x14ac:dyDescent="0.2">
      <c r="AF333" s="5"/>
      <c r="BH333" s="5"/>
      <c r="BM333" s="5"/>
      <c r="BP333" s="5"/>
    </row>
    <row r="334" spans="32:68" x14ac:dyDescent="0.2">
      <c r="AF334" s="5"/>
      <c r="BH334" s="5"/>
      <c r="BM334" s="5"/>
      <c r="BP334" s="5"/>
    </row>
    <row r="335" spans="32:68" x14ac:dyDescent="0.2">
      <c r="AF335" s="5"/>
      <c r="BH335" s="5"/>
      <c r="BM335" s="5"/>
      <c r="BP335" s="5"/>
    </row>
    <row r="336" spans="32:68" x14ac:dyDescent="0.2">
      <c r="AF336" s="5"/>
      <c r="BH336" s="5"/>
      <c r="BM336" s="5"/>
      <c r="BP336" s="5"/>
    </row>
    <row r="337" spans="32:68" x14ac:dyDescent="0.2">
      <c r="AF337" s="5"/>
      <c r="BH337" s="5"/>
      <c r="BM337" s="5"/>
      <c r="BP337" s="5"/>
    </row>
    <row r="338" spans="32:68" x14ac:dyDescent="0.2">
      <c r="AF338" s="5"/>
      <c r="BH338" s="5"/>
      <c r="BM338" s="5"/>
      <c r="BP338" s="5"/>
    </row>
    <row r="339" spans="32:68" x14ac:dyDescent="0.2">
      <c r="AF339" s="5"/>
      <c r="BH339" s="5"/>
      <c r="BM339" s="5"/>
      <c r="BP339" s="5"/>
    </row>
    <row r="340" spans="32:68" x14ac:dyDescent="0.2">
      <c r="AF340" s="5"/>
      <c r="BH340" s="5"/>
      <c r="BM340" s="5"/>
      <c r="BP340" s="5"/>
    </row>
    <row r="341" spans="32:68" x14ac:dyDescent="0.2">
      <c r="AF341" s="5"/>
      <c r="BH341" s="5"/>
      <c r="BM341" s="5"/>
      <c r="BP341" s="5"/>
    </row>
    <row r="342" spans="32:68" x14ac:dyDescent="0.2">
      <c r="AF342" s="5"/>
      <c r="BH342" s="5"/>
      <c r="BM342" s="5"/>
      <c r="BP342" s="5"/>
    </row>
    <row r="343" spans="32:68" x14ac:dyDescent="0.2">
      <c r="AF343" s="5"/>
      <c r="BH343" s="5"/>
      <c r="BM343" s="5"/>
      <c r="BP343" s="5"/>
    </row>
    <row r="344" spans="32:68" x14ac:dyDescent="0.2">
      <c r="AF344" s="5"/>
      <c r="BH344" s="5"/>
      <c r="BM344" s="5"/>
      <c r="BP344" s="5"/>
    </row>
    <row r="345" spans="32:68" x14ac:dyDescent="0.2">
      <c r="AF345" s="5"/>
      <c r="BH345" s="5"/>
      <c r="BM345" s="5"/>
      <c r="BP345" s="5"/>
    </row>
    <row r="346" spans="32:68" x14ac:dyDescent="0.2">
      <c r="AF346" s="5"/>
      <c r="BH346" s="5"/>
      <c r="BM346" s="5"/>
      <c r="BP346" s="5"/>
    </row>
    <row r="347" spans="32:68" x14ac:dyDescent="0.2">
      <c r="AF347" s="5"/>
      <c r="BH347" s="5"/>
      <c r="BM347" s="5"/>
      <c r="BP347" s="5"/>
    </row>
    <row r="348" spans="32:68" x14ac:dyDescent="0.2">
      <c r="AF348" s="5"/>
      <c r="BH348" s="5"/>
      <c r="BM348" s="5"/>
      <c r="BP348" s="5"/>
    </row>
    <row r="349" spans="32:68" x14ac:dyDescent="0.2">
      <c r="AF349" s="5"/>
      <c r="BH349" s="5"/>
      <c r="BM349" s="5"/>
      <c r="BP349" s="5"/>
    </row>
    <row r="350" spans="32:68" x14ac:dyDescent="0.2">
      <c r="AF350" s="5"/>
      <c r="BH350" s="5"/>
      <c r="BM350" s="5"/>
      <c r="BP350" s="5"/>
    </row>
    <row r="351" spans="32:68" x14ac:dyDescent="0.2">
      <c r="AF351" s="5"/>
      <c r="BH351" s="5"/>
      <c r="BM351" s="5"/>
      <c r="BP351" s="5"/>
    </row>
    <row r="352" spans="32:68" x14ac:dyDescent="0.2">
      <c r="AF352" s="5"/>
      <c r="BH352" s="5"/>
      <c r="BM352" s="5"/>
      <c r="BP352" s="5"/>
    </row>
    <row r="353" spans="32:68" x14ac:dyDescent="0.2">
      <c r="AF353" s="5"/>
      <c r="BH353" s="5"/>
      <c r="BM353" s="5"/>
      <c r="BP353" s="5"/>
    </row>
    <row r="354" spans="32:68" x14ac:dyDescent="0.2">
      <c r="AF354" s="5"/>
      <c r="BH354" s="5"/>
      <c r="BM354" s="5"/>
      <c r="BP354" s="5"/>
    </row>
    <row r="355" spans="32:68" x14ac:dyDescent="0.2">
      <c r="AF355" s="5"/>
      <c r="BH355" s="5"/>
      <c r="BM355" s="5"/>
      <c r="BP355" s="5"/>
    </row>
    <row r="356" spans="32:68" x14ac:dyDescent="0.2">
      <c r="AF356" s="5"/>
      <c r="BH356" s="5"/>
      <c r="BM356" s="5"/>
      <c r="BP356" s="5"/>
    </row>
    <row r="357" spans="32:68" x14ac:dyDescent="0.2">
      <c r="AF357" s="5"/>
      <c r="BH357" s="5"/>
      <c r="BM357" s="5"/>
      <c r="BP357" s="5"/>
    </row>
    <row r="358" spans="32:68" x14ac:dyDescent="0.2">
      <c r="AF358" s="5"/>
      <c r="BH358" s="5"/>
      <c r="BM358" s="5"/>
      <c r="BP358" s="5"/>
    </row>
    <row r="359" spans="32:68" x14ac:dyDescent="0.2">
      <c r="AF359" s="5"/>
      <c r="BH359" s="5"/>
      <c r="BM359" s="5"/>
      <c r="BP359" s="5"/>
    </row>
    <row r="360" spans="32:68" x14ac:dyDescent="0.2">
      <c r="AF360" s="5"/>
      <c r="BH360" s="5"/>
      <c r="BM360" s="5"/>
      <c r="BP360" s="5"/>
    </row>
    <row r="361" spans="32:68" x14ac:dyDescent="0.2">
      <c r="AF361" s="5"/>
      <c r="BH361" s="5"/>
      <c r="BM361" s="5"/>
      <c r="BP361" s="5"/>
    </row>
    <row r="362" spans="32:68" x14ac:dyDescent="0.2">
      <c r="AF362" s="5"/>
      <c r="BH362" s="5"/>
      <c r="BM362" s="5"/>
      <c r="BP362" s="5"/>
    </row>
    <row r="363" spans="32:68" x14ac:dyDescent="0.2">
      <c r="AF363" s="5"/>
      <c r="BH363" s="5"/>
      <c r="BM363" s="5"/>
      <c r="BP363" s="5"/>
    </row>
    <row r="364" spans="32:68" x14ac:dyDescent="0.2">
      <c r="AF364" s="5"/>
      <c r="BH364" s="5"/>
      <c r="BM364" s="5"/>
      <c r="BP364" s="5"/>
    </row>
    <row r="365" spans="32:68" x14ac:dyDescent="0.2">
      <c r="AF365" s="5"/>
      <c r="BH365" s="5"/>
      <c r="BM365" s="5"/>
      <c r="BP365" s="5"/>
    </row>
    <row r="366" spans="32:68" x14ac:dyDescent="0.2">
      <c r="AF366" s="5"/>
      <c r="BH366" s="5"/>
      <c r="BM366" s="5"/>
      <c r="BP366" s="5"/>
    </row>
    <row r="367" spans="32:68" x14ac:dyDescent="0.2">
      <c r="AF367" s="5"/>
      <c r="BH367" s="5"/>
      <c r="BM367" s="5"/>
      <c r="BP367" s="5"/>
    </row>
    <row r="368" spans="32:68" x14ac:dyDescent="0.2">
      <c r="AF368" s="5"/>
      <c r="BH368" s="5"/>
      <c r="BM368" s="5"/>
      <c r="BP368" s="5"/>
    </row>
    <row r="369" spans="32:68" x14ac:dyDescent="0.2">
      <c r="AF369" s="5"/>
      <c r="BH369" s="5"/>
      <c r="BM369" s="5"/>
      <c r="BP369" s="5"/>
    </row>
    <row r="370" spans="32:68" x14ac:dyDescent="0.2">
      <c r="AF370" s="5"/>
      <c r="BH370" s="5"/>
      <c r="BM370" s="5"/>
      <c r="BP370" s="5"/>
    </row>
    <row r="371" spans="32:68" x14ac:dyDescent="0.2">
      <c r="AF371" s="5"/>
      <c r="BH371" s="5"/>
      <c r="BM371" s="5"/>
      <c r="BP371" s="5"/>
    </row>
    <row r="372" spans="32:68" x14ac:dyDescent="0.2">
      <c r="AF372" s="5"/>
      <c r="BH372" s="5"/>
      <c r="BM372" s="5"/>
      <c r="BP372" s="5"/>
    </row>
    <row r="373" spans="32:68" x14ac:dyDescent="0.2">
      <c r="AF373" s="5"/>
      <c r="BH373" s="5"/>
      <c r="BM373" s="5"/>
      <c r="BP373" s="5"/>
    </row>
    <row r="374" spans="32:68" x14ac:dyDescent="0.2">
      <c r="AF374" s="5"/>
      <c r="BH374" s="5"/>
      <c r="BM374" s="5"/>
      <c r="BP374" s="5"/>
    </row>
    <row r="375" spans="32:68" x14ac:dyDescent="0.2">
      <c r="AF375" s="5"/>
      <c r="BH375" s="5"/>
      <c r="BM375" s="5"/>
      <c r="BP375" s="5"/>
    </row>
    <row r="376" spans="32:68" x14ac:dyDescent="0.2">
      <c r="AF376" s="5"/>
      <c r="BH376" s="5"/>
      <c r="BM376" s="5"/>
      <c r="BP376" s="5"/>
    </row>
    <row r="377" spans="32:68" x14ac:dyDescent="0.2">
      <c r="AF377" s="5"/>
      <c r="BH377" s="5"/>
      <c r="BM377" s="5"/>
      <c r="BP377" s="5"/>
    </row>
    <row r="378" spans="32:68" x14ac:dyDescent="0.2">
      <c r="AF378" s="5"/>
      <c r="BH378" s="5"/>
      <c r="BM378" s="5"/>
      <c r="BP378" s="5"/>
    </row>
    <row r="379" spans="32:68" x14ac:dyDescent="0.2">
      <c r="AF379" s="5"/>
      <c r="BH379" s="5"/>
      <c r="BM379" s="5"/>
      <c r="BP379" s="5"/>
    </row>
    <row r="380" spans="32:68" x14ac:dyDescent="0.2">
      <c r="AF380" s="5"/>
      <c r="BH380" s="5"/>
      <c r="BM380" s="5"/>
      <c r="BP380" s="5"/>
    </row>
    <row r="381" spans="32:68" x14ac:dyDescent="0.2">
      <c r="AF381" s="5"/>
      <c r="BH381" s="5"/>
      <c r="BM381" s="5"/>
      <c r="BP381" s="5"/>
    </row>
    <row r="382" spans="32:68" x14ac:dyDescent="0.2">
      <c r="AF382" s="5"/>
      <c r="BH382" s="5"/>
      <c r="BM382" s="5"/>
      <c r="BP382" s="5"/>
    </row>
    <row r="383" spans="32:68" x14ac:dyDescent="0.2">
      <c r="AF383" s="5"/>
      <c r="BH383" s="5"/>
      <c r="BM383" s="5"/>
      <c r="BP383" s="5"/>
    </row>
    <row r="384" spans="32:68" x14ac:dyDescent="0.2">
      <c r="AF384" s="5"/>
      <c r="BH384" s="5"/>
      <c r="BM384" s="5"/>
      <c r="BP384" s="5"/>
    </row>
    <row r="385" spans="32:68" x14ac:dyDescent="0.2">
      <c r="AF385" s="5"/>
      <c r="BH385" s="5"/>
      <c r="BM385" s="5"/>
      <c r="BP385" s="5"/>
    </row>
    <row r="386" spans="32:68" x14ac:dyDescent="0.2">
      <c r="AF386" s="5"/>
      <c r="BH386" s="5"/>
      <c r="BM386" s="5"/>
      <c r="BP386" s="5"/>
    </row>
    <row r="387" spans="32:68" x14ac:dyDescent="0.2">
      <c r="AF387" s="5"/>
      <c r="BH387" s="5"/>
      <c r="BM387" s="5"/>
      <c r="BP387" s="5"/>
    </row>
    <row r="388" spans="32:68" x14ac:dyDescent="0.2">
      <c r="AF388" s="5"/>
      <c r="BH388" s="5"/>
      <c r="BM388" s="5"/>
      <c r="BP388" s="5"/>
    </row>
    <row r="389" spans="32:68" x14ac:dyDescent="0.2">
      <c r="AF389" s="5"/>
      <c r="BH389" s="5"/>
      <c r="BM389" s="5"/>
      <c r="BP389" s="5"/>
    </row>
    <row r="390" spans="32:68" x14ac:dyDescent="0.2">
      <c r="AF390" s="5"/>
      <c r="BH390" s="5"/>
      <c r="BM390" s="5"/>
      <c r="BP390" s="5"/>
    </row>
    <row r="391" spans="32:68" x14ac:dyDescent="0.2">
      <c r="AF391" s="5"/>
      <c r="BH391" s="5"/>
      <c r="BM391" s="5"/>
      <c r="BP391" s="5"/>
    </row>
    <row r="392" spans="32:68" x14ac:dyDescent="0.2">
      <c r="AF392" s="5"/>
      <c r="BH392" s="5"/>
      <c r="BM392" s="5"/>
      <c r="BP392" s="5"/>
    </row>
    <row r="393" spans="32:68" x14ac:dyDescent="0.2">
      <c r="AF393" s="5"/>
      <c r="BH393" s="5"/>
      <c r="BM393" s="5"/>
      <c r="BP393" s="5"/>
    </row>
    <row r="394" spans="32:68" x14ac:dyDescent="0.2">
      <c r="AF394" s="5"/>
      <c r="BH394" s="5"/>
      <c r="BM394" s="5"/>
      <c r="BP394" s="5"/>
    </row>
    <row r="395" spans="32:68" x14ac:dyDescent="0.2">
      <c r="AF395" s="5"/>
      <c r="BH395" s="5"/>
      <c r="BM395" s="5"/>
      <c r="BP395" s="5"/>
    </row>
    <row r="396" spans="32:68" x14ac:dyDescent="0.2">
      <c r="AF396" s="5"/>
      <c r="BH396" s="5"/>
      <c r="BM396" s="5"/>
      <c r="BP396" s="5"/>
    </row>
    <row r="397" spans="32:68" x14ac:dyDescent="0.2">
      <c r="AF397" s="5"/>
      <c r="BH397" s="5"/>
      <c r="BM397" s="5"/>
      <c r="BP397" s="5"/>
    </row>
    <row r="398" spans="32:68" x14ac:dyDescent="0.2">
      <c r="AF398" s="5"/>
      <c r="BH398" s="5"/>
      <c r="BM398" s="5"/>
      <c r="BP398" s="5"/>
    </row>
    <row r="399" spans="32:68" x14ac:dyDescent="0.2">
      <c r="AF399" s="5"/>
      <c r="BH399" s="5"/>
      <c r="BM399" s="5"/>
      <c r="BP399" s="5"/>
    </row>
    <row r="400" spans="32:68" x14ac:dyDescent="0.2">
      <c r="AF400" s="5"/>
      <c r="BH400" s="5"/>
      <c r="BM400" s="5"/>
      <c r="BP400" s="5"/>
    </row>
    <row r="401" spans="32:68" x14ac:dyDescent="0.2">
      <c r="AF401" s="5"/>
      <c r="BH401" s="5"/>
      <c r="BM401" s="5"/>
      <c r="BP401" s="5"/>
    </row>
    <row r="402" spans="32:68" x14ac:dyDescent="0.2">
      <c r="AF402" s="5"/>
      <c r="BH402" s="5"/>
      <c r="BM402" s="5"/>
      <c r="BP402" s="5"/>
    </row>
    <row r="403" spans="32:68" x14ac:dyDescent="0.2">
      <c r="AF403" s="5"/>
      <c r="BH403" s="5"/>
      <c r="BM403" s="5"/>
      <c r="BP403" s="5"/>
    </row>
    <row r="404" spans="32:68" x14ac:dyDescent="0.2">
      <c r="AF404" s="5"/>
      <c r="BH404" s="5"/>
      <c r="BM404" s="5"/>
      <c r="BP404" s="5"/>
    </row>
    <row r="405" spans="32:68" x14ac:dyDescent="0.2">
      <c r="AF405" s="5"/>
      <c r="BH405" s="5"/>
      <c r="BM405" s="5"/>
      <c r="BP405" s="5"/>
    </row>
    <row r="406" spans="32:68" x14ac:dyDescent="0.2">
      <c r="AF406" s="5"/>
      <c r="BH406" s="5"/>
      <c r="BM406" s="5"/>
      <c r="BP406" s="5"/>
    </row>
    <row r="407" spans="32:68" x14ac:dyDescent="0.2">
      <c r="AF407" s="5"/>
      <c r="BH407" s="5"/>
      <c r="BM407" s="5"/>
      <c r="BP407" s="5"/>
    </row>
    <row r="408" spans="32:68" x14ac:dyDescent="0.2">
      <c r="AF408" s="5"/>
      <c r="BH408" s="5"/>
      <c r="BM408" s="5"/>
      <c r="BP408" s="5"/>
    </row>
    <row r="409" spans="32:68" x14ac:dyDescent="0.2">
      <c r="AF409" s="5"/>
      <c r="BH409" s="5"/>
      <c r="BM409" s="5"/>
      <c r="BP409" s="5"/>
    </row>
    <row r="410" spans="32:68" x14ac:dyDescent="0.2">
      <c r="AF410" s="5"/>
      <c r="BH410" s="5"/>
      <c r="BM410" s="5"/>
      <c r="BP410" s="5"/>
    </row>
    <row r="411" spans="32:68" x14ac:dyDescent="0.2">
      <c r="AF411" s="5"/>
      <c r="BH411" s="5"/>
      <c r="BM411" s="5"/>
      <c r="BP411" s="5"/>
    </row>
    <row r="412" spans="32:68" x14ac:dyDescent="0.2">
      <c r="AF412" s="5"/>
      <c r="BH412" s="5"/>
      <c r="BM412" s="5"/>
      <c r="BP412" s="5"/>
    </row>
    <row r="413" spans="32:68" x14ac:dyDescent="0.2">
      <c r="AF413" s="5"/>
      <c r="BH413" s="5"/>
      <c r="BM413" s="5"/>
      <c r="BP413" s="5"/>
    </row>
    <row r="414" spans="32:68" x14ac:dyDescent="0.2">
      <c r="AF414" s="5"/>
      <c r="BH414" s="5"/>
      <c r="BM414" s="5"/>
      <c r="BP414" s="5"/>
    </row>
    <row r="415" spans="32:68" x14ac:dyDescent="0.2">
      <c r="AF415" s="5"/>
      <c r="BH415" s="5"/>
      <c r="BM415" s="5"/>
      <c r="BP415" s="5"/>
    </row>
    <row r="416" spans="32:68" x14ac:dyDescent="0.2">
      <c r="AF416" s="5"/>
      <c r="BH416" s="5"/>
      <c r="BM416" s="5"/>
      <c r="BP416" s="5"/>
    </row>
    <row r="417" spans="32:68" x14ac:dyDescent="0.2">
      <c r="AF417" s="5"/>
      <c r="BH417" s="5"/>
      <c r="BM417" s="5"/>
      <c r="BP417" s="5"/>
    </row>
    <row r="418" spans="32:68" x14ac:dyDescent="0.2">
      <c r="AF418" s="5"/>
      <c r="BH418" s="5"/>
      <c r="BM418" s="5"/>
      <c r="BP418" s="5"/>
    </row>
    <row r="419" spans="32:68" x14ac:dyDescent="0.2">
      <c r="AF419" s="5"/>
      <c r="BH419" s="5"/>
      <c r="BM419" s="5"/>
      <c r="BP419" s="5"/>
    </row>
    <row r="420" spans="32:68" x14ac:dyDescent="0.2">
      <c r="AF420" s="5"/>
      <c r="BH420" s="5"/>
      <c r="BM420" s="5"/>
      <c r="BP420" s="5"/>
    </row>
    <row r="421" spans="32:68" x14ac:dyDescent="0.2">
      <c r="AF421" s="5"/>
      <c r="BH421" s="5"/>
      <c r="BM421" s="5"/>
      <c r="BP421" s="5"/>
    </row>
    <row r="422" spans="32:68" x14ac:dyDescent="0.2">
      <c r="AF422" s="5"/>
      <c r="BH422" s="5"/>
      <c r="BM422" s="5"/>
      <c r="BP422" s="5"/>
    </row>
    <row r="423" spans="32:68" x14ac:dyDescent="0.2">
      <c r="AF423" s="5"/>
      <c r="BH423" s="5"/>
      <c r="BM423" s="5"/>
      <c r="BP423" s="5"/>
    </row>
    <row r="424" spans="32:68" x14ac:dyDescent="0.2">
      <c r="AF424" s="5"/>
      <c r="BH424" s="5"/>
      <c r="BM424" s="5"/>
      <c r="BP424" s="5"/>
    </row>
    <row r="425" spans="32:68" x14ac:dyDescent="0.2">
      <c r="AF425" s="5"/>
      <c r="BH425" s="5"/>
      <c r="BM425" s="5"/>
      <c r="BP425" s="5"/>
    </row>
    <row r="426" spans="32:68" x14ac:dyDescent="0.2">
      <c r="AF426" s="5"/>
      <c r="BH426" s="5"/>
      <c r="BM426" s="5"/>
      <c r="BP426" s="5"/>
    </row>
    <row r="427" spans="32:68" x14ac:dyDescent="0.2">
      <c r="AF427" s="5"/>
      <c r="BH427" s="5"/>
      <c r="BM427" s="5"/>
      <c r="BP427" s="5"/>
    </row>
    <row r="428" spans="32:68" x14ac:dyDescent="0.2">
      <c r="AF428" s="5"/>
      <c r="BH428" s="5"/>
      <c r="BM428" s="5"/>
      <c r="BP428" s="5"/>
    </row>
    <row r="429" spans="32:68" x14ac:dyDescent="0.2">
      <c r="AF429" s="5"/>
      <c r="BH429" s="5"/>
      <c r="BM429" s="5"/>
      <c r="BP429" s="5"/>
    </row>
    <row r="430" spans="32:68" x14ac:dyDescent="0.2">
      <c r="AF430" s="5"/>
      <c r="BH430" s="5"/>
      <c r="BM430" s="5"/>
      <c r="BP430" s="5"/>
    </row>
    <row r="431" spans="32:68" x14ac:dyDescent="0.2">
      <c r="AF431" s="5"/>
      <c r="BH431" s="5"/>
      <c r="BM431" s="5"/>
      <c r="BP431" s="5"/>
    </row>
    <row r="432" spans="32:68" x14ac:dyDescent="0.2">
      <c r="AF432" s="5"/>
      <c r="BH432" s="5"/>
      <c r="BM432" s="5"/>
      <c r="BP432" s="5"/>
    </row>
    <row r="433" spans="32:68" x14ac:dyDescent="0.2">
      <c r="AF433" s="5"/>
      <c r="BH433" s="5"/>
      <c r="BM433" s="5"/>
      <c r="BP433" s="5"/>
    </row>
    <row r="434" spans="32:68" x14ac:dyDescent="0.2">
      <c r="AF434" s="5"/>
      <c r="BH434" s="5"/>
      <c r="BM434" s="5"/>
      <c r="BP434" s="5"/>
    </row>
    <row r="435" spans="32:68" x14ac:dyDescent="0.2">
      <c r="AF435" s="5"/>
      <c r="BH435" s="5"/>
      <c r="BM435" s="5"/>
      <c r="BP435" s="5"/>
    </row>
    <row r="436" spans="32:68" x14ac:dyDescent="0.2">
      <c r="AF436" s="5"/>
      <c r="BH436" s="5"/>
      <c r="BM436" s="5"/>
      <c r="BP436" s="5"/>
    </row>
    <row r="437" spans="32:68" x14ac:dyDescent="0.2">
      <c r="AF437" s="5"/>
      <c r="BH437" s="5"/>
      <c r="BM437" s="5"/>
      <c r="BP437" s="5"/>
    </row>
    <row r="438" spans="32:68" x14ac:dyDescent="0.2">
      <c r="AF438" s="5"/>
      <c r="BH438" s="5"/>
      <c r="BM438" s="5"/>
      <c r="BP438" s="5"/>
    </row>
    <row r="439" spans="32:68" x14ac:dyDescent="0.2">
      <c r="AF439" s="5"/>
      <c r="BH439" s="5"/>
      <c r="BM439" s="5"/>
      <c r="BP439" s="5"/>
    </row>
    <row r="440" spans="32:68" x14ac:dyDescent="0.2">
      <c r="AF440" s="5"/>
      <c r="BH440" s="5"/>
      <c r="BM440" s="5"/>
      <c r="BP440" s="5"/>
    </row>
    <row r="441" spans="32:68" x14ac:dyDescent="0.2">
      <c r="AF441" s="5"/>
      <c r="BH441" s="5"/>
      <c r="BM441" s="5"/>
      <c r="BP441" s="5"/>
    </row>
    <row r="442" spans="32:68" x14ac:dyDescent="0.2">
      <c r="AF442" s="5"/>
      <c r="BH442" s="5"/>
      <c r="BM442" s="5"/>
      <c r="BP442" s="5"/>
    </row>
    <row r="443" spans="32:68" x14ac:dyDescent="0.2">
      <c r="AF443" s="5"/>
      <c r="BH443" s="5"/>
      <c r="BM443" s="5"/>
      <c r="BP443" s="5"/>
    </row>
    <row r="444" spans="32:68" x14ac:dyDescent="0.2">
      <c r="AF444" s="5"/>
      <c r="BH444" s="5"/>
      <c r="BM444" s="5"/>
      <c r="BP444" s="5"/>
    </row>
    <row r="445" spans="32:68" x14ac:dyDescent="0.2">
      <c r="AF445" s="5"/>
      <c r="BH445" s="5"/>
      <c r="BM445" s="5"/>
      <c r="BP445" s="5"/>
    </row>
    <row r="446" spans="32:68" x14ac:dyDescent="0.2">
      <c r="AF446" s="5"/>
      <c r="BH446" s="5"/>
      <c r="BM446" s="5"/>
      <c r="BP446" s="5"/>
    </row>
    <row r="447" spans="32:68" x14ac:dyDescent="0.2">
      <c r="AF447" s="5"/>
      <c r="BH447" s="5"/>
      <c r="BM447" s="5"/>
      <c r="BP447" s="5"/>
    </row>
    <row r="448" spans="32:68" x14ac:dyDescent="0.2">
      <c r="AF448" s="5"/>
      <c r="BH448" s="5"/>
      <c r="BM448" s="5"/>
      <c r="BP448" s="5"/>
    </row>
    <row r="449" spans="32:68" x14ac:dyDescent="0.2">
      <c r="AF449" s="5"/>
      <c r="BH449" s="5"/>
      <c r="BM449" s="5"/>
      <c r="BP449" s="5"/>
    </row>
    <row r="450" spans="32:68" x14ac:dyDescent="0.2">
      <c r="AF450" s="5"/>
      <c r="BH450" s="5"/>
      <c r="BM450" s="5"/>
      <c r="BP450" s="5"/>
    </row>
    <row r="451" spans="32:68" x14ac:dyDescent="0.2">
      <c r="AF451" s="5"/>
      <c r="BH451" s="5"/>
      <c r="BM451" s="5"/>
      <c r="BP451" s="5"/>
    </row>
    <row r="452" spans="32:68" x14ac:dyDescent="0.2">
      <c r="AF452" s="5"/>
      <c r="BH452" s="5"/>
      <c r="BM452" s="5"/>
      <c r="BP452" s="5"/>
    </row>
    <row r="453" spans="32:68" x14ac:dyDescent="0.2">
      <c r="AF453" s="5"/>
      <c r="BH453" s="5"/>
      <c r="BM453" s="5"/>
      <c r="BP453" s="5"/>
    </row>
    <row r="454" spans="32:68" x14ac:dyDescent="0.2">
      <c r="AF454" s="5"/>
      <c r="BH454" s="5"/>
      <c r="BM454" s="5"/>
      <c r="BP454" s="5"/>
    </row>
    <row r="455" spans="32:68" x14ac:dyDescent="0.2">
      <c r="AF455" s="5"/>
      <c r="BH455" s="5"/>
      <c r="BM455" s="5"/>
      <c r="BP455" s="5"/>
    </row>
    <row r="456" spans="32:68" x14ac:dyDescent="0.2">
      <c r="AF456" s="5"/>
      <c r="BH456" s="5"/>
      <c r="BM456" s="5"/>
      <c r="BP456" s="5"/>
    </row>
    <row r="457" spans="32:68" x14ac:dyDescent="0.2">
      <c r="AF457" s="5"/>
      <c r="BH457" s="5"/>
      <c r="BM457" s="5"/>
      <c r="BP457" s="5"/>
    </row>
    <row r="458" spans="32:68" x14ac:dyDescent="0.2">
      <c r="AF458" s="5"/>
      <c r="BH458" s="5"/>
      <c r="BM458" s="5"/>
      <c r="BP458" s="5"/>
    </row>
    <row r="459" spans="32:68" x14ac:dyDescent="0.2">
      <c r="AF459" s="5"/>
      <c r="BH459" s="5"/>
      <c r="BM459" s="5"/>
      <c r="BP459" s="5"/>
    </row>
    <row r="460" spans="32:68" x14ac:dyDescent="0.2">
      <c r="AF460" s="5"/>
      <c r="BH460" s="5"/>
      <c r="BM460" s="5"/>
      <c r="BP460" s="5"/>
    </row>
    <row r="461" spans="32:68" x14ac:dyDescent="0.2">
      <c r="AF461" s="5"/>
      <c r="BH461" s="5"/>
      <c r="BM461" s="5"/>
      <c r="BP461" s="5"/>
    </row>
    <row r="462" spans="32:68" x14ac:dyDescent="0.2">
      <c r="AF462" s="5"/>
      <c r="BH462" s="5"/>
      <c r="BM462" s="5"/>
      <c r="BP462" s="5"/>
    </row>
    <row r="463" spans="32:68" x14ac:dyDescent="0.2">
      <c r="AF463" s="5"/>
      <c r="BH463" s="5"/>
      <c r="BM463" s="5"/>
      <c r="BP463" s="5"/>
    </row>
    <row r="464" spans="32:68" x14ac:dyDescent="0.2">
      <c r="AF464" s="5"/>
      <c r="BH464" s="5"/>
      <c r="BM464" s="5"/>
      <c r="BP464" s="5"/>
    </row>
    <row r="465" spans="32:68" x14ac:dyDescent="0.2">
      <c r="AF465" s="5"/>
      <c r="BH465" s="5"/>
      <c r="BM465" s="5"/>
      <c r="BP465" s="5"/>
    </row>
    <row r="466" spans="32:68" x14ac:dyDescent="0.2">
      <c r="AF466" s="5"/>
      <c r="BH466" s="5"/>
      <c r="BM466" s="5"/>
      <c r="BP466" s="5"/>
    </row>
    <row r="467" spans="32:68" x14ac:dyDescent="0.2">
      <c r="AF467" s="5"/>
      <c r="BH467" s="5"/>
      <c r="BM467" s="5"/>
      <c r="BP467" s="5"/>
    </row>
    <row r="468" spans="32:68" x14ac:dyDescent="0.2">
      <c r="AF468" s="5"/>
      <c r="BH468" s="5"/>
      <c r="BM468" s="5"/>
      <c r="BP468" s="5"/>
    </row>
    <row r="469" spans="32:68" x14ac:dyDescent="0.2">
      <c r="AF469" s="5"/>
      <c r="BH469" s="5"/>
      <c r="BM469" s="5"/>
      <c r="BP469" s="5"/>
    </row>
    <row r="470" spans="32:68" x14ac:dyDescent="0.2">
      <c r="AF470" s="5"/>
      <c r="BH470" s="5"/>
      <c r="BM470" s="5"/>
      <c r="BP470" s="5"/>
    </row>
    <row r="471" spans="32:68" x14ac:dyDescent="0.2">
      <c r="AF471" s="5"/>
      <c r="BH471" s="5"/>
      <c r="BM471" s="5"/>
      <c r="BP471" s="5"/>
    </row>
    <row r="472" spans="32:68" x14ac:dyDescent="0.2">
      <c r="AF472" s="5"/>
      <c r="BH472" s="5"/>
      <c r="BM472" s="5"/>
      <c r="BP472" s="5"/>
    </row>
    <row r="473" spans="32:68" x14ac:dyDescent="0.2">
      <c r="AF473" s="5"/>
      <c r="BH473" s="5"/>
      <c r="BM473" s="5"/>
      <c r="BP473" s="5"/>
    </row>
    <row r="474" spans="32:68" x14ac:dyDescent="0.2">
      <c r="AF474" s="5"/>
      <c r="BH474" s="5"/>
      <c r="BM474" s="5"/>
      <c r="BP474" s="5"/>
    </row>
    <row r="475" spans="32:68" x14ac:dyDescent="0.2">
      <c r="AF475" s="5"/>
      <c r="BH475" s="5"/>
      <c r="BM475" s="5"/>
      <c r="BP475" s="5"/>
    </row>
    <row r="476" spans="32:68" x14ac:dyDescent="0.2">
      <c r="AF476" s="5"/>
      <c r="BH476" s="5"/>
      <c r="BM476" s="5"/>
      <c r="BP476" s="5"/>
    </row>
    <row r="477" spans="32:68" x14ac:dyDescent="0.2">
      <c r="AF477" s="5"/>
      <c r="BH477" s="5"/>
      <c r="BM477" s="5"/>
      <c r="BP477" s="5"/>
    </row>
    <row r="478" spans="32:68" x14ac:dyDescent="0.2">
      <c r="AF478" s="5"/>
      <c r="BH478" s="5"/>
      <c r="BM478" s="5"/>
      <c r="BP478" s="5"/>
    </row>
    <row r="479" spans="32:68" x14ac:dyDescent="0.2">
      <c r="AF479" s="5"/>
      <c r="BH479" s="5"/>
      <c r="BM479" s="5"/>
      <c r="BP479" s="5"/>
    </row>
    <row r="480" spans="32:68" x14ac:dyDescent="0.2">
      <c r="AF480" s="5"/>
      <c r="BH480" s="5"/>
      <c r="BM480" s="5"/>
      <c r="BP480" s="5"/>
    </row>
    <row r="481" spans="32:68" x14ac:dyDescent="0.2">
      <c r="AF481" s="5"/>
      <c r="BH481" s="5"/>
      <c r="BM481" s="5"/>
      <c r="BP481" s="5"/>
    </row>
    <row r="482" spans="32:68" x14ac:dyDescent="0.2">
      <c r="AF482" s="5"/>
      <c r="BH482" s="5"/>
      <c r="BM482" s="5"/>
      <c r="BP482" s="5"/>
    </row>
    <row r="483" spans="32:68" x14ac:dyDescent="0.2">
      <c r="AF483" s="5"/>
      <c r="BH483" s="5"/>
      <c r="BM483" s="5"/>
      <c r="BP483" s="5"/>
    </row>
    <row r="484" spans="32:68" x14ac:dyDescent="0.2">
      <c r="AF484" s="5"/>
      <c r="BH484" s="5"/>
      <c r="BM484" s="5"/>
      <c r="BP484" s="5"/>
    </row>
    <row r="485" spans="32:68" x14ac:dyDescent="0.2">
      <c r="AF485" s="5"/>
      <c r="BH485" s="5"/>
      <c r="BM485" s="5"/>
      <c r="BP485" s="5"/>
    </row>
    <row r="486" spans="32:68" x14ac:dyDescent="0.2">
      <c r="AF486" s="5"/>
      <c r="BH486" s="5"/>
      <c r="BM486" s="5"/>
      <c r="BP486" s="5"/>
    </row>
    <row r="487" spans="32:68" x14ac:dyDescent="0.2">
      <c r="AF487" s="5"/>
      <c r="BH487" s="5"/>
      <c r="BM487" s="5"/>
      <c r="BP487" s="5"/>
    </row>
    <row r="488" spans="32:68" x14ac:dyDescent="0.2">
      <c r="AF488" s="5"/>
      <c r="BH488" s="5"/>
      <c r="BM488" s="5"/>
      <c r="BP488" s="5"/>
    </row>
    <row r="489" spans="32:68" x14ac:dyDescent="0.2">
      <c r="AF489" s="5"/>
      <c r="BH489" s="5"/>
      <c r="BM489" s="5"/>
      <c r="BP489" s="5"/>
    </row>
    <row r="490" spans="32:68" x14ac:dyDescent="0.2">
      <c r="AF490" s="5"/>
      <c r="BH490" s="5"/>
      <c r="BM490" s="5"/>
      <c r="BP490" s="5"/>
    </row>
    <row r="491" spans="32:68" x14ac:dyDescent="0.2">
      <c r="AF491" s="5"/>
      <c r="BH491" s="5"/>
      <c r="BM491" s="5"/>
      <c r="BP491" s="5"/>
    </row>
    <row r="492" spans="32:68" x14ac:dyDescent="0.2">
      <c r="AF492" s="5"/>
      <c r="BH492" s="5"/>
      <c r="BM492" s="5"/>
      <c r="BP492" s="5"/>
    </row>
    <row r="493" spans="32:68" x14ac:dyDescent="0.2">
      <c r="AF493" s="5"/>
      <c r="BH493" s="5"/>
      <c r="BM493" s="5"/>
      <c r="BP493" s="5"/>
    </row>
    <row r="494" spans="32:68" x14ac:dyDescent="0.2">
      <c r="AF494" s="5"/>
      <c r="BH494" s="5"/>
      <c r="BM494" s="5"/>
      <c r="BP494" s="5"/>
    </row>
    <row r="495" spans="32:68" x14ac:dyDescent="0.2">
      <c r="AF495" s="5"/>
      <c r="BH495" s="5"/>
      <c r="BM495" s="5"/>
      <c r="BP495" s="5"/>
    </row>
    <row r="496" spans="32:68" x14ac:dyDescent="0.2">
      <c r="AF496" s="5"/>
      <c r="BH496" s="5"/>
      <c r="BM496" s="5"/>
      <c r="BP496" s="5"/>
    </row>
    <row r="497" spans="32:68" x14ac:dyDescent="0.2">
      <c r="AF497" s="5"/>
      <c r="BH497" s="5"/>
      <c r="BM497" s="5"/>
      <c r="BP497" s="5"/>
    </row>
    <row r="498" spans="32:68" x14ac:dyDescent="0.2">
      <c r="AF498" s="5"/>
      <c r="BH498" s="5"/>
      <c r="BM498" s="5"/>
      <c r="BP498" s="5"/>
    </row>
    <row r="499" spans="32:68" x14ac:dyDescent="0.2">
      <c r="AF499" s="5"/>
      <c r="BH499" s="5"/>
      <c r="BM499" s="5"/>
      <c r="BP499" s="5"/>
    </row>
    <row r="500" spans="32:68" x14ac:dyDescent="0.2">
      <c r="AF500" s="5"/>
      <c r="BH500" s="5"/>
      <c r="BM500" s="5"/>
      <c r="BP500" s="5"/>
    </row>
    <row r="501" spans="32:68" x14ac:dyDescent="0.2">
      <c r="AF501" s="5"/>
      <c r="BH501" s="5"/>
      <c r="BM501" s="5"/>
      <c r="BP501" s="5"/>
    </row>
    <row r="502" spans="32:68" x14ac:dyDescent="0.2">
      <c r="AF502" s="5"/>
      <c r="BH502" s="5"/>
      <c r="BM502" s="5"/>
      <c r="BP502" s="5"/>
    </row>
    <row r="503" spans="32:68" x14ac:dyDescent="0.2">
      <c r="AF503" s="5"/>
      <c r="BH503" s="5"/>
      <c r="BM503" s="5"/>
      <c r="BP503" s="5"/>
    </row>
    <row r="504" spans="32:68" x14ac:dyDescent="0.2">
      <c r="AF504" s="5"/>
      <c r="BH504" s="5"/>
      <c r="BM504" s="5"/>
      <c r="BP504" s="5"/>
    </row>
    <row r="505" spans="32:68" x14ac:dyDescent="0.2">
      <c r="AF505" s="5"/>
      <c r="BH505" s="5"/>
      <c r="BM505" s="5"/>
      <c r="BP505" s="5"/>
    </row>
    <row r="506" spans="32:68" x14ac:dyDescent="0.2">
      <c r="AF506" s="5"/>
      <c r="BH506" s="5"/>
      <c r="BM506" s="5"/>
      <c r="BP506" s="5"/>
    </row>
    <row r="507" spans="32:68" x14ac:dyDescent="0.2">
      <c r="AF507" s="5"/>
      <c r="BH507" s="5"/>
      <c r="BM507" s="5"/>
      <c r="BP507" s="5"/>
    </row>
    <row r="508" spans="32:68" x14ac:dyDescent="0.2">
      <c r="AF508" s="5"/>
      <c r="BH508" s="5"/>
      <c r="BM508" s="5"/>
      <c r="BP508" s="5"/>
    </row>
    <row r="509" spans="32:68" x14ac:dyDescent="0.2">
      <c r="AF509" s="5"/>
      <c r="BH509" s="5"/>
      <c r="BM509" s="5"/>
      <c r="BP509" s="5"/>
    </row>
    <row r="510" spans="32:68" x14ac:dyDescent="0.2">
      <c r="AF510" s="5"/>
      <c r="BH510" s="5"/>
      <c r="BM510" s="5"/>
      <c r="BP510" s="5"/>
    </row>
    <row r="511" spans="32:68" x14ac:dyDescent="0.2">
      <c r="AF511" s="5"/>
      <c r="BH511" s="5"/>
      <c r="BM511" s="5"/>
      <c r="BP511" s="5"/>
    </row>
    <row r="512" spans="32:68" x14ac:dyDescent="0.2">
      <c r="AF512" s="5"/>
      <c r="BH512" s="5"/>
      <c r="BM512" s="5"/>
      <c r="BP512" s="5"/>
    </row>
    <row r="513" spans="32:68" x14ac:dyDescent="0.2">
      <c r="AF513" s="5"/>
      <c r="BH513" s="5"/>
      <c r="BM513" s="5"/>
      <c r="BP513" s="5"/>
    </row>
    <row r="514" spans="32:68" x14ac:dyDescent="0.2">
      <c r="AF514" s="5"/>
      <c r="BH514" s="5"/>
      <c r="BM514" s="5"/>
      <c r="BP514" s="5"/>
    </row>
    <row r="515" spans="32:68" x14ac:dyDescent="0.2">
      <c r="AF515" s="5"/>
      <c r="BH515" s="5"/>
      <c r="BM515" s="5"/>
      <c r="BP515" s="5"/>
    </row>
    <row r="516" spans="32:68" x14ac:dyDescent="0.2">
      <c r="AF516" s="5"/>
      <c r="BH516" s="5"/>
      <c r="BM516" s="5"/>
      <c r="BP516" s="5"/>
    </row>
    <row r="517" spans="32:68" x14ac:dyDescent="0.2">
      <c r="AF517" s="5"/>
      <c r="BH517" s="5"/>
      <c r="BM517" s="5"/>
      <c r="BP517" s="5"/>
    </row>
    <row r="518" spans="32:68" x14ac:dyDescent="0.2">
      <c r="AF518" s="5"/>
      <c r="BH518" s="5"/>
      <c r="BM518" s="5"/>
      <c r="BP518" s="5"/>
    </row>
    <row r="519" spans="32:68" x14ac:dyDescent="0.2">
      <c r="AF519" s="5"/>
      <c r="BH519" s="5"/>
      <c r="BM519" s="5"/>
      <c r="BP519" s="5"/>
    </row>
    <row r="520" spans="32:68" x14ac:dyDescent="0.2">
      <c r="AF520" s="5"/>
      <c r="BH520" s="5"/>
      <c r="BM520" s="5"/>
      <c r="BP520" s="5"/>
    </row>
    <row r="521" spans="32:68" x14ac:dyDescent="0.2">
      <c r="AF521" s="5"/>
      <c r="BH521" s="5"/>
      <c r="BM521" s="5"/>
      <c r="BP521" s="5"/>
    </row>
    <row r="522" spans="32:68" x14ac:dyDescent="0.2">
      <c r="AF522" s="5"/>
      <c r="BH522" s="5"/>
      <c r="BM522" s="5"/>
      <c r="BP522" s="5"/>
    </row>
    <row r="523" spans="32:68" x14ac:dyDescent="0.2">
      <c r="AF523" s="5"/>
      <c r="BH523" s="5"/>
      <c r="BM523" s="5"/>
      <c r="BP523" s="5"/>
    </row>
    <row r="524" spans="32:68" x14ac:dyDescent="0.2">
      <c r="AF524" s="5"/>
      <c r="BH524" s="5"/>
      <c r="BM524" s="5"/>
      <c r="BP524" s="5"/>
    </row>
    <row r="525" spans="32:68" x14ac:dyDescent="0.2">
      <c r="AF525" s="5"/>
      <c r="BH525" s="5"/>
      <c r="BM525" s="5"/>
      <c r="BP525" s="5"/>
    </row>
    <row r="526" spans="32:68" x14ac:dyDescent="0.2">
      <c r="AF526" s="5"/>
      <c r="BH526" s="5"/>
      <c r="BM526" s="5"/>
      <c r="BP526" s="5"/>
    </row>
    <row r="527" spans="32:68" x14ac:dyDescent="0.2">
      <c r="AF527" s="5"/>
      <c r="BH527" s="5"/>
      <c r="BM527" s="5"/>
      <c r="BP527" s="5"/>
    </row>
    <row r="528" spans="32:68" x14ac:dyDescent="0.2">
      <c r="AF528" s="5"/>
      <c r="BH528" s="5"/>
      <c r="BM528" s="5"/>
      <c r="BP528" s="5"/>
    </row>
    <row r="529" spans="32:68" x14ac:dyDescent="0.2">
      <c r="AF529" s="5"/>
      <c r="BH529" s="5"/>
      <c r="BM529" s="5"/>
      <c r="BP529" s="5"/>
    </row>
    <row r="530" spans="32:68" x14ac:dyDescent="0.2">
      <c r="AF530" s="5"/>
      <c r="BH530" s="5"/>
      <c r="BM530" s="5"/>
      <c r="BP530" s="5"/>
    </row>
    <row r="531" spans="32:68" x14ac:dyDescent="0.2">
      <c r="AF531" s="5"/>
      <c r="BH531" s="5"/>
      <c r="BM531" s="5"/>
      <c r="BP531" s="5"/>
    </row>
    <row r="532" spans="32:68" x14ac:dyDescent="0.2">
      <c r="AF532" s="5"/>
      <c r="BH532" s="5"/>
      <c r="BM532" s="5"/>
      <c r="BP532" s="5"/>
    </row>
    <row r="533" spans="32:68" x14ac:dyDescent="0.2">
      <c r="AF533" s="5"/>
      <c r="BH533" s="5"/>
      <c r="BM533" s="5"/>
      <c r="BP533" s="5"/>
    </row>
    <row r="534" spans="32:68" x14ac:dyDescent="0.2">
      <c r="AF534" s="5"/>
      <c r="BH534" s="5"/>
      <c r="BM534" s="5"/>
      <c r="BP534" s="5"/>
    </row>
    <row r="535" spans="32:68" x14ac:dyDescent="0.2">
      <c r="AF535" s="5"/>
      <c r="BH535" s="5"/>
      <c r="BM535" s="5"/>
      <c r="BP535" s="5"/>
    </row>
    <row r="536" spans="32:68" x14ac:dyDescent="0.2">
      <c r="AF536" s="5"/>
      <c r="BH536" s="5"/>
      <c r="BM536" s="5"/>
      <c r="BP536" s="5"/>
    </row>
    <row r="537" spans="32:68" x14ac:dyDescent="0.2">
      <c r="AF537" s="5"/>
      <c r="BH537" s="5"/>
      <c r="BM537" s="5"/>
      <c r="BP537" s="5"/>
    </row>
    <row r="538" spans="32:68" x14ac:dyDescent="0.2">
      <c r="AF538" s="5"/>
      <c r="BH538" s="5"/>
      <c r="BM538" s="5"/>
      <c r="BP538" s="5"/>
    </row>
    <row r="539" spans="32:68" x14ac:dyDescent="0.2">
      <c r="AF539" s="5"/>
      <c r="BH539" s="5"/>
      <c r="BM539" s="5"/>
      <c r="BP539" s="5"/>
    </row>
    <row r="540" spans="32:68" x14ac:dyDescent="0.2">
      <c r="AF540" s="5"/>
      <c r="BH540" s="5"/>
      <c r="BM540" s="5"/>
      <c r="BP540" s="5"/>
    </row>
    <row r="541" spans="32:68" x14ac:dyDescent="0.2">
      <c r="AF541" s="5"/>
      <c r="BH541" s="5"/>
      <c r="BM541" s="5"/>
      <c r="BP541" s="5"/>
    </row>
    <row r="542" spans="32:68" x14ac:dyDescent="0.2">
      <c r="AF542" s="5"/>
      <c r="BH542" s="5"/>
      <c r="BM542" s="5"/>
      <c r="BP542" s="5"/>
    </row>
    <row r="543" spans="32:68" x14ac:dyDescent="0.2">
      <c r="AF543" s="5"/>
      <c r="BH543" s="5"/>
      <c r="BM543" s="5"/>
      <c r="BP543" s="5"/>
    </row>
    <row r="544" spans="32:68" x14ac:dyDescent="0.2">
      <c r="AF544" s="5"/>
      <c r="BH544" s="5"/>
      <c r="BM544" s="5"/>
      <c r="BP544" s="5"/>
    </row>
    <row r="545" spans="32:68" x14ac:dyDescent="0.2">
      <c r="AF545" s="5"/>
      <c r="BH545" s="5"/>
      <c r="BM545" s="5"/>
      <c r="BP545" s="5"/>
    </row>
    <row r="546" spans="32:68" x14ac:dyDescent="0.2">
      <c r="AF546" s="5"/>
      <c r="BH546" s="5"/>
      <c r="BM546" s="5"/>
      <c r="BP546" s="5"/>
    </row>
    <row r="547" spans="32:68" x14ac:dyDescent="0.2">
      <c r="AF547" s="5"/>
      <c r="BH547" s="5"/>
      <c r="BM547" s="5"/>
      <c r="BP547" s="5"/>
    </row>
    <row r="548" spans="32:68" x14ac:dyDescent="0.2">
      <c r="AF548" s="5"/>
      <c r="BH548" s="5"/>
      <c r="BM548" s="5"/>
      <c r="BP548" s="5"/>
    </row>
    <row r="549" spans="32:68" x14ac:dyDescent="0.2">
      <c r="AF549" s="5"/>
      <c r="BH549" s="5"/>
      <c r="BM549" s="5"/>
      <c r="BP549" s="5"/>
    </row>
    <row r="550" spans="32:68" x14ac:dyDescent="0.2">
      <c r="AF550" s="5"/>
      <c r="BH550" s="5"/>
      <c r="BM550" s="5"/>
      <c r="BP550" s="5"/>
    </row>
    <row r="551" spans="32:68" x14ac:dyDescent="0.2">
      <c r="AF551" s="5"/>
      <c r="BH551" s="5"/>
      <c r="BM551" s="5"/>
      <c r="BP551" s="5"/>
    </row>
    <row r="552" spans="32:68" x14ac:dyDescent="0.2">
      <c r="AF552" s="5"/>
      <c r="BH552" s="5"/>
      <c r="BM552" s="5"/>
      <c r="BP552" s="5"/>
    </row>
    <row r="553" spans="32:68" x14ac:dyDescent="0.2">
      <c r="AF553" s="5"/>
      <c r="BH553" s="5"/>
      <c r="BM553" s="5"/>
      <c r="BP553" s="5"/>
    </row>
    <row r="554" spans="32:68" x14ac:dyDescent="0.2">
      <c r="AF554" s="5"/>
      <c r="BH554" s="5"/>
      <c r="BM554" s="5"/>
      <c r="BP554" s="5"/>
    </row>
    <row r="555" spans="32:68" x14ac:dyDescent="0.2">
      <c r="AF555" s="5"/>
      <c r="BH555" s="5"/>
      <c r="BM555" s="5"/>
      <c r="BP555" s="5"/>
    </row>
    <row r="556" spans="32:68" x14ac:dyDescent="0.2">
      <c r="AF556" s="5"/>
      <c r="BH556" s="5"/>
      <c r="BM556" s="5"/>
      <c r="BP556" s="5"/>
    </row>
    <row r="557" spans="32:68" x14ac:dyDescent="0.2">
      <c r="AF557" s="5"/>
      <c r="BH557" s="5"/>
      <c r="BM557" s="5"/>
      <c r="BP557" s="5"/>
    </row>
    <row r="558" spans="32:68" x14ac:dyDescent="0.2">
      <c r="AF558" s="5"/>
      <c r="BH558" s="5"/>
      <c r="BM558" s="5"/>
      <c r="BP558" s="5"/>
    </row>
    <row r="559" spans="32:68" x14ac:dyDescent="0.2">
      <c r="AF559" s="5"/>
      <c r="BH559" s="5"/>
      <c r="BM559" s="5"/>
      <c r="BP559" s="5"/>
    </row>
    <row r="560" spans="32:68" x14ac:dyDescent="0.2">
      <c r="AF560" s="5"/>
      <c r="BH560" s="5"/>
      <c r="BM560" s="5"/>
      <c r="BP560" s="5"/>
    </row>
    <row r="561" spans="32:68" x14ac:dyDescent="0.2">
      <c r="AF561" s="5"/>
      <c r="BH561" s="5"/>
      <c r="BM561" s="5"/>
      <c r="BP561" s="5"/>
    </row>
    <row r="562" spans="32:68" x14ac:dyDescent="0.2">
      <c r="AF562" s="5"/>
      <c r="BH562" s="5"/>
      <c r="BM562" s="5"/>
      <c r="BP562" s="5"/>
    </row>
    <row r="563" spans="32:68" x14ac:dyDescent="0.2">
      <c r="AF563" s="5"/>
      <c r="BH563" s="5"/>
      <c r="BM563" s="5"/>
      <c r="BP563" s="5"/>
    </row>
    <row r="564" spans="32:68" x14ac:dyDescent="0.2">
      <c r="AF564" s="5"/>
      <c r="BH564" s="5"/>
      <c r="BM564" s="5"/>
      <c r="BP564" s="5"/>
    </row>
    <row r="565" spans="32:68" x14ac:dyDescent="0.2">
      <c r="AF565" s="5"/>
      <c r="BH565" s="5"/>
      <c r="BM565" s="5"/>
      <c r="BP565" s="5"/>
    </row>
    <row r="566" spans="32:68" x14ac:dyDescent="0.2">
      <c r="AF566" s="5"/>
      <c r="BH566" s="5"/>
      <c r="BM566" s="5"/>
      <c r="BP566" s="5"/>
    </row>
    <row r="567" spans="32:68" x14ac:dyDescent="0.2">
      <c r="AF567" s="5"/>
      <c r="BH567" s="5"/>
      <c r="BM567" s="5"/>
      <c r="BP567" s="5"/>
    </row>
    <row r="568" spans="32:68" x14ac:dyDescent="0.2">
      <c r="AF568" s="5"/>
      <c r="BH568" s="5"/>
      <c r="BM568" s="5"/>
      <c r="BP568" s="5"/>
    </row>
    <row r="569" spans="32:68" x14ac:dyDescent="0.2">
      <c r="AF569" s="5"/>
      <c r="BH569" s="5"/>
      <c r="BM569" s="5"/>
      <c r="BP569" s="5"/>
    </row>
    <row r="570" spans="32:68" x14ac:dyDescent="0.2">
      <c r="AF570" s="5"/>
      <c r="BH570" s="5"/>
      <c r="BM570" s="5"/>
      <c r="BP570" s="5"/>
    </row>
    <row r="571" spans="32:68" x14ac:dyDescent="0.2">
      <c r="AF571" s="5"/>
      <c r="BH571" s="5"/>
      <c r="BM571" s="5"/>
      <c r="BP571" s="5"/>
    </row>
    <row r="572" spans="32:68" x14ac:dyDescent="0.2">
      <c r="AF572" s="5"/>
      <c r="BH572" s="5"/>
      <c r="BM572" s="5"/>
      <c r="BP572" s="5"/>
    </row>
    <row r="573" spans="32:68" x14ac:dyDescent="0.2">
      <c r="AF573" s="5"/>
      <c r="BH573" s="5"/>
      <c r="BM573" s="5"/>
      <c r="BP573" s="5"/>
    </row>
    <row r="574" spans="32:68" x14ac:dyDescent="0.2">
      <c r="AF574" s="5"/>
      <c r="BH574" s="5"/>
      <c r="BM574" s="5"/>
      <c r="BP574" s="5"/>
    </row>
    <row r="575" spans="32:68" x14ac:dyDescent="0.2">
      <c r="AF575" s="5"/>
      <c r="BH575" s="5"/>
      <c r="BM575" s="5"/>
      <c r="BP575" s="5"/>
    </row>
    <row r="576" spans="32:68" x14ac:dyDescent="0.2">
      <c r="AF576" s="5"/>
      <c r="BH576" s="5"/>
      <c r="BM576" s="5"/>
      <c r="BP576" s="5"/>
    </row>
    <row r="577" spans="32:68" x14ac:dyDescent="0.2">
      <c r="AF577" s="5"/>
      <c r="BH577" s="5"/>
      <c r="BM577" s="5"/>
      <c r="BP577" s="5"/>
    </row>
    <row r="578" spans="32:68" x14ac:dyDescent="0.2">
      <c r="AF578" s="5"/>
      <c r="BH578" s="5"/>
      <c r="BM578" s="5"/>
      <c r="BP578" s="5"/>
    </row>
    <row r="579" spans="32:68" x14ac:dyDescent="0.2">
      <c r="AF579" s="5"/>
      <c r="BH579" s="5"/>
      <c r="BM579" s="5"/>
      <c r="BP579" s="5"/>
    </row>
    <row r="580" spans="32:68" x14ac:dyDescent="0.2">
      <c r="AF580" s="5"/>
      <c r="BH580" s="5"/>
      <c r="BM580" s="5"/>
      <c r="BP580" s="5"/>
    </row>
    <row r="581" spans="32:68" x14ac:dyDescent="0.2">
      <c r="AF581" s="5"/>
      <c r="BH581" s="5"/>
      <c r="BM581" s="5"/>
      <c r="BP581" s="5"/>
    </row>
    <row r="582" spans="32:68" x14ac:dyDescent="0.2">
      <c r="AF582" s="5"/>
      <c r="BH582" s="5"/>
      <c r="BM582" s="5"/>
      <c r="BP582" s="5"/>
    </row>
    <row r="583" spans="32:68" x14ac:dyDescent="0.2">
      <c r="AF583" s="5"/>
      <c r="BH583" s="5"/>
      <c r="BM583" s="5"/>
      <c r="BP583" s="5"/>
    </row>
    <row r="584" spans="32:68" x14ac:dyDescent="0.2">
      <c r="AF584" s="5"/>
      <c r="BH584" s="5"/>
      <c r="BM584" s="5"/>
      <c r="BP584" s="5"/>
    </row>
    <row r="585" spans="32:68" x14ac:dyDescent="0.2">
      <c r="AF585" s="5"/>
      <c r="BH585" s="5"/>
      <c r="BM585" s="5"/>
      <c r="BP585" s="5"/>
    </row>
    <row r="586" spans="32:68" x14ac:dyDescent="0.2">
      <c r="AF586" s="5"/>
      <c r="BH586" s="5"/>
      <c r="BM586" s="5"/>
      <c r="BP586" s="5"/>
    </row>
    <row r="587" spans="32:68" x14ac:dyDescent="0.2">
      <c r="AF587" s="5"/>
      <c r="BH587" s="5"/>
      <c r="BM587" s="5"/>
      <c r="BP587" s="5"/>
    </row>
    <row r="588" spans="32:68" x14ac:dyDescent="0.2">
      <c r="AF588" s="5"/>
      <c r="BH588" s="5"/>
      <c r="BM588" s="5"/>
      <c r="BP588" s="5"/>
    </row>
    <row r="589" spans="32:68" x14ac:dyDescent="0.2">
      <c r="AF589" s="5"/>
      <c r="BH589" s="5"/>
      <c r="BM589" s="5"/>
      <c r="BP589" s="5"/>
    </row>
    <row r="590" spans="32:68" x14ac:dyDescent="0.2">
      <c r="AF590" s="5"/>
      <c r="BH590" s="5"/>
      <c r="BM590" s="5"/>
      <c r="BP590" s="5"/>
    </row>
    <row r="591" spans="32:68" x14ac:dyDescent="0.2">
      <c r="AF591" s="5"/>
      <c r="BH591" s="5"/>
      <c r="BM591" s="5"/>
      <c r="BP591" s="5"/>
    </row>
    <row r="592" spans="32:68" x14ac:dyDescent="0.2">
      <c r="AF592" s="5"/>
      <c r="BH592" s="5"/>
      <c r="BM592" s="5"/>
      <c r="BP592" s="5"/>
    </row>
    <row r="593" spans="32:68" x14ac:dyDescent="0.2">
      <c r="AF593" s="5"/>
      <c r="BH593" s="5"/>
      <c r="BM593" s="5"/>
      <c r="BP593" s="5"/>
    </row>
    <row r="594" spans="32:68" x14ac:dyDescent="0.2">
      <c r="AF594" s="5"/>
      <c r="BH594" s="5"/>
      <c r="BM594" s="5"/>
      <c r="BP594" s="5"/>
    </row>
    <row r="595" spans="32:68" x14ac:dyDescent="0.2">
      <c r="AF595" s="5"/>
      <c r="BH595" s="5"/>
      <c r="BM595" s="5"/>
      <c r="BP595" s="5"/>
    </row>
    <row r="596" spans="32:68" x14ac:dyDescent="0.2">
      <c r="AF596" s="5"/>
      <c r="BH596" s="5"/>
      <c r="BM596" s="5"/>
      <c r="BP596" s="5"/>
    </row>
    <row r="597" spans="32:68" x14ac:dyDescent="0.2">
      <c r="AF597" s="5"/>
      <c r="BH597" s="5"/>
      <c r="BM597" s="5"/>
      <c r="BP597" s="5"/>
    </row>
    <row r="598" spans="32:68" x14ac:dyDescent="0.2">
      <c r="AF598" s="5"/>
      <c r="BH598" s="5"/>
      <c r="BM598" s="5"/>
      <c r="BP598" s="5"/>
    </row>
    <row r="599" spans="32:68" x14ac:dyDescent="0.2">
      <c r="AF599" s="5"/>
      <c r="BH599" s="5"/>
      <c r="BM599" s="5"/>
      <c r="BP599" s="5"/>
    </row>
    <row r="600" spans="32:68" x14ac:dyDescent="0.2">
      <c r="AF600" s="5"/>
      <c r="BH600" s="5"/>
      <c r="BM600" s="5"/>
      <c r="BP600" s="5"/>
    </row>
    <row r="601" spans="32:68" x14ac:dyDescent="0.2">
      <c r="AF601" s="5"/>
      <c r="BH601" s="5"/>
      <c r="BM601" s="5"/>
      <c r="BP601" s="5"/>
    </row>
    <row r="602" spans="32:68" x14ac:dyDescent="0.2">
      <c r="AF602" s="5"/>
      <c r="BH602" s="5"/>
      <c r="BM602" s="5"/>
      <c r="BP602" s="5"/>
    </row>
    <row r="603" spans="32:68" x14ac:dyDescent="0.2">
      <c r="AF603" s="5"/>
      <c r="BH603" s="5"/>
      <c r="BM603" s="5"/>
      <c r="BP603" s="5"/>
    </row>
    <row r="604" spans="32:68" x14ac:dyDescent="0.2">
      <c r="AF604" s="5"/>
      <c r="BH604" s="5"/>
      <c r="BM604" s="5"/>
      <c r="BP604" s="5"/>
    </row>
    <row r="605" spans="32:68" x14ac:dyDescent="0.2">
      <c r="AF605" s="5"/>
      <c r="BH605" s="5"/>
      <c r="BM605" s="5"/>
      <c r="BP605" s="5"/>
    </row>
    <row r="606" spans="32:68" x14ac:dyDescent="0.2">
      <c r="AF606" s="5"/>
      <c r="BH606" s="5"/>
      <c r="BM606" s="5"/>
      <c r="BP606" s="5"/>
    </row>
    <row r="607" spans="32:68" x14ac:dyDescent="0.2">
      <c r="AF607" s="5"/>
      <c r="BH607" s="5"/>
      <c r="BM607" s="5"/>
      <c r="BP607" s="5"/>
    </row>
    <row r="608" spans="32:68" x14ac:dyDescent="0.2">
      <c r="AF608" s="5"/>
      <c r="BH608" s="5"/>
      <c r="BM608" s="5"/>
      <c r="BP608" s="5"/>
    </row>
    <row r="609" spans="32:68" x14ac:dyDescent="0.2">
      <c r="AF609" s="5"/>
      <c r="BH609" s="5"/>
      <c r="BM609" s="5"/>
      <c r="BP609" s="5"/>
    </row>
    <row r="610" spans="32:68" x14ac:dyDescent="0.2">
      <c r="AF610" s="5"/>
      <c r="BH610" s="5"/>
      <c r="BM610" s="5"/>
      <c r="BP610" s="5"/>
    </row>
    <row r="611" spans="32:68" x14ac:dyDescent="0.2">
      <c r="AF611" s="5"/>
      <c r="BH611" s="5"/>
      <c r="BM611" s="5"/>
      <c r="BP611" s="5"/>
    </row>
    <row r="612" spans="32:68" x14ac:dyDescent="0.2">
      <c r="AF612" s="5"/>
      <c r="BH612" s="5"/>
      <c r="BM612" s="5"/>
      <c r="BP612" s="5"/>
    </row>
    <row r="613" spans="32:68" x14ac:dyDescent="0.2">
      <c r="AF613" s="5"/>
      <c r="BH613" s="5"/>
      <c r="BM613" s="5"/>
      <c r="BP613" s="5"/>
    </row>
    <row r="614" spans="32:68" x14ac:dyDescent="0.2">
      <c r="AF614" s="5"/>
      <c r="BH614" s="5"/>
      <c r="BM614" s="5"/>
      <c r="BP614" s="5"/>
    </row>
    <row r="615" spans="32:68" x14ac:dyDescent="0.2">
      <c r="AF615" s="5"/>
      <c r="BH615" s="5"/>
      <c r="BM615" s="5"/>
      <c r="BP615" s="5"/>
    </row>
    <row r="616" spans="32:68" x14ac:dyDescent="0.2">
      <c r="AF616" s="5"/>
      <c r="BH616" s="5"/>
      <c r="BM616" s="5"/>
      <c r="BP616" s="5"/>
    </row>
    <row r="617" spans="32:68" x14ac:dyDescent="0.2">
      <c r="AF617" s="5"/>
      <c r="BH617" s="5"/>
      <c r="BM617" s="5"/>
      <c r="BP617" s="5"/>
    </row>
    <row r="618" spans="32:68" x14ac:dyDescent="0.2">
      <c r="AF618" s="5"/>
      <c r="BH618" s="5"/>
      <c r="BM618" s="5"/>
      <c r="BP618" s="5"/>
    </row>
    <row r="619" spans="32:68" x14ac:dyDescent="0.2">
      <c r="AF619" s="5"/>
      <c r="BH619" s="5"/>
      <c r="BM619" s="5"/>
      <c r="BP619" s="5"/>
    </row>
    <row r="620" spans="32:68" x14ac:dyDescent="0.2">
      <c r="AF620" s="5"/>
      <c r="BH620" s="5"/>
      <c r="BM620" s="5"/>
      <c r="BP620" s="5"/>
    </row>
    <row r="621" spans="32:68" x14ac:dyDescent="0.2">
      <c r="AF621" s="5"/>
      <c r="BH621" s="5"/>
      <c r="BM621" s="5"/>
      <c r="BP621" s="5"/>
    </row>
    <row r="622" spans="32:68" x14ac:dyDescent="0.2">
      <c r="AF622" s="5"/>
      <c r="BH622" s="5"/>
      <c r="BM622" s="5"/>
      <c r="BP622" s="5"/>
    </row>
    <row r="623" spans="32:68" x14ac:dyDescent="0.2">
      <c r="AF623" s="5"/>
      <c r="BH623" s="5"/>
      <c r="BM623" s="5"/>
      <c r="BP623" s="5"/>
    </row>
    <row r="624" spans="32:68" x14ac:dyDescent="0.2">
      <c r="AF624" s="5"/>
      <c r="BH624" s="5"/>
      <c r="BM624" s="5"/>
      <c r="BP624" s="5"/>
    </row>
    <row r="625" spans="32:68" x14ac:dyDescent="0.2">
      <c r="AF625" s="5"/>
      <c r="BH625" s="5"/>
      <c r="BM625" s="5"/>
      <c r="BP625" s="5"/>
    </row>
    <row r="626" spans="32:68" x14ac:dyDescent="0.2">
      <c r="AF626" s="5"/>
      <c r="BH626" s="5"/>
      <c r="BM626" s="5"/>
      <c r="BP626" s="5"/>
    </row>
    <row r="627" spans="32:68" x14ac:dyDescent="0.2">
      <c r="AF627" s="5"/>
      <c r="BH627" s="5"/>
      <c r="BM627" s="5"/>
      <c r="BP627" s="5"/>
    </row>
    <row r="628" spans="32:68" x14ac:dyDescent="0.2">
      <c r="AF628" s="5"/>
      <c r="BH628" s="5"/>
      <c r="BM628" s="5"/>
      <c r="BP628" s="5"/>
    </row>
    <row r="629" spans="32:68" x14ac:dyDescent="0.2">
      <c r="AF629" s="5"/>
      <c r="BH629" s="5"/>
      <c r="BM629" s="5"/>
      <c r="BP629" s="5"/>
    </row>
    <row r="630" spans="32:68" x14ac:dyDescent="0.2">
      <c r="AF630" s="5"/>
      <c r="BH630" s="5"/>
      <c r="BM630" s="5"/>
      <c r="BP630" s="5"/>
    </row>
    <row r="631" spans="32:68" x14ac:dyDescent="0.2">
      <c r="AF631" s="5"/>
      <c r="BH631" s="5"/>
      <c r="BM631" s="5"/>
      <c r="BP631" s="5"/>
    </row>
    <row r="632" spans="32:68" x14ac:dyDescent="0.2">
      <c r="AF632" s="5"/>
      <c r="BH632" s="5"/>
      <c r="BM632" s="5"/>
      <c r="BP632" s="5"/>
    </row>
    <row r="633" spans="32:68" x14ac:dyDescent="0.2">
      <c r="AF633" s="5"/>
      <c r="BH633" s="5"/>
      <c r="BM633" s="5"/>
      <c r="BP633" s="5"/>
    </row>
    <row r="634" spans="32:68" x14ac:dyDescent="0.2">
      <c r="AF634" s="5"/>
      <c r="BH634" s="5"/>
      <c r="BM634" s="5"/>
      <c r="BP634" s="5"/>
    </row>
    <row r="635" spans="32:68" x14ac:dyDescent="0.2">
      <c r="AF635" s="5"/>
      <c r="BH635" s="5"/>
      <c r="BM635" s="5"/>
      <c r="BP635" s="5"/>
    </row>
    <row r="636" spans="32:68" x14ac:dyDescent="0.2">
      <c r="AF636" s="5"/>
      <c r="BH636" s="5"/>
      <c r="BM636" s="5"/>
      <c r="BP636" s="5"/>
    </row>
    <row r="637" spans="32:68" x14ac:dyDescent="0.2">
      <c r="AF637" s="5"/>
      <c r="BH637" s="5"/>
      <c r="BM637" s="5"/>
      <c r="BP637" s="5"/>
    </row>
    <row r="638" spans="32:68" x14ac:dyDescent="0.2">
      <c r="AF638" s="5"/>
      <c r="BH638" s="5"/>
      <c r="BM638" s="5"/>
      <c r="BP638" s="5"/>
    </row>
    <row r="639" spans="32:68" x14ac:dyDescent="0.2">
      <c r="AF639" s="5"/>
      <c r="BH639" s="5"/>
      <c r="BM639" s="5"/>
      <c r="BP639" s="5"/>
    </row>
    <row r="640" spans="32:68" x14ac:dyDescent="0.2">
      <c r="AF640" s="5"/>
      <c r="BH640" s="5"/>
      <c r="BM640" s="5"/>
      <c r="BP640" s="5"/>
    </row>
    <row r="641" spans="32:68" x14ac:dyDescent="0.2">
      <c r="AF641" s="5"/>
      <c r="BH641" s="5"/>
      <c r="BM641" s="5"/>
      <c r="BP641" s="5"/>
    </row>
    <row r="642" spans="32:68" x14ac:dyDescent="0.2">
      <c r="AF642" s="5"/>
      <c r="BH642" s="5"/>
      <c r="BM642" s="5"/>
      <c r="BP642" s="5"/>
    </row>
    <row r="643" spans="32:68" x14ac:dyDescent="0.2">
      <c r="AF643" s="5"/>
      <c r="BH643" s="5"/>
      <c r="BM643" s="5"/>
      <c r="BP643" s="5"/>
    </row>
    <row r="644" spans="32:68" x14ac:dyDescent="0.2">
      <c r="AF644" s="5"/>
      <c r="BH644" s="5"/>
      <c r="BM644" s="5"/>
      <c r="BP644" s="5"/>
    </row>
    <row r="645" spans="32:68" x14ac:dyDescent="0.2">
      <c r="AF645" s="5"/>
      <c r="BH645" s="5"/>
      <c r="BM645" s="5"/>
      <c r="BP645" s="5"/>
    </row>
    <row r="646" spans="32:68" x14ac:dyDescent="0.2">
      <c r="AF646" s="5"/>
      <c r="BH646" s="5"/>
      <c r="BM646" s="5"/>
      <c r="BP646" s="5"/>
    </row>
    <row r="647" spans="32:68" x14ac:dyDescent="0.2">
      <c r="AF647" s="5"/>
      <c r="BH647" s="5"/>
      <c r="BM647" s="5"/>
      <c r="BP647" s="5"/>
    </row>
    <row r="648" spans="32:68" x14ac:dyDescent="0.2">
      <c r="AF648" s="5"/>
      <c r="BH648" s="5"/>
      <c r="BM648" s="5"/>
      <c r="BP648" s="5"/>
    </row>
    <row r="649" spans="32:68" x14ac:dyDescent="0.2">
      <c r="AF649" s="5"/>
      <c r="BH649" s="5"/>
      <c r="BM649" s="5"/>
      <c r="BP649" s="5"/>
    </row>
    <row r="650" spans="32:68" x14ac:dyDescent="0.2">
      <c r="AF650" s="5"/>
      <c r="BH650" s="5"/>
      <c r="BM650" s="5"/>
      <c r="BP650" s="5"/>
    </row>
    <row r="651" spans="32:68" x14ac:dyDescent="0.2">
      <c r="AF651" s="5"/>
      <c r="BH651" s="5"/>
      <c r="BM651" s="5"/>
      <c r="BP651" s="5"/>
    </row>
    <row r="652" spans="32:68" x14ac:dyDescent="0.2">
      <c r="AF652" s="5"/>
      <c r="BH652" s="5"/>
      <c r="BM652" s="5"/>
      <c r="BP652" s="5"/>
    </row>
    <row r="653" spans="32:68" x14ac:dyDescent="0.2">
      <c r="AF653" s="5"/>
      <c r="BH653" s="5"/>
      <c r="BM653" s="5"/>
      <c r="BP653" s="5"/>
    </row>
    <row r="654" spans="32:68" x14ac:dyDescent="0.2">
      <c r="AF654" s="5"/>
      <c r="BH654" s="5"/>
      <c r="BM654" s="5"/>
      <c r="BP654" s="5"/>
    </row>
    <row r="655" spans="32:68" x14ac:dyDescent="0.2">
      <c r="AF655" s="5"/>
      <c r="BH655" s="5"/>
      <c r="BM655" s="5"/>
      <c r="BP655" s="5"/>
    </row>
    <row r="656" spans="32:68" x14ac:dyDescent="0.2">
      <c r="AF656" s="5"/>
      <c r="BH656" s="5"/>
      <c r="BM656" s="5"/>
      <c r="BP656" s="5"/>
    </row>
    <row r="657" spans="32:68" x14ac:dyDescent="0.2">
      <c r="AF657" s="5"/>
      <c r="BH657" s="5"/>
      <c r="BM657" s="5"/>
      <c r="BP657" s="5"/>
    </row>
    <row r="658" spans="32:68" x14ac:dyDescent="0.2">
      <c r="AF658" s="5"/>
      <c r="BH658" s="5"/>
      <c r="BM658" s="5"/>
      <c r="BP658" s="5"/>
    </row>
    <row r="659" spans="32:68" x14ac:dyDescent="0.2">
      <c r="AF659" s="5"/>
      <c r="BH659" s="5"/>
      <c r="BM659" s="5"/>
      <c r="BP659" s="5"/>
    </row>
    <row r="660" spans="32:68" x14ac:dyDescent="0.2">
      <c r="AF660" s="5"/>
      <c r="BH660" s="5"/>
      <c r="BM660" s="5"/>
      <c r="BP660" s="5"/>
    </row>
    <row r="661" spans="32:68" x14ac:dyDescent="0.2">
      <c r="AF661" s="5"/>
      <c r="BH661" s="5"/>
      <c r="BM661" s="5"/>
      <c r="BP661" s="5"/>
    </row>
    <row r="662" spans="32:68" x14ac:dyDescent="0.2">
      <c r="AF662" s="5"/>
      <c r="BH662" s="5"/>
      <c r="BM662" s="5"/>
      <c r="BP662" s="5"/>
    </row>
    <row r="663" spans="32:68" x14ac:dyDescent="0.2">
      <c r="AF663" s="5"/>
      <c r="BH663" s="5"/>
      <c r="BM663" s="5"/>
      <c r="BP663" s="5"/>
    </row>
    <row r="664" spans="32:68" x14ac:dyDescent="0.2">
      <c r="AF664" s="5"/>
      <c r="BH664" s="5"/>
      <c r="BM664" s="5"/>
      <c r="BP664" s="5"/>
    </row>
    <row r="665" spans="32:68" x14ac:dyDescent="0.2">
      <c r="AF665" s="5"/>
      <c r="BH665" s="5"/>
      <c r="BM665" s="5"/>
      <c r="BP665" s="5"/>
    </row>
    <row r="666" spans="32:68" x14ac:dyDescent="0.2">
      <c r="AF666" s="5"/>
      <c r="BH666" s="5"/>
      <c r="BM666" s="5"/>
      <c r="BP666" s="5"/>
    </row>
    <row r="667" spans="32:68" x14ac:dyDescent="0.2">
      <c r="AF667" s="5"/>
      <c r="BH667" s="5"/>
      <c r="BM667" s="5"/>
      <c r="BP667" s="5"/>
    </row>
    <row r="668" spans="32:68" x14ac:dyDescent="0.2">
      <c r="AF668" s="5"/>
      <c r="BH668" s="5"/>
      <c r="BM668" s="5"/>
      <c r="BP668" s="5"/>
    </row>
    <row r="669" spans="32:68" x14ac:dyDescent="0.2">
      <c r="AF669" s="5"/>
      <c r="BH669" s="5"/>
      <c r="BM669" s="5"/>
      <c r="BP669" s="5"/>
    </row>
    <row r="670" spans="32:68" x14ac:dyDescent="0.2">
      <c r="AF670" s="5"/>
      <c r="BH670" s="5"/>
      <c r="BM670" s="5"/>
      <c r="BP670" s="5"/>
    </row>
    <row r="671" spans="32:68" x14ac:dyDescent="0.2">
      <c r="AF671" s="5"/>
      <c r="BH671" s="5"/>
      <c r="BM671" s="5"/>
      <c r="BP671" s="5"/>
    </row>
    <row r="672" spans="32:68" x14ac:dyDescent="0.2">
      <c r="AF672" s="5"/>
      <c r="BH672" s="5"/>
      <c r="BM672" s="5"/>
      <c r="BP672" s="5"/>
    </row>
    <row r="673" spans="32:68" x14ac:dyDescent="0.2">
      <c r="AF673" s="5"/>
      <c r="BH673" s="5"/>
      <c r="BM673" s="5"/>
      <c r="BP673" s="5"/>
    </row>
    <row r="674" spans="32:68" x14ac:dyDescent="0.2">
      <c r="AF674" s="5"/>
      <c r="BH674" s="5"/>
      <c r="BM674" s="5"/>
      <c r="BP674" s="5"/>
    </row>
    <row r="675" spans="32:68" x14ac:dyDescent="0.2">
      <c r="AF675" s="5"/>
      <c r="BH675" s="5"/>
      <c r="BM675" s="5"/>
      <c r="BP675" s="5"/>
    </row>
    <row r="676" spans="32:68" x14ac:dyDescent="0.2">
      <c r="AF676" s="5"/>
      <c r="BH676" s="5"/>
      <c r="BM676" s="5"/>
      <c r="BP676" s="5"/>
    </row>
    <row r="677" spans="32:68" x14ac:dyDescent="0.2">
      <c r="AF677" s="5"/>
      <c r="BH677" s="5"/>
      <c r="BM677" s="5"/>
      <c r="BP677" s="5"/>
    </row>
    <row r="678" spans="32:68" x14ac:dyDescent="0.2">
      <c r="AF678" s="5"/>
      <c r="BH678" s="5"/>
      <c r="BM678" s="5"/>
      <c r="BP678" s="5"/>
    </row>
    <row r="679" spans="32:68" x14ac:dyDescent="0.2">
      <c r="AF679" s="5"/>
      <c r="BH679" s="5"/>
      <c r="BM679" s="5"/>
      <c r="BP679" s="5"/>
    </row>
    <row r="680" spans="32:68" x14ac:dyDescent="0.2">
      <c r="AF680" s="5"/>
      <c r="BH680" s="5"/>
      <c r="BM680" s="5"/>
      <c r="BP680" s="5"/>
    </row>
    <row r="681" spans="32:68" x14ac:dyDescent="0.2">
      <c r="AF681" s="5"/>
      <c r="BH681" s="5"/>
      <c r="BM681" s="5"/>
      <c r="BP681" s="5"/>
    </row>
    <row r="682" spans="32:68" x14ac:dyDescent="0.2">
      <c r="AF682" s="5"/>
      <c r="BH682" s="5"/>
      <c r="BM682" s="5"/>
      <c r="BP682" s="5"/>
    </row>
    <row r="683" spans="32:68" x14ac:dyDescent="0.2">
      <c r="AF683" s="5"/>
      <c r="BH683" s="5"/>
      <c r="BM683" s="5"/>
      <c r="BP683" s="5"/>
    </row>
    <row r="684" spans="32:68" x14ac:dyDescent="0.2">
      <c r="AF684" s="5"/>
      <c r="BH684" s="5"/>
      <c r="BM684" s="5"/>
      <c r="BP684" s="5"/>
    </row>
    <row r="685" spans="32:68" x14ac:dyDescent="0.2">
      <c r="AF685" s="5"/>
      <c r="BH685" s="5"/>
      <c r="BM685" s="5"/>
      <c r="BP685" s="5"/>
    </row>
    <row r="686" spans="32:68" x14ac:dyDescent="0.2">
      <c r="AF686" s="5"/>
      <c r="BH686" s="5"/>
      <c r="BM686" s="5"/>
      <c r="BP686" s="5"/>
    </row>
    <row r="687" spans="32:68" x14ac:dyDescent="0.2">
      <c r="AF687" s="5"/>
      <c r="BH687" s="5"/>
      <c r="BM687" s="5"/>
      <c r="BP687" s="5"/>
    </row>
    <row r="688" spans="32:68" x14ac:dyDescent="0.2">
      <c r="AF688" s="5"/>
      <c r="BH688" s="5"/>
      <c r="BM688" s="5"/>
      <c r="BP688" s="5"/>
    </row>
    <row r="689" spans="32:68" x14ac:dyDescent="0.2">
      <c r="AF689" s="5"/>
      <c r="BH689" s="5"/>
      <c r="BM689" s="5"/>
      <c r="BP689" s="5"/>
    </row>
    <row r="690" spans="32:68" x14ac:dyDescent="0.2">
      <c r="AF690" s="5"/>
      <c r="BH690" s="5"/>
      <c r="BM690" s="5"/>
      <c r="BP690" s="5"/>
    </row>
    <row r="691" spans="32:68" x14ac:dyDescent="0.2">
      <c r="AF691" s="5"/>
      <c r="BH691" s="5"/>
      <c r="BM691" s="5"/>
      <c r="BP691" s="5"/>
    </row>
    <row r="692" spans="32:68" x14ac:dyDescent="0.2">
      <c r="AF692" s="5"/>
      <c r="BH692" s="5"/>
      <c r="BM692" s="5"/>
      <c r="BP692" s="5"/>
    </row>
    <row r="693" spans="32:68" x14ac:dyDescent="0.2">
      <c r="AF693" s="5"/>
      <c r="BH693" s="5"/>
      <c r="BM693" s="5"/>
      <c r="BP693" s="5"/>
    </row>
    <row r="694" spans="32:68" x14ac:dyDescent="0.2">
      <c r="AF694" s="5"/>
      <c r="BH694" s="5"/>
      <c r="BM694" s="5"/>
      <c r="BP694" s="5"/>
    </row>
    <row r="695" spans="32:68" x14ac:dyDescent="0.2">
      <c r="AF695" s="5"/>
      <c r="BH695" s="5"/>
      <c r="BM695" s="5"/>
      <c r="BP695" s="5"/>
    </row>
    <row r="696" spans="32:68" x14ac:dyDescent="0.2">
      <c r="AF696" s="5"/>
      <c r="BH696" s="5"/>
      <c r="BM696" s="5"/>
      <c r="BP696" s="5"/>
    </row>
    <row r="697" spans="32:68" x14ac:dyDescent="0.2">
      <c r="AF697" s="5"/>
      <c r="BH697" s="5"/>
      <c r="BM697" s="5"/>
      <c r="BP697" s="5"/>
    </row>
    <row r="698" spans="32:68" x14ac:dyDescent="0.2">
      <c r="AF698" s="5"/>
      <c r="BH698" s="5"/>
      <c r="BM698" s="5"/>
      <c r="BP698" s="5"/>
    </row>
    <row r="699" spans="32:68" x14ac:dyDescent="0.2">
      <c r="AF699" s="5"/>
      <c r="BH699" s="5"/>
      <c r="BM699" s="5"/>
      <c r="BP699" s="5"/>
    </row>
    <row r="700" spans="32:68" x14ac:dyDescent="0.2">
      <c r="AF700" s="5"/>
      <c r="BH700" s="5"/>
      <c r="BM700" s="5"/>
      <c r="BP700" s="5"/>
    </row>
    <row r="701" spans="32:68" x14ac:dyDescent="0.2">
      <c r="AF701" s="5"/>
      <c r="BH701" s="5"/>
      <c r="BM701" s="5"/>
      <c r="BP701" s="5"/>
    </row>
    <row r="702" spans="32:68" x14ac:dyDescent="0.2">
      <c r="AF702" s="5"/>
      <c r="BH702" s="5"/>
      <c r="BM702" s="5"/>
      <c r="BP702" s="5"/>
    </row>
    <row r="703" spans="32:68" x14ac:dyDescent="0.2">
      <c r="AF703" s="5"/>
      <c r="BH703" s="5"/>
      <c r="BM703" s="5"/>
      <c r="BP703" s="5"/>
    </row>
    <row r="704" spans="32:68" x14ac:dyDescent="0.2">
      <c r="AF704" s="5"/>
      <c r="BH704" s="5"/>
      <c r="BM704" s="5"/>
      <c r="BP704" s="5"/>
    </row>
    <row r="705" spans="32:68" x14ac:dyDescent="0.2">
      <c r="AF705" s="5"/>
      <c r="BH705" s="5"/>
      <c r="BM705" s="5"/>
      <c r="BP705" s="5"/>
    </row>
    <row r="706" spans="32:68" x14ac:dyDescent="0.2">
      <c r="AF706" s="5"/>
      <c r="BH706" s="5"/>
      <c r="BM706" s="5"/>
      <c r="BP706" s="5"/>
    </row>
    <row r="707" spans="32:68" x14ac:dyDescent="0.2">
      <c r="AF707" s="5"/>
      <c r="BH707" s="5"/>
      <c r="BM707" s="5"/>
      <c r="BP707" s="5"/>
    </row>
    <row r="708" spans="32:68" x14ac:dyDescent="0.2">
      <c r="AF708" s="5"/>
      <c r="BH708" s="5"/>
      <c r="BM708" s="5"/>
      <c r="BP708" s="5"/>
    </row>
    <row r="709" spans="32:68" x14ac:dyDescent="0.2">
      <c r="AF709" s="5"/>
      <c r="BH709" s="5"/>
      <c r="BM709" s="5"/>
      <c r="BP709" s="5"/>
    </row>
    <row r="710" spans="32:68" x14ac:dyDescent="0.2">
      <c r="AF710" s="5"/>
      <c r="BH710" s="5"/>
      <c r="BM710" s="5"/>
      <c r="BP710" s="5"/>
    </row>
    <row r="711" spans="32:68" x14ac:dyDescent="0.2">
      <c r="AF711" s="5"/>
      <c r="BH711" s="5"/>
      <c r="BM711" s="5"/>
      <c r="BP711" s="5"/>
    </row>
    <row r="712" spans="32:68" x14ac:dyDescent="0.2">
      <c r="AF712" s="5"/>
      <c r="BH712" s="5"/>
      <c r="BM712" s="5"/>
      <c r="BP712" s="5"/>
    </row>
    <row r="713" spans="32:68" x14ac:dyDescent="0.2">
      <c r="AF713" s="5"/>
      <c r="BH713" s="5"/>
      <c r="BM713" s="5"/>
      <c r="BP713" s="5"/>
    </row>
    <row r="714" spans="32:68" x14ac:dyDescent="0.2">
      <c r="AF714" s="5"/>
      <c r="BH714" s="5"/>
      <c r="BM714" s="5"/>
      <c r="BP714" s="5"/>
    </row>
    <row r="715" spans="32:68" x14ac:dyDescent="0.2">
      <c r="AF715" s="5"/>
      <c r="BH715" s="5"/>
      <c r="BM715" s="5"/>
      <c r="BP715" s="5"/>
    </row>
    <row r="716" spans="32:68" x14ac:dyDescent="0.2">
      <c r="AF716" s="5"/>
      <c r="BH716" s="5"/>
      <c r="BM716" s="5"/>
      <c r="BP716" s="5"/>
    </row>
    <row r="717" spans="32:68" x14ac:dyDescent="0.2">
      <c r="AF717" s="5"/>
      <c r="BH717" s="5"/>
      <c r="BM717" s="5"/>
      <c r="BP717" s="5"/>
    </row>
    <row r="718" spans="32:68" x14ac:dyDescent="0.2">
      <c r="AF718" s="5"/>
      <c r="BH718" s="5"/>
      <c r="BM718" s="5"/>
      <c r="BP718" s="5"/>
    </row>
    <row r="719" spans="32:68" x14ac:dyDescent="0.2">
      <c r="AF719" s="5"/>
      <c r="BH719" s="5"/>
      <c r="BM719" s="5"/>
      <c r="BP719" s="5"/>
    </row>
    <row r="720" spans="32:68" x14ac:dyDescent="0.2">
      <c r="AF720" s="5"/>
      <c r="BH720" s="5"/>
      <c r="BM720" s="5"/>
      <c r="BP720" s="5"/>
    </row>
    <row r="721" spans="32:68" x14ac:dyDescent="0.2">
      <c r="AF721" s="5"/>
      <c r="BH721" s="5"/>
      <c r="BM721" s="5"/>
      <c r="BP721" s="5"/>
    </row>
    <row r="722" spans="32:68" x14ac:dyDescent="0.2">
      <c r="AF722" s="5"/>
      <c r="BH722" s="5"/>
      <c r="BM722" s="5"/>
      <c r="BP722" s="5"/>
    </row>
    <row r="723" spans="32:68" x14ac:dyDescent="0.2">
      <c r="AF723" s="5"/>
      <c r="BH723" s="5"/>
      <c r="BM723" s="5"/>
      <c r="BP723" s="5"/>
    </row>
    <row r="724" spans="32:68" x14ac:dyDescent="0.2">
      <c r="AF724" s="5"/>
      <c r="BH724" s="5"/>
      <c r="BM724" s="5"/>
      <c r="BP724" s="5"/>
    </row>
    <row r="725" spans="32:68" x14ac:dyDescent="0.2">
      <c r="AF725" s="5"/>
      <c r="BH725" s="5"/>
      <c r="BM725" s="5"/>
      <c r="BP725" s="5"/>
    </row>
    <row r="726" spans="32:68" x14ac:dyDescent="0.2">
      <c r="AF726" s="5"/>
      <c r="BH726" s="5"/>
      <c r="BM726" s="5"/>
      <c r="BP726" s="5"/>
    </row>
    <row r="727" spans="32:68" x14ac:dyDescent="0.2">
      <c r="AF727" s="5"/>
      <c r="BH727" s="5"/>
      <c r="BM727" s="5"/>
      <c r="BP727" s="5"/>
    </row>
    <row r="728" spans="32:68" x14ac:dyDescent="0.2">
      <c r="AF728" s="5"/>
      <c r="BH728" s="5"/>
      <c r="BM728" s="5"/>
      <c r="BP728" s="5"/>
    </row>
    <row r="729" spans="32:68" x14ac:dyDescent="0.2">
      <c r="AF729" s="5"/>
      <c r="BH729" s="5"/>
      <c r="BM729" s="5"/>
      <c r="BP729" s="5"/>
    </row>
    <row r="730" spans="32:68" x14ac:dyDescent="0.2">
      <c r="AF730" s="5"/>
      <c r="BH730" s="5"/>
      <c r="BM730" s="5"/>
      <c r="BP730" s="5"/>
    </row>
    <row r="731" spans="32:68" x14ac:dyDescent="0.2">
      <c r="AF731" s="5"/>
      <c r="BH731" s="5"/>
      <c r="BM731" s="5"/>
      <c r="BP731" s="5"/>
    </row>
    <row r="732" spans="32:68" x14ac:dyDescent="0.2">
      <c r="AF732" s="5"/>
      <c r="BH732" s="5"/>
      <c r="BM732" s="5"/>
      <c r="BP732" s="5"/>
    </row>
    <row r="733" spans="32:68" x14ac:dyDescent="0.2">
      <c r="AF733" s="5"/>
      <c r="BH733" s="5"/>
      <c r="BM733" s="5"/>
      <c r="BP733" s="5"/>
    </row>
    <row r="734" spans="32:68" x14ac:dyDescent="0.2">
      <c r="AF734" s="5"/>
      <c r="BH734" s="5"/>
      <c r="BM734" s="5"/>
      <c r="BP734" s="5"/>
    </row>
    <row r="735" spans="32:68" x14ac:dyDescent="0.2">
      <c r="AF735" s="5"/>
      <c r="BH735" s="5"/>
      <c r="BM735" s="5"/>
      <c r="BP735" s="5"/>
    </row>
    <row r="736" spans="32:68" x14ac:dyDescent="0.2">
      <c r="AF736" s="5"/>
      <c r="BH736" s="5"/>
      <c r="BM736" s="5"/>
      <c r="BP736" s="5"/>
    </row>
    <row r="737" spans="32:68" x14ac:dyDescent="0.2">
      <c r="AF737" s="5"/>
      <c r="BH737" s="5"/>
      <c r="BM737" s="5"/>
      <c r="BP737" s="5"/>
    </row>
    <row r="738" spans="32:68" x14ac:dyDescent="0.2">
      <c r="AF738" s="5"/>
      <c r="BH738" s="5"/>
      <c r="BM738" s="5"/>
      <c r="BP738" s="5"/>
    </row>
    <row r="739" spans="32:68" x14ac:dyDescent="0.2">
      <c r="AF739" s="5"/>
      <c r="BH739" s="5"/>
      <c r="BM739" s="5"/>
      <c r="BP739" s="5"/>
    </row>
    <row r="740" spans="32:68" x14ac:dyDescent="0.2">
      <c r="AF740" s="5"/>
      <c r="BH740" s="5"/>
      <c r="BM740" s="5"/>
      <c r="BP740" s="5"/>
    </row>
    <row r="741" spans="32:68" x14ac:dyDescent="0.2">
      <c r="AF741" s="5"/>
      <c r="BH741" s="5"/>
      <c r="BM741" s="5"/>
      <c r="BP741" s="5"/>
    </row>
    <row r="742" spans="32:68" x14ac:dyDescent="0.2">
      <c r="AF742" s="5"/>
      <c r="BH742" s="5"/>
      <c r="BM742" s="5"/>
      <c r="BP742" s="5"/>
    </row>
    <row r="743" spans="32:68" x14ac:dyDescent="0.2">
      <c r="AF743" s="5"/>
      <c r="BH743" s="5"/>
      <c r="BM743" s="5"/>
      <c r="BP743" s="5"/>
    </row>
    <row r="744" spans="32:68" x14ac:dyDescent="0.2">
      <c r="AF744" s="5"/>
      <c r="BH744" s="5"/>
      <c r="BM744" s="5"/>
      <c r="BP744" s="5"/>
    </row>
    <row r="745" spans="32:68" x14ac:dyDescent="0.2">
      <c r="AF745" s="5"/>
      <c r="BH745" s="5"/>
      <c r="BM745" s="5"/>
      <c r="BP745" s="5"/>
    </row>
    <row r="746" spans="32:68" x14ac:dyDescent="0.2">
      <c r="AF746" s="5"/>
      <c r="BH746" s="5"/>
      <c r="BM746" s="5"/>
      <c r="BP746" s="5"/>
    </row>
    <row r="747" spans="32:68" x14ac:dyDescent="0.2">
      <c r="AF747" s="5"/>
      <c r="BH747" s="5"/>
      <c r="BM747" s="5"/>
      <c r="BP747" s="5"/>
    </row>
    <row r="748" spans="32:68" x14ac:dyDescent="0.2">
      <c r="AF748" s="5"/>
      <c r="BH748" s="5"/>
      <c r="BM748" s="5"/>
      <c r="BP748" s="5"/>
    </row>
    <row r="749" spans="32:68" x14ac:dyDescent="0.2">
      <c r="AF749" s="5"/>
      <c r="BH749" s="5"/>
      <c r="BM749" s="5"/>
      <c r="BP749" s="5"/>
    </row>
    <row r="750" spans="32:68" x14ac:dyDescent="0.2">
      <c r="AF750" s="5"/>
      <c r="BH750" s="5"/>
      <c r="BM750" s="5"/>
      <c r="BP750" s="5"/>
    </row>
    <row r="751" spans="32:68" x14ac:dyDescent="0.2">
      <c r="AF751" s="5"/>
      <c r="BH751" s="5"/>
      <c r="BM751" s="5"/>
      <c r="BP751" s="5"/>
    </row>
    <row r="752" spans="32:68" x14ac:dyDescent="0.2">
      <c r="AF752" s="5"/>
      <c r="BH752" s="5"/>
      <c r="BM752" s="5"/>
      <c r="BP752" s="5"/>
    </row>
    <row r="753" spans="32:68" x14ac:dyDescent="0.2">
      <c r="AF753" s="5"/>
      <c r="BH753" s="5"/>
      <c r="BM753" s="5"/>
      <c r="BP753" s="5"/>
    </row>
    <row r="754" spans="32:68" x14ac:dyDescent="0.2">
      <c r="AF754" s="5"/>
      <c r="BH754" s="5"/>
      <c r="BM754" s="5"/>
      <c r="BP754" s="5"/>
    </row>
    <row r="755" spans="32:68" x14ac:dyDescent="0.2">
      <c r="AF755" s="5"/>
      <c r="BH755" s="5"/>
      <c r="BM755" s="5"/>
      <c r="BP755" s="5"/>
    </row>
    <row r="756" spans="32:68" x14ac:dyDescent="0.2">
      <c r="AF756" s="5"/>
      <c r="BH756" s="5"/>
      <c r="BM756" s="5"/>
      <c r="BP756" s="5"/>
    </row>
    <row r="757" spans="32:68" x14ac:dyDescent="0.2">
      <c r="AF757" s="5"/>
      <c r="BH757" s="5"/>
      <c r="BM757" s="5"/>
      <c r="BP757" s="5"/>
    </row>
    <row r="758" spans="32:68" x14ac:dyDescent="0.2">
      <c r="AF758" s="5"/>
      <c r="BH758" s="5"/>
      <c r="BM758" s="5"/>
      <c r="BP758" s="5"/>
    </row>
    <row r="759" spans="32:68" x14ac:dyDescent="0.2">
      <c r="AF759" s="5"/>
      <c r="BH759" s="5"/>
      <c r="BM759" s="5"/>
      <c r="BP759" s="5"/>
    </row>
    <row r="760" spans="32:68" x14ac:dyDescent="0.2">
      <c r="AF760" s="5"/>
      <c r="BH760" s="5"/>
      <c r="BM760" s="5"/>
      <c r="BP760" s="5"/>
    </row>
    <row r="761" spans="32:68" x14ac:dyDescent="0.2">
      <c r="AF761" s="5"/>
      <c r="BH761" s="5"/>
      <c r="BM761" s="5"/>
      <c r="BP761" s="5"/>
    </row>
    <row r="762" spans="32:68" x14ac:dyDescent="0.2">
      <c r="AF762" s="5"/>
      <c r="BH762" s="5"/>
      <c r="BM762" s="5"/>
      <c r="BP762" s="5"/>
    </row>
    <row r="763" spans="32:68" x14ac:dyDescent="0.2">
      <c r="AF763" s="5"/>
      <c r="BH763" s="5"/>
      <c r="BM763" s="5"/>
      <c r="BP763" s="5"/>
    </row>
    <row r="764" spans="32:68" x14ac:dyDescent="0.2">
      <c r="AF764" s="5"/>
      <c r="BH764" s="5"/>
      <c r="BM764" s="5"/>
      <c r="BP764" s="5"/>
    </row>
    <row r="765" spans="32:68" x14ac:dyDescent="0.2">
      <c r="AF765" s="5"/>
      <c r="BH765" s="5"/>
      <c r="BM765" s="5"/>
      <c r="BP765" s="5"/>
    </row>
    <row r="766" spans="32:68" x14ac:dyDescent="0.2">
      <c r="AF766" s="5"/>
      <c r="BH766" s="5"/>
      <c r="BM766" s="5"/>
      <c r="BP766" s="5"/>
    </row>
    <row r="767" spans="32:68" x14ac:dyDescent="0.2">
      <c r="AF767" s="5"/>
      <c r="BH767" s="5"/>
      <c r="BM767" s="5"/>
      <c r="BP767" s="5"/>
    </row>
    <row r="768" spans="32:68" x14ac:dyDescent="0.2">
      <c r="AF768" s="5"/>
      <c r="BH768" s="5"/>
      <c r="BM768" s="5"/>
      <c r="BP768" s="5"/>
    </row>
    <row r="769" spans="32:68" x14ac:dyDescent="0.2">
      <c r="AF769" s="5"/>
      <c r="BH769" s="5"/>
      <c r="BM769" s="5"/>
      <c r="BP769" s="5"/>
    </row>
    <row r="770" spans="32:68" x14ac:dyDescent="0.2">
      <c r="AF770" s="5"/>
      <c r="BH770" s="5"/>
      <c r="BM770" s="5"/>
      <c r="BP770" s="5"/>
    </row>
    <row r="771" spans="32:68" x14ac:dyDescent="0.2">
      <c r="AF771" s="5"/>
      <c r="BH771" s="5"/>
      <c r="BM771" s="5"/>
      <c r="BP771" s="5"/>
    </row>
    <row r="772" spans="32:68" x14ac:dyDescent="0.2">
      <c r="AF772" s="5"/>
      <c r="BH772" s="5"/>
      <c r="BM772" s="5"/>
      <c r="BP772" s="5"/>
    </row>
    <row r="773" spans="32:68" x14ac:dyDescent="0.2">
      <c r="AF773" s="5"/>
      <c r="BH773" s="5"/>
      <c r="BM773" s="5"/>
      <c r="BP773" s="5"/>
    </row>
    <row r="774" spans="32:68" x14ac:dyDescent="0.2">
      <c r="AF774" s="5"/>
      <c r="BH774" s="5"/>
      <c r="BM774" s="5"/>
      <c r="BP774" s="5"/>
    </row>
    <row r="775" spans="32:68" x14ac:dyDescent="0.2">
      <c r="AF775" s="5"/>
      <c r="BH775" s="5"/>
      <c r="BM775" s="5"/>
      <c r="BP775" s="5"/>
    </row>
    <row r="776" spans="32:68" x14ac:dyDescent="0.2">
      <c r="AF776" s="5"/>
      <c r="BH776" s="5"/>
      <c r="BM776" s="5"/>
      <c r="BP776" s="5"/>
    </row>
    <row r="777" spans="32:68" x14ac:dyDescent="0.2">
      <c r="AF777" s="5"/>
      <c r="BH777" s="5"/>
      <c r="BM777" s="5"/>
      <c r="BP777" s="5"/>
    </row>
    <row r="778" spans="32:68" x14ac:dyDescent="0.2">
      <c r="AF778" s="5"/>
      <c r="BH778" s="5"/>
      <c r="BM778" s="5"/>
      <c r="BP778" s="5"/>
    </row>
    <row r="779" spans="32:68" x14ac:dyDescent="0.2">
      <c r="AF779" s="5"/>
      <c r="BH779" s="5"/>
      <c r="BM779" s="5"/>
      <c r="BP779" s="5"/>
    </row>
    <row r="780" spans="32:68" x14ac:dyDescent="0.2">
      <c r="AF780" s="5"/>
      <c r="BH780" s="5"/>
      <c r="BM780" s="5"/>
      <c r="BP780" s="5"/>
    </row>
    <row r="781" spans="32:68" x14ac:dyDescent="0.2">
      <c r="AF781" s="5"/>
      <c r="BH781" s="5"/>
      <c r="BM781" s="5"/>
      <c r="BP781" s="5"/>
    </row>
    <row r="782" spans="32:68" x14ac:dyDescent="0.2">
      <c r="AF782" s="5"/>
      <c r="BH782" s="5"/>
      <c r="BM782" s="5"/>
      <c r="BP782" s="5"/>
    </row>
    <row r="783" spans="32:68" x14ac:dyDescent="0.2">
      <c r="AF783" s="5"/>
      <c r="BH783" s="5"/>
      <c r="BM783" s="5"/>
      <c r="BP783" s="5"/>
    </row>
    <row r="784" spans="32:68" x14ac:dyDescent="0.2">
      <c r="AF784" s="5"/>
      <c r="BH784" s="5"/>
      <c r="BM784" s="5"/>
      <c r="BP784" s="5"/>
    </row>
    <row r="785" spans="32:68" x14ac:dyDescent="0.2">
      <c r="AF785" s="5"/>
      <c r="BH785" s="5"/>
      <c r="BM785" s="5"/>
      <c r="BP785" s="5"/>
    </row>
    <row r="786" spans="32:68" x14ac:dyDescent="0.2">
      <c r="AF786" s="5"/>
      <c r="BH786" s="5"/>
      <c r="BM786" s="5"/>
      <c r="BP786" s="5"/>
    </row>
    <row r="787" spans="32:68" x14ac:dyDescent="0.2">
      <c r="AF787" s="5"/>
      <c r="BH787" s="5"/>
      <c r="BM787" s="5"/>
      <c r="BP787" s="5"/>
    </row>
    <row r="788" spans="32:68" x14ac:dyDescent="0.2">
      <c r="AF788" s="5"/>
      <c r="BH788" s="5"/>
      <c r="BM788" s="5"/>
      <c r="BP788" s="5"/>
    </row>
    <row r="789" spans="32:68" x14ac:dyDescent="0.2">
      <c r="AF789" s="5"/>
      <c r="BH789" s="5"/>
      <c r="BM789" s="5"/>
      <c r="BP789" s="5"/>
    </row>
    <row r="790" spans="32:68" x14ac:dyDescent="0.2">
      <c r="AF790" s="5"/>
      <c r="BH790" s="5"/>
      <c r="BM790" s="5"/>
      <c r="BP790" s="5"/>
    </row>
    <row r="791" spans="32:68" x14ac:dyDescent="0.2">
      <c r="AF791" s="5"/>
      <c r="BH791" s="5"/>
      <c r="BM791" s="5"/>
      <c r="BP791" s="5"/>
    </row>
    <row r="792" spans="32:68" x14ac:dyDescent="0.2">
      <c r="AF792" s="5"/>
      <c r="BH792" s="5"/>
      <c r="BM792" s="5"/>
      <c r="BP792" s="5"/>
    </row>
    <row r="793" spans="32:68" x14ac:dyDescent="0.2">
      <c r="AF793" s="5"/>
      <c r="BH793" s="5"/>
      <c r="BM793" s="5"/>
      <c r="BP793" s="5"/>
    </row>
    <row r="794" spans="32:68" x14ac:dyDescent="0.2">
      <c r="AF794" s="5"/>
      <c r="BH794" s="5"/>
      <c r="BM794" s="5"/>
      <c r="BP794" s="5"/>
    </row>
    <row r="795" spans="32:68" x14ac:dyDescent="0.2">
      <c r="AF795" s="5"/>
      <c r="BH795" s="5"/>
      <c r="BM795" s="5"/>
      <c r="BP795" s="5"/>
    </row>
    <row r="796" spans="32:68" x14ac:dyDescent="0.2">
      <c r="AF796" s="5"/>
      <c r="BH796" s="5"/>
      <c r="BM796" s="5"/>
      <c r="BP796" s="5"/>
    </row>
    <row r="797" spans="32:68" x14ac:dyDescent="0.2">
      <c r="AF797" s="5"/>
      <c r="BH797" s="5"/>
      <c r="BM797" s="5"/>
      <c r="BP797" s="5"/>
    </row>
    <row r="798" spans="32:68" x14ac:dyDescent="0.2">
      <c r="AF798" s="5"/>
      <c r="BH798" s="5"/>
      <c r="BM798" s="5"/>
      <c r="BP798" s="5"/>
    </row>
    <row r="799" spans="32:68" x14ac:dyDescent="0.2">
      <c r="AF799" s="5"/>
      <c r="BH799" s="5"/>
      <c r="BM799" s="5"/>
      <c r="BP799" s="5"/>
    </row>
    <row r="800" spans="32:68" x14ac:dyDescent="0.2">
      <c r="AF800" s="5"/>
      <c r="BH800" s="5"/>
      <c r="BM800" s="5"/>
      <c r="BP800" s="5"/>
    </row>
    <row r="801" spans="32:68" x14ac:dyDescent="0.2">
      <c r="AF801" s="5"/>
      <c r="BH801" s="5"/>
      <c r="BM801" s="5"/>
      <c r="BP801" s="5"/>
    </row>
    <row r="802" spans="32:68" x14ac:dyDescent="0.2">
      <c r="AF802" s="5"/>
      <c r="BH802" s="5"/>
      <c r="BM802" s="5"/>
      <c r="BP802" s="5"/>
    </row>
    <row r="803" spans="32:68" x14ac:dyDescent="0.2">
      <c r="AF803" s="5"/>
      <c r="BH803" s="5"/>
      <c r="BM803" s="5"/>
      <c r="BP803" s="5"/>
    </row>
    <row r="804" spans="32:68" x14ac:dyDescent="0.2">
      <c r="AF804" s="5"/>
      <c r="BH804" s="5"/>
      <c r="BM804" s="5"/>
      <c r="BP804" s="5"/>
    </row>
    <row r="805" spans="32:68" x14ac:dyDescent="0.2">
      <c r="AF805" s="5"/>
      <c r="BH805" s="5"/>
      <c r="BM805" s="5"/>
      <c r="BP805" s="5"/>
    </row>
    <row r="806" spans="32:68" x14ac:dyDescent="0.2">
      <c r="AF806" s="5"/>
      <c r="BH806" s="5"/>
      <c r="BM806" s="5"/>
      <c r="BP806" s="5"/>
    </row>
    <row r="807" spans="32:68" x14ac:dyDescent="0.2">
      <c r="AF807" s="5"/>
      <c r="BH807" s="5"/>
      <c r="BM807" s="5"/>
      <c r="BP807" s="5"/>
    </row>
    <row r="808" spans="32:68" x14ac:dyDescent="0.2">
      <c r="AF808" s="5"/>
      <c r="BH808" s="5"/>
      <c r="BM808" s="5"/>
      <c r="BP808" s="5"/>
    </row>
    <row r="809" spans="32:68" x14ac:dyDescent="0.2">
      <c r="AF809" s="5"/>
      <c r="BH809" s="5"/>
      <c r="BM809" s="5"/>
      <c r="BP809" s="5"/>
    </row>
    <row r="810" spans="32:68" x14ac:dyDescent="0.2">
      <c r="AF810" s="5"/>
      <c r="BH810" s="5"/>
      <c r="BM810" s="5"/>
      <c r="BP810" s="5"/>
    </row>
    <row r="811" spans="32:68" x14ac:dyDescent="0.2">
      <c r="AF811" s="5"/>
      <c r="BH811" s="5"/>
      <c r="BM811" s="5"/>
      <c r="BP811" s="5"/>
    </row>
    <row r="812" spans="32:68" x14ac:dyDescent="0.2">
      <c r="AF812" s="5"/>
      <c r="BH812" s="5"/>
      <c r="BM812" s="5"/>
      <c r="BP812" s="5"/>
    </row>
    <row r="813" spans="32:68" x14ac:dyDescent="0.2">
      <c r="AF813" s="5"/>
      <c r="BH813" s="5"/>
      <c r="BM813" s="5"/>
      <c r="BP813" s="5"/>
    </row>
    <row r="814" spans="32:68" x14ac:dyDescent="0.2">
      <c r="AF814" s="5"/>
      <c r="BH814" s="5"/>
      <c r="BM814" s="5"/>
      <c r="BP814" s="5"/>
    </row>
    <row r="815" spans="32:68" x14ac:dyDescent="0.2">
      <c r="AF815" s="5"/>
      <c r="BH815" s="5"/>
      <c r="BM815" s="5"/>
      <c r="BP815" s="5"/>
    </row>
    <row r="816" spans="32:68" x14ac:dyDescent="0.2">
      <c r="AF816" s="5"/>
      <c r="BH816" s="5"/>
      <c r="BM816" s="5"/>
      <c r="BP816" s="5"/>
    </row>
    <row r="817" spans="32:68" x14ac:dyDescent="0.2">
      <c r="AF817" s="5"/>
      <c r="BH817" s="5"/>
      <c r="BM817" s="5"/>
      <c r="BP817" s="5"/>
    </row>
    <row r="818" spans="32:68" x14ac:dyDescent="0.2">
      <c r="AF818" s="5"/>
      <c r="BH818" s="5"/>
      <c r="BM818" s="5"/>
      <c r="BP818" s="5"/>
    </row>
    <row r="819" spans="32:68" x14ac:dyDescent="0.2">
      <c r="AF819" s="5"/>
      <c r="BH819" s="5"/>
      <c r="BM819" s="5"/>
      <c r="BP819" s="5"/>
    </row>
    <row r="820" spans="32:68" x14ac:dyDescent="0.2">
      <c r="AF820" s="5"/>
      <c r="BH820" s="5"/>
      <c r="BM820" s="5"/>
      <c r="BP820" s="5"/>
    </row>
    <row r="821" spans="32:68" x14ac:dyDescent="0.2">
      <c r="AF821" s="5"/>
      <c r="BH821" s="5"/>
      <c r="BM821" s="5"/>
      <c r="BP821" s="5"/>
    </row>
    <row r="822" spans="32:68" x14ac:dyDescent="0.2">
      <c r="AF822" s="5"/>
      <c r="BH822" s="5"/>
      <c r="BM822" s="5"/>
      <c r="BP822" s="5"/>
    </row>
    <row r="823" spans="32:68" x14ac:dyDescent="0.2">
      <c r="AF823" s="5"/>
      <c r="BH823" s="5"/>
      <c r="BM823" s="5"/>
      <c r="BP823" s="5"/>
    </row>
    <row r="824" spans="32:68" x14ac:dyDescent="0.2">
      <c r="AF824" s="5"/>
      <c r="BH824" s="5"/>
      <c r="BM824" s="5"/>
      <c r="BP824" s="5"/>
    </row>
    <row r="825" spans="32:68" x14ac:dyDescent="0.2">
      <c r="AF825" s="5"/>
      <c r="BH825" s="5"/>
      <c r="BM825" s="5"/>
      <c r="BP825" s="5"/>
    </row>
    <row r="826" spans="32:68" x14ac:dyDescent="0.2">
      <c r="AF826" s="5"/>
      <c r="BH826" s="5"/>
      <c r="BM826" s="5"/>
      <c r="BP826" s="5"/>
    </row>
    <row r="827" spans="32:68" x14ac:dyDescent="0.2">
      <c r="AF827" s="5"/>
      <c r="BH827" s="5"/>
      <c r="BM827" s="5"/>
      <c r="BP827" s="5"/>
    </row>
    <row r="828" spans="32:68" x14ac:dyDescent="0.2">
      <c r="AF828" s="5"/>
      <c r="BH828" s="5"/>
      <c r="BM828" s="5"/>
      <c r="BP828" s="5"/>
    </row>
    <row r="829" spans="32:68" x14ac:dyDescent="0.2">
      <c r="AF829" s="5"/>
      <c r="BH829" s="5"/>
      <c r="BM829" s="5"/>
      <c r="BP829" s="5"/>
    </row>
    <row r="830" spans="32:68" x14ac:dyDescent="0.2">
      <c r="AF830" s="5"/>
      <c r="BH830" s="5"/>
      <c r="BM830" s="5"/>
      <c r="BP830" s="5"/>
    </row>
    <row r="831" spans="32:68" x14ac:dyDescent="0.2">
      <c r="AF831" s="5"/>
      <c r="BH831" s="5"/>
      <c r="BM831" s="5"/>
      <c r="BP831" s="5"/>
    </row>
    <row r="832" spans="32:68" x14ac:dyDescent="0.2">
      <c r="AF832" s="5"/>
      <c r="BH832" s="5"/>
      <c r="BM832" s="5"/>
      <c r="BP832" s="5"/>
    </row>
    <row r="833" spans="32:68" x14ac:dyDescent="0.2">
      <c r="AF833" s="5"/>
      <c r="BH833" s="5"/>
      <c r="BM833" s="5"/>
      <c r="BP833" s="5"/>
    </row>
    <row r="834" spans="32:68" x14ac:dyDescent="0.2">
      <c r="AF834" s="5"/>
      <c r="BH834" s="5"/>
      <c r="BM834" s="5"/>
      <c r="BP834" s="5"/>
    </row>
    <row r="835" spans="32:68" x14ac:dyDescent="0.2">
      <c r="AF835" s="5"/>
      <c r="BH835" s="5"/>
      <c r="BM835" s="5"/>
      <c r="BP835" s="5"/>
    </row>
    <row r="836" spans="32:68" x14ac:dyDescent="0.2">
      <c r="AF836" s="5"/>
      <c r="BH836" s="5"/>
      <c r="BM836" s="5"/>
      <c r="BP836" s="5"/>
    </row>
    <row r="837" spans="32:68" x14ac:dyDescent="0.2">
      <c r="AF837" s="5"/>
      <c r="BH837" s="5"/>
      <c r="BM837" s="5"/>
      <c r="BP837" s="5"/>
    </row>
    <row r="838" spans="32:68" x14ac:dyDescent="0.2">
      <c r="AF838" s="5"/>
      <c r="BH838" s="5"/>
      <c r="BM838" s="5"/>
      <c r="BP838" s="5"/>
    </row>
    <row r="839" spans="32:68" x14ac:dyDescent="0.2">
      <c r="AF839" s="5"/>
      <c r="BH839" s="5"/>
      <c r="BM839" s="5"/>
      <c r="BP839" s="5"/>
    </row>
    <row r="840" spans="32:68" x14ac:dyDescent="0.2">
      <c r="AF840" s="5"/>
      <c r="BH840" s="5"/>
      <c r="BM840" s="5"/>
      <c r="BP840" s="5"/>
    </row>
    <row r="841" spans="32:68" x14ac:dyDescent="0.2">
      <c r="AF841" s="5"/>
      <c r="BH841" s="5"/>
      <c r="BM841" s="5"/>
      <c r="BP841" s="5"/>
    </row>
    <row r="842" spans="32:68" x14ac:dyDescent="0.2">
      <c r="AF842" s="5"/>
      <c r="BH842" s="5"/>
      <c r="BM842" s="5"/>
      <c r="BP842" s="5"/>
    </row>
    <row r="843" spans="32:68" x14ac:dyDescent="0.2">
      <c r="AF843" s="5"/>
      <c r="BH843" s="5"/>
      <c r="BM843" s="5"/>
      <c r="BP843" s="5"/>
    </row>
    <row r="844" spans="32:68" x14ac:dyDescent="0.2">
      <c r="AF844" s="5"/>
      <c r="BH844" s="5"/>
      <c r="BM844" s="5"/>
      <c r="BP844" s="5"/>
    </row>
    <row r="845" spans="32:68" x14ac:dyDescent="0.2">
      <c r="AF845" s="5"/>
      <c r="BH845" s="5"/>
      <c r="BM845" s="5"/>
      <c r="BP845" s="5"/>
    </row>
    <row r="846" spans="32:68" x14ac:dyDescent="0.2">
      <c r="AF846" s="5"/>
      <c r="BH846" s="5"/>
      <c r="BM846" s="5"/>
      <c r="BP846" s="5"/>
    </row>
    <row r="847" spans="32:68" x14ac:dyDescent="0.2">
      <c r="AF847" s="5"/>
      <c r="BH847" s="5"/>
      <c r="BM847" s="5"/>
      <c r="BP847" s="5"/>
    </row>
    <row r="848" spans="32:68" x14ac:dyDescent="0.2">
      <c r="AF848" s="5"/>
      <c r="BH848" s="5"/>
      <c r="BM848" s="5"/>
      <c r="BP848" s="5"/>
    </row>
    <row r="849" spans="32:68" x14ac:dyDescent="0.2">
      <c r="AF849" s="5"/>
      <c r="BH849" s="5"/>
      <c r="BM849" s="5"/>
      <c r="BP849" s="5"/>
    </row>
    <row r="850" spans="32:68" x14ac:dyDescent="0.2">
      <c r="AF850" s="5"/>
      <c r="BH850" s="5"/>
      <c r="BM850" s="5"/>
      <c r="BP850" s="5"/>
    </row>
    <row r="851" spans="32:68" x14ac:dyDescent="0.2">
      <c r="AF851" s="5"/>
      <c r="BH851" s="5"/>
      <c r="BM851" s="5"/>
      <c r="BP851" s="5"/>
    </row>
    <row r="852" spans="32:68" x14ac:dyDescent="0.2">
      <c r="AF852" s="5"/>
      <c r="BH852" s="5"/>
      <c r="BM852" s="5"/>
      <c r="BP852" s="5"/>
    </row>
    <row r="853" spans="32:68" x14ac:dyDescent="0.2">
      <c r="AF853" s="5"/>
      <c r="BH853" s="5"/>
      <c r="BM853" s="5"/>
      <c r="BP853" s="5"/>
    </row>
    <row r="854" spans="32:68" x14ac:dyDescent="0.2">
      <c r="AF854" s="5"/>
      <c r="BH854" s="5"/>
      <c r="BM854" s="5"/>
      <c r="BP854" s="5"/>
    </row>
    <row r="855" spans="32:68" x14ac:dyDescent="0.2">
      <c r="AF855" s="5"/>
      <c r="BH855" s="5"/>
      <c r="BM855" s="5"/>
      <c r="BP855" s="5"/>
    </row>
    <row r="856" spans="32:68" x14ac:dyDescent="0.2">
      <c r="AF856" s="5"/>
      <c r="BH856" s="5"/>
      <c r="BM856" s="5"/>
      <c r="BP856" s="5"/>
    </row>
    <row r="857" spans="32:68" x14ac:dyDescent="0.2">
      <c r="AF857" s="5"/>
      <c r="BH857" s="5"/>
      <c r="BM857" s="5"/>
      <c r="BP857" s="5"/>
    </row>
    <row r="858" spans="32:68" x14ac:dyDescent="0.2">
      <c r="AF858" s="5"/>
      <c r="BH858" s="5"/>
      <c r="BM858" s="5"/>
      <c r="BP858" s="5"/>
    </row>
    <row r="859" spans="32:68" x14ac:dyDescent="0.2">
      <c r="AF859" s="5"/>
      <c r="BH859" s="5"/>
      <c r="BM859" s="5"/>
      <c r="BP859" s="5"/>
    </row>
    <row r="860" spans="32:68" x14ac:dyDescent="0.2">
      <c r="AF860" s="5"/>
      <c r="BH860" s="5"/>
      <c r="BM860" s="5"/>
      <c r="BP860" s="5"/>
    </row>
    <row r="861" spans="32:68" x14ac:dyDescent="0.2">
      <c r="AF861" s="5"/>
      <c r="BH861" s="5"/>
      <c r="BM861" s="5"/>
      <c r="BP861" s="5"/>
    </row>
    <row r="862" spans="32:68" x14ac:dyDescent="0.2">
      <c r="AF862" s="5"/>
      <c r="BH862" s="5"/>
      <c r="BM862" s="5"/>
      <c r="BP862" s="5"/>
    </row>
    <row r="863" spans="32:68" x14ac:dyDescent="0.2">
      <c r="AF863" s="5"/>
      <c r="BH863" s="5"/>
      <c r="BM863" s="5"/>
      <c r="BP863" s="5"/>
    </row>
    <row r="864" spans="32:68" x14ac:dyDescent="0.2">
      <c r="AF864" s="5"/>
      <c r="BH864" s="5"/>
      <c r="BM864" s="5"/>
      <c r="BP864" s="5"/>
    </row>
    <row r="865" spans="32:68" x14ac:dyDescent="0.2">
      <c r="AF865" s="5"/>
      <c r="BH865" s="5"/>
      <c r="BM865" s="5"/>
      <c r="BP865" s="5"/>
    </row>
    <row r="866" spans="32:68" x14ac:dyDescent="0.2">
      <c r="AF866" s="5"/>
      <c r="BH866" s="5"/>
      <c r="BM866" s="5"/>
      <c r="BP866" s="5"/>
    </row>
    <row r="867" spans="32:68" x14ac:dyDescent="0.2">
      <c r="AF867" s="5"/>
      <c r="BH867" s="5"/>
      <c r="BM867" s="5"/>
      <c r="BP867" s="5"/>
    </row>
    <row r="868" spans="32:68" x14ac:dyDescent="0.2">
      <c r="AF868" s="5"/>
      <c r="BH868" s="5"/>
      <c r="BM868" s="5"/>
      <c r="BP868" s="5"/>
    </row>
    <row r="869" spans="32:68" x14ac:dyDescent="0.2">
      <c r="AF869" s="5"/>
      <c r="BH869" s="5"/>
      <c r="BM869" s="5"/>
      <c r="BP869" s="5"/>
    </row>
    <row r="870" spans="32:68" x14ac:dyDescent="0.2">
      <c r="AF870" s="5"/>
      <c r="BH870" s="5"/>
      <c r="BM870" s="5"/>
      <c r="BP870" s="5"/>
    </row>
    <row r="871" spans="32:68" x14ac:dyDescent="0.2">
      <c r="AF871" s="5"/>
      <c r="BH871" s="5"/>
      <c r="BM871" s="5"/>
      <c r="BP871" s="5"/>
    </row>
    <row r="872" spans="32:68" x14ac:dyDescent="0.2">
      <c r="AF872" s="5"/>
      <c r="BH872" s="5"/>
      <c r="BM872" s="5"/>
      <c r="BP872" s="5"/>
    </row>
    <row r="873" spans="32:68" x14ac:dyDescent="0.2">
      <c r="AF873" s="5"/>
      <c r="BH873" s="5"/>
      <c r="BM873" s="5"/>
      <c r="BP873" s="5"/>
    </row>
    <row r="874" spans="32:68" x14ac:dyDescent="0.2">
      <c r="AF874" s="5"/>
      <c r="BH874" s="5"/>
      <c r="BM874" s="5"/>
      <c r="BP874" s="5"/>
    </row>
    <row r="875" spans="32:68" x14ac:dyDescent="0.2">
      <c r="AF875" s="5"/>
      <c r="BH875" s="5"/>
      <c r="BM875" s="5"/>
      <c r="BP875" s="5"/>
    </row>
    <row r="876" spans="32:68" x14ac:dyDescent="0.2">
      <c r="AF876" s="5"/>
      <c r="BH876" s="5"/>
      <c r="BM876" s="5"/>
      <c r="BP876" s="5"/>
    </row>
    <row r="877" spans="32:68" x14ac:dyDescent="0.2">
      <c r="AF877" s="5"/>
      <c r="BH877" s="5"/>
      <c r="BM877" s="5"/>
      <c r="BP877" s="5"/>
    </row>
    <row r="878" spans="32:68" x14ac:dyDescent="0.2">
      <c r="AF878" s="5"/>
      <c r="BH878" s="5"/>
      <c r="BM878" s="5"/>
      <c r="BP878" s="5"/>
    </row>
    <row r="879" spans="32:68" x14ac:dyDescent="0.2">
      <c r="AF879" s="5"/>
      <c r="BH879" s="5"/>
      <c r="BM879" s="5"/>
      <c r="BP879" s="5"/>
    </row>
    <row r="880" spans="32:68" x14ac:dyDescent="0.2">
      <c r="AF880" s="5"/>
      <c r="BH880" s="5"/>
      <c r="BM880" s="5"/>
      <c r="BP880" s="5"/>
    </row>
    <row r="881" spans="32:68" x14ac:dyDescent="0.2">
      <c r="AF881" s="5"/>
      <c r="BH881" s="5"/>
      <c r="BM881" s="5"/>
      <c r="BP881" s="5"/>
    </row>
    <row r="882" spans="32:68" x14ac:dyDescent="0.2">
      <c r="AF882" s="5"/>
      <c r="BH882" s="5"/>
      <c r="BM882" s="5"/>
      <c r="BP882" s="5"/>
    </row>
    <row r="883" spans="32:68" x14ac:dyDescent="0.2">
      <c r="AF883" s="5"/>
      <c r="BH883" s="5"/>
      <c r="BM883" s="5"/>
      <c r="BP883" s="5"/>
    </row>
    <row r="884" spans="32:68" x14ac:dyDescent="0.2">
      <c r="AF884" s="5"/>
      <c r="BH884" s="5"/>
      <c r="BM884" s="5"/>
      <c r="BP884" s="5"/>
    </row>
    <row r="885" spans="32:68" x14ac:dyDescent="0.2">
      <c r="AF885" s="5"/>
      <c r="BH885" s="5"/>
      <c r="BM885" s="5"/>
      <c r="BP885" s="5"/>
    </row>
    <row r="886" spans="32:68" x14ac:dyDescent="0.2">
      <c r="AF886" s="5"/>
      <c r="BH886" s="5"/>
      <c r="BM886" s="5"/>
      <c r="BP886" s="5"/>
    </row>
    <row r="887" spans="32:68" x14ac:dyDescent="0.2">
      <c r="AF887" s="5"/>
      <c r="BH887" s="5"/>
      <c r="BM887" s="5"/>
      <c r="BP887" s="5"/>
    </row>
    <row r="888" spans="32:68" x14ac:dyDescent="0.2">
      <c r="AF888" s="5"/>
      <c r="BH888" s="5"/>
      <c r="BM888" s="5"/>
      <c r="BP888" s="5"/>
    </row>
    <row r="889" spans="32:68" x14ac:dyDescent="0.2">
      <c r="AF889" s="5"/>
      <c r="BH889" s="5"/>
      <c r="BM889" s="5"/>
      <c r="BP889" s="5"/>
    </row>
    <row r="890" spans="32:68" x14ac:dyDescent="0.2">
      <c r="AF890" s="5"/>
      <c r="BH890" s="5"/>
      <c r="BM890" s="5"/>
      <c r="BP890" s="5"/>
    </row>
    <row r="891" spans="32:68" x14ac:dyDescent="0.2">
      <c r="AF891" s="5"/>
      <c r="BH891" s="5"/>
      <c r="BM891" s="5"/>
      <c r="BP891" s="5"/>
    </row>
    <row r="892" spans="32:68" x14ac:dyDescent="0.2">
      <c r="AF892" s="5"/>
      <c r="BH892" s="5"/>
      <c r="BM892" s="5"/>
      <c r="BP892" s="5"/>
    </row>
    <row r="893" spans="32:68" x14ac:dyDescent="0.2">
      <c r="AF893" s="5"/>
      <c r="BH893" s="5"/>
      <c r="BM893" s="5"/>
      <c r="BP893" s="5"/>
    </row>
    <row r="894" spans="32:68" x14ac:dyDescent="0.2">
      <c r="AF894" s="5"/>
      <c r="BH894" s="5"/>
      <c r="BM894" s="5"/>
      <c r="BP894" s="5"/>
    </row>
    <row r="895" spans="32:68" x14ac:dyDescent="0.2">
      <c r="AF895" s="5"/>
      <c r="BH895" s="5"/>
      <c r="BM895" s="5"/>
      <c r="BP895" s="5"/>
    </row>
    <row r="896" spans="32:68" x14ac:dyDescent="0.2">
      <c r="AF896" s="5"/>
      <c r="BH896" s="5"/>
      <c r="BM896" s="5"/>
      <c r="BP896" s="5"/>
    </row>
    <row r="897" spans="32:68" x14ac:dyDescent="0.2">
      <c r="AF897" s="5"/>
      <c r="BH897" s="5"/>
      <c r="BM897" s="5"/>
      <c r="BP897" s="5"/>
    </row>
    <row r="898" spans="32:68" x14ac:dyDescent="0.2">
      <c r="AF898" s="5"/>
      <c r="BH898" s="5"/>
      <c r="BM898" s="5"/>
      <c r="BP898" s="5"/>
    </row>
    <row r="899" spans="32:68" x14ac:dyDescent="0.2">
      <c r="AF899" s="5"/>
      <c r="BH899" s="5"/>
      <c r="BM899" s="5"/>
      <c r="BP899" s="5"/>
    </row>
    <row r="900" spans="32:68" x14ac:dyDescent="0.2">
      <c r="AF900" s="5"/>
      <c r="BH900" s="5"/>
      <c r="BM900" s="5"/>
      <c r="BP900" s="5"/>
    </row>
    <row r="901" spans="32:68" x14ac:dyDescent="0.2">
      <c r="AF901" s="5"/>
      <c r="BH901" s="5"/>
      <c r="BM901" s="5"/>
      <c r="BP901" s="5"/>
    </row>
    <row r="902" spans="32:68" x14ac:dyDescent="0.2">
      <c r="AF902" s="5"/>
      <c r="BH902" s="5"/>
      <c r="BM902" s="5"/>
      <c r="BP902" s="5"/>
    </row>
    <row r="903" spans="32:68" x14ac:dyDescent="0.2">
      <c r="AF903" s="5"/>
      <c r="BH903" s="5"/>
      <c r="BM903" s="5"/>
      <c r="BP903" s="5"/>
    </row>
    <row r="904" spans="32:68" x14ac:dyDescent="0.2">
      <c r="AF904" s="5"/>
      <c r="BH904" s="5"/>
      <c r="BM904" s="5"/>
      <c r="BP904" s="5"/>
    </row>
    <row r="905" spans="32:68" x14ac:dyDescent="0.2">
      <c r="AF905" s="5"/>
      <c r="BH905" s="5"/>
      <c r="BM905" s="5"/>
      <c r="BP905" s="5"/>
    </row>
    <row r="906" spans="32:68" x14ac:dyDescent="0.2">
      <c r="AF906" s="5"/>
      <c r="BH906" s="5"/>
      <c r="BM906" s="5"/>
      <c r="BP906" s="5"/>
    </row>
    <row r="907" spans="32:68" x14ac:dyDescent="0.2">
      <c r="AF907" s="5"/>
      <c r="BH907" s="5"/>
      <c r="BM907" s="5"/>
      <c r="BP907" s="5"/>
    </row>
    <row r="908" spans="32:68" x14ac:dyDescent="0.2">
      <c r="AF908" s="5"/>
      <c r="BH908" s="5"/>
      <c r="BM908" s="5"/>
      <c r="BP908" s="5"/>
    </row>
    <row r="909" spans="32:68" x14ac:dyDescent="0.2">
      <c r="AF909" s="5"/>
      <c r="BH909" s="5"/>
      <c r="BM909" s="5"/>
      <c r="BP909" s="5"/>
    </row>
    <row r="910" spans="32:68" x14ac:dyDescent="0.2">
      <c r="AF910" s="5"/>
      <c r="BH910" s="5"/>
      <c r="BM910" s="5"/>
      <c r="BP910" s="5"/>
    </row>
    <row r="911" spans="32:68" x14ac:dyDescent="0.2">
      <c r="AF911" s="5"/>
      <c r="BH911" s="5"/>
      <c r="BM911" s="5"/>
      <c r="BP911" s="5"/>
    </row>
    <row r="912" spans="32:68" x14ac:dyDescent="0.2">
      <c r="AF912" s="5"/>
      <c r="BH912" s="5"/>
      <c r="BM912" s="5"/>
      <c r="BP912" s="5"/>
    </row>
    <row r="913" spans="32:68" x14ac:dyDescent="0.2">
      <c r="AF913" s="5"/>
      <c r="BH913" s="5"/>
      <c r="BM913" s="5"/>
      <c r="BP913" s="5"/>
    </row>
    <row r="914" spans="32:68" x14ac:dyDescent="0.2">
      <c r="AF914" s="5"/>
      <c r="BH914" s="5"/>
      <c r="BM914" s="5"/>
      <c r="BP914" s="5"/>
    </row>
    <row r="915" spans="32:68" x14ac:dyDescent="0.2">
      <c r="AF915" s="5"/>
      <c r="BH915" s="5"/>
      <c r="BM915" s="5"/>
      <c r="BP915" s="5"/>
    </row>
    <row r="916" spans="32:68" x14ac:dyDescent="0.2">
      <c r="AF916" s="5"/>
      <c r="BH916" s="5"/>
      <c r="BM916" s="5"/>
      <c r="BP916" s="5"/>
    </row>
    <row r="917" spans="32:68" x14ac:dyDescent="0.2">
      <c r="AF917" s="5"/>
      <c r="BH917" s="5"/>
      <c r="BM917" s="5"/>
      <c r="BP917" s="5"/>
    </row>
    <row r="918" spans="32:68" x14ac:dyDescent="0.2">
      <c r="AF918" s="5"/>
      <c r="BH918" s="5"/>
      <c r="BM918" s="5"/>
      <c r="BP918" s="5"/>
    </row>
    <row r="919" spans="32:68" x14ac:dyDescent="0.2">
      <c r="AF919" s="5"/>
      <c r="BH919" s="5"/>
      <c r="BM919" s="5"/>
      <c r="BP919" s="5"/>
    </row>
    <row r="920" spans="32:68" x14ac:dyDescent="0.2">
      <c r="AF920" s="5"/>
      <c r="BH920" s="5"/>
      <c r="BM920" s="5"/>
      <c r="BP920" s="5"/>
    </row>
    <row r="921" spans="32:68" x14ac:dyDescent="0.2">
      <c r="AF921" s="5"/>
      <c r="BH921" s="5"/>
      <c r="BM921" s="5"/>
      <c r="BP921" s="5"/>
    </row>
    <row r="922" spans="32:68" x14ac:dyDescent="0.2">
      <c r="AF922" s="5"/>
      <c r="BH922" s="5"/>
      <c r="BM922" s="5"/>
      <c r="BP922" s="5"/>
    </row>
    <row r="923" spans="32:68" x14ac:dyDescent="0.2">
      <c r="AF923" s="5"/>
      <c r="BH923" s="5"/>
      <c r="BM923" s="5"/>
      <c r="BP923" s="5"/>
    </row>
    <row r="924" spans="32:68" x14ac:dyDescent="0.2">
      <c r="AF924" s="5"/>
      <c r="BH924" s="5"/>
      <c r="BM924" s="5"/>
      <c r="BP924" s="5"/>
    </row>
    <row r="925" spans="32:68" x14ac:dyDescent="0.2">
      <c r="AF925" s="5"/>
      <c r="BH925" s="5"/>
      <c r="BM925" s="5"/>
      <c r="BP925" s="5"/>
    </row>
    <row r="926" spans="32:68" x14ac:dyDescent="0.2">
      <c r="AF926" s="5"/>
      <c r="BH926" s="5"/>
      <c r="BM926" s="5"/>
      <c r="BP926" s="5"/>
    </row>
    <row r="927" spans="32:68" x14ac:dyDescent="0.2">
      <c r="AF927" s="5"/>
      <c r="BH927" s="5"/>
      <c r="BM927" s="5"/>
      <c r="BP927" s="5"/>
    </row>
    <row r="928" spans="32:68" x14ac:dyDescent="0.2">
      <c r="AF928" s="5"/>
      <c r="BH928" s="5"/>
      <c r="BM928" s="5"/>
      <c r="BP928" s="5"/>
    </row>
    <row r="929" spans="32:68" x14ac:dyDescent="0.2">
      <c r="AF929" s="5"/>
      <c r="BH929" s="5"/>
      <c r="BM929" s="5"/>
      <c r="BP929" s="5"/>
    </row>
    <row r="930" spans="32:68" x14ac:dyDescent="0.2">
      <c r="AF930" s="5"/>
      <c r="BH930" s="5"/>
      <c r="BM930" s="5"/>
      <c r="BP930" s="5"/>
    </row>
    <row r="931" spans="32:68" x14ac:dyDescent="0.2">
      <c r="AF931" s="5"/>
      <c r="BH931" s="5"/>
      <c r="BM931" s="5"/>
      <c r="BP931" s="5"/>
    </row>
    <row r="932" spans="32:68" x14ac:dyDescent="0.2">
      <c r="AF932" s="5"/>
      <c r="BH932" s="5"/>
      <c r="BM932" s="5"/>
      <c r="BP932" s="5"/>
    </row>
    <row r="933" spans="32:68" x14ac:dyDescent="0.2">
      <c r="AF933" s="5"/>
      <c r="BH933" s="5"/>
      <c r="BM933" s="5"/>
      <c r="BP933" s="5"/>
    </row>
    <row r="934" spans="32:68" x14ac:dyDescent="0.2">
      <c r="AF934" s="5"/>
      <c r="BH934" s="5"/>
      <c r="BM934" s="5"/>
      <c r="BP934" s="5"/>
    </row>
    <row r="935" spans="32:68" x14ac:dyDescent="0.2">
      <c r="AF935" s="5"/>
      <c r="BH935" s="5"/>
      <c r="BM935" s="5"/>
      <c r="BP935" s="5"/>
    </row>
    <row r="936" spans="32:68" x14ac:dyDescent="0.2">
      <c r="AF936" s="5"/>
      <c r="BH936" s="5"/>
      <c r="BM936" s="5"/>
      <c r="BP936" s="5"/>
    </row>
    <row r="937" spans="32:68" x14ac:dyDescent="0.2">
      <c r="AF937" s="5"/>
      <c r="BH937" s="5"/>
      <c r="BM937" s="5"/>
      <c r="BP937" s="5"/>
    </row>
    <row r="938" spans="32:68" x14ac:dyDescent="0.2">
      <c r="AF938" s="5"/>
      <c r="BH938" s="5"/>
      <c r="BM938" s="5"/>
      <c r="BP938" s="5"/>
    </row>
    <row r="939" spans="32:68" x14ac:dyDescent="0.2">
      <c r="AF939" s="5"/>
      <c r="BH939" s="5"/>
      <c r="BM939" s="5"/>
      <c r="BP939" s="5"/>
    </row>
    <row r="940" spans="32:68" x14ac:dyDescent="0.2">
      <c r="AF940" s="5"/>
      <c r="BH940" s="5"/>
      <c r="BM940" s="5"/>
      <c r="BP940" s="5"/>
    </row>
    <row r="941" spans="32:68" x14ac:dyDescent="0.2">
      <c r="AF941" s="5"/>
      <c r="BH941" s="5"/>
      <c r="BM941" s="5"/>
      <c r="BP941" s="5"/>
    </row>
    <row r="942" spans="32:68" x14ac:dyDescent="0.2">
      <c r="AF942" s="5"/>
      <c r="BH942" s="5"/>
      <c r="BM942" s="5"/>
      <c r="BP942" s="5"/>
    </row>
    <row r="943" spans="32:68" x14ac:dyDescent="0.2">
      <c r="AF943" s="5"/>
      <c r="BH943" s="5"/>
      <c r="BM943" s="5"/>
      <c r="BP943" s="5"/>
    </row>
    <row r="944" spans="32:68" x14ac:dyDescent="0.2">
      <c r="AF944" s="5"/>
      <c r="BH944" s="5"/>
      <c r="BM944" s="5"/>
      <c r="BP944" s="5"/>
    </row>
    <row r="945" spans="32:68" x14ac:dyDescent="0.2">
      <c r="AF945" s="5"/>
      <c r="BH945" s="5"/>
      <c r="BM945" s="5"/>
      <c r="BP945" s="5"/>
    </row>
    <row r="946" spans="32:68" x14ac:dyDescent="0.2">
      <c r="AF946" s="5"/>
      <c r="BH946" s="5"/>
      <c r="BM946" s="5"/>
      <c r="BP946" s="5"/>
    </row>
    <row r="947" spans="32:68" x14ac:dyDescent="0.2">
      <c r="AF947" s="5"/>
      <c r="BH947" s="5"/>
      <c r="BM947" s="5"/>
      <c r="BP947" s="5"/>
    </row>
    <row r="948" spans="32:68" x14ac:dyDescent="0.2">
      <c r="AF948" s="5"/>
      <c r="BH948" s="5"/>
      <c r="BM948" s="5"/>
      <c r="BP948" s="5"/>
    </row>
    <row r="949" spans="32:68" x14ac:dyDescent="0.2">
      <c r="AF949" s="5"/>
      <c r="BH949" s="5"/>
      <c r="BM949" s="5"/>
      <c r="BP949" s="5"/>
    </row>
    <row r="950" spans="32:68" x14ac:dyDescent="0.2">
      <c r="AF950" s="5"/>
      <c r="BH950" s="5"/>
      <c r="BM950" s="5"/>
      <c r="BP950" s="5"/>
    </row>
    <row r="951" spans="32:68" x14ac:dyDescent="0.2">
      <c r="AF951" s="5"/>
      <c r="BH951" s="5"/>
      <c r="BM951" s="5"/>
      <c r="BP951" s="5"/>
    </row>
    <row r="952" spans="32:68" x14ac:dyDescent="0.2">
      <c r="AF952" s="5"/>
      <c r="BH952" s="5"/>
      <c r="BM952" s="5"/>
      <c r="BP952" s="5"/>
    </row>
    <row r="953" spans="32:68" x14ac:dyDescent="0.2">
      <c r="AF953" s="5"/>
      <c r="BH953" s="5"/>
      <c r="BM953" s="5"/>
      <c r="BP953" s="5"/>
    </row>
    <row r="954" spans="32:68" x14ac:dyDescent="0.2">
      <c r="AF954" s="5"/>
      <c r="BH954" s="5"/>
      <c r="BM954" s="5"/>
      <c r="BP954" s="5"/>
    </row>
    <row r="955" spans="32:68" x14ac:dyDescent="0.2">
      <c r="AF955" s="5"/>
      <c r="BH955" s="5"/>
      <c r="BM955" s="5"/>
      <c r="BP955" s="5"/>
    </row>
    <row r="956" spans="32:68" x14ac:dyDescent="0.2">
      <c r="AF956" s="5"/>
      <c r="BH956" s="5"/>
      <c r="BM956" s="5"/>
      <c r="BP956" s="5"/>
    </row>
    <row r="957" spans="32:68" x14ac:dyDescent="0.2">
      <c r="AF957" s="5"/>
      <c r="BH957" s="5"/>
      <c r="BM957" s="5"/>
      <c r="BP957" s="5"/>
    </row>
    <row r="958" spans="32:68" x14ac:dyDescent="0.2">
      <c r="AF958" s="5"/>
      <c r="BH958" s="5"/>
      <c r="BM958" s="5"/>
      <c r="BP958" s="5"/>
    </row>
    <row r="959" spans="32:68" x14ac:dyDescent="0.2">
      <c r="AF959" s="5"/>
      <c r="BH959" s="5"/>
      <c r="BM959" s="5"/>
      <c r="BP959" s="5"/>
    </row>
    <row r="960" spans="32:68" x14ac:dyDescent="0.2">
      <c r="AF960" s="5"/>
      <c r="BH960" s="5"/>
      <c r="BM960" s="5"/>
      <c r="BP960" s="5"/>
    </row>
    <row r="961" spans="32:68" x14ac:dyDescent="0.2">
      <c r="AF961" s="5"/>
      <c r="BH961" s="5"/>
      <c r="BM961" s="5"/>
      <c r="BP961" s="5"/>
    </row>
    <row r="962" spans="32:68" x14ac:dyDescent="0.2">
      <c r="AF962" s="5"/>
      <c r="BH962" s="5"/>
      <c r="BM962" s="5"/>
      <c r="BP962" s="5"/>
    </row>
    <row r="963" spans="32:68" x14ac:dyDescent="0.2">
      <c r="AF963" s="5"/>
      <c r="BH963" s="5"/>
      <c r="BM963" s="5"/>
      <c r="BP963" s="5"/>
    </row>
    <row r="964" spans="32:68" x14ac:dyDescent="0.2">
      <c r="AF964" s="5"/>
      <c r="BH964" s="5"/>
      <c r="BM964" s="5"/>
      <c r="BP964" s="5"/>
    </row>
    <row r="965" spans="32:68" x14ac:dyDescent="0.2">
      <c r="AF965" s="5"/>
      <c r="BH965" s="5"/>
      <c r="BM965" s="5"/>
      <c r="BP965" s="5"/>
    </row>
    <row r="966" spans="32:68" x14ac:dyDescent="0.2">
      <c r="AF966" s="5"/>
      <c r="BH966" s="5"/>
      <c r="BM966" s="5"/>
      <c r="BP966" s="5"/>
    </row>
    <row r="967" spans="32:68" x14ac:dyDescent="0.2">
      <c r="AF967" s="5"/>
      <c r="BH967" s="5"/>
      <c r="BM967" s="5"/>
      <c r="BP967" s="5"/>
    </row>
    <row r="968" spans="32:68" x14ac:dyDescent="0.2">
      <c r="AF968" s="5"/>
      <c r="BH968" s="5"/>
      <c r="BM968" s="5"/>
      <c r="BP968" s="5"/>
    </row>
    <row r="969" spans="32:68" x14ac:dyDescent="0.2">
      <c r="AF969" s="5"/>
      <c r="BH969" s="5"/>
      <c r="BM969" s="5"/>
      <c r="BP969" s="5"/>
    </row>
    <row r="970" spans="32:68" x14ac:dyDescent="0.2">
      <c r="AF970" s="5"/>
      <c r="BH970" s="5"/>
      <c r="BM970" s="5"/>
      <c r="BP970" s="5"/>
    </row>
    <row r="971" spans="32:68" x14ac:dyDescent="0.2">
      <c r="AF971" s="5"/>
      <c r="BH971" s="5"/>
      <c r="BM971" s="5"/>
      <c r="BP971" s="5"/>
    </row>
    <row r="972" spans="32:68" x14ac:dyDescent="0.2">
      <c r="AF972" s="5"/>
      <c r="BH972" s="5"/>
      <c r="BM972" s="5"/>
      <c r="BP972" s="5"/>
    </row>
    <row r="973" spans="32:68" x14ac:dyDescent="0.2">
      <c r="AF973" s="5"/>
      <c r="BH973" s="5"/>
      <c r="BM973" s="5"/>
      <c r="BP973" s="5"/>
    </row>
    <row r="974" spans="32:68" x14ac:dyDescent="0.2">
      <c r="AF974" s="5"/>
      <c r="BH974" s="5"/>
      <c r="BM974" s="5"/>
      <c r="BP974" s="5"/>
    </row>
    <row r="975" spans="32:68" x14ac:dyDescent="0.2">
      <c r="AF975" s="5"/>
      <c r="BH975" s="5"/>
      <c r="BM975" s="5"/>
      <c r="BP975" s="5"/>
    </row>
    <row r="976" spans="32:68" x14ac:dyDescent="0.2">
      <c r="AF976" s="5"/>
      <c r="BH976" s="5"/>
      <c r="BM976" s="5"/>
      <c r="BP976" s="5"/>
    </row>
    <row r="977" spans="32:68" x14ac:dyDescent="0.2">
      <c r="AF977" s="5"/>
      <c r="BH977" s="5"/>
      <c r="BM977" s="5"/>
      <c r="BP977" s="5"/>
    </row>
    <row r="978" spans="32:68" x14ac:dyDescent="0.2">
      <c r="AF978" s="5"/>
      <c r="BH978" s="5"/>
      <c r="BM978" s="5"/>
      <c r="BP978" s="5"/>
    </row>
    <row r="979" spans="32:68" x14ac:dyDescent="0.2">
      <c r="AF979" s="5"/>
      <c r="BH979" s="5"/>
      <c r="BM979" s="5"/>
      <c r="BP979" s="5"/>
    </row>
    <row r="980" spans="32:68" x14ac:dyDescent="0.2">
      <c r="AF980" s="5"/>
      <c r="BH980" s="5"/>
      <c r="BM980" s="5"/>
      <c r="BP980" s="5"/>
    </row>
    <row r="981" spans="32:68" x14ac:dyDescent="0.2">
      <c r="AF981" s="5"/>
      <c r="BH981" s="5"/>
      <c r="BM981" s="5"/>
      <c r="BP981" s="5"/>
    </row>
    <row r="982" spans="32:68" x14ac:dyDescent="0.2">
      <c r="AF982" s="5"/>
      <c r="BH982" s="5"/>
      <c r="BM982" s="5"/>
      <c r="BP982" s="5"/>
    </row>
    <row r="983" spans="32:68" x14ac:dyDescent="0.2">
      <c r="AF983" s="5"/>
      <c r="BH983" s="5"/>
      <c r="BM983" s="5"/>
      <c r="BP983" s="5"/>
    </row>
    <row r="984" spans="32:68" x14ac:dyDescent="0.2">
      <c r="AF984" s="5"/>
      <c r="BH984" s="5"/>
      <c r="BM984" s="5"/>
      <c r="BP984" s="5"/>
    </row>
    <row r="985" spans="32:68" x14ac:dyDescent="0.2">
      <c r="AF985" s="5"/>
      <c r="BH985" s="5"/>
      <c r="BM985" s="5"/>
      <c r="BP985" s="5"/>
    </row>
    <row r="986" spans="32:68" x14ac:dyDescent="0.2">
      <c r="AF986" s="5"/>
      <c r="BH986" s="5"/>
      <c r="BM986" s="5"/>
      <c r="BP986" s="5"/>
    </row>
    <row r="987" spans="32:68" x14ac:dyDescent="0.2">
      <c r="AF987" s="5"/>
      <c r="BH987" s="5"/>
      <c r="BM987" s="5"/>
      <c r="BP987" s="5"/>
    </row>
    <row r="988" spans="32:68" x14ac:dyDescent="0.2">
      <c r="AF988" s="5"/>
      <c r="BH988" s="5"/>
      <c r="BM988" s="5"/>
      <c r="BP988" s="5"/>
    </row>
    <row r="989" spans="32:68" x14ac:dyDescent="0.2">
      <c r="AF989" s="5"/>
      <c r="BH989" s="5"/>
      <c r="BM989" s="5"/>
      <c r="BP989" s="5"/>
    </row>
    <row r="990" spans="32:68" x14ac:dyDescent="0.2">
      <c r="AF990" s="5"/>
      <c r="BH990" s="5"/>
      <c r="BM990" s="5"/>
      <c r="BP990" s="5"/>
    </row>
    <row r="991" spans="32:68" x14ac:dyDescent="0.2">
      <c r="AF991" s="5"/>
      <c r="BH991" s="5"/>
      <c r="BM991" s="5"/>
      <c r="BP991" s="5"/>
    </row>
    <row r="992" spans="32:68" x14ac:dyDescent="0.2">
      <c r="AF992" s="5"/>
      <c r="BH992" s="5"/>
      <c r="BM992" s="5"/>
      <c r="BP992" s="5"/>
    </row>
    <row r="993" spans="32:68" x14ac:dyDescent="0.2">
      <c r="AF993" s="5"/>
      <c r="BH993" s="5"/>
      <c r="BM993" s="5"/>
      <c r="BP993" s="5"/>
    </row>
    <row r="994" spans="32:68" x14ac:dyDescent="0.2">
      <c r="AF994" s="5"/>
      <c r="BH994" s="5"/>
      <c r="BM994" s="5"/>
      <c r="BP994" s="5"/>
    </row>
    <row r="995" spans="32:68" x14ac:dyDescent="0.2">
      <c r="AF995" s="5"/>
      <c r="BH995" s="5"/>
      <c r="BM995" s="5"/>
      <c r="BP995" s="5"/>
    </row>
    <row r="996" spans="32:68" x14ac:dyDescent="0.2">
      <c r="AF996" s="5"/>
      <c r="BH996" s="5"/>
      <c r="BM996" s="5"/>
      <c r="BP996" s="5"/>
    </row>
    <row r="997" spans="32:68" x14ac:dyDescent="0.2">
      <c r="AF997" s="5"/>
      <c r="BH997" s="5"/>
      <c r="BM997" s="5"/>
      <c r="BP997" s="5"/>
    </row>
    <row r="998" spans="32:68" x14ac:dyDescent="0.2">
      <c r="AF998" s="5"/>
      <c r="BH998" s="5"/>
      <c r="BM998" s="5"/>
      <c r="BP998" s="5"/>
    </row>
    <row r="999" spans="32:68" x14ac:dyDescent="0.2">
      <c r="AF999" s="5"/>
      <c r="BH999" s="5"/>
      <c r="BM999" s="5"/>
      <c r="BP999" s="5"/>
    </row>
    <row r="1000" spans="32:68" x14ac:dyDescent="0.2">
      <c r="AF1000" s="5"/>
      <c r="BH1000" s="5"/>
      <c r="BM1000" s="5"/>
      <c r="BP1000" s="5"/>
    </row>
    <row r="1001" spans="32:68" x14ac:dyDescent="0.2">
      <c r="AF1001" s="5"/>
      <c r="BH1001" s="5"/>
      <c r="BM1001" s="5"/>
      <c r="BP1001" s="5"/>
    </row>
    <row r="1002" spans="32:68" x14ac:dyDescent="0.2">
      <c r="AF1002" s="5"/>
      <c r="BH1002" s="5"/>
      <c r="BM1002" s="5"/>
      <c r="BP1002" s="5"/>
    </row>
    <row r="1003" spans="32:68" x14ac:dyDescent="0.2">
      <c r="AF1003" s="5"/>
      <c r="BH1003" s="5"/>
      <c r="BM1003" s="5"/>
      <c r="BP1003" s="5"/>
    </row>
    <row r="1004" spans="32:68" x14ac:dyDescent="0.2">
      <c r="AF1004" s="5"/>
      <c r="BH1004" s="5"/>
      <c r="BM1004" s="5"/>
      <c r="BP1004" s="5"/>
    </row>
    <row r="1005" spans="32:68" x14ac:dyDescent="0.2">
      <c r="AF1005" s="5"/>
      <c r="BH1005" s="5"/>
      <c r="BM1005" s="5"/>
      <c r="BP1005" s="5"/>
    </row>
    <row r="1006" spans="32:68" x14ac:dyDescent="0.2">
      <c r="AF1006" s="5"/>
      <c r="BH1006" s="5"/>
      <c r="BM1006" s="5"/>
      <c r="BP1006" s="5"/>
    </row>
    <row r="1007" spans="32:68" x14ac:dyDescent="0.2">
      <c r="AF1007" s="5"/>
      <c r="BH1007" s="5"/>
      <c r="BM1007" s="5"/>
      <c r="BP1007" s="5"/>
    </row>
    <row r="1008" spans="32:68" x14ac:dyDescent="0.2">
      <c r="AF1008" s="5"/>
      <c r="BH1008" s="5"/>
      <c r="BM1008" s="5"/>
      <c r="BP1008" s="5"/>
    </row>
    <row r="1009" spans="32:68" x14ac:dyDescent="0.2">
      <c r="AF1009" s="5"/>
      <c r="BH1009" s="5"/>
      <c r="BM1009" s="5"/>
      <c r="BP1009" s="5"/>
    </row>
    <row r="1010" spans="32:68" x14ac:dyDescent="0.2">
      <c r="AF1010" s="5"/>
      <c r="BH1010" s="5"/>
      <c r="BM1010" s="5"/>
      <c r="BP1010" s="5"/>
    </row>
    <row r="1011" spans="32:68" x14ac:dyDescent="0.2">
      <c r="AF1011" s="5"/>
      <c r="BH1011" s="5"/>
      <c r="BM1011" s="5"/>
      <c r="BP1011" s="5"/>
    </row>
    <row r="1012" spans="32:68" x14ac:dyDescent="0.2">
      <c r="AF1012" s="5"/>
      <c r="BH1012" s="5"/>
      <c r="BM1012" s="5"/>
      <c r="BP1012" s="5"/>
    </row>
    <row r="1013" spans="32:68" x14ac:dyDescent="0.2">
      <c r="AF1013" s="5"/>
      <c r="BH1013" s="5"/>
      <c r="BM1013" s="5"/>
      <c r="BP1013" s="5"/>
    </row>
    <row r="1014" spans="32:68" x14ac:dyDescent="0.2">
      <c r="AF1014" s="5"/>
      <c r="BH1014" s="5"/>
      <c r="BM1014" s="5"/>
      <c r="BP1014" s="5"/>
    </row>
    <row r="1015" spans="32:68" x14ac:dyDescent="0.2">
      <c r="AF1015" s="5"/>
      <c r="BH1015" s="5"/>
      <c r="BM1015" s="5"/>
      <c r="BP1015" s="5"/>
    </row>
    <row r="1016" spans="32:68" x14ac:dyDescent="0.2">
      <c r="AF1016" s="5"/>
      <c r="BH1016" s="5"/>
      <c r="BM1016" s="5"/>
      <c r="BP1016" s="5"/>
    </row>
    <row r="1017" spans="32:68" x14ac:dyDescent="0.2">
      <c r="AF1017" s="5"/>
      <c r="BH1017" s="5"/>
      <c r="BM1017" s="5"/>
      <c r="BP1017" s="5"/>
    </row>
    <row r="1018" spans="32:68" x14ac:dyDescent="0.2">
      <c r="AF1018" s="5"/>
      <c r="BH1018" s="5"/>
      <c r="BM1018" s="5"/>
      <c r="BP1018" s="5"/>
    </row>
    <row r="1019" spans="32:68" x14ac:dyDescent="0.2">
      <c r="AF1019" s="5"/>
      <c r="BH1019" s="5"/>
      <c r="BM1019" s="5"/>
      <c r="BP1019" s="5"/>
    </row>
    <row r="1020" spans="32:68" x14ac:dyDescent="0.2">
      <c r="AF1020" s="5"/>
      <c r="BH1020" s="5"/>
      <c r="BM1020" s="5"/>
      <c r="BP1020" s="5"/>
    </row>
    <row r="1021" spans="32:68" x14ac:dyDescent="0.2">
      <c r="AF1021" s="5"/>
      <c r="BH1021" s="5"/>
      <c r="BM1021" s="5"/>
      <c r="BP1021" s="5"/>
    </row>
    <row r="1022" spans="32:68" x14ac:dyDescent="0.2">
      <c r="AF1022" s="5"/>
      <c r="BH1022" s="5"/>
      <c r="BM1022" s="5"/>
      <c r="BP1022" s="5"/>
    </row>
    <row r="1023" spans="32:68" x14ac:dyDescent="0.2">
      <c r="AF1023" s="5"/>
      <c r="BH1023" s="5"/>
      <c r="BM1023" s="5"/>
      <c r="BP1023" s="5"/>
    </row>
    <row r="1024" spans="32:68" x14ac:dyDescent="0.2">
      <c r="AF1024" s="5"/>
      <c r="BH1024" s="5"/>
      <c r="BM1024" s="5"/>
      <c r="BP1024" s="5"/>
    </row>
    <row r="1025" spans="32:68" x14ac:dyDescent="0.2">
      <c r="AF1025" s="5"/>
      <c r="BH1025" s="5"/>
      <c r="BM1025" s="5"/>
      <c r="BP1025" s="5"/>
    </row>
    <row r="1026" spans="32:68" x14ac:dyDescent="0.2">
      <c r="BP1026" s="5"/>
    </row>
    <row r="1027" spans="32:68" x14ac:dyDescent="0.2">
      <c r="BP1027" s="5"/>
    </row>
    <row r="1028" spans="32:68" x14ac:dyDescent="0.2">
      <c r="BP1028" s="5"/>
    </row>
    <row r="1029" spans="32:68" x14ac:dyDescent="0.2">
      <c r="BP1029" s="5"/>
    </row>
    <row r="1030" spans="32:68" x14ac:dyDescent="0.2">
      <c r="BP1030" s="5"/>
    </row>
    <row r="1031" spans="32:68" x14ac:dyDescent="0.2">
      <c r="BP1031" s="5"/>
    </row>
    <row r="1032" spans="32:68" x14ac:dyDescent="0.2">
      <c r="BP1032" s="5"/>
    </row>
    <row r="1033" spans="32:68" x14ac:dyDescent="0.2">
      <c r="BP1033" s="5"/>
    </row>
    <row r="1034" spans="32:68" x14ac:dyDescent="0.2">
      <c r="BP103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023D-1E86-9B4D-8BA8-FE98987CB33F}">
  <dimension ref="A2:E1034"/>
  <sheetViews>
    <sheetView workbookViewId="0">
      <selection activeCell="C3" sqref="C3:C88"/>
    </sheetView>
  </sheetViews>
  <sheetFormatPr baseColWidth="10" defaultRowHeight="16" x14ac:dyDescent="0.2"/>
  <sheetData>
    <row r="2" spans="1:5" x14ac:dyDescent="0.2">
      <c r="A2" s="6" t="s">
        <v>57</v>
      </c>
      <c r="B2" s="6" t="s">
        <v>56</v>
      </c>
    </row>
    <row r="3" spans="1:5" x14ac:dyDescent="0.2">
      <c r="A3">
        <v>3651.8953000000001</v>
      </c>
      <c r="B3">
        <v>3138.6437999999998</v>
      </c>
      <c r="C3">
        <v>2015</v>
      </c>
      <c r="E3" s="5">
        <v>42005</v>
      </c>
    </row>
    <row r="4" spans="1:5" x14ac:dyDescent="0.2">
      <c r="A4">
        <v>3774.0124999999998</v>
      </c>
      <c r="B4">
        <v>3425.0702999999999</v>
      </c>
      <c r="C4">
        <v>2016</v>
      </c>
      <c r="E4" s="5">
        <v>42036</v>
      </c>
    </row>
    <row r="5" spans="1:5" x14ac:dyDescent="0.2">
      <c r="A5">
        <v>3544.5176000000001</v>
      </c>
      <c r="B5">
        <v>3687.7898</v>
      </c>
      <c r="C5">
        <v>2017</v>
      </c>
      <c r="E5" s="5">
        <v>42064</v>
      </c>
    </row>
    <row r="6" spans="1:5" x14ac:dyDescent="0.2">
      <c r="A6">
        <v>3504.1439999999998</v>
      </c>
      <c r="B6">
        <v>4260.7236000000003</v>
      </c>
      <c r="C6">
        <v>2018</v>
      </c>
      <c r="E6" s="5">
        <v>42095</v>
      </c>
    </row>
    <row r="7" spans="1:5" x14ac:dyDescent="0.2">
      <c r="A7">
        <v>3544.7746999999999</v>
      </c>
      <c r="B7">
        <v>3804.3552</v>
      </c>
      <c r="C7">
        <v>2019</v>
      </c>
      <c r="E7" s="5">
        <v>42125</v>
      </c>
    </row>
    <row r="8" spans="1:5" x14ac:dyDescent="0.2">
      <c r="A8">
        <v>3527.7624999999998</v>
      </c>
      <c r="B8">
        <v>3909.7406999999998</v>
      </c>
      <c r="C8">
        <v>2020</v>
      </c>
      <c r="E8" s="5">
        <v>42156</v>
      </c>
    </row>
    <row r="9" spans="1:5" x14ac:dyDescent="0.2">
      <c r="A9">
        <v>3386.6448</v>
      </c>
      <c r="B9">
        <v>3904.8604</v>
      </c>
      <c r="C9">
        <v>2021</v>
      </c>
      <c r="E9" s="5">
        <v>42186</v>
      </c>
    </row>
    <row r="10" spans="1:5" x14ac:dyDescent="0.2">
      <c r="A10">
        <v>3509.4110000000001</v>
      </c>
      <c r="B10">
        <v>3769.1309000000001</v>
      </c>
      <c r="C10">
        <v>2022</v>
      </c>
      <c r="E10" s="5">
        <v>42217</v>
      </c>
    </row>
    <row r="11" spans="1:5" x14ac:dyDescent="0.2">
      <c r="A11">
        <v>3403.6107999999999</v>
      </c>
      <c r="B11">
        <v>3926.4495000000002</v>
      </c>
      <c r="C11">
        <v>2023</v>
      </c>
      <c r="E11" s="5">
        <v>42248</v>
      </c>
    </row>
    <row r="12" spans="1:5" x14ac:dyDescent="0.2">
      <c r="A12">
        <v>3595.5927999999999</v>
      </c>
      <c r="B12">
        <v>3463.9463000000001</v>
      </c>
      <c r="C12">
        <v>2024</v>
      </c>
      <c r="E12" s="5">
        <v>42278</v>
      </c>
    </row>
    <row r="13" spans="1:5" x14ac:dyDescent="0.2">
      <c r="A13">
        <v>3684.1093999999998</v>
      </c>
      <c r="B13">
        <v>3786.2919999999999</v>
      </c>
      <c r="C13">
        <v>2025</v>
      </c>
      <c r="E13" s="5">
        <v>42309</v>
      </c>
    </row>
    <row r="14" spans="1:5" x14ac:dyDescent="0.2">
      <c r="A14">
        <v>3547.6714000000002</v>
      </c>
      <c r="B14">
        <v>3827.7961</v>
      </c>
      <c r="C14">
        <v>2026</v>
      </c>
      <c r="E14" s="5">
        <v>42339</v>
      </c>
    </row>
    <row r="15" spans="1:5" x14ac:dyDescent="0.2">
      <c r="A15">
        <v>3598.4216000000001</v>
      </c>
      <c r="B15">
        <v>4210.1597000000002</v>
      </c>
      <c r="C15">
        <v>2027</v>
      </c>
      <c r="E15" s="5">
        <v>42370</v>
      </c>
    </row>
    <row r="16" spans="1:5" x14ac:dyDescent="0.2">
      <c r="A16">
        <v>3488.5745000000002</v>
      </c>
      <c r="B16">
        <v>4437.2686000000003</v>
      </c>
      <c r="C16">
        <v>2028</v>
      </c>
      <c r="E16" s="5">
        <v>42401</v>
      </c>
    </row>
    <row r="17" spans="1:5" x14ac:dyDescent="0.2">
      <c r="A17">
        <v>3478.8296</v>
      </c>
      <c r="B17">
        <v>4615.5923000000003</v>
      </c>
      <c r="C17">
        <v>2029</v>
      </c>
      <c r="E17" s="5">
        <v>42430</v>
      </c>
    </row>
    <row r="18" spans="1:5" x14ac:dyDescent="0.2">
      <c r="A18">
        <v>3452.3780000000002</v>
      </c>
      <c r="B18">
        <v>4544.0810000000001</v>
      </c>
      <c r="C18">
        <v>2030</v>
      </c>
      <c r="E18" s="5">
        <v>42461</v>
      </c>
    </row>
    <row r="19" spans="1:5" x14ac:dyDescent="0.2">
      <c r="A19">
        <v>3465.3042</v>
      </c>
      <c r="B19">
        <v>4549.6166999999996</v>
      </c>
      <c r="C19">
        <v>2031</v>
      </c>
      <c r="E19" s="5">
        <v>42491</v>
      </c>
    </row>
    <row r="20" spans="1:5" x14ac:dyDescent="0.2">
      <c r="A20">
        <v>3282.6480000000001</v>
      </c>
      <c r="B20">
        <v>4785.7056000000002</v>
      </c>
      <c r="C20">
        <v>2032</v>
      </c>
      <c r="E20" s="5">
        <v>42522</v>
      </c>
    </row>
    <row r="21" spans="1:5" x14ac:dyDescent="0.2">
      <c r="A21">
        <v>3292.2593000000002</v>
      </c>
      <c r="B21">
        <v>4653.1445000000003</v>
      </c>
      <c r="C21">
        <v>2033</v>
      </c>
      <c r="E21" s="5">
        <v>42552</v>
      </c>
    </row>
    <row r="22" spans="1:5" x14ac:dyDescent="0.2">
      <c r="A22">
        <v>3241.0198</v>
      </c>
      <c r="B22">
        <v>4175.5645000000004</v>
      </c>
      <c r="C22">
        <v>2034</v>
      </c>
      <c r="E22" s="5">
        <v>42583</v>
      </c>
    </row>
    <row r="23" spans="1:5" x14ac:dyDescent="0.2">
      <c r="A23">
        <v>3281.5410000000002</v>
      </c>
      <c r="B23">
        <v>4300.6283999999996</v>
      </c>
      <c r="C23">
        <v>2035</v>
      </c>
      <c r="E23" s="5">
        <v>42614</v>
      </c>
    </row>
    <row r="24" spans="1:5" x14ac:dyDescent="0.2">
      <c r="A24">
        <v>3429.5264000000002</v>
      </c>
      <c r="B24">
        <v>3915.6167</v>
      </c>
      <c r="C24">
        <v>2036</v>
      </c>
      <c r="E24" s="5">
        <v>42644</v>
      </c>
    </row>
    <row r="25" spans="1:5" x14ac:dyDescent="0.2">
      <c r="A25">
        <v>3376.7908000000002</v>
      </c>
      <c r="B25">
        <v>4076.107</v>
      </c>
      <c r="C25">
        <v>2037</v>
      </c>
      <c r="E25" s="5">
        <v>42675</v>
      </c>
    </row>
    <row r="26" spans="1:5" x14ac:dyDescent="0.2">
      <c r="A26">
        <v>3369.2541999999999</v>
      </c>
      <c r="B26">
        <v>4168.3095999999996</v>
      </c>
      <c r="C26">
        <v>2038</v>
      </c>
      <c r="E26" s="5">
        <v>42705</v>
      </c>
    </row>
    <row r="27" spans="1:5" x14ac:dyDescent="0.2">
      <c r="A27">
        <v>3310.8420000000001</v>
      </c>
      <c r="B27">
        <v>4660.3804</v>
      </c>
      <c r="C27">
        <v>2039</v>
      </c>
      <c r="E27" s="5">
        <v>42736</v>
      </c>
    </row>
    <row r="28" spans="1:5" x14ac:dyDescent="0.2">
      <c r="A28">
        <v>3329.5515</v>
      </c>
      <c r="B28">
        <v>4726.3280000000004</v>
      </c>
      <c r="C28">
        <v>2040</v>
      </c>
      <c r="E28" s="5">
        <v>42767</v>
      </c>
    </row>
    <row r="29" spans="1:5" x14ac:dyDescent="0.2">
      <c r="A29">
        <v>3407.5340000000001</v>
      </c>
      <c r="B29">
        <v>4508.1367</v>
      </c>
      <c r="C29">
        <v>2041</v>
      </c>
      <c r="E29" s="5">
        <v>42795</v>
      </c>
    </row>
    <row r="30" spans="1:5" x14ac:dyDescent="0.2">
      <c r="A30">
        <v>3364.3090000000002</v>
      </c>
      <c r="B30">
        <v>4842.1809999999996</v>
      </c>
      <c r="C30">
        <v>2042</v>
      </c>
      <c r="E30" s="5">
        <v>42826</v>
      </c>
    </row>
    <row r="31" spans="1:5" x14ac:dyDescent="0.2">
      <c r="A31">
        <v>3263.884</v>
      </c>
      <c r="B31">
        <v>4384.3905999999997</v>
      </c>
      <c r="C31">
        <v>2043</v>
      </c>
      <c r="E31" s="5">
        <v>42856</v>
      </c>
    </row>
    <row r="32" spans="1:5" x14ac:dyDescent="0.2">
      <c r="A32">
        <v>3356.8092999999999</v>
      </c>
      <c r="B32">
        <v>4411.4032999999999</v>
      </c>
      <c r="C32">
        <v>2044</v>
      </c>
      <c r="E32" s="5">
        <v>42887</v>
      </c>
    </row>
    <row r="33" spans="1:5" x14ac:dyDescent="0.2">
      <c r="A33">
        <v>3290.2224000000001</v>
      </c>
      <c r="B33">
        <v>4558.3419999999996</v>
      </c>
      <c r="C33">
        <v>2045</v>
      </c>
      <c r="E33" s="5">
        <v>42917</v>
      </c>
    </row>
    <row r="34" spans="1:5" x14ac:dyDescent="0.2">
      <c r="A34">
        <v>3242.5985999999998</v>
      </c>
      <c r="B34">
        <v>4238.6553000000004</v>
      </c>
      <c r="C34">
        <v>2046</v>
      </c>
      <c r="E34" s="5">
        <v>42948</v>
      </c>
    </row>
    <row r="35" spans="1:5" x14ac:dyDescent="0.2">
      <c r="A35">
        <v>3246.6658000000002</v>
      </c>
      <c r="B35">
        <v>3703.6677</v>
      </c>
      <c r="C35">
        <v>2047</v>
      </c>
      <c r="E35" s="5">
        <v>42979</v>
      </c>
    </row>
    <row r="36" spans="1:5" x14ac:dyDescent="0.2">
      <c r="A36">
        <v>3322.5446999999999</v>
      </c>
      <c r="B36">
        <v>3985.2467999999999</v>
      </c>
      <c r="C36">
        <v>2048</v>
      </c>
      <c r="E36" s="5">
        <v>43009</v>
      </c>
    </row>
    <row r="37" spans="1:5" x14ac:dyDescent="0.2">
      <c r="A37">
        <v>3274.7130000000002</v>
      </c>
      <c r="B37">
        <v>4456.098</v>
      </c>
      <c r="C37">
        <v>2049</v>
      </c>
      <c r="E37" s="5">
        <v>43040</v>
      </c>
    </row>
    <row r="38" spans="1:5" x14ac:dyDescent="0.2">
      <c r="A38">
        <v>3419.7002000000002</v>
      </c>
      <c r="B38">
        <v>4118.3720000000003</v>
      </c>
      <c r="C38">
        <v>2050</v>
      </c>
      <c r="E38" s="5">
        <v>43070</v>
      </c>
    </row>
    <row r="39" spans="1:5" x14ac:dyDescent="0.2">
      <c r="A39">
        <v>3311.5383000000002</v>
      </c>
      <c r="B39">
        <v>4582.2619999999997</v>
      </c>
      <c r="C39">
        <v>2051</v>
      </c>
      <c r="E39" s="5">
        <v>43101</v>
      </c>
    </row>
    <row r="40" spans="1:5" x14ac:dyDescent="0.2">
      <c r="A40">
        <v>3266.7993000000001</v>
      </c>
      <c r="B40">
        <v>5391.3964999999998</v>
      </c>
      <c r="C40">
        <v>2052</v>
      </c>
      <c r="E40" s="5">
        <v>43132</v>
      </c>
    </row>
    <row r="41" spans="1:5" x14ac:dyDescent="0.2">
      <c r="A41">
        <v>3399.6170000000002</v>
      </c>
      <c r="B41">
        <v>4076.3647000000001</v>
      </c>
      <c r="C41">
        <v>2053</v>
      </c>
      <c r="E41" s="5">
        <v>43160</v>
      </c>
    </row>
    <row r="42" spans="1:5" x14ac:dyDescent="0.2">
      <c r="A42">
        <v>3427.2283000000002</v>
      </c>
      <c r="B42">
        <v>4661.5039999999999</v>
      </c>
      <c r="C42">
        <v>2054</v>
      </c>
      <c r="E42" s="5">
        <v>43191</v>
      </c>
    </row>
    <row r="43" spans="1:5" x14ac:dyDescent="0.2">
      <c r="A43">
        <v>3352.384</v>
      </c>
      <c r="B43">
        <v>4711.7139999999999</v>
      </c>
      <c r="C43">
        <v>2055</v>
      </c>
      <c r="E43" s="5">
        <v>43221</v>
      </c>
    </row>
    <row r="44" spans="1:5" x14ac:dyDescent="0.2">
      <c r="A44">
        <v>3397.2278000000001</v>
      </c>
      <c r="B44">
        <v>4541.2120000000004</v>
      </c>
      <c r="C44">
        <v>2056</v>
      </c>
      <c r="E44" s="5">
        <v>43252</v>
      </c>
    </row>
    <row r="45" spans="1:5" x14ac:dyDescent="0.2">
      <c r="A45">
        <v>3302.7919999999999</v>
      </c>
      <c r="B45">
        <v>4900.6379999999999</v>
      </c>
      <c r="C45">
        <v>2057</v>
      </c>
      <c r="E45" s="5">
        <v>43282</v>
      </c>
    </row>
    <row r="46" spans="1:5" x14ac:dyDescent="0.2">
      <c r="A46">
        <v>3281.8552</v>
      </c>
      <c r="B46">
        <v>4930.1836000000003</v>
      </c>
      <c r="C46">
        <v>2058</v>
      </c>
      <c r="E46" s="5">
        <v>43313</v>
      </c>
    </row>
    <row r="47" spans="1:5" x14ac:dyDescent="0.2">
      <c r="A47">
        <v>3347.1287000000002</v>
      </c>
      <c r="B47">
        <v>4677.1080000000002</v>
      </c>
      <c r="C47">
        <v>2059</v>
      </c>
      <c r="E47" s="5">
        <v>43344</v>
      </c>
    </row>
    <row r="48" spans="1:5" x14ac:dyDescent="0.2">
      <c r="A48">
        <v>3322.2190000000001</v>
      </c>
      <c r="B48">
        <v>5121.9639999999999</v>
      </c>
      <c r="C48">
        <v>2060</v>
      </c>
      <c r="E48" s="5">
        <v>43374</v>
      </c>
    </row>
    <row r="49" spans="1:5" x14ac:dyDescent="0.2">
      <c r="A49">
        <v>3348.7750000000001</v>
      </c>
      <c r="B49">
        <v>4586.5272999999997</v>
      </c>
      <c r="C49">
        <v>2061</v>
      </c>
      <c r="E49" s="5">
        <v>43405</v>
      </c>
    </row>
    <row r="50" spans="1:5" x14ac:dyDescent="0.2">
      <c r="A50">
        <v>3308.2446</v>
      </c>
      <c r="B50">
        <v>4752.7826999999997</v>
      </c>
      <c r="C50">
        <v>2062</v>
      </c>
      <c r="E50" s="5">
        <v>43435</v>
      </c>
    </row>
    <row r="51" spans="1:5" x14ac:dyDescent="0.2">
      <c r="A51">
        <v>3232.3843000000002</v>
      </c>
      <c r="B51">
        <v>5014.8315000000002</v>
      </c>
      <c r="C51">
        <v>2063</v>
      </c>
      <c r="E51" s="5">
        <v>43466</v>
      </c>
    </row>
    <row r="52" spans="1:5" x14ac:dyDescent="0.2">
      <c r="A52">
        <v>3309.5745000000002</v>
      </c>
      <c r="B52">
        <v>4871.2259999999997</v>
      </c>
      <c r="C52">
        <v>2064</v>
      </c>
      <c r="E52" s="5">
        <v>43497</v>
      </c>
    </row>
    <row r="53" spans="1:5" x14ac:dyDescent="0.2">
      <c r="A53">
        <v>3273.1325999999999</v>
      </c>
      <c r="B53">
        <v>4240.4790000000003</v>
      </c>
      <c r="C53">
        <v>2065</v>
      </c>
      <c r="E53" s="5">
        <v>43525</v>
      </c>
    </row>
    <row r="54" spans="1:5" x14ac:dyDescent="0.2">
      <c r="A54">
        <v>3295.8764999999999</v>
      </c>
      <c r="B54">
        <v>4055.0322000000001</v>
      </c>
      <c r="C54">
        <v>2066</v>
      </c>
      <c r="E54" s="5">
        <v>43556</v>
      </c>
    </row>
    <row r="55" spans="1:5" x14ac:dyDescent="0.2">
      <c r="A55">
        <v>3227.0317</v>
      </c>
      <c r="B55">
        <v>3592.2258000000002</v>
      </c>
      <c r="C55">
        <v>2067</v>
      </c>
      <c r="E55" s="5">
        <v>43586</v>
      </c>
    </row>
    <row r="56" spans="1:5" x14ac:dyDescent="0.2">
      <c r="A56">
        <v>3186.8755000000001</v>
      </c>
      <c r="B56">
        <v>4099.8530000000001</v>
      </c>
      <c r="C56">
        <v>2068</v>
      </c>
      <c r="E56" s="5">
        <v>43617</v>
      </c>
    </row>
    <row r="57" spans="1:5" x14ac:dyDescent="0.2">
      <c r="A57">
        <v>3153.3580000000002</v>
      </c>
      <c r="B57">
        <v>4331.1369999999997</v>
      </c>
      <c r="C57">
        <v>2069</v>
      </c>
      <c r="E57" s="5">
        <v>43647</v>
      </c>
    </row>
    <row r="58" spans="1:5" x14ac:dyDescent="0.2">
      <c r="A58">
        <v>3142.2492999999999</v>
      </c>
      <c r="B58">
        <v>4707.2782999999999</v>
      </c>
      <c r="C58">
        <v>2070</v>
      </c>
      <c r="E58" s="5">
        <v>43678</v>
      </c>
    </row>
    <row r="59" spans="1:5" x14ac:dyDescent="0.2">
      <c r="A59">
        <v>3258.2968999999998</v>
      </c>
      <c r="B59">
        <v>4967.6176999999998</v>
      </c>
      <c r="C59">
        <v>2071</v>
      </c>
      <c r="E59" s="5">
        <v>43709</v>
      </c>
    </row>
    <row r="60" spans="1:5" x14ac:dyDescent="0.2">
      <c r="A60">
        <v>3100.5515</v>
      </c>
      <c r="B60">
        <v>4070.7968999999998</v>
      </c>
      <c r="C60">
        <v>2072</v>
      </c>
      <c r="E60" s="5">
        <v>43739</v>
      </c>
    </row>
    <row r="61" spans="1:5" x14ac:dyDescent="0.2">
      <c r="A61">
        <v>3125.357</v>
      </c>
      <c r="B61">
        <v>3939.4953999999998</v>
      </c>
      <c r="C61">
        <v>2073</v>
      </c>
      <c r="E61" s="5">
        <v>43770</v>
      </c>
    </row>
    <row r="62" spans="1:5" x14ac:dyDescent="0.2">
      <c r="A62">
        <v>3155.8476999999998</v>
      </c>
      <c r="B62">
        <v>4112.4570000000003</v>
      </c>
      <c r="C62">
        <v>2074</v>
      </c>
      <c r="E62" s="5">
        <v>43800</v>
      </c>
    </row>
    <row r="63" spans="1:5" x14ac:dyDescent="0.2">
      <c r="A63">
        <v>3193.0639999999999</v>
      </c>
      <c r="B63">
        <v>4348.5959999999995</v>
      </c>
      <c r="C63">
        <v>2075</v>
      </c>
      <c r="E63" s="5">
        <v>43831</v>
      </c>
    </row>
    <row r="64" spans="1:5" x14ac:dyDescent="0.2">
      <c r="A64">
        <v>3287.5012000000002</v>
      </c>
      <c r="B64">
        <v>4159.1109999999999</v>
      </c>
      <c r="C64">
        <v>2076</v>
      </c>
      <c r="E64" s="5">
        <v>43862</v>
      </c>
    </row>
    <row r="65" spans="1:5" x14ac:dyDescent="0.2">
      <c r="A65">
        <v>3385.4423999999999</v>
      </c>
      <c r="B65">
        <v>3701.4340000000002</v>
      </c>
      <c r="C65">
        <v>2077</v>
      </c>
      <c r="E65" s="5">
        <v>43891</v>
      </c>
    </row>
    <row r="66" spans="1:5" x14ac:dyDescent="0.2">
      <c r="A66">
        <v>3181.0798</v>
      </c>
      <c r="B66">
        <v>3480.3071</v>
      </c>
      <c r="C66">
        <v>2078</v>
      </c>
      <c r="E66" s="5">
        <v>43922</v>
      </c>
    </row>
    <row r="67" spans="1:5" x14ac:dyDescent="0.2">
      <c r="A67">
        <v>3187.4657999999999</v>
      </c>
      <c r="B67">
        <v>3459.6374999999998</v>
      </c>
      <c r="C67">
        <v>2079</v>
      </c>
      <c r="E67" s="5">
        <v>43952</v>
      </c>
    </row>
    <row r="68" spans="1:5" x14ac:dyDescent="0.2">
      <c r="A68">
        <v>3085.0706</v>
      </c>
      <c r="B68">
        <v>3661.8703999999998</v>
      </c>
      <c r="C68">
        <v>2080</v>
      </c>
      <c r="E68" s="5">
        <v>43983</v>
      </c>
    </row>
    <row r="69" spans="1:5" x14ac:dyDescent="0.2">
      <c r="A69">
        <v>3092.701</v>
      </c>
      <c r="B69">
        <v>4037.4722000000002</v>
      </c>
      <c r="C69">
        <v>2081</v>
      </c>
      <c r="E69" s="5">
        <v>44013</v>
      </c>
    </row>
    <row r="70" spans="1:5" x14ac:dyDescent="0.2">
      <c r="A70">
        <v>3094.0250999999998</v>
      </c>
      <c r="B70">
        <v>4087.7075</v>
      </c>
      <c r="C70">
        <v>2082</v>
      </c>
      <c r="E70" s="5">
        <v>44044</v>
      </c>
    </row>
    <row r="71" spans="1:5" x14ac:dyDescent="0.2">
      <c r="A71">
        <v>3099.2925</v>
      </c>
      <c r="B71">
        <v>4139.4477999999999</v>
      </c>
      <c r="C71">
        <v>2083</v>
      </c>
      <c r="E71" s="5">
        <v>44075</v>
      </c>
    </row>
    <row r="72" spans="1:5" x14ac:dyDescent="0.2">
      <c r="A72">
        <v>3160.6770000000001</v>
      </c>
      <c r="B72">
        <v>3570.2130000000002</v>
      </c>
      <c r="C72">
        <v>2084</v>
      </c>
      <c r="E72" s="5">
        <v>44105</v>
      </c>
    </row>
    <row r="73" spans="1:5" x14ac:dyDescent="0.2">
      <c r="A73">
        <v>3338.2734</v>
      </c>
      <c r="B73">
        <v>3486.2357999999999</v>
      </c>
      <c r="C73">
        <v>2085</v>
      </c>
      <c r="E73" s="5">
        <v>44136</v>
      </c>
    </row>
    <row r="74" spans="1:5" x14ac:dyDescent="0.2">
      <c r="A74">
        <v>3311.2624999999998</v>
      </c>
      <c r="B74">
        <v>3612.4555999999998</v>
      </c>
      <c r="C74">
        <v>2086</v>
      </c>
      <c r="E74" s="5">
        <v>44166</v>
      </c>
    </row>
    <row r="75" spans="1:5" x14ac:dyDescent="0.2">
      <c r="A75">
        <v>3292.8020000000001</v>
      </c>
      <c r="B75">
        <v>3761.1637999999998</v>
      </c>
      <c r="C75">
        <v>2087</v>
      </c>
      <c r="E75" s="5">
        <v>44197</v>
      </c>
    </row>
    <row r="76" spans="1:5" x14ac:dyDescent="0.2">
      <c r="A76">
        <v>3136.0535</v>
      </c>
      <c r="B76">
        <v>3923.3573999999999</v>
      </c>
      <c r="C76">
        <v>2088</v>
      </c>
      <c r="E76" s="5">
        <v>44228</v>
      </c>
    </row>
    <row r="77" spans="1:5" x14ac:dyDescent="0.2">
      <c r="A77">
        <v>3192.3249999999998</v>
      </c>
      <c r="B77">
        <v>4222.9966000000004</v>
      </c>
      <c r="C77">
        <v>2089</v>
      </c>
      <c r="E77" s="5">
        <v>44256</v>
      </c>
    </row>
    <row r="78" spans="1:5" x14ac:dyDescent="0.2">
      <c r="A78">
        <v>3167.7190000000001</v>
      </c>
      <c r="B78">
        <v>3506.9692</v>
      </c>
      <c r="C78">
        <v>2090</v>
      </c>
      <c r="E78" s="5">
        <v>44287</v>
      </c>
    </row>
    <row r="79" spans="1:5" x14ac:dyDescent="0.2">
      <c r="A79">
        <v>3205.5144</v>
      </c>
      <c r="B79">
        <v>3760.069</v>
      </c>
      <c r="C79">
        <v>2091</v>
      </c>
      <c r="E79" s="5">
        <v>44317</v>
      </c>
    </row>
    <row r="80" spans="1:5" x14ac:dyDescent="0.2">
      <c r="A80">
        <v>3222.8206</v>
      </c>
      <c r="B80">
        <v>3650.3627999999999</v>
      </c>
      <c r="C80">
        <v>2092</v>
      </c>
      <c r="E80" s="5">
        <v>44348</v>
      </c>
    </row>
    <row r="81" spans="1:5" x14ac:dyDescent="0.2">
      <c r="A81">
        <v>3170.7159999999999</v>
      </c>
      <c r="B81">
        <v>3955.7172999999998</v>
      </c>
      <c r="C81">
        <v>2093</v>
      </c>
      <c r="E81" s="5">
        <v>44378</v>
      </c>
    </row>
    <row r="82" spans="1:5" x14ac:dyDescent="0.2">
      <c r="A82">
        <v>3328.5073000000002</v>
      </c>
      <c r="B82">
        <v>3691.2714999999998</v>
      </c>
      <c r="C82">
        <v>2094</v>
      </c>
      <c r="E82" s="5">
        <v>44409</v>
      </c>
    </row>
    <row r="83" spans="1:5" x14ac:dyDescent="0.2">
      <c r="A83">
        <v>3330.9868000000001</v>
      </c>
      <c r="B83">
        <v>3791.6895</v>
      </c>
      <c r="C83">
        <v>2095</v>
      </c>
      <c r="E83" s="5">
        <v>44440</v>
      </c>
    </row>
    <row r="84" spans="1:5" x14ac:dyDescent="0.2">
      <c r="A84">
        <v>3358.0495999999998</v>
      </c>
      <c r="B84">
        <v>3771.5774000000001</v>
      </c>
      <c r="C84">
        <v>2096</v>
      </c>
      <c r="E84" s="5">
        <v>44470</v>
      </c>
    </row>
    <row r="85" spans="1:5" x14ac:dyDescent="0.2">
      <c r="A85">
        <v>3301.0230000000001</v>
      </c>
      <c r="B85">
        <v>3504.0369000000001</v>
      </c>
      <c r="C85">
        <v>2097</v>
      </c>
      <c r="E85" s="5">
        <v>44501</v>
      </c>
    </row>
    <row r="86" spans="1:5" x14ac:dyDescent="0.2">
      <c r="A86">
        <v>3236.0934999999999</v>
      </c>
      <c r="B86">
        <v>3984.6876999999999</v>
      </c>
      <c r="C86">
        <v>2098</v>
      </c>
      <c r="E86" s="5">
        <v>44531</v>
      </c>
    </row>
    <row r="87" spans="1:5" x14ac:dyDescent="0.2">
      <c r="A87">
        <v>3282.2406999999998</v>
      </c>
      <c r="B87">
        <v>3948.0037000000002</v>
      </c>
      <c r="C87">
        <v>2099</v>
      </c>
      <c r="E87" s="5">
        <v>44562</v>
      </c>
    </row>
    <row r="88" spans="1:5" x14ac:dyDescent="0.2">
      <c r="A88">
        <v>3236.0989</v>
      </c>
      <c r="B88">
        <v>4155.2470000000003</v>
      </c>
      <c r="C88">
        <v>2100</v>
      </c>
      <c r="E88" s="5">
        <v>44593</v>
      </c>
    </row>
    <row r="89" spans="1:5" x14ac:dyDescent="0.2">
      <c r="E89" s="5">
        <v>44621</v>
      </c>
    </row>
    <row r="90" spans="1:5" x14ac:dyDescent="0.2">
      <c r="E90" s="5">
        <v>44652</v>
      </c>
    </row>
    <row r="91" spans="1:5" x14ac:dyDescent="0.2">
      <c r="E91" s="5">
        <v>44682</v>
      </c>
    </row>
    <row r="92" spans="1:5" x14ac:dyDescent="0.2">
      <c r="E92" s="5">
        <v>44713</v>
      </c>
    </row>
    <row r="93" spans="1:5" x14ac:dyDescent="0.2">
      <c r="E93" s="5">
        <v>44743</v>
      </c>
    </row>
    <row r="94" spans="1:5" x14ac:dyDescent="0.2">
      <c r="E94" s="5">
        <v>44774</v>
      </c>
    </row>
    <row r="95" spans="1:5" x14ac:dyDescent="0.2">
      <c r="E95" s="5">
        <v>44805</v>
      </c>
    </row>
    <row r="96" spans="1:5" x14ac:dyDescent="0.2">
      <c r="E96" s="5">
        <v>44835</v>
      </c>
    </row>
    <row r="97" spans="5:5" x14ac:dyDescent="0.2">
      <c r="E97" s="5">
        <v>44866</v>
      </c>
    </row>
    <row r="98" spans="5:5" x14ac:dyDescent="0.2">
      <c r="E98" s="5">
        <v>44896</v>
      </c>
    </row>
    <row r="99" spans="5:5" x14ac:dyDescent="0.2">
      <c r="E99" s="5">
        <v>44927</v>
      </c>
    </row>
    <row r="100" spans="5:5" x14ac:dyDescent="0.2">
      <c r="E100" s="5">
        <v>44958</v>
      </c>
    </row>
    <row r="101" spans="5:5" x14ac:dyDescent="0.2">
      <c r="E101" s="5">
        <v>44986</v>
      </c>
    </row>
    <row r="102" spans="5:5" x14ac:dyDescent="0.2">
      <c r="E102" s="5">
        <v>45017</v>
      </c>
    </row>
    <row r="103" spans="5:5" x14ac:dyDescent="0.2">
      <c r="E103" s="5">
        <v>45047</v>
      </c>
    </row>
    <row r="104" spans="5:5" x14ac:dyDescent="0.2">
      <c r="E104" s="5">
        <v>45078</v>
      </c>
    </row>
    <row r="105" spans="5:5" x14ac:dyDescent="0.2">
      <c r="E105" s="5">
        <v>45108</v>
      </c>
    </row>
    <row r="106" spans="5:5" x14ac:dyDescent="0.2">
      <c r="E106" s="5">
        <v>45139</v>
      </c>
    </row>
    <row r="107" spans="5:5" x14ac:dyDescent="0.2">
      <c r="E107" s="5">
        <v>45170</v>
      </c>
    </row>
    <row r="108" spans="5:5" x14ac:dyDescent="0.2">
      <c r="E108" s="5">
        <v>45200</v>
      </c>
    </row>
    <row r="109" spans="5:5" x14ac:dyDescent="0.2">
      <c r="E109" s="5">
        <v>45231</v>
      </c>
    </row>
    <row r="110" spans="5:5" x14ac:dyDescent="0.2">
      <c r="E110" s="5">
        <v>45261</v>
      </c>
    </row>
    <row r="111" spans="5:5" x14ac:dyDescent="0.2">
      <c r="E111" s="5">
        <v>45292</v>
      </c>
    </row>
    <row r="112" spans="5:5" x14ac:dyDescent="0.2">
      <c r="E112" s="5">
        <v>45323</v>
      </c>
    </row>
    <row r="113" spans="5:5" x14ac:dyDescent="0.2">
      <c r="E113" s="5">
        <v>45352</v>
      </c>
    </row>
    <row r="114" spans="5:5" x14ac:dyDescent="0.2">
      <c r="E114" s="5">
        <v>45383</v>
      </c>
    </row>
    <row r="115" spans="5:5" x14ac:dyDescent="0.2">
      <c r="E115" s="5">
        <v>45413</v>
      </c>
    </row>
    <row r="116" spans="5:5" x14ac:dyDescent="0.2">
      <c r="E116" s="5">
        <v>45444</v>
      </c>
    </row>
    <row r="117" spans="5:5" x14ac:dyDescent="0.2">
      <c r="E117" s="5">
        <v>45474</v>
      </c>
    </row>
    <row r="118" spans="5:5" x14ac:dyDescent="0.2">
      <c r="E118" s="5">
        <v>45505</v>
      </c>
    </row>
    <row r="119" spans="5:5" x14ac:dyDescent="0.2">
      <c r="E119" s="5">
        <v>45536</v>
      </c>
    </row>
    <row r="120" spans="5:5" x14ac:dyDescent="0.2">
      <c r="E120" s="5">
        <v>45566</v>
      </c>
    </row>
    <row r="121" spans="5:5" x14ac:dyDescent="0.2">
      <c r="E121" s="5">
        <v>45597</v>
      </c>
    </row>
    <row r="122" spans="5:5" x14ac:dyDescent="0.2">
      <c r="E122" s="5">
        <v>45627</v>
      </c>
    </row>
    <row r="123" spans="5:5" x14ac:dyDescent="0.2">
      <c r="E123" s="5">
        <v>45658</v>
      </c>
    </row>
    <row r="124" spans="5:5" x14ac:dyDescent="0.2">
      <c r="E124" s="5">
        <v>45689</v>
      </c>
    </row>
    <row r="125" spans="5:5" x14ac:dyDescent="0.2">
      <c r="E125" s="5">
        <v>45717</v>
      </c>
    </row>
    <row r="126" spans="5:5" x14ac:dyDescent="0.2">
      <c r="E126" s="5">
        <v>45748</v>
      </c>
    </row>
    <row r="127" spans="5:5" x14ac:dyDescent="0.2">
      <c r="E127" s="5">
        <v>45778</v>
      </c>
    </row>
    <row r="128" spans="5:5" x14ac:dyDescent="0.2">
      <c r="E128" s="5">
        <v>45809</v>
      </c>
    </row>
    <row r="129" spans="5:5" x14ac:dyDescent="0.2">
      <c r="E129" s="5">
        <v>45839</v>
      </c>
    </row>
    <row r="130" spans="5:5" x14ac:dyDescent="0.2">
      <c r="E130" s="5">
        <v>45870</v>
      </c>
    </row>
    <row r="131" spans="5:5" x14ac:dyDescent="0.2">
      <c r="E131" s="5">
        <v>45901</v>
      </c>
    </row>
    <row r="132" spans="5:5" x14ac:dyDescent="0.2">
      <c r="E132" s="5">
        <v>45931</v>
      </c>
    </row>
    <row r="133" spans="5:5" x14ac:dyDescent="0.2">
      <c r="E133" s="5">
        <v>45962</v>
      </c>
    </row>
    <row r="134" spans="5:5" x14ac:dyDescent="0.2">
      <c r="E134" s="5">
        <v>45992</v>
      </c>
    </row>
    <row r="135" spans="5:5" x14ac:dyDescent="0.2">
      <c r="E135" s="5">
        <v>46023</v>
      </c>
    </row>
    <row r="136" spans="5:5" x14ac:dyDescent="0.2">
      <c r="E136" s="5">
        <v>46054</v>
      </c>
    </row>
    <row r="137" spans="5:5" x14ac:dyDescent="0.2">
      <c r="E137" s="5">
        <v>46082</v>
      </c>
    </row>
    <row r="138" spans="5:5" x14ac:dyDescent="0.2">
      <c r="E138" s="5">
        <v>46113</v>
      </c>
    </row>
    <row r="139" spans="5:5" x14ac:dyDescent="0.2">
      <c r="E139" s="5">
        <v>46143</v>
      </c>
    </row>
    <row r="140" spans="5:5" x14ac:dyDescent="0.2">
      <c r="E140" s="5">
        <v>46174</v>
      </c>
    </row>
    <row r="141" spans="5:5" x14ac:dyDescent="0.2">
      <c r="E141" s="5">
        <v>46204</v>
      </c>
    </row>
    <row r="142" spans="5:5" x14ac:dyDescent="0.2">
      <c r="E142" s="5">
        <v>46235</v>
      </c>
    </row>
    <row r="143" spans="5:5" x14ac:dyDescent="0.2">
      <c r="E143" s="5">
        <v>46266</v>
      </c>
    </row>
    <row r="144" spans="5:5" x14ac:dyDescent="0.2">
      <c r="E144" s="5">
        <v>46296</v>
      </c>
    </row>
    <row r="145" spans="5:5" x14ac:dyDescent="0.2">
      <c r="E145" s="5">
        <v>46327</v>
      </c>
    </row>
    <row r="146" spans="5:5" x14ac:dyDescent="0.2">
      <c r="E146" s="5">
        <v>46357</v>
      </c>
    </row>
    <row r="147" spans="5:5" x14ac:dyDescent="0.2">
      <c r="E147" s="5">
        <v>46388</v>
      </c>
    </row>
    <row r="148" spans="5:5" x14ac:dyDescent="0.2">
      <c r="E148" s="5">
        <v>46419</v>
      </c>
    </row>
    <row r="149" spans="5:5" x14ac:dyDescent="0.2">
      <c r="E149" s="5">
        <v>46447</v>
      </c>
    </row>
    <row r="150" spans="5:5" x14ac:dyDescent="0.2">
      <c r="E150" s="5">
        <v>46478</v>
      </c>
    </row>
    <row r="151" spans="5:5" x14ac:dyDescent="0.2">
      <c r="E151" s="5">
        <v>46508</v>
      </c>
    </row>
    <row r="152" spans="5:5" x14ac:dyDescent="0.2">
      <c r="E152" s="5">
        <v>46539</v>
      </c>
    </row>
    <row r="153" spans="5:5" x14ac:dyDescent="0.2">
      <c r="E153" s="5">
        <v>46569</v>
      </c>
    </row>
    <row r="154" spans="5:5" x14ac:dyDescent="0.2">
      <c r="E154" s="5">
        <v>46600</v>
      </c>
    </row>
    <row r="155" spans="5:5" x14ac:dyDescent="0.2">
      <c r="E155" s="5">
        <v>46631</v>
      </c>
    </row>
    <row r="156" spans="5:5" x14ac:dyDescent="0.2">
      <c r="E156" s="5">
        <v>46661</v>
      </c>
    </row>
    <row r="157" spans="5:5" x14ac:dyDescent="0.2">
      <c r="E157" s="5">
        <v>46692</v>
      </c>
    </row>
    <row r="158" spans="5:5" x14ac:dyDescent="0.2">
      <c r="E158" s="5">
        <v>46722</v>
      </c>
    </row>
    <row r="159" spans="5:5" x14ac:dyDescent="0.2">
      <c r="E159" s="5">
        <v>46753</v>
      </c>
    </row>
    <row r="160" spans="5:5" x14ac:dyDescent="0.2">
      <c r="E160" s="5">
        <v>46784</v>
      </c>
    </row>
    <row r="161" spans="5:5" x14ac:dyDescent="0.2">
      <c r="E161" s="5">
        <v>46813</v>
      </c>
    </row>
    <row r="162" spans="5:5" x14ac:dyDescent="0.2">
      <c r="E162" s="5">
        <v>46844</v>
      </c>
    </row>
    <row r="163" spans="5:5" x14ac:dyDescent="0.2">
      <c r="E163" s="5">
        <v>46874</v>
      </c>
    </row>
    <row r="164" spans="5:5" x14ac:dyDescent="0.2">
      <c r="E164" s="5">
        <v>46905</v>
      </c>
    </row>
    <row r="165" spans="5:5" x14ac:dyDescent="0.2">
      <c r="E165" s="5">
        <v>46935</v>
      </c>
    </row>
    <row r="166" spans="5:5" x14ac:dyDescent="0.2">
      <c r="E166" s="5">
        <v>46966</v>
      </c>
    </row>
    <row r="167" spans="5:5" x14ac:dyDescent="0.2">
      <c r="E167" s="5">
        <v>46997</v>
      </c>
    </row>
    <row r="168" spans="5:5" x14ac:dyDescent="0.2">
      <c r="E168" s="5">
        <v>47027</v>
      </c>
    </row>
    <row r="169" spans="5:5" x14ac:dyDescent="0.2">
      <c r="E169" s="5">
        <v>47058</v>
      </c>
    </row>
    <row r="170" spans="5:5" x14ac:dyDescent="0.2">
      <c r="E170" s="5">
        <v>47088</v>
      </c>
    </row>
    <row r="171" spans="5:5" x14ac:dyDescent="0.2">
      <c r="E171" s="5">
        <v>47119</v>
      </c>
    </row>
    <row r="172" spans="5:5" x14ac:dyDescent="0.2">
      <c r="E172" s="5">
        <v>47150</v>
      </c>
    </row>
    <row r="173" spans="5:5" x14ac:dyDescent="0.2">
      <c r="E173" s="5">
        <v>47178</v>
      </c>
    </row>
    <row r="174" spans="5:5" x14ac:dyDescent="0.2">
      <c r="E174" s="5">
        <v>47209</v>
      </c>
    </row>
    <row r="175" spans="5:5" x14ac:dyDescent="0.2">
      <c r="E175" s="5">
        <v>47239</v>
      </c>
    </row>
    <row r="176" spans="5:5" x14ac:dyDescent="0.2">
      <c r="E176" s="5">
        <v>47270</v>
      </c>
    </row>
    <row r="177" spans="5:5" x14ac:dyDescent="0.2">
      <c r="E177" s="5">
        <v>47300</v>
      </c>
    </row>
    <row r="178" spans="5:5" x14ac:dyDescent="0.2">
      <c r="E178" s="5">
        <v>47331</v>
      </c>
    </row>
    <row r="179" spans="5:5" x14ac:dyDescent="0.2">
      <c r="E179" s="5">
        <v>47362</v>
      </c>
    </row>
    <row r="180" spans="5:5" x14ac:dyDescent="0.2">
      <c r="E180" s="5">
        <v>47392</v>
      </c>
    </row>
    <row r="181" spans="5:5" x14ac:dyDescent="0.2">
      <c r="E181" s="5">
        <v>47423</v>
      </c>
    </row>
    <row r="182" spans="5:5" x14ac:dyDescent="0.2">
      <c r="E182" s="5">
        <v>47453</v>
      </c>
    </row>
    <row r="183" spans="5:5" x14ac:dyDescent="0.2">
      <c r="E183" s="5">
        <v>47484</v>
      </c>
    </row>
    <row r="184" spans="5:5" x14ac:dyDescent="0.2">
      <c r="E184" s="5">
        <v>47515</v>
      </c>
    </row>
    <row r="185" spans="5:5" x14ac:dyDescent="0.2">
      <c r="E185" s="5">
        <v>47543</v>
      </c>
    </row>
    <row r="186" spans="5:5" x14ac:dyDescent="0.2">
      <c r="E186" s="5">
        <v>47574</v>
      </c>
    </row>
    <row r="187" spans="5:5" x14ac:dyDescent="0.2">
      <c r="E187" s="5">
        <v>47604</v>
      </c>
    </row>
    <row r="188" spans="5:5" x14ac:dyDescent="0.2">
      <c r="E188" s="5">
        <v>47635</v>
      </c>
    </row>
    <row r="189" spans="5:5" x14ac:dyDescent="0.2">
      <c r="E189" s="5">
        <v>47665</v>
      </c>
    </row>
    <row r="190" spans="5:5" x14ac:dyDescent="0.2">
      <c r="E190" s="5">
        <v>47696</v>
      </c>
    </row>
    <row r="191" spans="5:5" x14ac:dyDescent="0.2">
      <c r="E191" s="5">
        <v>47727</v>
      </c>
    </row>
    <row r="192" spans="5:5" x14ac:dyDescent="0.2">
      <c r="E192" s="5">
        <v>47757</v>
      </c>
    </row>
    <row r="193" spans="5:5" x14ac:dyDescent="0.2">
      <c r="E193" s="5">
        <v>47788</v>
      </c>
    </row>
    <row r="194" spans="5:5" x14ac:dyDescent="0.2">
      <c r="E194" s="5">
        <v>47818</v>
      </c>
    </row>
    <row r="195" spans="5:5" x14ac:dyDescent="0.2">
      <c r="E195" s="5">
        <v>47849</v>
      </c>
    </row>
    <row r="196" spans="5:5" x14ac:dyDescent="0.2">
      <c r="E196" s="5">
        <v>47880</v>
      </c>
    </row>
    <row r="197" spans="5:5" x14ac:dyDescent="0.2">
      <c r="E197" s="5">
        <v>47908</v>
      </c>
    </row>
    <row r="198" spans="5:5" x14ac:dyDescent="0.2">
      <c r="E198" s="5">
        <v>47939</v>
      </c>
    </row>
    <row r="199" spans="5:5" x14ac:dyDescent="0.2">
      <c r="E199" s="5">
        <v>47969</v>
      </c>
    </row>
    <row r="200" spans="5:5" x14ac:dyDescent="0.2">
      <c r="E200" s="5">
        <v>48000</v>
      </c>
    </row>
    <row r="201" spans="5:5" x14ac:dyDescent="0.2">
      <c r="E201" s="5">
        <v>48030</v>
      </c>
    </row>
    <row r="202" spans="5:5" x14ac:dyDescent="0.2">
      <c r="E202" s="5">
        <v>48061</v>
      </c>
    </row>
    <row r="203" spans="5:5" x14ac:dyDescent="0.2">
      <c r="E203" s="5">
        <v>48092</v>
      </c>
    </row>
    <row r="204" spans="5:5" x14ac:dyDescent="0.2">
      <c r="E204" s="5">
        <v>48122</v>
      </c>
    </row>
    <row r="205" spans="5:5" x14ac:dyDescent="0.2">
      <c r="E205" s="5">
        <v>48153</v>
      </c>
    </row>
    <row r="206" spans="5:5" x14ac:dyDescent="0.2">
      <c r="E206" s="5">
        <v>48183</v>
      </c>
    </row>
    <row r="207" spans="5:5" x14ac:dyDescent="0.2">
      <c r="E207" s="5">
        <v>48214</v>
      </c>
    </row>
    <row r="208" spans="5:5" x14ac:dyDescent="0.2">
      <c r="E208" s="5">
        <v>48245</v>
      </c>
    </row>
    <row r="209" spans="5:5" x14ac:dyDescent="0.2">
      <c r="E209" s="5">
        <v>48274</v>
      </c>
    </row>
    <row r="210" spans="5:5" x14ac:dyDescent="0.2">
      <c r="E210" s="5">
        <v>48305</v>
      </c>
    </row>
    <row r="211" spans="5:5" x14ac:dyDescent="0.2">
      <c r="E211" s="5">
        <v>48335</v>
      </c>
    </row>
    <row r="212" spans="5:5" x14ac:dyDescent="0.2">
      <c r="E212" s="5">
        <v>48366</v>
      </c>
    </row>
    <row r="213" spans="5:5" x14ac:dyDescent="0.2">
      <c r="E213" s="5">
        <v>48396</v>
      </c>
    </row>
    <row r="214" spans="5:5" x14ac:dyDescent="0.2">
      <c r="E214" s="5">
        <v>48427</v>
      </c>
    </row>
    <row r="215" spans="5:5" x14ac:dyDescent="0.2">
      <c r="E215" s="5">
        <v>48458</v>
      </c>
    </row>
    <row r="216" spans="5:5" x14ac:dyDescent="0.2">
      <c r="E216" s="5">
        <v>48488</v>
      </c>
    </row>
    <row r="217" spans="5:5" x14ac:dyDescent="0.2">
      <c r="E217" s="5">
        <v>48519</v>
      </c>
    </row>
    <row r="218" spans="5:5" x14ac:dyDescent="0.2">
      <c r="E218" s="5">
        <v>48549</v>
      </c>
    </row>
    <row r="219" spans="5:5" x14ac:dyDescent="0.2">
      <c r="E219" s="5">
        <v>48580</v>
      </c>
    </row>
    <row r="220" spans="5:5" x14ac:dyDescent="0.2">
      <c r="E220" s="5">
        <v>48611</v>
      </c>
    </row>
    <row r="221" spans="5:5" x14ac:dyDescent="0.2">
      <c r="E221" s="5">
        <v>48639</v>
      </c>
    </row>
    <row r="222" spans="5:5" x14ac:dyDescent="0.2">
      <c r="E222" s="5">
        <v>48670</v>
      </c>
    </row>
    <row r="223" spans="5:5" x14ac:dyDescent="0.2">
      <c r="E223" s="5">
        <v>48700</v>
      </c>
    </row>
    <row r="224" spans="5:5" x14ac:dyDescent="0.2">
      <c r="E224" s="5">
        <v>48731</v>
      </c>
    </row>
    <row r="225" spans="5:5" x14ac:dyDescent="0.2">
      <c r="E225" s="5">
        <v>48761</v>
      </c>
    </row>
    <row r="226" spans="5:5" x14ac:dyDescent="0.2">
      <c r="E226" s="5">
        <v>48792</v>
      </c>
    </row>
    <row r="227" spans="5:5" x14ac:dyDescent="0.2">
      <c r="E227" s="5">
        <v>48823</v>
      </c>
    </row>
    <row r="228" spans="5:5" x14ac:dyDescent="0.2">
      <c r="E228" s="5">
        <v>48853</v>
      </c>
    </row>
    <row r="229" spans="5:5" x14ac:dyDescent="0.2">
      <c r="E229" s="5">
        <v>48884</v>
      </c>
    </row>
    <row r="230" spans="5:5" x14ac:dyDescent="0.2">
      <c r="E230" s="5">
        <v>48914</v>
      </c>
    </row>
    <row r="231" spans="5:5" x14ac:dyDescent="0.2">
      <c r="E231" s="5">
        <v>48945</v>
      </c>
    </row>
    <row r="232" spans="5:5" x14ac:dyDescent="0.2">
      <c r="E232" s="5">
        <v>48976</v>
      </c>
    </row>
    <row r="233" spans="5:5" x14ac:dyDescent="0.2">
      <c r="E233" s="5">
        <v>49004</v>
      </c>
    </row>
    <row r="234" spans="5:5" x14ac:dyDescent="0.2">
      <c r="E234" s="5">
        <v>49035</v>
      </c>
    </row>
    <row r="235" spans="5:5" x14ac:dyDescent="0.2">
      <c r="E235" s="5">
        <v>49065</v>
      </c>
    </row>
    <row r="236" spans="5:5" x14ac:dyDescent="0.2">
      <c r="E236" s="5">
        <v>49096</v>
      </c>
    </row>
    <row r="237" spans="5:5" x14ac:dyDescent="0.2">
      <c r="E237" s="5">
        <v>49126</v>
      </c>
    </row>
    <row r="238" spans="5:5" x14ac:dyDescent="0.2">
      <c r="E238" s="5">
        <v>49157</v>
      </c>
    </row>
    <row r="239" spans="5:5" x14ac:dyDescent="0.2">
      <c r="E239" s="5">
        <v>49188</v>
      </c>
    </row>
    <row r="240" spans="5:5" x14ac:dyDescent="0.2">
      <c r="E240" s="5">
        <v>49218</v>
      </c>
    </row>
    <row r="241" spans="5:5" x14ac:dyDescent="0.2">
      <c r="E241" s="5">
        <v>49249</v>
      </c>
    </row>
    <row r="242" spans="5:5" x14ac:dyDescent="0.2">
      <c r="E242" s="5">
        <v>49279</v>
      </c>
    </row>
    <row r="243" spans="5:5" x14ac:dyDescent="0.2">
      <c r="E243" s="5">
        <v>49310</v>
      </c>
    </row>
    <row r="244" spans="5:5" x14ac:dyDescent="0.2">
      <c r="E244" s="5">
        <v>49341</v>
      </c>
    </row>
    <row r="245" spans="5:5" x14ac:dyDescent="0.2">
      <c r="E245" s="5">
        <v>49369</v>
      </c>
    </row>
    <row r="246" spans="5:5" x14ac:dyDescent="0.2">
      <c r="E246" s="5">
        <v>49400</v>
      </c>
    </row>
    <row r="247" spans="5:5" x14ac:dyDescent="0.2">
      <c r="E247" s="5">
        <v>49430</v>
      </c>
    </row>
    <row r="248" spans="5:5" x14ac:dyDescent="0.2">
      <c r="E248" s="5">
        <v>49461</v>
      </c>
    </row>
    <row r="249" spans="5:5" x14ac:dyDescent="0.2">
      <c r="E249" s="5">
        <v>49491</v>
      </c>
    </row>
    <row r="250" spans="5:5" x14ac:dyDescent="0.2">
      <c r="E250" s="5">
        <v>49522</v>
      </c>
    </row>
    <row r="251" spans="5:5" x14ac:dyDescent="0.2">
      <c r="E251" s="5">
        <v>49553</v>
      </c>
    </row>
    <row r="252" spans="5:5" x14ac:dyDescent="0.2">
      <c r="E252" s="5">
        <v>49583</v>
      </c>
    </row>
    <row r="253" spans="5:5" x14ac:dyDescent="0.2">
      <c r="E253" s="5">
        <v>49614</v>
      </c>
    </row>
    <row r="254" spans="5:5" x14ac:dyDescent="0.2">
      <c r="E254" s="5">
        <v>49644</v>
      </c>
    </row>
    <row r="255" spans="5:5" x14ac:dyDescent="0.2">
      <c r="E255" s="5">
        <v>49675</v>
      </c>
    </row>
    <row r="256" spans="5:5" x14ac:dyDescent="0.2">
      <c r="E256" s="5">
        <v>49706</v>
      </c>
    </row>
    <row r="257" spans="5:5" x14ac:dyDescent="0.2">
      <c r="E257" s="5">
        <v>49735</v>
      </c>
    </row>
    <row r="258" spans="5:5" x14ac:dyDescent="0.2">
      <c r="E258" s="5">
        <v>49766</v>
      </c>
    </row>
    <row r="259" spans="5:5" x14ac:dyDescent="0.2">
      <c r="E259" s="5">
        <v>49796</v>
      </c>
    </row>
    <row r="260" spans="5:5" x14ac:dyDescent="0.2">
      <c r="E260" s="5">
        <v>49827</v>
      </c>
    </row>
    <row r="261" spans="5:5" x14ac:dyDescent="0.2">
      <c r="E261" s="5">
        <v>49857</v>
      </c>
    </row>
    <row r="262" spans="5:5" x14ac:dyDescent="0.2">
      <c r="E262" s="5">
        <v>49888</v>
      </c>
    </row>
    <row r="263" spans="5:5" x14ac:dyDescent="0.2">
      <c r="E263" s="5">
        <v>49919</v>
      </c>
    </row>
    <row r="264" spans="5:5" x14ac:dyDescent="0.2">
      <c r="E264" s="5">
        <v>49949</v>
      </c>
    </row>
    <row r="265" spans="5:5" x14ac:dyDescent="0.2">
      <c r="E265" s="5">
        <v>49980</v>
      </c>
    </row>
    <row r="266" spans="5:5" x14ac:dyDescent="0.2">
      <c r="E266" s="5">
        <v>50010</v>
      </c>
    </row>
    <row r="267" spans="5:5" x14ac:dyDescent="0.2">
      <c r="E267" s="5">
        <v>50041</v>
      </c>
    </row>
    <row r="268" spans="5:5" x14ac:dyDescent="0.2">
      <c r="E268" s="5">
        <v>50072</v>
      </c>
    </row>
    <row r="269" spans="5:5" x14ac:dyDescent="0.2">
      <c r="E269" s="5">
        <v>50100</v>
      </c>
    </row>
    <row r="270" spans="5:5" x14ac:dyDescent="0.2">
      <c r="E270" s="5">
        <v>50131</v>
      </c>
    </row>
    <row r="271" spans="5:5" x14ac:dyDescent="0.2">
      <c r="E271" s="5">
        <v>50161</v>
      </c>
    </row>
    <row r="272" spans="5:5" x14ac:dyDescent="0.2">
      <c r="E272" s="5">
        <v>50192</v>
      </c>
    </row>
    <row r="273" spans="5:5" x14ac:dyDescent="0.2">
      <c r="E273" s="5">
        <v>50222</v>
      </c>
    </row>
    <row r="274" spans="5:5" x14ac:dyDescent="0.2">
      <c r="E274" s="5">
        <v>50253</v>
      </c>
    </row>
    <row r="275" spans="5:5" x14ac:dyDescent="0.2">
      <c r="E275" s="5">
        <v>50284</v>
      </c>
    </row>
    <row r="276" spans="5:5" x14ac:dyDescent="0.2">
      <c r="E276" s="5">
        <v>50314</v>
      </c>
    </row>
    <row r="277" spans="5:5" x14ac:dyDescent="0.2">
      <c r="E277" s="5">
        <v>50345</v>
      </c>
    </row>
    <row r="278" spans="5:5" x14ac:dyDescent="0.2">
      <c r="E278" s="5">
        <v>50375</v>
      </c>
    </row>
    <row r="279" spans="5:5" x14ac:dyDescent="0.2">
      <c r="E279" s="5">
        <v>50406</v>
      </c>
    </row>
    <row r="280" spans="5:5" x14ac:dyDescent="0.2">
      <c r="E280" s="5">
        <v>50437</v>
      </c>
    </row>
    <row r="281" spans="5:5" x14ac:dyDescent="0.2">
      <c r="E281" s="5">
        <v>50465</v>
      </c>
    </row>
    <row r="282" spans="5:5" x14ac:dyDescent="0.2">
      <c r="E282" s="5">
        <v>50496</v>
      </c>
    </row>
    <row r="283" spans="5:5" x14ac:dyDescent="0.2">
      <c r="E283" s="5">
        <v>50526</v>
      </c>
    </row>
    <row r="284" spans="5:5" x14ac:dyDescent="0.2">
      <c r="E284" s="5">
        <v>50557</v>
      </c>
    </row>
    <row r="285" spans="5:5" x14ac:dyDescent="0.2">
      <c r="E285" s="5">
        <v>50587</v>
      </c>
    </row>
    <row r="286" spans="5:5" x14ac:dyDescent="0.2">
      <c r="E286" s="5">
        <v>50618</v>
      </c>
    </row>
    <row r="287" spans="5:5" x14ac:dyDescent="0.2">
      <c r="E287" s="5">
        <v>50649</v>
      </c>
    </row>
    <row r="288" spans="5:5" x14ac:dyDescent="0.2">
      <c r="E288" s="5">
        <v>50679</v>
      </c>
    </row>
    <row r="289" spans="5:5" x14ac:dyDescent="0.2">
      <c r="E289" s="5">
        <v>50710</v>
      </c>
    </row>
    <row r="290" spans="5:5" x14ac:dyDescent="0.2">
      <c r="E290" s="5">
        <v>50740</v>
      </c>
    </row>
    <row r="291" spans="5:5" x14ac:dyDescent="0.2">
      <c r="E291" s="5">
        <v>50771</v>
      </c>
    </row>
    <row r="292" spans="5:5" x14ac:dyDescent="0.2">
      <c r="E292" s="5">
        <v>50802</v>
      </c>
    </row>
    <row r="293" spans="5:5" x14ac:dyDescent="0.2">
      <c r="E293" s="5">
        <v>50830</v>
      </c>
    </row>
    <row r="294" spans="5:5" x14ac:dyDescent="0.2">
      <c r="E294" s="5">
        <v>50861</v>
      </c>
    </row>
    <row r="295" spans="5:5" x14ac:dyDescent="0.2">
      <c r="E295" s="5">
        <v>50891</v>
      </c>
    </row>
    <row r="296" spans="5:5" x14ac:dyDescent="0.2">
      <c r="E296" s="5">
        <v>50922</v>
      </c>
    </row>
    <row r="297" spans="5:5" x14ac:dyDescent="0.2">
      <c r="E297" s="5">
        <v>50952</v>
      </c>
    </row>
    <row r="298" spans="5:5" x14ac:dyDescent="0.2">
      <c r="E298" s="5">
        <v>50983</v>
      </c>
    </row>
    <row r="299" spans="5:5" x14ac:dyDescent="0.2">
      <c r="E299" s="5">
        <v>51014</v>
      </c>
    </row>
    <row r="300" spans="5:5" x14ac:dyDescent="0.2">
      <c r="E300" s="5">
        <v>51044</v>
      </c>
    </row>
    <row r="301" spans="5:5" x14ac:dyDescent="0.2">
      <c r="E301" s="5">
        <v>51075</v>
      </c>
    </row>
    <row r="302" spans="5:5" x14ac:dyDescent="0.2">
      <c r="E302" s="5">
        <v>51105</v>
      </c>
    </row>
    <row r="303" spans="5:5" x14ac:dyDescent="0.2">
      <c r="E303" s="5">
        <v>51136</v>
      </c>
    </row>
    <row r="304" spans="5:5" x14ac:dyDescent="0.2">
      <c r="E304" s="5">
        <v>51167</v>
      </c>
    </row>
    <row r="305" spans="5:5" x14ac:dyDescent="0.2">
      <c r="E305" s="5">
        <v>51196</v>
      </c>
    </row>
    <row r="306" spans="5:5" x14ac:dyDescent="0.2">
      <c r="E306" s="5">
        <v>51227</v>
      </c>
    </row>
    <row r="307" spans="5:5" x14ac:dyDescent="0.2">
      <c r="E307" s="5">
        <v>51257</v>
      </c>
    </row>
    <row r="308" spans="5:5" x14ac:dyDescent="0.2">
      <c r="E308" s="5">
        <v>51288</v>
      </c>
    </row>
    <row r="309" spans="5:5" x14ac:dyDescent="0.2">
      <c r="E309" s="5">
        <v>51318</v>
      </c>
    </row>
    <row r="310" spans="5:5" x14ac:dyDescent="0.2">
      <c r="E310" s="5">
        <v>51349</v>
      </c>
    </row>
    <row r="311" spans="5:5" x14ac:dyDescent="0.2">
      <c r="E311" s="5">
        <v>51380</v>
      </c>
    </row>
    <row r="312" spans="5:5" x14ac:dyDescent="0.2">
      <c r="E312" s="5">
        <v>51410</v>
      </c>
    </row>
    <row r="313" spans="5:5" x14ac:dyDescent="0.2">
      <c r="E313" s="5">
        <v>51441</v>
      </c>
    </row>
    <row r="314" spans="5:5" x14ac:dyDescent="0.2">
      <c r="E314" s="5">
        <v>51471</v>
      </c>
    </row>
    <row r="315" spans="5:5" x14ac:dyDescent="0.2">
      <c r="E315" s="5">
        <v>51502</v>
      </c>
    </row>
    <row r="316" spans="5:5" x14ac:dyDescent="0.2">
      <c r="E316" s="5">
        <v>51533</v>
      </c>
    </row>
    <row r="317" spans="5:5" x14ac:dyDescent="0.2">
      <c r="E317" s="5">
        <v>51561</v>
      </c>
    </row>
    <row r="318" spans="5:5" x14ac:dyDescent="0.2">
      <c r="E318" s="5">
        <v>51592</v>
      </c>
    </row>
    <row r="319" spans="5:5" x14ac:dyDescent="0.2">
      <c r="E319" s="5">
        <v>51622</v>
      </c>
    </row>
    <row r="320" spans="5:5" x14ac:dyDescent="0.2">
      <c r="E320" s="5">
        <v>51653</v>
      </c>
    </row>
    <row r="321" spans="5:5" x14ac:dyDescent="0.2">
      <c r="E321" s="5">
        <v>51683</v>
      </c>
    </row>
    <row r="322" spans="5:5" x14ac:dyDescent="0.2">
      <c r="E322" s="5">
        <v>51714</v>
      </c>
    </row>
    <row r="323" spans="5:5" x14ac:dyDescent="0.2">
      <c r="E323" s="5">
        <v>51745</v>
      </c>
    </row>
    <row r="324" spans="5:5" x14ac:dyDescent="0.2">
      <c r="E324" s="5">
        <v>51775</v>
      </c>
    </row>
    <row r="325" spans="5:5" x14ac:dyDescent="0.2">
      <c r="E325" s="5">
        <v>51806</v>
      </c>
    </row>
    <row r="326" spans="5:5" x14ac:dyDescent="0.2">
      <c r="E326" s="5">
        <v>51836</v>
      </c>
    </row>
    <row r="327" spans="5:5" x14ac:dyDescent="0.2">
      <c r="E327" s="5">
        <v>51867</v>
      </c>
    </row>
    <row r="328" spans="5:5" x14ac:dyDescent="0.2">
      <c r="E328" s="5">
        <v>51898</v>
      </c>
    </row>
    <row r="329" spans="5:5" x14ac:dyDescent="0.2">
      <c r="E329" s="5">
        <v>51926</v>
      </c>
    </row>
    <row r="330" spans="5:5" x14ac:dyDescent="0.2">
      <c r="E330" s="5">
        <v>51957</v>
      </c>
    </row>
    <row r="331" spans="5:5" x14ac:dyDescent="0.2">
      <c r="E331" s="5">
        <v>51987</v>
      </c>
    </row>
    <row r="332" spans="5:5" x14ac:dyDescent="0.2">
      <c r="E332" s="5">
        <v>52018</v>
      </c>
    </row>
    <row r="333" spans="5:5" x14ac:dyDescent="0.2">
      <c r="E333" s="5">
        <v>52048</v>
      </c>
    </row>
    <row r="334" spans="5:5" x14ac:dyDescent="0.2">
      <c r="E334" s="5">
        <v>52079</v>
      </c>
    </row>
    <row r="335" spans="5:5" x14ac:dyDescent="0.2">
      <c r="E335" s="5">
        <v>52110</v>
      </c>
    </row>
    <row r="336" spans="5:5" x14ac:dyDescent="0.2">
      <c r="E336" s="5">
        <v>52140</v>
      </c>
    </row>
    <row r="337" spans="5:5" x14ac:dyDescent="0.2">
      <c r="E337" s="5">
        <v>52171</v>
      </c>
    </row>
    <row r="338" spans="5:5" x14ac:dyDescent="0.2">
      <c r="E338" s="5">
        <v>52201</v>
      </c>
    </row>
    <row r="339" spans="5:5" x14ac:dyDescent="0.2">
      <c r="E339" s="5">
        <v>52232</v>
      </c>
    </row>
    <row r="340" spans="5:5" x14ac:dyDescent="0.2">
      <c r="E340" s="5">
        <v>52263</v>
      </c>
    </row>
    <row r="341" spans="5:5" x14ac:dyDescent="0.2">
      <c r="E341" s="5">
        <v>52291</v>
      </c>
    </row>
    <row r="342" spans="5:5" x14ac:dyDescent="0.2">
      <c r="E342" s="5">
        <v>52322</v>
      </c>
    </row>
    <row r="343" spans="5:5" x14ac:dyDescent="0.2">
      <c r="E343" s="5">
        <v>52352</v>
      </c>
    </row>
    <row r="344" spans="5:5" x14ac:dyDescent="0.2">
      <c r="E344" s="5">
        <v>52383</v>
      </c>
    </row>
    <row r="345" spans="5:5" x14ac:dyDescent="0.2">
      <c r="E345" s="5">
        <v>52413</v>
      </c>
    </row>
    <row r="346" spans="5:5" x14ac:dyDescent="0.2">
      <c r="E346" s="5">
        <v>52444</v>
      </c>
    </row>
    <row r="347" spans="5:5" x14ac:dyDescent="0.2">
      <c r="E347" s="5">
        <v>52475</v>
      </c>
    </row>
    <row r="348" spans="5:5" x14ac:dyDescent="0.2">
      <c r="E348" s="5">
        <v>52505</v>
      </c>
    </row>
    <row r="349" spans="5:5" x14ac:dyDescent="0.2">
      <c r="E349" s="5">
        <v>52536</v>
      </c>
    </row>
    <row r="350" spans="5:5" x14ac:dyDescent="0.2">
      <c r="E350" s="5">
        <v>52566</v>
      </c>
    </row>
    <row r="351" spans="5:5" x14ac:dyDescent="0.2">
      <c r="E351" s="5">
        <v>52597</v>
      </c>
    </row>
    <row r="352" spans="5:5" x14ac:dyDescent="0.2">
      <c r="E352" s="5">
        <v>52628</v>
      </c>
    </row>
    <row r="353" spans="5:5" x14ac:dyDescent="0.2">
      <c r="E353" s="5">
        <v>52657</v>
      </c>
    </row>
    <row r="354" spans="5:5" x14ac:dyDescent="0.2">
      <c r="E354" s="5">
        <v>52688</v>
      </c>
    </row>
    <row r="355" spans="5:5" x14ac:dyDescent="0.2">
      <c r="E355" s="5">
        <v>52718</v>
      </c>
    </row>
    <row r="356" spans="5:5" x14ac:dyDescent="0.2">
      <c r="E356" s="5">
        <v>52749</v>
      </c>
    </row>
    <row r="357" spans="5:5" x14ac:dyDescent="0.2">
      <c r="E357" s="5">
        <v>52779</v>
      </c>
    </row>
    <row r="358" spans="5:5" x14ac:dyDescent="0.2">
      <c r="E358" s="5">
        <v>52810</v>
      </c>
    </row>
    <row r="359" spans="5:5" x14ac:dyDescent="0.2">
      <c r="E359" s="5">
        <v>52841</v>
      </c>
    </row>
    <row r="360" spans="5:5" x14ac:dyDescent="0.2">
      <c r="E360" s="5">
        <v>52871</v>
      </c>
    </row>
    <row r="361" spans="5:5" x14ac:dyDescent="0.2">
      <c r="E361" s="5">
        <v>52902</v>
      </c>
    </row>
    <row r="362" spans="5:5" x14ac:dyDescent="0.2">
      <c r="E362" s="5">
        <v>52932</v>
      </c>
    </row>
    <row r="363" spans="5:5" x14ac:dyDescent="0.2">
      <c r="E363" s="5">
        <v>52963</v>
      </c>
    </row>
    <row r="364" spans="5:5" x14ac:dyDescent="0.2">
      <c r="E364" s="5">
        <v>52994</v>
      </c>
    </row>
    <row r="365" spans="5:5" x14ac:dyDescent="0.2">
      <c r="E365" s="5">
        <v>53022</v>
      </c>
    </row>
    <row r="366" spans="5:5" x14ac:dyDescent="0.2">
      <c r="E366" s="5">
        <v>53053</v>
      </c>
    </row>
    <row r="367" spans="5:5" x14ac:dyDescent="0.2">
      <c r="E367" s="5">
        <v>53083</v>
      </c>
    </row>
    <row r="368" spans="5:5" x14ac:dyDescent="0.2">
      <c r="E368" s="5">
        <v>53114</v>
      </c>
    </row>
    <row r="369" spans="5:5" x14ac:dyDescent="0.2">
      <c r="E369" s="5">
        <v>53144</v>
      </c>
    </row>
    <row r="370" spans="5:5" x14ac:dyDescent="0.2">
      <c r="E370" s="5">
        <v>53175</v>
      </c>
    </row>
    <row r="371" spans="5:5" x14ac:dyDescent="0.2">
      <c r="E371" s="5">
        <v>53206</v>
      </c>
    </row>
    <row r="372" spans="5:5" x14ac:dyDescent="0.2">
      <c r="E372" s="5">
        <v>53236</v>
      </c>
    </row>
    <row r="373" spans="5:5" x14ac:dyDescent="0.2">
      <c r="E373" s="5">
        <v>53267</v>
      </c>
    </row>
    <row r="374" spans="5:5" x14ac:dyDescent="0.2">
      <c r="E374" s="5">
        <v>53297</v>
      </c>
    </row>
    <row r="375" spans="5:5" x14ac:dyDescent="0.2">
      <c r="E375" s="5">
        <v>53328</v>
      </c>
    </row>
    <row r="376" spans="5:5" x14ac:dyDescent="0.2">
      <c r="E376" s="5">
        <v>53359</v>
      </c>
    </row>
    <row r="377" spans="5:5" x14ac:dyDescent="0.2">
      <c r="E377" s="5">
        <v>53387</v>
      </c>
    </row>
    <row r="378" spans="5:5" x14ac:dyDescent="0.2">
      <c r="E378" s="5">
        <v>53418</v>
      </c>
    </row>
    <row r="379" spans="5:5" x14ac:dyDescent="0.2">
      <c r="E379" s="5">
        <v>53448</v>
      </c>
    </row>
    <row r="380" spans="5:5" x14ac:dyDescent="0.2">
      <c r="E380" s="5">
        <v>53479</v>
      </c>
    </row>
    <row r="381" spans="5:5" x14ac:dyDescent="0.2">
      <c r="E381" s="5">
        <v>53509</v>
      </c>
    </row>
    <row r="382" spans="5:5" x14ac:dyDescent="0.2">
      <c r="E382" s="5">
        <v>53540</v>
      </c>
    </row>
    <row r="383" spans="5:5" x14ac:dyDescent="0.2">
      <c r="E383" s="5">
        <v>53571</v>
      </c>
    </row>
    <row r="384" spans="5:5" x14ac:dyDescent="0.2">
      <c r="E384" s="5">
        <v>53601</v>
      </c>
    </row>
    <row r="385" spans="5:5" x14ac:dyDescent="0.2">
      <c r="E385" s="5">
        <v>53632</v>
      </c>
    </row>
    <row r="386" spans="5:5" x14ac:dyDescent="0.2">
      <c r="E386" s="5">
        <v>53662</v>
      </c>
    </row>
    <row r="387" spans="5:5" x14ac:dyDescent="0.2">
      <c r="E387" s="5">
        <v>53693</v>
      </c>
    </row>
    <row r="388" spans="5:5" x14ac:dyDescent="0.2">
      <c r="E388" s="5">
        <v>53724</v>
      </c>
    </row>
    <row r="389" spans="5:5" x14ac:dyDescent="0.2">
      <c r="E389" s="5">
        <v>53752</v>
      </c>
    </row>
    <row r="390" spans="5:5" x14ac:dyDescent="0.2">
      <c r="E390" s="5">
        <v>53783</v>
      </c>
    </row>
    <row r="391" spans="5:5" x14ac:dyDescent="0.2">
      <c r="E391" s="5">
        <v>53813</v>
      </c>
    </row>
    <row r="392" spans="5:5" x14ac:dyDescent="0.2">
      <c r="E392" s="5">
        <v>53844</v>
      </c>
    </row>
    <row r="393" spans="5:5" x14ac:dyDescent="0.2">
      <c r="E393" s="5">
        <v>53874</v>
      </c>
    </row>
    <row r="394" spans="5:5" x14ac:dyDescent="0.2">
      <c r="E394" s="5">
        <v>53905</v>
      </c>
    </row>
    <row r="395" spans="5:5" x14ac:dyDescent="0.2">
      <c r="E395" s="5">
        <v>53936</v>
      </c>
    </row>
    <row r="396" spans="5:5" x14ac:dyDescent="0.2">
      <c r="E396" s="5">
        <v>53966</v>
      </c>
    </row>
    <row r="397" spans="5:5" x14ac:dyDescent="0.2">
      <c r="E397" s="5">
        <v>53997</v>
      </c>
    </row>
    <row r="398" spans="5:5" x14ac:dyDescent="0.2">
      <c r="E398" s="5">
        <v>54027</v>
      </c>
    </row>
    <row r="399" spans="5:5" x14ac:dyDescent="0.2">
      <c r="E399" s="5">
        <v>54058</v>
      </c>
    </row>
    <row r="400" spans="5:5" x14ac:dyDescent="0.2">
      <c r="E400" s="5">
        <v>54089</v>
      </c>
    </row>
    <row r="401" spans="5:5" x14ac:dyDescent="0.2">
      <c r="E401" s="5">
        <v>54118</v>
      </c>
    </row>
    <row r="402" spans="5:5" x14ac:dyDescent="0.2">
      <c r="E402" s="5">
        <v>54149</v>
      </c>
    </row>
    <row r="403" spans="5:5" x14ac:dyDescent="0.2">
      <c r="E403" s="5">
        <v>54179</v>
      </c>
    </row>
    <row r="404" spans="5:5" x14ac:dyDescent="0.2">
      <c r="E404" s="5">
        <v>54210</v>
      </c>
    </row>
    <row r="405" spans="5:5" x14ac:dyDescent="0.2">
      <c r="E405" s="5">
        <v>54240</v>
      </c>
    </row>
    <row r="406" spans="5:5" x14ac:dyDescent="0.2">
      <c r="E406" s="5">
        <v>54271</v>
      </c>
    </row>
    <row r="407" spans="5:5" x14ac:dyDescent="0.2">
      <c r="E407" s="5">
        <v>54302</v>
      </c>
    </row>
    <row r="408" spans="5:5" x14ac:dyDescent="0.2">
      <c r="E408" s="5">
        <v>54332</v>
      </c>
    </row>
    <row r="409" spans="5:5" x14ac:dyDescent="0.2">
      <c r="E409" s="5">
        <v>54363</v>
      </c>
    </row>
    <row r="410" spans="5:5" x14ac:dyDescent="0.2">
      <c r="E410" s="5">
        <v>54393</v>
      </c>
    </row>
    <row r="411" spans="5:5" x14ac:dyDescent="0.2">
      <c r="E411" s="5">
        <v>54424</v>
      </c>
    </row>
    <row r="412" spans="5:5" x14ac:dyDescent="0.2">
      <c r="E412" s="5">
        <v>54455</v>
      </c>
    </row>
    <row r="413" spans="5:5" x14ac:dyDescent="0.2">
      <c r="E413" s="5">
        <v>54483</v>
      </c>
    </row>
    <row r="414" spans="5:5" x14ac:dyDescent="0.2">
      <c r="E414" s="5">
        <v>54514</v>
      </c>
    </row>
    <row r="415" spans="5:5" x14ac:dyDescent="0.2">
      <c r="E415" s="5">
        <v>54544</v>
      </c>
    </row>
    <row r="416" spans="5:5" x14ac:dyDescent="0.2">
      <c r="E416" s="5">
        <v>54575</v>
      </c>
    </row>
    <row r="417" spans="5:5" x14ac:dyDescent="0.2">
      <c r="E417" s="5">
        <v>54605</v>
      </c>
    </row>
    <row r="418" spans="5:5" x14ac:dyDescent="0.2">
      <c r="E418" s="5">
        <v>54636</v>
      </c>
    </row>
    <row r="419" spans="5:5" x14ac:dyDescent="0.2">
      <c r="E419" s="5">
        <v>54667</v>
      </c>
    </row>
    <row r="420" spans="5:5" x14ac:dyDescent="0.2">
      <c r="E420" s="5">
        <v>54697</v>
      </c>
    </row>
    <row r="421" spans="5:5" x14ac:dyDescent="0.2">
      <c r="E421" s="5">
        <v>54728</v>
      </c>
    </row>
    <row r="422" spans="5:5" x14ac:dyDescent="0.2">
      <c r="E422" s="5">
        <v>54758</v>
      </c>
    </row>
    <row r="423" spans="5:5" x14ac:dyDescent="0.2">
      <c r="E423" s="5">
        <v>54789</v>
      </c>
    </row>
    <row r="424" spans="5:5" x14ac:dyDescent="0.2">
      <c r="E424" s="5">
        <v>54820</v>
      </c>
    </row>
    <row r="425" spans="5:5" x14ac:dyDescent="0.2">
      <c r="E425" s="5">
        <v>54848</v>
      </c>
    </row>
    <row r="426" spans="5:5" x14ac:dyDescent="0.2">
      <c r="E426" s="5">
        <v>54879</v>
      </c>
    </row>
    <row r="427" spans="5:5" x14ac:dyDescent="0.2">
      <c r="E427" s="5">
        <v>54909</v>
      </c>
    </row>
    <row r="428" spans="5:5" x14ac:dyDescent="0.2">
      <c r="E428" s="5">
        <v>54940</v>
      </c>
    </row>
    <row r="429" spans="5:5" x14ac:dyDescent="0.2">
      <c r="E429" s="5">
        <v>54970</v>
      </c>
    </row>
    <row r="430" spans="5:5" x14ac:dyDescent="0.2">
      <c r="E430" s="5">
        <v>55001</v>
      </c>
    </row>
    <row r="431" spans="5:5" x14ac:dyDescent="0.2">
      <c r="E431" s="5">
        <v>55032</v>
      </c>
    </row>
    <row r="432" spans="5:5" x14ac:dyDescent="0.2">
      <c r="E432" s="5">
        <v>55062</v>
      </c>
    </row>
    <row r="433" spans="5:5" x14ac:dyDescent="0.2">
      <c r="E433" s="5">
        <v>55093</v>
      </c>
    </row>
    <row r="434" spans="5:5" x14ac:dyDescent="0.2">
      <c r="E434" s="5">
        <v>55123</v>
      </c>
    </row>
    <row r="435" spans="5:5" x14ac:dyDescent="0.2">
      <c r="E435" s="5">
        <v>55154</v>
      </c>
    </row>
    <row r="436" spans="5:5" x14ac:dyDescent="0.2">
      <c r="E436" s="5">
        <v>55185</v>
      </c>
    </row>
    <row r="437" spans="5:5" x14ac:dyDescent="0.2">
      <c r="E437" s="5">
        <v>55213</v>
      </c>
    </row>
    <row r="438" spans="5:5" x14ac:dyDescent="0.2">
      <c r="E438" s="5">
        <v>55244</v>
      </c>
    </row>
    <row r="439" spans="5:5" x14ac:dyDescent="0.2">
      <c r="E439" s="5">
        <v>55274</v>
      </c>
    </row>
    <row r="440" spans="5:5" x14ac:dyDescent="0.2">
      <c r="E440" s="5">
        <v>55305</v>
      </c>
    </row>
    <row r="441" spans="5:5" x14ac:dyDescent="0.2">
      <c r="E441" s="5">
        <v>55335</v>
      </c>
    </row>
    <row r="442" spans="5:5" x14ac:dyDescent="0.2">
      <c r="E442" s="5">
        <v>55366</v>
      </c>
    </row>
    <row r="443" spans="5:5" x14ac:dyDescent="0.2">
      <c r="E443" s="5">
        <v>55397</v>
      </c>
    </row>
    <row r="444" spans="5:5" x14ac:dyDescent="0.2">
      <c r="E444" s="5">
        <v>55427</v>
      </c>
    </row>
    <row r="445" spans="5:5" x14ac:dyDescent="0.2">
      <c r="E445" s="5">
        <v>55458</v>
      </c>
    </row>
    <row r="446" spans="5:5" x14ac:dyDescent="0.2">
      <c r="E446" s="5">
        <v>55488</v>
      </c>
    </row>
    <row r="447" spans="5:5" x14ac:dyDescent="0.2">
      <c r="E447" s="5">
        <v>55519</v>
      </c>
    </row>
    <row r="448" spans="5:5" x14ac:dyDescent="0.2">
      <c r="E448" s="5">
        <v>55550</v>
      </c>
    </row>
    <row r="449" spans="5:5" x14ac:dyDescent="0.2">
      <c r="E449" s="5">
        <v>55579</v>
      </c>
    </row>
    <row r="450" spans="5:5" x14ac:dyDescent="0.2">
      <c r="E450" s="5">
        <v>55610</v>
      </c>
    </row>
    <row r="451" spans="5:5" x14ac:dyDescent="0.2">
      <c r="E451" s="5">
        <v>55640</v>
      </c>
    </row>
    <row r="452" spans="5:5" x14ac:dyDescent="0.2">
      <c r="E452" s="5">
        <v>55671</v>
      </c>
    </row>
    <row r="453" spans="5:5" x14ac:dyDescent="0.2">
      <c r="E453" s="5">
        <v>55701</v>
      </c>
    </row>
    <row r="454" spans="5:5" x14ac:dyDescent="0.2">
      <c r="E454" s="5">
        <v>55732</v>
      </c>
    </row>
    <row r="455" spans="5:5" x14ac:dyDescent="0.2">
      <c r="E455" s="5">
        <v>55763</v>
      </c>
    </row>
    <row r="456" spans="5:5" x14ac:dyDescent="0.2">
      <c r="E456" s="5">
        <v>55793</v>
      </c>
    </row>
    <row r="457" spans="5:5" x14ac:dyDescent="0.2">
      <c r="E457" s="5">
        <v>55824</v>
      </c>
    </row>
    <row r="458" spans="5:5" x14ac:dyDescent="0.2">
      <c r="E458" s="5">
        <v>55854</v>
      </c>
    </row>
    <row r="459" spans="5:5" x14ac:dyDescent="0.2">
      <c r="E459" s="5">
        <v>55885</v>
      </c>
    </row>
    <row r="460" spans="5:5" x14ac:dyDescent="0.2">
      <c r="E460" s="5">
        <v>55916</v>
      </c>
    </row>
    <row r="461" spans="5:5" x14ac:dyDescent="0.2">
      <c r="E461" s="5">
        <v>55944</v>
      </c>
    </row>
    <row r="462" spans="5:5" x14ac:dyDescent="0.2">
      <c r="E462" s="5">
        <v>55975</v>
      </c>
    </row>
    <row r="463" spans="5:5" x14ac:dyDescent="0.2">
      <c r="E463" s="5">
        <v>56005</v>
      </c>
    </row>
    <row r="464" spans="5:5" x14ac:dyDescent="0.2">
      <c r="E464" s="5">
        <v>56036</v>
      </c>
    </row>
    <row r="465" spans="5:5" x14ac:dyDescent="0.2">
      <c r="E465" s="5">
        <v>56066</v>
      </c>
    </row>
    <row r="466" spans="5:5" x14ac:dyDescent="0.2">
      <c r="E466" s="5">
        <v>56097</v>
      </c>
    </row>
    <row r="467" spans="5:5" x14ac:dyDescent="0.2">
      <c r="E467" s="5">
        <v>56128</v>
      </c>
    </row>
    <row r="468" spans="5:5" x14ac:dyDescent="0.2">
      <c r="E468" s="5">
        <v>56158</v>
      </c>
    </row>
    <row r="469" spans="5:5" x14ac:dyDescent="0.2">
      <c r="E469" s="5">
        <v>56189</v>
      </c>
    </row>
    <row r="470" spans="5:5" x14ac:dyDescent="0.2">
      <c r="E470" s="5">
        <v>56219</v>
      </c>
    </row>
    <row r="471" spans="5:5" x14ac:dyDescent="0.2">
      <c r="E471" s="5">
        <v>56250</v>
      </c>
    </row>
    <row r="472" spans="5:5" x14ac:dyDescent="0.2">
      <c r="E472" s="5">
        <v>56281</v>
      </c>
    </row>
    <row r="473" spans="5:5" x14ac:dyDescent="0.2">
      <c r="E473" s="5">
        <v>56309</v>
      </c>
    </row>
    <row r="474" spans="5:5" x14ac:dyDescent="0.2">
      <c r="E474" s="5">
        <v>56340</v>
      </c>
    </row>
    <row r="475" spans="5:5" x14ac:dyDescent="0.2">
      <c r="E475" s="5">
        <v>56370</v>
      </c>
    </row>
    <row r="476" spans="5:5" x14ac:dyDescent="0.2">
      <c r="E476" s="5">
        <v>56401</v>
      </c>
    </row>
    <row r="477" spans="5:5" x14ac:dyDescent="0.2">
      <c r="E477" s="5">
        <v>56431</v>
      </c>
    </row>
    <row r="478" spans="5:5" x14ac:dyDescent="0.2">
      <c r="E478" s="5">
        <v>56462</v>
      </c>
    </row>
    <row r="479" spans="5:5" x14ac:dyDescent="0.2">
      <c r="E479" s="5">
        <v>56493</v>
      </c>
    </row>
    <row r="480" spans="5:5" x14ac:dyDescent="0.2">
      <c r="E480" s="5">
        <v>56523</v>
      </c>
    </row>
    <row r="481" spans="5:5" x14ac:dyDescent="0.2">
      <c r="E481" s="5">
        <v>56554</v>
      </c>
    </row>
    <row r="482" spans="5:5" x14ac:dyDescent="0.2">
      <c r="E482" s="5">
        <v>56584</v>
      </c>
    </row>
    <row r="483" spans="5:5" x14ac:dyDescent="0.2">
      <c r="E483" s="5">
        <v>56615</v>
      </c>
    </row>
    <row r="484" spans="5:5" x14ac:dyDescent="0.2">
      <c r="E484" s="5">
        <v>56646</v>
      </c>
    </row>
    <row r="485" spans="5:5" x14ac:dyDescent="0.2">
      <c r="E485" s="5">
        <v>56674</v>
      </c>
    </row>
    <row r="486" spans="5:5" x14ac:dyDescent="0.2">
      <c r="E486" s="5">
        <v>56705</v>
      </c>
    </row>
    <row r="487" spans="5:5" x14ac:dyDescent="0.2">
      <c r="E487" s="5">
        <v>56735</v>
      </c>
    </row>
    <row r="488" spans="5:5" x14ac:dyDescent="0.2">
      <c r="E488" s="5">
        <v>56766</v>
      </c>
    </row>
    <row r="489" spans="5:5" x14ac:dyDescent="0.2">
      <c r="E489" s="5">
        <v>56796</v>
      </c>
    </row>
    <row r="490" spans="5:5" x14ac:dyDescent="0.2">
      <c r="E490" s="5">
        <v>56827</v>
      </c>
    </row>
    <row r="491" spans="5:5" x14ac:dyDescent="0.2">
      <c r="E491" s="5">
        <v>56858</v>
      </c>
    </row>
    <row r="492" spans="5:5" x14ac:dyDescent="0.2">
      <c r="E492" s="5">
        <v>56888</v>
      </c>
    </row>
    <row r="493" spans="5:5" x14ac:dyDescent="0.2">
      <c r="E493" s="5">
        <v>56919</v>
      </c>
    </row>
    <row r="494" spans="5:5" x14ac:dyDescent="0.2">
      <c r="E494" s="5">
        <v>56949</v>
      </c>
    </row>
    <row r="495" spans="5:5" x14ac:dyDescent="0.2">
      <c r="E495" s="5">
        <v>56980</v>
      </c>
    </row>
    <row r="496" spans="5:5" x14ac:dyDescent="0.2">
      <c r="E496" s="5">
        <v>57011</v>
      </c>
    </row>
    <row r="497" spans="5:5" x14ac:dyDescent="0.2">
      <c r="E497" s="5">
        <v>57040</v>
      </c>
    </row>
    <row r="498" spans="5:5" x14ac:dyDescent="0.2">
      <c r="E498" s="5">
        <v>57071</v>
      </c>
    </row>
    <row r="499" spans="5:5" x14ac:dyDescent="0.2">
      <c r="E499" s="5">
        <v>57101</v>
      </c>
    </row>
    <row r="500" spans="5:5" x14ac:dyDescent="0.2">
      <c r="E500" s="5">
        <v>57132</v>
      </c>
    </row>
    <row r="501" spans="5:5" x14ac:dyDescent="0.2">
      <c r="E501" s="5">
        <v>57162</v>
      </c>
    </row>
    <row r="502" spans="5:5" x14ac:dyDescent="0.2">
      <c r="E502" s="5">
        <v>57193</v>
      </c>
    </row>
    <row r="503" spans="5:5" x14ac:dyDescent="0.2">
      <c r="E503" s="5">
        <v>57224</v>
      </c>
    </row>
    <row r="504" spans="5:5" x14ac:dyDescent="0.2">
      <c r="E504" s="5">
        <v>57254</v>
      </c>
    </row>
    <row r="505" spans="5:5" x14ac:dyDescent="0.2">
      <c r="E505" s="5">
        <v>57285</v>
      </c>
    </row>
    <row r="506" spans="5:5" x14ac:dyDescent="0.2">
      <c r="E506" s="5">
        <v>57315</v>
      </c>
    </row>
    <row r="507" spans="5:5" x14ac:dyDescent="0.2">
      <c r="E507" s="5">
        <v>57346</v>
      </c>
    </row>
    <row r="508" spans="5:5" x14ac:dyDescent="0.2">
      <c r="E508" s="5">
        <v>57377</v>
      </c>
    </row>
    <row r="509" spans="5:5" x14ac:dyDescent="0.2">
      <c r="E509" s="5">
        <v>57405</v>
      </c>
    </row>
    <row r="510" spans="5:5" x14ac:dyDescent="0.2">
      <c r="E510" s="5">
        <v>57436</v>
      </c>
    </row>
    <row r="511" spans="5:5" x14ac:dyDescent="0.2">
      <c r="E511" s="5">
        <v>57466</v>
      </c>
    </row>
    <row r="512" spans="5:5" x14ac:dyDescent="0.2">
      <c r="E512" s="5">
        <v>57497</v>
      </c>
    </row>
    <row r="513" spans="5:5" x14ac:dyDescent="0.2">
      <c r="E513" s="5">
        <v>57527</v>
      </c>
    </row>
    <row r="514" spans="5:5" x14ac:dyDescent="0.2">
      <c r="E514" s="5">
        <v>57558</v>
      </c>
    </row>
    <row r="515" spans="5:5" x14ac:dyDescent="0.2">
      <c r="E515" s="5">
        <v>57589</v>
      </c>
    </row>
    <row r="516" spans="5:5" x14ac:dyDescent="0.2">
      <c r="E516" s="5">
        <v>57619</v>
      </c>
    </row>
    <row r="517" spans="5:5" x14ac:dyDescent="0.2">
      <c r="E517" s="5">
        <v>57650</v>
      </c>
    </row>
    <row r="518" spans="5:5" x14ac:dyDescent="0.2">
      <c r="E518" s="5">
        <v>57680</v>
      </c>
    </row>
    <row r="519" spans="5:5" x14ac:dyDescent="0.2">
      <c r="E519" s="5">
        <v>57711</v>
      </c>
    </row>
    <row r="520" spans="5:5" x14ac:dyDescent="0.2">
      <c r="E520" s="5">
        <v>57742</v>
      </c>
    </row>
    <row r="521" spans="5:5" x14ac:dyDescent="0.2">
      <c r="E521" s="5">
        <v>57770</v>
      </c>
    </row>
    <row r="522" spans="5:5" x14ac:dyDescent="0.2">
      <c r="E522" s="5">
        <v>57801</v>
      </c>
    </row>
    <row r="523" spans="5:5" x14ac:dyDescent="0.2">
      <c r="E523" s="5">
        <v>57831</v>
      </c>
    </row>
    <row r="524" spans="5:5" x14ac:dyDescent="0.2">
      <c r="E524" s="5">
        <v>57862</v>
      </c>
    </row>
    <row r="525" spans="5:5" x14ac:dyDescent="0.2">
      <c r="E525" s="5">
        <v>57892</v>
      </c>
    </row>
    <row r="526" spans="5:5" x14ac:dyDescent="0.2">
      <c r="E526" s="5">
        <v>57923</v>
      </c>
    </row>
    <row r="527" spans="5:5" x14ac:dyDescent="0.2">
      <c r="E527" s="5">
        <v>57954</v>
      </c>
    </row>
    <row r="528" spans="5:5" x14ac:dyDescent="0.2">
      <c r="E528" s="5">
        <v>57984</v>
      </c>
    </row>
    <row r="529" spans="5:5" x14ac:dyDescent="0.2">
      <c r="E529" s="5">
        <v>58015</v>
      </c>
    </row>
    <row r="530" spans="5:5" x14ac:dyDescent="0.2">
      <c r="E530" s="5">
        <v>58045</v>
      </c>
    </row>
    <row r="531" spans="5:5" x14ac:dyDescent="0.2">
      <c r="E531" s="5">
        <v>58076</v>
      </c>
    </row>
    <row r="532" spans="5:5" x14ac:dyDescent="0.2">
      <c r="E532" s="5">
        <v>58107</v>
      </c>
    </row>
    <row r="533" spans="5:5" x14ac:dyDescent="0.2">
      <c r="E533" s="5">
        <v>58135</v>
      </c>
    </row>
    <row r="534" spans="5:5" x14ac:dyDescent="0.2">
      <c r="E534" s="5">
        <v>58166</v>
      </c>
    </row>
    <row r="535" spans="5:5" x14ac:dyDescent="0.2">
      <c r="E535" s="5">
        <v>58196</v>
      </c>
    </row>
    <row r="536" spans="5:5" x14ac:dyDescent="0.2">
      <c r="E536" s="5">
        <v>58227</v>
      </c>
    </row>
    <row r="537" spans="5:5" x14ac:dyDescent="0.2">
      <c r="E537" s="5">
        <v>58257</v>
      </c>
    </row>
    <row r="538" spans="5:5" x14ac:dyDescent="0.2">
      <c r="E538" s="5">
        <v>58288</v>
      </c>
    </row>
    <row r="539" spans="5:5" x14ac:dyDescent="0.2">
      <c r="E539" s="5">
        <v>58319</v>
      </c>
    </row>
    <row r="540" spans="5:5" x14ac:dyDescent="0.2">
      <c r="E540" s="5">
        <v>58349</v>
      </c>
    </row>
    <row r="541" spans="5:5" x14ac:dyDescent="0.2">
      <c r="E541" s="5">
        <v>58380</v>
      </c>
    </row>
    <row r="542" spans="5:5" x14ac:dyDescent="0.2">
      <c r="E542" s="5">
        <v>58410</v>
      </c>
    </row>
    <row r="543" spans="5:5" x14ac:dyDescent="0.2">
      <c r="E543" s="5">
        <v>58441</v>
      </c>
    </row>
    <row r="544" spans="5:5" x14ac:dyDescent="0.2">
      <c r="E544" s="5">
        <v>58472</v>
      </c>
    </row>
    <row r="545" spans="5:5" x14ac:dyDescent="0.2">
      <c r="E545" s="5">
        <v>58501</v>
      </c>
    </row>
    <row r="546" spans="5:5" x14ac:dyDescent="0.2">
      <c r="E546" s="5">
        <v>58532</v>
      </c>
    </row>
    <row r="547" spans="5:5" x14ac:dyDescent="0.2">
      <c r="E547" s="5">
        <v>58562</v>
      </c>
    </row>
    <row r="548" spans="5:5" x14ac:dyDescent="0.2">
      <c r="E548" s="5">
        <v>58593</v>
      </c>
    </row>
    <row r="549" spans="5:5" x14ac:dyDescent="0.2">
      <c r="E549" s="5">
        <v>58623</v>
      </c>
    </row>
    <row r="550" spans="5:5" x14ac:dyDescent="0.2">
      <c r="E550" s="5">
        <v>58654</v>
      </c>
    </row>
    <row r="551" spans="5:5" x14ac:dyDescent="0.2">
      <c r="E551" s="5">
        <v>58685</v>
      </c>
    </row>
    <row r="552" spans="5:5" x14ac:dyDescent="0.2">
      <c r="E552" s="5">
        <v>58715</v>
      </c>
    </row>
    <row r="553" spans="5:5" x14ac:dyDescent="0.2">
      <c r="E553" s="5">
        <v>58746</v>
      </c>
    </row>
    <row r="554" spans="5:5" x14ac:dyDescent="0.2">
      <c r="E554" s="5">
        <v>58776</v>
      </c>
    </row>
    <row r="555" spans="5:5" x14ac:dyDescent="0.2">
      <c r="E555" s="5">
        <v>58807</v>
      </c>
    </row>
    <row r="556" spans="5:5" x14ac:dyDescent="0.2">
      <c r="E556" s="5">
        <v>58838</v>
      </c>
    </row>
    <row r="557" spans="5:5" x14ac:dyDescent="0.2">
      <c r="E557" s="5">
        <v>58866</v>
      </c>
    </row>
    <row r="558" spans="5:5" x14ac:dyDescent="0.2">
      <c r="E558" s="5">
        <v>58897</v>
      </c>
    </row>
    <row r="559" spans="5:5" x14ac:dyDescent="0.2">
      <c r="E559" s="5">
        <v>58927</v>
      </c>
    </row>
    <row r="560" spans="5:5" x14ac:dyDescent="0.2">
      <c r="E560" s="5">
        <v>58958</v>
      </c>
    </row>
    <row r="561" spans="5:5" x14ac:dyDescent="0.2">
      <c r="E561" s="5">
        <v>58988</v>
      </c>
    </row>
    <row r="562" spans="5:5" x14ac:dyDescent="0.2">
      <c r="E562" s="5">
        <v>59019</v>
      </c>
    </row>
    <row r="563" spans="5:5" x14ac:dyDescent="0.2">
      <c r="E563" s="5">
        <v>59050</v>
      </c>
    </row>
    <row r="564" spans="5:5" x14ac:dyDescent="0.2">
      <c r="E564" s="5">
        <v>59080</v>
      </c>
    </row>
    <row r="565" spans="5:5" x14ac:dyDescent="0.2">
      <c r="E565" s="5">
        <v>59111</v>
      </c>
    </row>
    <row r="566" spans="5:5" x14ac:dyDescent="0.2">
      <c r="E566" s="5">
        <v>59141</v>
      </c>
    </row>
    <row r="567" spans="5:5" x14ac:dyDescent="0.2">
      <c r="E567" s="5">
        <v>59172</v>
      </c>
    </row>
    <row r="568" spans="5:5" x14ac:dyDescent="0.2">
      <c r="E568" s="5">
        <v>59203</v>
      </c>
    </row>
    <row r="569" spans="5:5" x14ac:dyDescent="0.2">
      <c r="E569" s="5">
        <v>59231</v>
      </c>
    </row>
    <row r="570" spans="5:5" x14ac:dyDescent="0.2">
      <c r="E570" s="5">
        <v>59262</v>
      </c>
    </row>
    <row r="571" spans="5:5" x14ac:dyDescent="0.2">
      <c r="E571" s="5">
        <v>59292</v>
      </c>
    </row>
    <row r="572" spans="5:5" x14ac:dyDescent="0.2">
      <c r="E572" s="5">
        <v>59323</v>
      </c>
    </row>
    <row r="573" spans="5:5" x14ac:dyDescent="0.2">
      <c r="E573" s="5">
        <v>59353</v>
      </c>
    </row>
    <row r="574" spans="5:5" x14ac:dyDescent="0.2">
      <c r="E574" s="5">
        <v>59384</v>
      </c>
    </row>
    <row r="575" spans="5:5" x14ac:dyDescent="0.2">
      <c r="E575" s="5">
        <v>59415</v>
      </c>
    </row>
    <row r="576" spans="5:5" x14ac:dyDescent="0.2">
      <c r="E576" s="5">
        <v>59445</v>
      </c>
    </row>
    <row r="577" spans="5:5" x14ac:dyDescent="0.2">
      <c r="E577" s="5">
        <v>59476</v>
      </c>
    </row>
    <row r="578" spans="5:5" x14ac:dyDescent="0.2">
      <c r="E578" s="5">
        <v>59506</v>
      </c>
    </row>
    <row r="579" spans="5:5" x14ac:dyDescent="0.2">
      <c r="E579" s="5">
        <v>59537</v>
      </c>
    </row>
    <row r="580" spans="5:5" x14ac:dyDescent="0.2">
      <c r="E580" s="5">
        <v>59568</v>
      </c>
    </row>
    <row r="581" spans="5:5" x14ac:dyDescent="0.2">
      <c r="E581" s="5">
        <v>59596</v>
      </c>
    </row>
    <row r="582" spans="5:5" x14ac:dyDescent="0.2">
      <c r="E582" s="5">
        <v>59627</v>
      </c>
    </row>
    <row r="583" spans="5:5" x14ac:dyDescent="0.2">
      <c r="E583" s="5">
        <v>59657</v>
      </c>
    </row>
    <row r="584" spans="5:5" x14ac:dyDescent="0.2">
      <c r="E584" s="5">
        <v>59688</v>
      </c>
    </row>
    <row r="585" spans="5:5" x14ac:dyDescent="0.2">
      <c r="E585" s="5">
        <v>59718</v>
      </c>
    </row>
    <row r="586" spans="5:5" x14ac:dyDescent="0.2">
      <c r="E586" s="5">
        <v>59749</v>
      </c>
    </row>
    <row r="587" spans="5:5" x14ac:dyDescent="0.2">
      <c r="E587" s="5">
        <v>59780</v>
      </c>
    </row>
    <row r="588" spans="5:5" x14ac:dyDescent="0.2">
      <c r="E588" s="5">
        <v>59810</v>
      </c>
    </row>
    <row r="589" spans="5:5" x14ac:dyDescent="0.2">
      <c r="E589" s="5">
        <v>59841</v>
      </c>
    </row>
    <row r="590" spans="5:5" x14ac:dyDescent="0.2">
      <c r="E590" s="5">
        <v>59871</v>
      </c>
    </row>
    <row r="591" spans="5:5" x14ac:dyDescent="0.2">
      <c r="E591" s="5">
        <v>59902</v>
      </c>
    </row>
    <row r="592" spans="5:5" x14ac:dyDescent="0.2">
      <c r="E592" s="5">
        <v>59933</v>
      </c>
    </row>
    <row r="593" spans="5:5" x14ac:dyDescent="0.2">
      <c r="E593" s="5">
        <v>59962</v>
      </c>
    </row>
    <row r="594" spans="5:5" x14ac:dyDescent="0.2">
      <c r="E594" s="5">
        <v>59993</v>
      </c>
    </row>
    <row r="595" spans="5:5" x14ac:dyDescent="0.2">
      <c r="E595" s="5">
        <v>60023</v>
      </c>
    </row>
    <row r="596" spans="5:5" x14ac:dyDescent="0.2">
      <c r="E596" s="5">
        <v>60054</v>
      </c>
    </row>
    <row r="597" spans="5:5" x14ac:dyDescent="0.2">
      <c r="E597" s="5">
        <v>60084</v>
      </c>
    </row>
    <row r="598" spans="5:5" x14ac:dyDescent="0.2">
      <c r="E598" s="5">
        <v>60115</v>
      </c>
    </row>
    <row r="599" spans="5:5" x14ac:dyDescent="0.2">
      <c r="E599" s="5">
        <v>60146</v>
      </c>
    </row>
    <row r="600" spans="5:5" x14ac:dyDescent="0.2">
      <c r="E600" s="5">
        <v>60176</v>
      </c>
    </row>
    <row r="601" spans="5:5" x14ac:dyDescent="0.2">
      <c r="E601" s="5">
        <v>60207</v>
      </c>
    </row>
    <row r="602" spans="5:5" x14ac:dyDescent="0.2">
      <c r="E602" s="5">
        <v>60237</v>
      </c>
    </row>
    <row r="603" spans="5:5" x14ac:dyDescent="0.2">
      <c r="E603" s="5">
        <v>60268</v>
      </c>
    </row>
    <row r="604" spans="5:5" x14ac:dyDescent="0.2">
      <c r="E604" s="5">
        <v>60299</v>
      </c>
    </row>
    <row r="605" spans="5:5" x14ac:dyDescent="0.2">
      <c r="E605" s="5">
        <v>60327</v>
      </c>
    </row>
    <row r="606" spans="5:5" x14ac:dyDescent="0.2">
      <c r="E606" s="5">
        <v>60358</v>
      </c>
    </row>
    <row r="607" spans="5:5" x14ac:dyDescent="0.2">
      <c r="E607" s="5">
        <v>60388</v>
      </c>
    </row>
    <row r="608" spans="5:5" x14ac:dyDescent="0.2">
      <c r="E608" s="5">
        <v>60419</v>
      </c>
    </row>
    <row r="609" spans="5:5" x14ac:dyDescent="0.2">
      <c r="E609" s="5">
        <v>60449</v>
      </c>
    </row>
    <row r="610" spans="5:5" x14ac:dyDescent="0.2">
      <c r="E610" s="5">
        <v>60480</v>
      </c>
    </row>
    <row r="611" spans="5:5" x14ac:dyDescent="0.2">
      <c r="E611" s="5">
        <v>60511</v>
      </c>
    </row>
    <row r="612" spans="5:5" x14ac:dyDescent="0.2">
      <c r="E612" s="5">
        <v>60541</v>
      </c>
    </row>
    <row r="613" spans="5:5" x14ac:dyDescent="0.2">
      <c r="E613" s="5">
        <v>60572</v>
      </c>
    </row>
    <row r="614" spans="5:5" x14ac:dyDescent="0.2">
      <c r="E614" s="5">
        <v>60602</v>
      </c>
    </row>
    <row r="615" spans="5:5" x14ac:dyDescent="0.2">
      <c r="E615" s="5">
        <v>60633</v>
      </c>
    </row>
    <row r="616" spans="5:5" x14ac:dyDescent="0.2">
      <c r="E616" s="5">
        <v>60664</v>
      </c>
    </row>
    <row r="617" spans="5:5" x14ac:dyDescent="0.2">
      <c r="E617" s="5">
        <v>60692</v>
      </c>
    </row>
    <row r="618" spans="5:5" x14ac:dyDescent="0.2">
      <c r="E618" s="5">
        <v>60723</v>
      </c>
    </row>
    <row r="619" spans="5:5" x14ac:dyDescent="0.2">
      <c r="E619" s="5">
        <v>60753</v>
      </c>
    </row>
    <row r="620" spans="5:5" x14ac:dyDescent="0.2">
      <c r="E620" s="5">
        <v>60784</v>
      </c>
    </row>
    <row r="621" spans="5:5" x14ac:dyDescent="0.2">
      <c r="E621" s="5">
        <v>60814</v>
      </c>
    </row>
    <row r="622" spans="5:5" x14ac:dyDescent="0.2">
      <c r="E622" s="5">
        <v>60845</v>
      </c>
    </row>
    <row r="623" spans="5:5" x14ac:dyDescent="0.2">
      <c r="E623" s="5">
        <v>60876</v>
      </c>
    </row>
    <row r="624" spans="5:5" x14ac:dyDescent="0.2">
      <c r="E624" s="5">
        <v>60906</v>
      </c>
    </row>
    <row r="625" spans="5:5" x14ac:dyDescent="0.2">
      <c r="E625" s="5">
        <v>60937</v>
      </c>
    </row>
    <row r="626" spans="5:5" x14ac:dyDescent="0.2">
      <c r="E626" s="5">
        <v>60967</v>
      </c>
    </row>
    <row r="627" spans="5:5" x14ac:dyDescent="0.2">
      <c r="E627" s="5">
        <v>60998</v>
      </c>
    </row>
    <row r="628" spans="5:5" x14ac:dyDescent="0.2">
      <c r="E628" s="5">
        <v>61029</v>
      </c>
    </row>
    <row r="629" spans="5:5" x14ac:dyDescent="0.2">
      <c r="E629" s="5">
        <v>61057</v>
      </c>
    </row>
    <row r="630" spans="5:5" x14ac:dyDescent="0.2">
      <c r="E630" s="5">
        <v>61088</v>
      </c>
    </row>
    <row r="631" spans="5:5" x14ac:dyDescent="0.2">
      <c r="E631" s="5">
        <v>61118</v>
      </c>
    </row>
    <row r="632" spans="5:5" x14ac:dyDescent="0.2">
      <c r="E632" s="5">
        <v>61149</v>
      </c>
    </row>
    <row r="633" spans="5:5" x14ac:dyDescent="0.2">
      <c r="E633" s="5">
        <v>61179</v>
      </c>
    </row>
    <row r="634" spans="5:5" x14ac:dyDescent="0.2">
      <c r="E634" s="5">
        <v>61210</v>
      </c>
    </row>
    <row r="635" spans="5:5" x14ac:dyDescent="0.2">
      <c r="E635" s="5">
        <v>61241</v>
      </c>
    </row>
    <row r="636" spans="5:5" x14ac:dyDescent="0.2">
      <c r="E636" s="5">
        <v>61271</v>
      </c>
    </row>
    <row r="637" spans="5:5" x14ac:dyDescent="0.2">
      <c r="E637" s="5">
        <v>61302</v>
      </c>
    </row>
    <row r="638" spans="5:5" x14ac:dyDescent="0.2">
      <c r="E638" s="5">
        <v>61332</v>
      </c>
    </row>
    <row r="639" spans="5:5" x14ac:dyDescent="0.2">
      <c r="E639" s="5">
        <v>61363</v>
      </c>
    </row>
    <row r="640" spans="5:5" x14ac:dyDescent="0.2">
      <c r="E640" s="5">
        <v>61394</v>
      </c>
    </row>
    <row r="641" spans="5:5" x14ac:dyDescent="0.2">
      <c r="E641" s="5">
        <v>61423</v>
      </c>
    </row>
    <row r="642" spans="5:5" x14ac:dyDescent="0.2">
      <c r="E642" s="5">
        <v>61454</v>
      </c>
    </row>
    <row r="643" spans="5:5" x14ac:dyDescent="0.2">
      <c r="E643" s="5">
        <v>61484</v>
      </c>
    </row>
    <row r="644" spans="5:5" x14ac:dyDescent="0.2">
      <c r="E644" s="5">
        <v>61515</v>
      </c>
    </row>
    <row r="645" spans="5:5" x14ac:dyDescent="0.2">
      <c r="E645" s="5">
        <v>61545</v>
      </c>
    </row>
    <row r="646" spans="5:5" x14ac:dyDescent="0.2">
      <c r="E646" s="5">
        <v>61576</v>
      </c>
    </row>
    <row r="647" spans="5:5" x14ac:dyDescent="0.2">
      <c r="E647" s="5">
        <v>61607</v>
      </c>
    </row>
    <row r="648" spans="5:5" x14ac:dyDescent="0.2">
      <c r="E648" s="5">
        <v>61637</v>
      </c>
    </row>
    <row r="649" spans="5:5" x14ac:dyDescent="0.2">
      <c r="E649" s="5">
        <v>61668</v>
      </c>
    </row>
    <row r="650" spans="5:5" x14ac:dyDescent="0.2">
      <c r="E650" s="5">
        <v>61698</v>
      </c>
    </row>
    <row r="651" spans="5:5" x14ac:dyDescent="0.2">
      <c r="E651" s="5">
        <v>61729</v>
      </c>
    </row>
    <row r="652" spans="5:5" x14ac:dyDescent="0.2">
      <c r="E652" s="5">
        <v>61760</v>
      </c>
    </row>
    <row r="653" spans="5:5" x14ac:dyDescent="0.2">
      <c r="E653" s="5">
        <v>61788</v>
      </c>
    </row>
    <row r="654" spans="5:5" x14ac:dyDescent="0.2">
      <c r="E654" s="5">
        <v>61819</v>
      </c>
    </row>
    <row r="655" spans="5:5" x14ac:dyDescent="0.2">
      <c r="E655" s="5">
        <v>61849</v>
      </c>
    </row>
    <row r="656" spans="5:5" x14ac:dyDescent="0.2">
      <c r="E656" s="5">
        <v>61880</v>
      </c>
    </row>
    <row r="657" spans="5:5" x14ac:dyDescent="0.2">
      <c r="E657" s="5">
        <v>61910</v>
      </c>
    </row>
    <row r="658" spans="5:5" x14ac:dyDescent="0.2">
      <c r="E658" s="5">
        <v>61941</v>
      </c>
    </row>
    <row r="659" spans="5:5" x14ac:dyDescent="0.2">
      <c r="E659" s="5">
        <v>61972</v>
      </c>
    </row>
    <row r="660" spans="5:5" x14ac:dyDescent="0.2">
      <c r="E660" s="5">
        <v>62002</v>
      </c>
    </row>
    <row r="661" spans="5:5" x14ac:dyDescent="0.2">
      <c r="E661" s="5">
        <v>62033</v>
      </c>
    </row>
    <row r="662" spans="5:5" x14ac:dyDescent="0.2">
      <c r="E662" s="5">
        <v>62063</v>
      </c>
    </row>
    <row r="663" spans="5:5" x14ac:dyDescent="0.2">
      <c r="E663" s="5">
        <v>62094</v>
      </c>
    </row>
    <row r="664" spans="5:5" x14ac:dyDescent="0.2">
      <c r="E664" s="5">
        <v>62125</v>
      </c>
    </row>
    <row r="665" spans="5:5" x14ac:dyDescent="0.2">
      <c r="E665" s="5">
        <v>62153</v>
      </c>
    </row>
    <row r="666" spans="5:5" x14ac:dyDescent="0.2">
      <c r="E666" s="5">
        <v>62184</v>
      </c>
    </row>
    <row r="667" spans="5:5" x14ac:dyDescent="0.2">
      <c r="E667" s="5">
        <v>62214</v>
      </c>
    </row>
    <row r="668" spans="5:5" x14ac:dyDescent="0.2">
      <c r="E668" s="5">
        <v>62245</v>
      </c>
    </row>
    <row r="669" spans="5:5" x14ac:dyDescent="0.2">
      <c r="E669" s="5">
        <v>62275</v>
      </c>
    </row>
    <row r="670" spans="5:5" x14ac:dyDescent="0.2">
      <c r="E670" s="5">
        <v>62306</v>
      </c>
    </row>
    <row r="671" spans="5:5" x14ac:dyDescent="0.2">
      <c r="E671" s="5">
        <v>62337</v>
      </c>
    </row>
    <row r="672" spans="5:5" x14ac:dyDescent="0.2">
      <c r="E672" s="5">
        <v>62367</v>
      </c>
    </row>
    <row r="673" spans="5:5" x14ac:dyDescent="0.2">
      <c r="E673" s="5">
        <v>62398</v>
      </c>
    </row>
    <row r="674" spans="5:5" x14ac:dyDescent="0.2">
      <c r="E674" s="5">
        <v>62428</v>
      </c>
    </row>
    <row r="675" spans="5:5" x14ac:dyDescent="0.2">
      <c r="E675" s="5">
        <v>62459</v>
      </c>
    </row>
    <row r="676" spans="5:5" x14ac:dyDescent="0.2">
      <c r="E676" s="5">
        <v>62490</v>
      </c>
    </row>
    <row r="677" spans="5:5" x14ac:dyDescent="0.2">
      <c r="E677" s="5">
        <v>62518</v>
      </c>
    </row>
    <row r="678" spans="5:5" x14ac:dyDescent="0.2">
      <c r="E678" s="5">
        <v>62549</v>
      </c>
    </row>
    <row r="679" spans="5:5" x14ac:dyDescent="0.2">
      <c r="E679" s="5">
        <v>62579</v>
      </c>
    </row>
    <row r="680" spans="5:5" x14ac:dyDescent="0.2">
      <c r="E680" s="5">
        <v>62610</v>
      </c>
    </row>
    <row r="681" spans="5:5" x14ac:dyDescent="0.2">
      <c r="E681" s="5">
        <v>62640</v>
      </c>
    </row>
    <row r="682" spans="5:5" x14ac:dyDescent="0.2">
      <c r="E682" s="5">
        <v>62671</v>
      </c>
    </row>
    <row r="683" spans="5:5" x14ac:dyDescent="0.2">
      <c r="E683" s="5">
        <v>62702</v>
      </c>
    </row>
    <row r="684" spans="5:5" x14ac:dyDescent="0.2">
      <c r="E684" s="5">
        <v>62732</v>
      </c>
    </row>
    <row r="685" spans="5:5" x14ac:dyDescent="0.2">
      <c r="E685" s="5">
        <v>62763</v>
      </c>
    </row>
    <row r="686" spans="5:5" x14ac:dyDescent="0.2">
      <c r="E686" s="5">
        <v>62793</v>
      </c>
    </row>
    <row r="687" spans="5:5" x14ac:dyDescent="0.2">
      <c r="E687" s="5">
        <v>62824</v>
      </c>
    </row>
    <row r="688" spans="5:5" x14ac:dyDescent="0.2">
      <c r="E688" s="5">
        <v>62855</v>
      </c>
    </row>
    <row r="689" spans="5:5" x14ac:dyDescent="0.2">
      <c r="E689" s="5">
        <v>62884</v>
      </c>
    </row>
    <row r="690" spans="5:5" x14ac:dyDescent="0.2">
      <c r="E690" s="5">
        <v>62915</v>
      </c>
    </row>
    <row r="691" spans="5:5" x14ac:dyDescent="0.2">
      <c r="E691" s="5">
        <v>62945</v>
      </c>
    </row>
    <row r="692" spans="5:5" x14ac:dyDescent="0.2">
      <c r="E692" s="5">
        <v>62976</v>
      </c>
    </row>
    <row r="693" spans="5:5" x14ac:dyDescent="0.2">
      <c r="E693" s="5">
        <v>63006</v>
      </c>
    </row>
    <row r="694" spans="5:5" x14ac:dyDescent="0.2">
      <c r="E694" s="5">
        <v>63037</v>
      </c>
    </row>
    <row r="695" spans="5:5" x14ac:dyDescent="0.2">
      <c r="E695" s="5">
        <v>63068</v>
      </c>
    </row>
    <row r="696" spans="5:5" x14ac:dyDescent="0.2">
      <c r="E696" s="5">
        <v>63098</v>
      </c>
    </row>
    <row r="697" spans="5:5" x14ac:dyDescent="0.2">
      <c r="E697" s="5">
        <v>63129</v>
      </c>
    </row>
    <row r="698" spans="5:5" x14ac:dyDescent="0.2">
      <c r="E698" s="5">
        <v>63159</v>
      </c>
    </row>
    <row r="699" spans="5:5" x14ac:dyDescent="0.2">
      <c r="E699" s="5">
        <v>63190</v>
      </c>
    </row>
    <row r="700" spans="5:5" x14ac:dyDescent="0.2">
      <c r="E700" s="5">
        <v>63221</v>
      </c>
    </row>
    <row r="701" spans="5:5" x14ac:dyDescent="0.2">
      <c r="E701" s="5">
        <v>63249</v>
      </c>
    </row>
    <row r="702" spans="5:5" x14ac:dyDescent="0.2">
      <c r="E702" s="5">
        <v>63280</v>
      </c>
    </row>
    <row r="703" spans="5:5" x14ac:dyDescent="0.2">
      <c r="E703" s="5">
        <v>63310</v>
      </c>
    </row>
    <row r="704" spans="5:5" x14ac:dyDescent="0.2">
      <c r="E704" s="5">
        <v>63341</v>
      </c>
    </row>
    <row r="705" spans="5:5" x14ac:dyDescent="0.2">
      <c r="E705" s="5">
        <v>63371</v>
      </c>
    </row>
    <row r="706" spans="5:5" x14ac:dyDescent="0.2">
      <c r="E706" s="5">
        <v>63402</v>
      </c>
    </row>
    <row r="707" spans="5:5" x14ac:dyDescent="0.2">
      <c r="E707" s="5">
        <v>63433</v>
      </c>
    </row>
    <row r="708" spans="5:5" x14ac:dyDescent="0.2">
      <c r="E708" s="5">
        <v>63463</v>
      </c>
    </row>
    <row r="709" spans="5:5" x14ac:dyDescent="0.2">
      <c r="E709" s="5">
        <v>63494</v>
      </c>
    </row>
    <row r="710" spans="5:5" x14ac:dyDescent="0.2">
      <c r="E710" s="5">
        <v>63524</v>
      </c>
    </row>
    <row r="711" spans="5:5" x14ac:dyDescent="0.2">
      <c r="E711" s="5">
        <v>63555</v>
      </c>
    </row>
    <row r="712" spans="5:5" x14ac:dyDescent="0.2">
      <c r="E712" s="5">
        <v>63586</v>
      </c>
    </row>
    <row r="713" spans="5:5" x14ac:dyDescent="0.2">
      <c r="E713" s="5">
        <v>63614</v>
      </c>
    </row>
    <row r="714" spans="5:5" x14ac:dyDescent="0.2">
      <c r="E714" s="5">
        <v>63645</v>
      </c>
    </row>
    <row r="715" spans="5:5" x14ac:dyDescent="0.2">
      <c r="E715" s="5">
        <v>63675</v>
      </c>
    </row>
    <row r="716" spans="5:5" x14ac:dyDescent="0.2">
      <c r="E716" s="5">
        <v>63706</v>
      </c>
    </row>
    <row r="717" spans="5:5" x14ac:dyDescent="0.2">
      <c r="E717" s="5">
        <v>63736</v>
      </c>
    </row>
    <row r="718" spans="5:5" x14ac:dyDescent="0.2">
      <c r="E718" s="5">
        <v>63767</v>
      </c>
    </row>
    <row r="719" spans="5:5" x14ac:dyDescent="0.2">
      <c r="E719" s="5">
        <v>63798</v>
      </c>
    </row>
    <row r="720" spans="5:5" x14ac:dyDescent="0.2">
      <c r="E720" s="5">
        <v>63828</v>
      </c>
    </row>
    <row r="721" spans="5:5" x14ac:dyDescent="0.2">
      <c r="E721" s="5">
        <v>63859</v>
      </c>
    </row>
    <row r="722" spans="5:5" x14ac:dyDescent="0.2">
      <c r="E722" s="5">
        <v>63889</v>
      </c>
    </row>
    <row r="723" spans="5:5" x14ac:dyDescent="0.2">
      <c r="E723" s="5">
        <v>63920</v>
      </c>
    </row>
    <row r="724" spans="5:5" x14ac:dyDescent="0.2">
      <c r="E724" s="5">
        <v>63951</v>
      </c>
    </row>
    <row r="725" spans="5:5" x14ac:dyDescent="0.2">
      <c r="E725" s="5">
        <v>63979</v>
      </c>
    </row>
    <row r="726" spans="5:5" x14ac:dyDescent="0.2">
      <c r="E726" s="5">
        <v>64010</v>
      </c>
    </row>
    <row r="727" spans="5:5" x14ac:dyDescent="0.2">
      <c r="E727" s="5">
        <v>64040</v>
      </c>
    </row>
    <row r="728" spans="5:5" x14ac:dyDescent="0.2">
      <c r="E728" s="5">
        <v>64071</v>
      </c>
    </row>
    <row r="729" spans="5:5" x14ac:dyDescent="0.2">
      <c r="E729" s="5">
        <v>64101</v>
      </c>
    </row>
    <row r="730" spans="5:5" x14ac:dyDescent="0.2">
      <c r="E730" s="5">
        <v>64132</v>
      </c>
    </row>
    <row r="731" spans="5:5" x14ac:dyDescent="0.2">
      <c r="E731" s="5">
        <v>64163</v>
      </c>
    </row>
    <row r="732" spans="5:5" x14ac:dyDescent="0.2">
      <c r="E732" s="5">
        <v>64193</v>
      </c>
    </row>
    <row r="733" spans="5:5" x14ac:dyDescent="0.2">
      <c r="E733" s="5">
        <v>64224</v>
      </c>
    </row>
    <row r="734" spans="5:5" x14ac:dyDescent="0.2">
      <c r="E734" s="5">
        <v>64254</v>
      </c>
    </row>
    <row r="735" spans="5:5" x14ac:dyDescent="0.2">
      <c r="E735" s="5">
        <v>64285</v>
      </c>
    </row>
    <row r="736" spans="5:5" x14ac:dyDescent="0.2">
      <c r="E736" s="5">
        <v>64316</v>
      </c>
    </row>
    <row r="737" spans="5:5" x14ac:dyDescent="0.2">
      <c r="E737" s="5">
        <v>64345</v>
      </c>
    </row>
    <row r="738" spans="5:5" x14ac:dyDescent="0.2">
      <c r="E738" s="5">
        <v>64376</v>
      </c>
    </row>
    <row r="739" spans="5:5" x14ac:dyDescent="0.2">
      <c r="E739" s="5">
        <v>64406</v>
      </c>
    </row>
    <row r="740" spans="5:5" x14ac:dyDescent="0.2">
      <c r="E740" s="5">
        <v>64437</v>
      </c>
    </row>
    <row r="741" spans="5:5" x14ac:dyDescent="0.2">
      <c r="E741" s="5">
        <v>64467</v>
      </c>
    </row>
    <row r="742" spans="5:5" x14ac:dyDescent="0.2">
      <c r="E742" s="5">
        <v>64498</v>
      </c>
    </row>
    <row r="743" spans="5:5" x14ac:dyDescent="0.2">
      <c r="E743" s="5">
        <v>64529</v>
      </c>
    </row>
    <row r="744" spans="5:5" x14ac:dyDescent="0.2">
      <c r="E744" s="5">
        <v>64559</v>
      </c>
    </row>
    <row r="745" spans="5:5" x14ac:dyDescent="0.2">
      <c r="E745" s="5">
        <v>64590</v>
      </c>
    </row>
    <row r="746" spans="5:5" x14ac:dyDescent="0.2">
      <c r="E746" s="5">
        <v>64620</v>
      </c>
    </row>
    <row r="747" spans="5:5" x14ac:dyDescent="0.2">
      <c r="E747" s="5">
        <v>64651</v>
      </c>
    </row>
    <row r="748" spans="5:5" x14ac:dyDescent="0.2">
      <c r="E748" s="5">
        <v>64682</v>
      </c>
    </row>
    <row r="749" spans="5:5" x14ac:dyDescent="0.2">
      <c r="E749" s="5">
        <v>64710</v>
      </c>
    </row>
    <row r="750" spans="5:5" x14ac:dyDescent="0.2">
      <c r="E750" s="5">
        <v>64741</v>
      </c>
    </row>
    <row r="751" spans="5:5" x14ac:dyDescent="0.2">
      <c r="E751" s="5">
        <v>64771</v>
      </c>
    </row>
    <row r="752" spans="5:5" x14ac:dyDescent="0.2">
      <c r="E752" s="5">
        <v>64802</v>
      </c>
    </row>
    <row r="753" spans="5:5" x14ac:dyDescent="0.2">
      <c r="E753" s="5">
        <v>64832</v>
      </c>
    </row>
    <row r="754" spans="5:5" x14ac:dyDescent="0.2">
      <c r="E754" s="5">
        <v>64863</v>
      </c>
    </row>
    <row r="755" spans="5:5" x14ac:dyDescent="0.2">
      <c r="E755" s="5">
        <v>64894</v>
      </c>
    </row>
    <row r="756" spans="5:5" x14ac:dyDescent="0.2">
      <c r="E756" s="5">
        <v>64924</v>
      </c>
    </row>
    <row r="757" spans="5:5" x14ac:dyDescent="0.2">
      <c r="E757" s="5">
        <v>64955</v>
      </c>
    </row>
    <row r="758" spans="5:5" x14ac:dyDescent="0.2">
      <c r="E758" s="5">
        <v>64985</v>
      </c>
    </row>
    <row r="759" spans="5:5" x14ac:dyDescent="0.2">
      <c r="E759" s="5">
        <v>65016</v>
      </c>
    </row>
    <row r="760" spans="5:5" x14ac:dyDescent="0.2">
      <c r="E760" s="5">
        <v>65047</v>
      </c>
    </row>
    <row r="761" spans="5:5" x14ac:dyDescent="0.2">
      <c r="E761" s="5">
        <v>65075</v>
      </c>
    </row>
    <row r="762" spans="5:5" x14ac:dyDescent="0.2">
      <c r="E762" s="5">
        <v>65106</v>
      </c>
    </row>
    <row r="763" spans="5:5" x14ac:dyDescent="0.2">
      <c r="E763" s="5">
        <v>65136</v>
      </c>
    </row>
    <row r="764" spans="5:5" x14ac:dyDescent="0.2">
      <c r="E764" s="5">
        <v>65167</v>
      </c>
    </row>
    <row r="765" spans="5:5" x14ac:dyDescent="0.2">
      <c r="E765" s="5">
        <v>65197</v>
      </c>
    </row>
    <row r="766" spans="5:5" x14ac:dyDescent="0.2">
      <c r="E766" s="5">
        <v>65228</v>
      </c>
    </row>
    <row r="767" spans="5:5" x14ac:dyDescent="0.2">
      <c r="E767" s="5">
        <v>65259</v>
      </c>
    </row>
    <row r="768" spans="5:5" x14ac:dyDescent="0.2">
      <c r="E768" s="5">
        <v>65289</v>
      </c>
    </row>
    <row r="769" spans="5:5" x14ac:dyDescent="0.2">
      <c r="E769" s="5">
        <v>65320</v>
      </c>
    </row>
    <row r="770" spans="5:5" x14ac:dyDescent="0.2">
      <c r="E770" s="5">
        <v>65350</v>
      </c>
    </row>
    <row r="771" spans="5:5" x14ac:dyDescent="0.2">
      <c r="E771" s="5">
        <v>65381</v>
      </c>
    </row>
    <row r="772" spans="5:5" x14ac:dyDescent="0.2">
      <c r="E772" s="5">
        <v>65412</v>
      </c>
    </row>
    <row r="773" spans="5:5" x14ac:dyDescent="0.2">
      <c r="E773" s="5">
        <v>65440</v>
      </c>
    </row>
    <row r="774" spans="5:5" x14ac:dyDescent="0.2">
      <c r="E774" s="5">
        <v>65471</v>
      </c>
    </row>
    <row r="775" spans="5:5" x14ac:dyDescent="0.2">
      <c r="E775" s="5">
        <v>65501</v>
      </c>
    </row>
    <row r="776" spans="5:5" x14ac:dyDescent="0.2">
      <c r="E776" s="5">
        <v>65532</v>
      </c>
    </row>
    <row r="777" spans="5:5" x14ac:dyDescent="0.2">
      <c r="E777" s="5">
        <v>65562</v>
      </c>
    </row>
    <row r="778" spans="5:5" x14ac:dyDescent="0.2">
      <c r="E778" s="5">
        <v>65593</v>
      </c>
    </row>
    <row r="779" spans="5:5" x14ac:dyDescent="0.2">
      <c r="E779" s="5">
        <v>65624</v>
      </c>
    </row>
    <row r="780" spans="5:5" x14ac:dyDescent="0.2">
      <c r="E780" s="5">
        <v>65654</v>
      </c>
    </row>
    <row r="781" spans="5:5" x14ac:dyDescent="0.2">
      <c r="E781" s="5">
        <v>65685</v>
      </c>
    </row>
    <row r="782" spans="5:5" x14ac:dyDescent="0.2">
      <c r="E782" s="5">
        <v>65715</v>
      </c>
    </row>
    <row r="783" spans="5:5" x14ac:dyDescent="0.2">
      <c r="E783" s="5">
        <v>65746</v>
      </c>
    </row>
    <row r="784" spans="5:5" x14ac:dyDescent="0.2">
      <c r="E784" s="5">
        <v>65777</v>
      </c>
    </row>
    <row r="785" spans="5:5" x14ac:dyDescent="0.2">
      <c r="E785" s="5">
        <v>65806</v>
      </c>
    </row>
    <row r="786" spans="5:5" x14ac:dyDescent="0.2">
      <c r="E786" s="5">
        <v>65837</v>
      </c>
    </row>
    <row r="787" spans="5:5" x14ac:dyDescent="0.2">
      <c r="E787" s="5">
        <v>65867</v>
      </c>
    </row>
    <row r="788" spans="5:5" x14ac:dyDescent="0.2">
      <c r="E788" s="5">
        <v>65898</v>
      </c>
    </row>
    <row r="789" spans="5:5" x14ac:dyDescent="0.2">
      <c r="E789" s="5">
        <v>65928</v>
      </c>
    </row>
    <row r="790" spans="5:5" x14ac:dyDescent="0.2">
      <c r="E790" s="5">
        <v>65959</v>
      </c>
    </row>
    <row r="791" spans="5:5" x14ac:dyDescent="0.2">
      <c r="E791" s="5">
        <v>65990</v>
      </c>
    </row>
    <row r="792" spans="5:5" x14ac:dyDescent="0.2">
      <c r="E792" s="5">
        <v>66020</v>
      </c>
    </row>
    <row r="793" spans="5:5" x14ac:dyDescent="0.2">
      <c r="E793" s="5">
        <v>66051</v>
      </c>
    </row>
    <row r="794" spans="5:5" x14ac:dyDescent="0.2">
      <c r="E794" s="5">
        <v>66081</v>
      </c>
    </row>
    <row r="795" spans="5:5" x14ac:dyDescent="0.2">
      <c r="E795" s="5">
        <v>66112</v>
      </c>
    </row>
    <row r="796" spans="5:5" x14ac:dyDescent="0.2">
      <c r="E796" s="5">
        <v>66143</v>
      </c>
    </row>
    <row r="797" spans="5:5" x14ac:dyDescent="0.2">
      <c r="E797" s="5">
        <v>66171</v>
      </c>
    </row>
    <row r="798" spans="5:5" x14ac:dyDescent="0.2">
      <c r="E798" s="5">
        <v>66202</v>
      </c>
    </row>
    <row r="799" spans="5:5" x14ac:dyDescent="0.2">
      <c r="E799" s="5">
        <v>66232</v>
      </c>
    </row>
    <row r="800" spans="5:5" x14ac:dyDescent="0.2">
      <c r="E800" s="5">
        <v>66263</v>
      </c>
    </row>
    <row r="801" spans="5:5" x14ac:dyDescent="0.2">
      <c r="E801" s="5">
        <v>66293</v>
      </c>
    </row>
    <row r="802" spans="5:5" x14ac:dyDescent="0.2">
      <c r="E802" s="5">
        <v>66324</v>
      </c>
    </row>
    <row r="803" spans="5:5" x14ac:dyDescent="0.2">
      <c r="E803" s="5">
        <v>66355</v>
      </c>
    </row>
    <row r="804" spans="5:5" x14ac:dyDescent="0.2">
      <c r="E804" s="5">
        <v>66385</v>
      </c>
    </row>
    <row r="805" spans="5:5" x14ac:dyDescent="0.2">
      <c r="E805" s="5">
        <v>66416</v>
      </c>
    </row>
    <row r="806" spans="5:5" x14ac:dyDescent="0.2">
      <c r="E806" s="5">
        <v>66446</v>
      </c>
    </row>
    <row r="807" spans="5:5" x14ac:dyDescent="0.2">
      <c r="E807" s="5">
        <v>66477</v>
      </c>
    </row>
    <row r="808" spans="5:5" x14ac:dyDescent="0.2">
      <c r="E808" s="5">
        <v>66508</v>
      </c>
    </row>
    <row r="809" spans="5:5" x14ac:dyDescent="0.2">
      <c r="E809" s="5">
        <v>66536</v>
      </c>
    </row>
    <row r="810" spans="5:5" x14ac:dyDescent="0.2">
      <c r="E810" s="5">
        <v>66567</v>
      </c>
    </row>
    <row r="811" spans="5:5" x14ac:dyDescent="0.2">
      <c r="E811" s="5">
        <v>66597</v>
      </c>
    </row>
    <row r="812" spans="5:5" x14ac:dyDescent="0.2">
      <c r="E812" s="5">
        <v>66628</v>
      </c>
    </row>
    <row r="813" spans="5:5" x14ac:dyDescent="0.2">
      <c r="E813" s="5">
        <v>66658</v>
      </c>
    </row>
    <row r="814" spans="5:5" x14ac:dyDescent="0.2">
      <c r="E814" s="5">
        <v>66689</v>
      </c>
    </row>
    <row r="815" spans="5:5" x14ac:dyDescent="0.2">
      <c r="E815" s="5">
        <v>66720</v>
      </c>
    </row>
    <row r="816" spans="5:5" x14ac:dyDescent="0.2">
      <c r="E816" s="5">
        <v>66750</v>
      </c>
    </row>
    <row r="817" spans="5:5" x14ac:dyDescent="0.2">
      <c r="E817" s="5">
        <v>66781</v>
      </c>
    </row>
    <row r="818" spans="5:5" x14ac:dyDescent="0.2">
      <c r="E818" s="5">
        <v>66811</v>
      </c>
    </row>
    <row r="819" spans="5:5" x14ac:dyDescent="0.2">
      <c r="E819" s="5">
        <v>66842</v>
      </c>
    </row>
    <row r="820" spans="5:5" x14ac:dyDescent="0.2">
      <c r="E820" s="5">
        <v>66873</v>
      </c>
    </row>
    <row r="821" spans="5:5" x14ac:dyDescent="0.2">
      <c r="E821" s="5">
        <v>66901</v>
      </c>
    </row>
    <row r="822" spans="5:5" x14ac:dyDescent="0.2">
      <c r="E822" s="5">
        <v>66932</v>
      </c>
    </row>
    <row r="823" spans="5:5" x14ac:dyDescent="0.2">
      <c r="E823" s="5">
        <v>66962</v>
      </c>
    </row>
    <row r="824" spans="5:5" x14ac:dyDescent="0.2">
      <c r="E824" s="5">
        <v>66993</v>
      </c>
    </row>
    <row r="825" spans="5:5" x14ac:dyDescent="0.2">
      <c r="E825" s="5">
        <v>67023</v>
      </c>
    </row>
    <row r="826" spans="5:5" x14ac:dyDescent="0.2">
      <c r="E826" s="5">
        <v>67054</v>
      </c>
    </row>
    <row r="827" spans="5:5" x14ac:dyDescent="0.2">
      <c r="E827" s="5">
        <v>67085</v>
      </c>
    </row>
    <row r="828" spans="5:5" x14ac:dyDescent="0.2">
      <c r="E828" s="5">
        <v>67115</v>
      </c>
    </row>
    <row r="829" spans="5:5" x14ac:dyDescent="0.2">
      <c r="E829" s="5">
        <v>67146</v>
      </c>
    </row>
    <row r="830" spans="5:5" x14ac:dyDescent="0.2">
      <c r="E830" s="5">
        <v>67176</v>
      </c>
    </row>
    <row r="831" spans="5:5" x14ac:dyDescent="0.2">
      <c r="E831" s="5">
        <v>67207</v>
      </c>
    </row>
    <row r="832" spans="5:5" x14ac:dyDescent="0.2">
      <c r="E832" s="5">
        <v>67238</v>
      </c>
    </row>
    <row r="833" spans="5:5" x14ac:dyDescent="0.2">
      <c r="E833" s="5">
        <v>67267</v>
      </c>
    </row>
    <row r="834" spans="5:5" x14ac:dyDescent="0.2">
      <c r="E834" s="5">
        <v>67298</v>
      </c>
    </row>
    <row r="835" spans="5:5" x14ac:dyDescent="0.2">
      <c r="E835" s="5">
        <v>67328</v>
      </c>
    </row>
    <row r="836" spans="5:5" x14ac:dyDescent="0.2">
      <c r="E836" s="5">
        <v>67359</v>
      </c>
    </row>
    <row r="837" spans="5:5" x14ac:dyDescent="0.2">
      <c r="E837" s="5">
        <v>67389</v>
      </c>
    </row>
    <row r="838" spans="5:5" x14ac:dyDescent="0.2">
      <c r="E838" s="5">
        <v>67420</v>
      </c>
    </row>
    <row r="839" spans="5:5" x14ac:dyDescent="0.2">
      <c r="E839" s="5">
        <v>67451</v>
      </c>
    </row>
    <row r="840" spans="5:5" x14ac:dyDescent="0.2">
      <c r="E840" s="5">
        <v>67481</v>
      </c>
    </row>
    <row r="841" spans="5:5" x14ac:dyDescent="0.2">
      <c r="E841" s="5">
        <v>67512</v>
      </c>
    </row>
    <row r="842" spans="5:5" x14ac:dyDescent="0.2">
      <c r="E842" s="5">
        <v>67542</v>
      </c>
    </row>
    <row r="843" spans="5:5" x14ac:dyDescent="0.2">
      <c r="E843" s="5">
        <v>67573</v>
      </c>
    </row>
    <row r="844" spans="5:5" x14ac:dyDescent="0.2">
      <c r="E844" s="5">
        <v>67604</v>
      </c>
    </row>
    <row r="845" spans="5:5" x14ac:dyDescent="0.2">
      <c r="E845" s="5">
        <v>67632</v>
      </c>
    </row>
    <row r="846" spans="5:5" x14ac:dyDescent="0.2">
      <c r="E846" s="5">
        <v>67663</v>
      </c>
    </row>
    <row r="847" spans="5:5" x14ac:dyDescent="0.2">
      <c r="E847" s="5">
        <v>67693</v>
      </c>
    </row>
    <row r="848" spans="5:5" x14ac:dyDescent="0.2">
      <c r="E848" s="5">
        <v>67724</v>
      </c>
    </row>
    <row r="849" spans="5:5" x14ac:dyDescent="0.2">
      <c r="E849" s="5">
        <v>67754</v>
      </c>
    </row>
    <row r="850" spans="5:5" x14ac:dyDescent="0.2">
      <c r="E850" s="5">
        <v>67785</v>
      </c>
    </row>
    <row r="851" spans="5:5" x14ac:dyDescent="0.2">
      <c r="E851" s="5">
        <v>67816</v>
      </c>
    </row>
    <row r="852" spans="5:5" x14ac:dyDescent="0.2">
      <c r="E852" s="5">
        <v>67846</v>
      </c>
    </row>
    <row r="853" spans="5:5" x14ac:dyDescent="0.2">
      <c r="E853" s="5">
        <v>67877</v>
      </c>
    </row>
    <row r="854" spans="5:5" x14ac:dyDescent="0.2">
      <c r="E854" s="5">
        <v>67907</v>
      </c>
    </row>
    <row r="855" spans="5:5" x14ac:dyDescent="0.2">
      <c r="E855" s="5">
        <v>67938</v>
      </c>
    </row>
    <row r="856" spans="5:5" x14ac:dyDescent="0.2">
      <c r="E856" s="5">
        <v>67969</v>
      </c>
    </row>
    <row r="857" spans="5:5" x14ac:dyDescent="0.2">
      <c r="E857" s="5">
        <v>67997</v>
      </c>
    </row>
    <row r="858" spans="5:5" x14ac:dyDescent="0.2">
      <c r="E858" s="5">
        <v>68028</v>
      </c>
    </row>
    <row r="859" spans="5:5" x14ac:dyDescent="0.2">
      <c r="E859" s="5">
        <v>68058</v>
      </c>
    </row>
    <row r="860" spans="5:5" x14ac:dyDescent="0.2">
      <c r="E860" s="5">
        <v>68089</v>
      </c>
    </row>
    <row r="861" spans="5:5" x14ac:dyDescent="0.2">
      <c r="E861" s="5">
        <v>68119</v>
      </c>
    </row>
    <row r="862" spans="5:5" x14ac:dyDescent="0.2">
      <c r="E862" s="5">
        <v>68150</v>
      </c>
    </row>
    <row r="863" spans="5:5" x14ac:dyDescent="0.2">
      <c r="E863" s="5">
        <v>68181</v>
      </c>
    </row>
    <row r="864" spans="5:5" x14ac:dyDescent="0.2">
      <c r="E864" s="5">
        <v>68211</v>
      </c>
    </row>
    <row r="865" spans="5:5" x14ac:dyDescent="0.2">
      <c r="E865" s="5">
        <v>68242</v>
      </c>
    </row>
    <row r="866" spans="5:5" x14ac:dyDescent="0.2">
      <c r="E866" s="5">
        <v>68272</v>
      </c>
    </row>
    <row r="867" spans="5:5" x14ac:dyDescent="0.2">
      <c r="E867" s="5">
        <v>68303</v>
      </c>
    </row>
    <row r="868" spans="5:5" x14ac:dyDescent="0.2">
      <c r="E868" s="5">
        <v>68334</v>
      </c>
    </row>
    <row r="869" spans="5:5" x14ac:dyDescent="0.2">
      <c r="E869" s="5">
        <v>68362</v>
      </c>
    </row>
    <row r="870" spans="5:5" x14ac:dyDescent="0.2">
      <c r="E870" s="5">
        <v>68393</v>
      </c>
    </row>
    <row r="871" spans="5:5" x14ac:dyDescent="0.2">
      <c r="E871" s="5">
        <v>68423</v>
      </c>
    </row>
    <row r="872" spans="5:5" x14ac:dyDescent="0.2">
      <c r="E872" s="5">
        <v>68454</v>
      </c>
    </row>
    <row r="873" spans="5:5" x14ac:dyDescent="0.2">
      <c r="E873" s="5">
        <v>68484</v>
      </c>
    </row>
    <row r="874" spans="5:5" x14ac:dyDescent="0.2">
      <c r="E874" s="5">
        <v>68515</v>
      </c>
    </row>
    <row r="875" spans="5:5" x14ac:dyDescent="0.2">
      <c r="E875" s="5">
        <v>68546</v>
      </c>
    </row>
    <row r="876" spans="5:5" x14ac:dyDescent="0.2">
      <c r="E876" s="5">
        <v>68576</v>
      </c>
    </row>
    <row r="877" spans="5:5" x14ac:dyDescent="0.2">
      <c r="E877" s="5">
        <v>68607</v>
      </c>
    </row>
    <row r="878" spans="5:5" x14ac:dyDescent="0.2">
      <c r="E878" s="5">
        <v>68637</v>
      </c>
    </row>
    <row r="879" spans="5:5" x14ac:dyDescent="0.2">
      <c r="E879" s="5">
        <v>68668</v>
      </c>
    </row>
    <row r="880" spans="5:5" x14ac:dyDescent="0.2">
      <c r="E880" s="5">
        <v>68699</v>
      </c>
    </row>
    <row r="881" spans="5:5" x14ac:dyDescent="0.2">
      <c r="E881" s="5">
        <v>68728</v>
      </c>
    </row>
    <row r="882" spans="5:5" x14ac:dyDescent="0.2">
      <c r="E882" s="5">
        <v>68759</v>
      </c>
    </row>
    <row r="883" spans="5:5" x14ac:dyDescent="0.2">
      <c r="E883" s="5">
        <v>68789</v>
      </c>
    </row>
    <row r="884" spans="5:5" x14ac:dyDescent="0.2">
      <c r="E884" s="5">
        <v>68820</v>
      </c>
    </row>
    <row r="885" spans="5:5" x14ac:dyDescent="0.2">
      <c r="E885" s="5">
        <v>68850</v>
      </c>
    </row>
    <row r="886" spans="5:5" x14ac:dyDescent="0.2">
      <c r="E886" s="5">
        <v>68881</v>
      </c>
    </row>
    <row r="887" spans="5:5" x14ac:dyDescent="0.2">
      <c r="E887" s="5">
        <v>68912</v>
      </c>
    </row>
    <row r="888" spans="5:5" x14ac:dyDescent="0.2">
      <c r="E888" s="5">
        <v>68942</v>
      </c>
    </row>
    <row r="889" spans="5:5" x14ac:dyDescent="0.2">
      <c r="E889" s="5">
        <v>68973</v>
      </c>
    </row>
    <row r="890" spans="5:5" x14ac:dyDescent="0.2">
      <c r="E890" s="5">
        <v>69003</v>
      </c>
    </row>
    <row r="891" spans="5:5" x14ac:dyDescent="0.2">
      <c r="E891" s="5">
        <v>69034</v>
      </c>
    </row>
    <row r="892" spans="5:5" x14ac:dyDescent="0.2">
      <c r="E892" s="5">
        <v>69065</v>
      </c>
    </row>
    <row r="893" spans="5:5" x14ac:dyDescent="0.2">
      <c r="E893" s="5">
        <v>69093</v>
      </c>
    </row>
    <row r="894" spans="5:5" x14ac:dyDescent="0.2">
      <c r="E894" s="5">
        <v>69124</v>
      </c>
    </row>
    <row r="895" spans="5:5" x14ac:dyDescent="0.2">
      <c r="E895" s="5">
        <v>69154</v>
      </c>
    </row>
    <row r="896" spans="5:5" x14ac:dyDescent="0.2">
      <c r="E896" s="5">
        <v>69185</v>
      </c>
    </row>
    <row r="897" spans="5:5" x14ac:dyDescent="0.2">
      <c r="E897" s="5">
        <v>69215</v>
      </c>
    </row>
    <row r="898" spans="5:5" x14ac:dyDescent="0.2">
      <c r="E898" s="5">
        <v>69246</v>
      </c>
    </row>
    <row r="899" spans="5:5" x14ac:dyDescent="0.2">
      <c r="E899" s="5">
        <v>69277</v>
      </c>
    </row>
    <row r="900" spans="5:5" x14ac:dyDescent="0.2">
      <c r="E900" s="5">
        <v>69307</v>
      </c>
    </row>
    <row r="901" spans="5:5" x14ac:dyDescent="0.2">
      <c r="E901" s="5">
        <v>69338</v>
      </c>
    </row>
    <row r="902" spans="5:5" x14ac:dyDescent="0.2">
      <c r="E902" s="5">
        <v>69368</v>
      </c>
    </row>
    <row r="903" spans="5:5" x14ac:dyDescent="0.2">
      <c r="E903" s="5">
        <v>69399</v>
      </c>
    </row>
    <row r="904" spans="5:5" x14ac:dyDescent="0.2">
      <c r="E904" s="5">
        <v>69430</v>
      </c>
    </row>
    <row r="905" spans="5:5" x14ac:dyDescent="0.2">
      <c r="E905" s="5">
        <v>69458</v>
      </c>
    </row>
    <row r="906" spans="5:5" x14ac:dyDescent="0.2">
      <c r="E906" s="5">
        <v>69489</v>
      </c>
    </row>
    <row r="907" spans="5:5" x14ac:dyDescent="0.2">
      <c r="E907" s="5">
        <v>69519</v>
      </c>
    </row>
    <row r="908" spans="5:5" x14ac:dyDescent="0.2">
      <c r="E908" s="5">
        <v>69550</v>
      </c>
    </row>
    <row r="909" spans="5:5" x14ac:dyDescent="0.2">
      <c r="E909" s="5">
        <v>69580</v>
      </c>
    </row>
    <row r="910" spans="5:5" x14ac:dyDescent="0.2">
      <c r="E910" s="5">
        <v>69611</v>
      </c>
    </row>
    <row r="911" spans="5:5" x14ac:dyDescent="0.2">
      <c r="E911" s="5">
        <v>69642</v>
      </c>
    </row>
    <row r="912" spans="5:5" x14ac:dyDescent="0.2">
      <c r="E912" s="5">
        <v>69672</v>
      </c>
    </row>
    <row r="913" spans="5:5" x14ac:dyDescent="0.2">
      <c r="E913" s="5">
        <v>69703</v>
      </c>
    </row>
    <row r="914" spans="5:5" x14ac:dyDescent="0.2">
      <c r="E914" s="5">
        <v>69733</v>
      </c>
    </row>
    <row r="915" spans="5:5" x14ac:dyDescent="0.2">
      <c r="E915" s="5">
        <v>69764</v>
      </c>
    </row>
    <row r="916" spans="5:5" x14ac:dyDescent="0.2">
      <c r="E916" s="5">
        <v>69795</v>
      </c>
    </row>
    <row r="917" spans="5:5" x14ac:dyDescent="0.2">
      <c r="E917" s="5">
        <v>69823</v>
      </c>
    </row>
    <row r="918" spans="5:5" x14ac:dyDescent="0.2">
      <c r="E918" s="5">
        <v>69854</v>
      </c>
    </row>
    <row r="919" spans="5:5" x14ac:dyDescent="0.2">
      <c r="E919" s="5">
        <v>69884</v>
      </c>
    </row>
    <row r="920" spans="5:5" x14ac:dyDescent="0.2">
      <c r="E920" s="5">
        <v>69915</v>
      </c>
    </row>
    <row r="921" spans="5:5" x14ac:dyDescent="0.2">
      <c r="E921" s="5">
        <v>69945</v>
      </c>
    </row>
    <row r="922" spans="5:5" x14ac:dyDescent="0.2">
      <c r="E922" s="5">
        <v>69976</v>
      </c>
    </row>
    <row r="923" spans="5:5" x14ac:dyDescent="0.2">
      <c r="E923" s="5">
        <v>70007</v>
      </c>
    </row>
    <row r="924" spans="5:5" x14ac:dyDescent="0.2">
      <c r="E924" s="5">
        <v>70037</v>
      </c>
    </row>
    <row r="925" spans="5:5" x14ac:dyDescent="0.2">
      <c r="E925" s="5">
        <v>70068</v>
      </c>
    </row>
    <row r="926" spans="5:5" x14ac:dyDescent="0.2">
      <c r="E926" s="5">
        <v>70098</v>
      </c>
    </row>
    <row r="927" spans="5:5" x14ac:dyDescent="0.2">
      <c r="E927" s="5">
        <v>70129</v>
      </c>
    </row>
    <row r="928" spans="5:5" x14ac:dyDescent="0.2">
      <c r="E928" s="5">
        <v>70160</v>
      </c>
    </row>
    <row r="929" spans="5:5" x14ac:dyDescent="0.2">
      <c r="E929" s="5">
        <v>70189</v>
      </c>
    </row>
    <row r="930" spans="5:5" x14ac:dyDescent="0.2">
      <c r="E930" s="5">
        <v>70220</v>
      </c>
    </row>
    <row r="931" spans="5:5" x14ac:dyDescent="0.2">
      <c r="E931" s="5">
        <v>70250</v>
      </c>
    </row>
    <row r="932" spans="5:5" x14ac:dyDescent="0.2">
      <c r="E932" s="5">
        <v>70281</v>
      </c>
    </row>
    <row r="933" spans="5:5" x14ac:dyDescent="0.2">
      <c r="E933" s="5">
        <v>70311</v>
      </c>
    </row>
    <row r="934" spans="5:5" x14ac:dyDescent="0.2">
      <c r="E934" s="5">
        <v>70342</v>
      </c>
    </row>
    <row r="935" spans="5:5" x14ac:dyDescent="0.2">
      <c r="E935" s="5">
        <v>70373</v>
      </c>
    </row>
    <row r="936" spans="5:5" x14ac:dyDescent="0.2">
      <c r="E936" s="5">
        <v>70403</v>
      </c>
    </row>
    <row r="937" spans="5:5" x14ac:dyDescent="0.2">
      <c r="E937" s="5">
        <v>70434</v>
      </c>
    </row>
    <row r="938" spans="5:5" x14ac:dyDescent="0.2">
      <c r="E938" s="5">
        <v>70464</v>
      </c>
    </row>
    <row r="939" spans="5:5" x14ac:dyDescent="0.2">
      <c r="E939" s="5">
        <v>70495</v>
      </c>
    </row>
    <row r="940" spans="5:5" x14ac:dyDescent="0.2">
      <c r="E940" s="5">
        <v>70526</v>
      </c>
    </row>
    <row r="941" spans="5:5" x14ac:dyDescent="0.2">
      <c r="E941" s="5">
        <v>70554</v>
      </c>
    </row>
    <row r="942" spans="5:5" x14ac:dyDescent="0.2">
      <c r="E942" s="5">
        <v>70585</v>
      </c>
    </row>
    <row r="943" spans="5:5" x14ac:dyDescent="0.2">
      <c r="E943" s="5">
        <v>70615</v>
      </c>
    </row>
    <row r="944" spans="5:5" x14ac:dyDescent="0.2">
      <c r="E944" s="5">
        <v>70646</v>
      </c>
    </row>
    <row r="945" spans="5:5" x14ac:dyDescent="0.2">
      <c r="E945" s="5">
        <v>70676</v>
      </c>
    </row>
    <row r="946" spans="5:5" x14ac:dyDescent="0.2">
      <c r="E946" s="5">
        <v>70707</v>
      </c>
    </row>
    <row r="947" spans="5:5" x14ac:dyDescent="0.2">
      <c r="E947" s="5">
        <v>70738</v>
      </c>
    </row>
    <row r="948" spans="5:5" x14ac:dyDescent="0.2">
      <c r="E948" s="5">
        <v>70768</v>
      </c>
    </row>
    <row r="949" spans="5:5" x14ac:dyDescent="0.2">
      <c r="E949" s="5">
        <v>70799</v>
      </c>
    </row>
    <row r="950" spans="5:5" x14ac:dyDescent="0.2">
      <c r="E950" s="5">
        <v>70829</v>
      </c>
    </row>
    <row r="951" spans="5:5" x14ac:dyDescent="0.2">
      <c r="E951" s="5">
        <v>70860</v>
      </c>
    </row>
    <row r="952" spans="5:5" x14ac:dyDescent="0.2">
      <c r="E952" s="5">
        <v>70891</v>
      </c>
    </row>
    <row r="953" spans="5:5" x14ac:dyDescent="0.2">
      <c r="E953" s="5">
        <v>70919</v>
      </c>
    </row>
    <row r="954" spans="5:5" x14ac:dyDescent="0.2">
      <c r="E954" s="5">
        <v>70950</v>
      </c>
    </row>
    <row r="955" spans="5:5" x14ac:dyDescent="0.2">
      <c r="E955" s="5">
        <v>70980</v>
      </c>
    </row>
    <row r="956" spans="5:5" x14ac:dyDescent="0.2">
      <c r="E956" s="5">
        <v>71011</v>
      </c>
    </row>
    <row r="957" spans="5:5" x14ac:dyDescent="0.2">
      <c r="E957" s="5">
        <v>71041</v>
      </c>
    </row>
    <row r="958" spans="5:5" x14ac:dyDescent="0.2">
      <c r="E958" s="5">
        <v>71072</v>
      </c>
    </row>
    <row r="959" spans="5:5" x14ac:dyDescent="0.2">
      <c r="E959" s="5">
        <v>71103</v>
      </c>
    </row>
    <row r="960" spans="5:5" x14ac:dyDescent="0.2">
      <c r="E960" s="5">
        <v>71133</v>
      </c>
    </row>
    <row r="961" spans="5:5" x14ac:dyDescent="0.2">
      <c r="E961" s="5">
        <v>71164</v>
      </c>
    </row>
    <row r="962" spans="5:5" x14ac:dyDescent="0.2">
      <c r="E962" s="5">
        <v>71194</v>
      </c>
    </row>
    <row r="963" spans="5:5" x14ac:dyDescent="0.2">
      <c r="E963" s="5">
        <v>71225</v>
      </c>
    </row>
    <row r="964" spans="5:5" x14ac:dyDescent="0.2">
      <c r="E964" s="5">
        <v>71256</v>
      </c>
    </row>
    <row r="965" spans="5:5" x14ac:dyDescent="0.2">
      <c r="E965" s="5">
        <v>71284</v>
      </c>
    </row>
    <row r="966" spans="5:5" x14ac:dyDescent="0.2">
      <c r="E966" s="5">
        <v>71315</v>
      </c>
    </row>
    <row r="967" spans="5:5" x14ac:dyDescent="0.2">
      <c r="E967" s="5">
        <v>71345</v>
      </c>
    </row>
    <row r="968" spans="5:5" x14ac:dyDescent="0.2">
      <c r="E968" s="5">
        <v>71376</v>
      </c>
    </row>
    <row r="969" spans="5:5" x14ac:dyDescent="0.2">
      <c r="E969" s="5">
        <v>71406</v>
      </c>
    </row>
    <row r="970" spans="5:5" x14ac:dyDescent="0.2">
      <c r="E970" s="5">
        <v>71437</v>
      </c>
    </row>
    <row r="971" spans="5:5" x14ac:dyDescent="0.2">
      <c r="E971" s="5">
        <v>71468</v>
      </c>
    </row>
    <row r="972" spans="5:5" x14ac:dyDescent="0.2">
      <c r="E972" s="5">
        <v>71498</v>
      </c>
    </row>
    <row r="973" spans="5:5" x14ac:dyDescent="0.2">
      <c r="E973" s="5">
        <v>71529</v>
      </c>
    </row>
    <row r="974" spans="5:5" x14ac:dyDescent="0.2">
      <c r="E974" s="5">
        <v>71559</v>
      </c>
    </row>
    <row r="975" spans="5:5" x14ac:dyDescent="0.2">
      <c r="E975" s="5">
        <v>71590</v>
      </c>
    </row>
    <row r="976" spans="5:5" x14ac:dyDescent="0.2">
      <c r="E976" s="5">
        <v>71621</v>
      </c>
    </row>
    <row r="977" spans="5:5" x14ac:dyDescent="0.2">
      <c r="E977" s="5">
        <v>71650</v>
      </c>
    </row>
    <row r="978" spans="5:5" x14ac:dyDescent="0.2">
      <c r="E978" s="5">
        <v>71681</v>
      </c>
    </row>
    <row r="979" spans="5:5" x14ac:dyDescent="0.2">
      <c r="E979" s="5">
        <v>71711</v>
      </c>
    </row>
    <row r="980" spans="5:5" x14ac:dyDescent="0.2">
      <c r="E980" s="5">
        <v>71742</v>
      </c>
    </row>
    <row r="981" spans="5:5" x14ac:dyDescent="0.2">
      <c r="E981" s="5">
        <v>71772</v>
      </c>
    </row>
    <row r="982" spans="5:5" x14ac:dyDescent="0.2">
      <c r="E982" s="5">
        <v>71803</v>
      </c>
    </row>
    <row r="983" spans="5:5" x14ac:dyDescent="0.2">
      <c r="E983" s="5">
        <v>71834</v>
      </c>
    </row>
    <row r="984" spans="5:5" x14ac:dyDescent="0.2">
      <c r="E984" s="5">
        <v>71864</v>
      </c>
    </row>
    <row r="985" spans="5:5" x14ac:dyDescent="0.2">
      <c r="E985" s="5">
        <v>71895</v>
      </c>
    </row>
    <row r="986" spans="5:5" x14ac:dyDescent="0.2">
      <c r="E986" s="5">
        <v>71925</v>
      </c>
    </row>
    <row r="987" spans="5:5" x14ac:dyDescent="0.2">
      <c r="E987" s="5">
        <v>71956</v>
      </c>
    </row>
    <row r="988" spans="5:5" x14ac:dyDescent="0.2">
      <c r="E988" s="5">
        <v>71987</v>
      </c>
    </row>
    <row r="989" spans="5:5" x14ac:dyDescent="0.2">
      <c r="E989" s="5">
        <v>72015</v>
      </c>
    </row>
    <row r="990" spans="5:5" x14ac:dyDescent="0.2">
      <c r="E990" s="5">
        <v>72046</v>
      </c>
    </row>
    <row r="991" spans="5:5" x14ac:dyDescent="0.2">
      <c r="E991" s="5">
        <v>72076</v>
      </c>
    </row>
    <row r="992" spans="5:5" x14ac:dyDescent="0.2">
      <c r="E992" s="5">
        <v>72107</v>
      </c>
    </row>
    <row r="993" spans="5:5" x14ac:dyDescent="0.2">
      <c r="E993" s="5">
        <v>72137</v>
      </c>
    </row>
    <row r="994" spans="5:5" x14ac:dyDescent="0.2">
      <c r="E994" s="5">
        <v>72168</v>
      </c>
    </row>
    <row r="995" spans="5:5" x14ac:dyDescent="0.2">
      <c r="E995" s="5">
        <v>72199</v>
      </c>
    </row>
    <row r="996" spans="5:5" x14ac:dyDescent="0.2">
      <c r="E996" s="5">
        <v>72229</v>
      </c>
    </row>
    <row r="997" spans="5:5" x14ac:dyDescent="0.2">
      <c r="E997" s="5">
        <v>72260</v>
      </c>
    </row>
    <row r="998" spans="5:5" x14ac:dyDescent="0.2">
      <c r="E998" s="5">
        <v>72290</v>
      </c>
    </row>
    <row r="999" spans="5:5" x14ac:dyDescent="0.2">
      <c r="E999" s="5">
        <v>72321</v>
      </c>
    </row>
    <row r="1000" spans="5:5" x14ac:dyDescent="0.2">
      <c r="E1000" s="5">
        <v>72352</v>
      </c>
    </row>
    <row r="1001" spans="5:5" x14ac:dyDescent="0.2">
      <c r="E1001" s="5">
        <v>72380</v>
      </c>
    </row>
    <row r="1002" spans="5:5" x14ac:dyDescent="0.2">
      <c r="E1002" s="5">
        <v>72411</v>
      </c>
    </row>
    <row r="1003" spans="5:5" x14ac:dyDescent="0.2">
      <c r="E1003" s="5">
        <v>72441</v>
      </c>
    </row>
    <row r="1004" spans="5:5" x14ac:dyDescent="0.2">
      <c r="E1004" s="5">
        <v>72472</v>
      </c>
    </row>
    <row r="1005" spans="5:5" x14ac:dyDescent="0.2">
      <c r="E1005" s="5">
        <v>72502</v>
      </c>
    </row>
    <row r="1006" spans="5:5" x14ac:dyDescent="0.2">
      <c r="E1006" s="5">
        <v>72533</v>
      </c>
    </row>
    <row r="1007" spans="5:5" x14ac:dyDescent="0.2">
      <c r="E1007" s="5">
        <v>72564</v>
      </c>
    </row>
    <row r="1008" spans="5:5" x14ac:dyDescent="0.2">
      <c r="E1008" s="5">
        <v>72594</v>
      </c>
    </row>
    <row r="1009" spans="5:5" x14ac:dyDescent="0.2">
      <c r="E1009" s="5">
        <v>72625</v>
      </c>
    </row>
    <row r="1010" spans="5:5" x14ac:dyDescent="0.2">
      <c r="E1010" s="5">
        <v>72655</v>
      </c>
    </row>
    <row r="1011" spans="5:5" x14ac:dyDescent="0.2">
      <c r="E1011" s="5">
        <v>72686</v>
      </c>
    </row>
    <row r="1012" spans="5:5" x14ac:dyDescent="0.2">
      <c r="E1012" s="5">
        <v>72717</v>
      </c>
    </row>
    <row r="1013" spans="5:5" x14ac:dyDescent="0.2">
      <c r="E1013" s="5">
        <v>72745</v>
      </c>
    </row>
    <row r="1014" spans="5:5" x14ac:dyDescent="0.2">
      <c r="E1014" s="5">
        <v>72776</v>
      </c>
    </row>
    <row r="1015" spans="5:5" x14ac:dyDescent="0.2">
      <c r="E1015" s="5">
        <v>72806</v>
      </c>
    </row>
    <row r="1016" spans="5:5" x14ac:dyDescent="0.2">
      <c r="E1016" s="5">
        <v>72837</v>
      </c>
    </row>
    <row r="1017" spans="5:5" x14ac:dyDescent="0.2">
      <c r="E1017" s="5">
        <v>72867</v>
      </c>
    </row>
    <row r="1018" spans="5:5" x14ac:dyDescent="0.2">
      <c r="E1018" s="5">
        <v>72898</v>
      </c>
    </row>
    <row r="1019" spans="5:5" x14ac:dyDescent="0.2">
      <c r="E1019" s="5">
        <v>72929</v>
      </c>
    </row>
    <row r="1020" spans="5:5" x14ac:dyDescent="0.2">
      <c r="E1020" s="5">
        <v>72959</v>
      </c>
    </row>
    <row r="1021" spans="5:5" x14ac:dyDescent="0.2">
      <c r="E1021" s="5">
        <v>72990</v>
      </c>
    </row>
    <row r="1022" spans="5:5" x14ac:dyDescent="0.2">
      <c r="E1022" s="5">
        <v>73020</v>
      </c>
    </row>
    <row r="1023" spans="5:5" x14ac:dyDescent="0.2">
      <c r="E1023" s="5">
        <v>73051</v>
      </c>
    </row>
    <row r="1024" spans="5:5" x14ac:dyDescent="0.2">
      <c r="E1024" s="5">
        <v>73082</v>
      </c>
    </row>
    <row r="1025" spans="5:5" x14ac:dyDescent="0.2">
      <c r="E1025" s="5">
        <v>73110</v>
      </c>
    </row>
    <row r="1026" spans="5:5" x14ac:dyDescent="0.2">
      <c r="E1026" s="5">
        <v>73141</v>
      </c>
    </row>
    <row r="1027" spans="5:5" x14ac:dyDescent="0.2">
      <c r="E1027" s="5">
        <v>73171</v>
      </c>
    </row>
    <row r="1028" spans="5:5" x14ac:dyDescent="0.2">
      <c r="E1028" s="5">
        <v>73202</v>
      </c>
    </row>
    <row r="1029" spans="5:5" x14ac:dyDescent="0.2">
      <c r="E1029" s="5">
        <v>73232</v>
      </c>
    </row>
    <row r="1030" spans="5:5" x14ac:dyDescent="0.2">
      <c r="E1030" s="5">
        <v>73263</v>
      </c>
    </row>
    <row r="1031" spans="5:5" x14ac:dyDescent="0.2">
      <c r="E1031" s="5">
        <v>73294</v>
      </c>
    </row>
    <row r="1032" spans="5:5" x14ac:dyDescent="0.2">
      <c r="E1032" s="5">
        <v>73324</v>
      </c>
    </row>
    <row r="1033" spans="5:5" x14ac:dyDescent="0.2">
      <c r="E1033" s="5">
        <v>73355</v>
      </c>
    </row>
    <row r="1034" spans="5:5" x14ac:dyDescent="0.2">
      <c r="E1034" s="5">
        <v>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mean_coral_cover_all_climate_sc</vt:lpstr>
      <vt:lpstr>FishBiomass_Calculations</vt:lpstr>
      <vt:lpstr>vsFISHMIP All TimeSteps</vt:lpstr>
      <vt:lpstr>vsFISHMIP_Annual_tonnes</vt:lpstr>
      <vt:lpstr>vsFISHMIP_Annual_kg_ha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Microsoft Office User</cp:lastModifiedBy>
  <dcterms:created xsi:type="dcterms:W3CDTF">2023-04-21T02:22:27Z</dcterms:created>
  <dcterms:modified xsi:type="dcterms:W3CDTF">2023-07-27T11:29:57Z</dcterms:modified>
</cp:coreProperties>
</file>