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G/DRIFT Calculations/"/>
    </mc:Choice>
  </mc:AlternateContent>
  <xr:revisionPtr revIDLastSave="0" documentId="8_{24A903A3-ED06-4B6C-B96F-25A56B060F0B}" xr6:coauthVersionLast="47" xr6:coauthVersionMax="47" xr10:uidLastSave="{00000000-0000-0000-0000-000000000000}"/>
  <bookViews>
    <workbookView xWindow="8600" yWindow="15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<sst xmlns="http://schemas.openxmlformats.org/spreadsheetml/2006/main" count="119" uniqueCount="79">
  <si>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</si>
  <si>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</si>
  <si>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</si>
  <si>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</si>
  <si>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</si>
  <si>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</si>
  <si>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</si>
  <si>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</si>
  <si>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</si>
  <si>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</si>
  <si>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</si>
  <si>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</si>
  <si>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</si>
  <si>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</si>
  <si>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</si>
  <si>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</si>
  <si>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</si>
  <si>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</si>
  <si>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</si>
  <si>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</si>
  <si>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</si>
  <si>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</si>
  <si>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</si>
  <si>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</si>
  <si>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</si>
  <si>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</si>
  <si>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</si>
  <si>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</si>
  <si>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</si>
  <si>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</si>
  <si>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</si>
  <si>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</si>
  <si>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</si>
  <si>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</si>
  <si>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</si>
  <si>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</si>
  <si>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</si>
  <si>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</si>
  <si>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</si>
  <si>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</si>
  <si>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</si>
  <si>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</si>
  <si>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</si>
  <si>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</si>
  <si>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</si>
  <si>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</si>
  <si>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</si>
  <si>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</si>
  <si>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</si>
  <si>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</si>
  <si>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</si>
  <si>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</si>
  <si>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</si>
  <si>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</si>
  <si>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</si>
  <si>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</si>
  <si>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</si>
  <si>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</si>
  <si>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</si>
  <si>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</si>
  <si>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</si>
  <si>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</si>
  <si>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</si>
  <si>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</si>
  <si>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</si>
  <si>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</si>
  <si>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</si>
  <si>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</si>
  <si>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</si>
  <si>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</si>
  <si>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</si>
  <si>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</si>
  <si>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</si>
  <si>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</si>
  <si>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THR-18</t>
  </si>
  <si>
    <t>WNG</t>
  </si>
  <si>
    <t>KP, BA</t>
  </si>
  <si>
    <t>THR-14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</si>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</sst>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7" zoomScale="120" zoomScaleNormal="120" zoomScaleSheetLayoutView="100" workbookViewId="0">
      <selection activeCell="J28" sqref="J28:J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20.34</v>
      </c>
      <c r="G12" s="2">
        <v>20.34</v>
      </c>
      <c r="H12" s="1">
        <v>20.25</v>
      </c>
      <c r="I12" s="2">
        <v>20.190000000000001</v>
      </c>
      <c r="J12" s="26">
        <f>IF(COUNT(F12:I12)=4,(H12-F12)-(I12-G12),0)</f>
        <v>5.9999999999998721E-2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2004</v>
      </c>
      <c r="G13" s="4">
        <v>2102</v>
      </c>
      <c r="H13" s="3">
        <v>2077</v>
      </c>
      <c r="I13" s="4">
        <v>2098</v>
      </c>
      <c r="J13" s="29">
        <f>IF(COUNT(F13:I13)=4,((H13-F13)-(I13-G13))/F13,0)</f>
        <v>3.8423153692614773E-2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6.21</v>
      </c>
      <c r="G14" s="124">
        <v>6.28</v>
      </c>
      <c r="H14" s="122">
        <v>6.23</v>
      </c>
      <c r="I14" s="124">
        <v>6.31</v>
      </c>
      <c r="J14" s="30">
        <f>IF(COUNT(F14:I15)=4,(H14-F14)-(I14-G14),0)</f>
        <v>-9.9999999999988987E-3</v>
      </c>
      <c r="K14" s="20"/>
      <c r="L14" s="75"/>
      <c r="M14" s="118" t="s">
        <v>17</v>
      </c>
      <c r="N14" s="118"/>
      <c r="O14" s="7">
        <v>45062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-1.6103059581318677E-3</v>
      </c>
      <c r="K15" s="20"/>
      <c r="L15" s="75"/>
      <c r="M15" s="117" t="s">
        <v>18</v>
      </c>
      <c r="N15" s="117"/>
      <c r="O15" s="72">
        <v>0.5625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7.84</v>
      </c>
      <c r="G16" s="4">
        <v>7.72</v>
      </c>
      <c r="H16" s="8">
        <v>7.86</v>
      </c>
      <c r="I16" s="4">
        <v>7.75</v>
      </c>
      <c r="J16" s="32">
        <f>IF(COUNT(F16:I16)=4,(H16-F16)-(I16-G16),0)</f>
        <v>-9.9999999999997868E-3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45.1</v>
      </c>
      <c r="G17" s="124">
        <v>46.3</v>
      </c>
      <c r="H17" s="122">
        <v>44.87</v>
      </c>
      <c r="I17" s="124">
        <v>44.78</v>
      </c>
      <c r="J17" s="30">
        <f>IF(COUNT(F17:I17)=4,(H17-F17)-(I17-G17),0)</f>
        <v>1.289999999999992</v>
      </c>
      <c r="K17" s="20"/>
      <c r="L17" s="75"/>
      <c r="M17" s="118" t="s">
        <v>23</v>
      </c>
      <c r="N17" s="118"/>
      <c r="O17" s="7">
        <v>45063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2.8603104212860133E-2</v>
      </c>
      <c r="K18" s="20"/>
      <c r="L18" s="75"/>
      <c r="M18" s="117" t="s">
        <v>24</v>
      </c>
      <c r="N18" s="117"/>
      <c r="O18" s="72">
        <v>0.51388888888888895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22.2</v>
      </c>
      <c r="G22" s="12">
        <v>22.17</v>
      </c>
      <c r="H22" s="44">
        <f>IF(OR(F22="",G22=""),0,F22-G22)</f>
        <v>2.9999999999997584E-2</v>
      </c>
      <c r="I22" s="45">
        <f>IFERROR(ROUND(ABS(J12)+ABS(H22),2),0)</f>
        <v>0.09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12763.5</v>
      </c>
      <c r="H23" s="49">
        <f>IF(OR(F23="",G23=""),0,(F23-G23)/G23)</f>
        <v>9.9110745485172565E-3</v>
      </c>
      <c r="I23" s="50">
        <f>IFERROR(ROUND(ABS(J13)+ABS(H23),4),0)</f>
        <v>4.8300000000000003E-2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Good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8.74</v>
      </c>
      <c r="G24" s="105">
        <v>8.52</v>
      </c>
      <c r="H24" s="52">
        <f>IF(OR(F24="",G24=""),0,F24-G24)</f>
        <v>0.22000000000000064</v>
      </c>
      <c r="I24" s="53">
        <f>IFERROR(ROUND(ABS(J14)+ABS(H24),2),0)</f>
        <v>0.23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2.5821596244131533E-2</v>
      </c>
      <c r="I25" s="55">
        <f>IFERROR(ROUND(ABS(J15)+ABS(H25),4),0)</f>
        <v>2.7400000000000001E-2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7.13</v>
      </c>
      <c r="H26" s="56">
        <f>IF(OR(F26="",G26=""),0,F26-G26)</f>
        <v>-0.11000000000000032</v>
      </c>
      <c r="I26" s="87">
        <f>IFERROR(ROUND(ABS(J16)+(ABS(H26)+ABS(H27))/2,2),0)</f>
        <v>0.11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10.119999999999999</v>
      </c>
      <c r="H27" s="56">
        <f>IF(OR(F27="",G27=""),0,F27-G27)</f>
        <v>-8.0000000000000071E-2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-0.11</v>
      </c>
      <c r="H28" s="56">
        <f>IF(OR(F28="",G28=""),0,F28-G28)</f>
        <v>0.11</v>
      </c>
      <c r="I28" s="57">
        <f>IFERROR(ROUND(ABS(J17)+AVERAGE(ABS(H28),ABS(H29)),2),0)</f>
        <v>1.49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123.7</v>
      </c>
      <c r="H29" s="58">
        <f>IF(OR(F29="",G29=""),0,F29-G29)</f>
        <v>0.29999999999999716</v>
      </c>
      <c r="I29" s="59">
        <f>IFERROR(ROUND(ABS(J18)+ABS((H29)/G29),4),0)</f>
        <v>3.1E-2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23F8CB-EFFB-401B-BA54-7FF45C0968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2023-12-27T16:53:59Z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