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0" documentId="8_{A0E0F93B-060E-4D0E-8CF2-51F5ADE0031C}" xr6:coauthVersionLast="47" xr6:coauthVersionMax="47" xr10:uidLastSave="{00000000-0000-0000-0000-000000000000}"/>
  <bookViews>
    <workbookView xWindow="190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<sst xmlns="http://schemas.openxmlformats.org/spreadsheetml/2006/main" count="119" uniqueCount="79">
  <si>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</si>
  <si>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</si>
  <si>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</si>
  <si>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</si>
  <si>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</si>
  <si>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</si>
  <si>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</si>
  <si>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</si>
  <si>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</si>
  <si>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</si>
  <si>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</si>
  <si>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</si>
  <si>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</si>
  <si>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</si>
  <si>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</si>
  <si>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</si>
  <si>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</si>
  <si>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</si>
  <si>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</si>
  <si>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</si>
  <si>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</si>
  <si>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</si>
  <si>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</si>
  <si>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</si>
  <si>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</si>
  <si>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</si>
  <si>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</si>
  <si>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</si>
  <si>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</si>
  <si>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</si>
  <si>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</si>
  <si>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</si>
  <si>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</si>
  <si>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</si>
  <si>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</si>
  <si>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</si>
  <si>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</si>
  <si>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</si>
  <si>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</si>
  <si>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</si>
  <si>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</si>
  <si>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</si>
  <si>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</si>
  <si>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</si>
  <si>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</si>
  <si>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</si>
  <si>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</si>
  <si>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</si>
  <si>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</si>
  <si>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</si>
  <si>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</si>
  <si>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</si>
  <si>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</si>
  <si>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</si>
  <si>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</si>
  <si>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</si>
  <si>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</si>
  <si>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</si>
  <si>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</si>
  <si>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</si>
  <si>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</si>
  <si>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</si>
  <si>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</si>
  <si>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</si>
  <si>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</si>
  <si>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</si>
  <si>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</si>
  <si>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</si>
  <si>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</si>
  <si>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</si>
  <si>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</si>
  <si>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</si>
  <si>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</si>
  <si>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</si>
  <si>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THR-21</t>
  </si>
  <si>
    <t>ARN</t>
  </si>
  <si>
    <t>MO,BA,ER</t>
  </si>
  <si>
    <t>THR-15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</si>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</sst>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F18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21.5</v>
      </c>
      <c r="G12" s="2">
        <v>21.64</v>
      </c>
      <c r="H12" s="1">
        <v>21.81</v>
      </c>
      <c r="I12" s="2">
        <v>21.83</v>
      </c>
      <c r="J12" s="26">
        <f>IF(COUNT(F12:I12)=4,(H12-F12)-(I12-G12),0)</f>
        <v>0.12000000000000099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2656</v>
      </c>
      <c r="G13" s="4">
        <v>2667</v>
      </c>
      <c r="H13" s="3">
        <v>2643</v>
      </c>
      <c r="I13" s="4">
        <v>2643</v>
      </c>
      <c r="J13" s="29">
        <f>IF(COUNT(F13:I13)=4,((H13-F13)-(I13-G13))/F13,0)</f>
        <v>4.1415662650602413E-3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7.91</v>
      </c>
      <c r="G14" s="96">
        <v>8</v>
      </c>
      <c r="H14" s="94">
        <v>7.9</v>
      </c>
      <c r="I14" s="96">
        <v>8.07</v>
      </c>
      <c r="J14" s="30">
        <f>IF(COUNT(F14:I15)=4,(H14-F14)-(I14-G14),0)</f>
        <v>-8.0000000000000071E-2</v>
      </c>
      <c r="K14" s="20"/>
      <c r="L14" s="75"/>
      <c r="M14" s="88" t="s">
        <v>17</v>
      </c>
      <c r="N14" s="88"/>
      <c r="O14" s="7">
        <v>45176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-1.011378002528446E-2</v>
      </c>
      <c r="K15" s="20"/>
      <c r="L15" s="75"/>
      <c r="M15" s="89" t="s">
        <v>18</v>
      </c>
      <c r="N15" s="89"/>
      <c r="O15" s="72">
        <v>0.44097222222222227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7.64</v>
      </c>
      <c r="G16" s="4">
        <v>7.6</v>
      </c>
      <c r="H16" s="8">
        <v>7.67</v>
      </c>
      <c r="I16" s="4">
        <v>7.63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45.06</v>
      </c>
      <c r="G17" s="96">
        <v>40.200000000000003</v>
      </c>
      <c r="H17" s="94">
        <v>28.24</v>
      </c>
      <c r="I17" s="96">
        <v>22.55</v>
      </c>
      <c r="J17" s="30">
        <f>IF(COUNT(F17:I17)=4,(H17-F17)-(I17-G17),0)</f>
        <v>0.82999999999999829</v>
      </c>
      <c r="K17" s="20"/>
      <c r="L17" s="75"/>
      <c r="M17" s="88" t="s">
        <v>23</v>
      </c>
      <c r="N17" s="88"/>
      <c r="O17" s="7">
        <v>45176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1.841988459831332E-2</v>
      </c>
      <c r="K18" s="20"/>
      <c r="L18" s="75"/>
      <c r="M18" s="89" t="s">
        <v>24</v>
      </c>
      <c r="N18" s="89"/>
      <c r="O18" s="72">
        <v>0.64583333333333337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21.16</v>
      </c>
      <c r="G22" s="12">
        <v>21.15</v>
      </c>
      <c r="H22" s="44">
        <f>IF(OR(F22="",G22=""),0,F22-G22)</f>
        <v>1.0000000000001563E-2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12869</v>
      </c>
      <c r="H23" s="49">
        <f>IF(OR(F23="",G23=""),0,(F23-G23)/G23)</f>
        <v>1.6318284248970393E-3</v>
      </c>
      <c r="I23" s="50">
        <f>IFERROR(ROUND(ABS(J13)+ABS(H23),4),0)</f>
        <v>5.7999999999999996E-3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8.86</v>
      </c>
      <c r="G24" s="115">
        <v>8.7799999999999994</v>
      </c>
      <c r="H24" s="52">
        <f>IF(OR(F24="",G24=""),0,F24-G24)</f>
        <v>8.0000000000000071E-2</v>
      </c>
      <c r="I24" s="53">
        <f>IFERROR(ROUND(ABS(J14)+ABS(H24),2),0)</f>
        <v>0.16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9.1116173120729012E-3</v>
      </c>
      <c r="I25" s="55">
        <f>IFERROR(ROUND(ABS(J15)+ABS(H25),4),0)</f>
        <v>1.9199999999999998E-2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127">
        <f>IFERROR(ROUND(ABS(J16)+(ABS(H26)+ABS(H27))/2,2),0)</f>
        <v>0.04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10.06</v>
      </c>
      <c r="H27" s="56">
        <f>IF(OR(F27="",G27=""),0,F27-G27)</f>
        <v>-2.000000000000135E-2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-0.4</v>
      </c>
      <c r="H28" s="56">
        <f>IF(OR(F28="",G28=""),0,F28-G28)</f>
        <v>0.4</v>
      </c>
      <c r="I28" s="57">
        <f>IFERROR(ROUND(ABS(J17)+AVERAGE(ABS(H28),ABS(H29)),2),0)</f>
        <v>1.03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1.84E-2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DD7DDDD9-CFFA-4545-8D6F-DB1B8563B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2023-12-05T21:09:07Z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