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Winter/2024/"/>
    </mc:Choice>
  </mc:AlternateContent>
  <xr:revisionPtr revIDLastSave="0" documentId="8_{771002E5-B783-411A-BE87-9315AFFE14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<sst xmlns="http://schemas.openxmlformats.org/spreadsheetml/2006/main" count="119" uniqueCount="79">
  <si>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</si>
  <si>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</si>
  <si>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</si>
  <si>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</si>
  <si>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</si>
  <si>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</si>
  <si>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</si>
  <si>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</si>
  <si>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</si>
  <si>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</si>
  <si>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</si>
  <si>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</si>
  <si>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</si>
  <si>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</si>
  <si>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</si>
  <si>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</si>
  <si>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</si>
  <si>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</si>
  <si>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</si>
  <si>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</si>
  <si>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</si>
  <si>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</si>
  <si>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</si>
  <si>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</si>
  <si>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</si>
  <si>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</si>
  <si>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</si>
  <si>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</si>
  <si>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</si>
  <si>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</si>
  <si>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</si>
  <si>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</si>
  <si>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</si>
  <si>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</si>
  <si>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</si>
  <si>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</si>
  <si>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</si>
  <si>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</si>
  <si>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</si>
  <si>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</si>
  <si>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</si>
  <si>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</si>
  <si>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</si>
  <si>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</si>
  <si>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</si>
  <si>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</si>
  <si>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</si>
  <si>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</si>
  <si>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</si>
  <si>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</si>
  <si>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</si>
  <si>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</si>
  <si>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</si>
  <si>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</si>
  <si>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</si>
  <si>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</si>
  <si>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</si>
  <si>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</si>
  <si>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</si>
  <si>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</si>
  <si>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</si>
  <si>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</si>
  <si>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</si>
  <si>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</si>
  <si>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</si>
  <si>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</si>
  <si>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</si>
  <si>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</si>
  <si>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</si>
  <si>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</si>
  <si>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</si>
  <si>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</si>
  <si>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</si>
  <si>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</si>
  <si>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</si>
  <si>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THR-15</t>
  </si>
  <si>
    <t>WNT</t>
  </si>
  <si>
    <t>LR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</si>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</sst>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D9" zoomScaleNormal="10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75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76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23.04</v>
      </c>
      <c r="G12" s="2">
        <v>23.07</v>
      </c>
      <c r="H12" s="1">
        <v>22.98</v>
      </c>
      <c r="I12" s="2">
        <v>23.05</v>
      </c>
      <c r="J12" s="26">
        <f>IF(COUNT(F12:I12)=4,(H12-F12)-(I12-G12),0)</f>
        <v>-3.9999999999999147E-2</v>
      </c>
      <c r="K12" s="20"/>
      <c r="L12" s="20"/>
      <c r="M12" s="88" t="s">
        <v>11</v>
      </c>
      <c r="N12" s="88"/>
      <c r="O12" s="6" t="s">
        <v>77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593</v>
      </c>
      <c r="G13" s="4">
        <v>596</v>
      </c>
      <c r="H13" s="3">
        <v>640</v>
      </c>
      <c r="I13" s="4">
        <v>641</v>
      </c>
      <c r="J13" s="29">
        <f>IF(COUNT(F13:I13)=4,((H13-F13)-(I13-G13))/F13,0)</f>
        <v>3.3726812816188868E-3</v>
      </c>
      <c r="K13" s="20"/>
      <c r="L13" s="75"/>
      <c r="M13" s="89" t="s">
        <v>14</v>
      </c>
      <c r="N13" s="89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9.26</v>
      </c>
      <c r="G14" s="96">
        <v>9.41</v>
      </c>
      <c r="H14" s="94">
        <v>9.5399999999999991</v>
      </c>
      <c r="I14" s="96">
        <v>9.77</v>
      </c>
      <c r="J14" s="30">
        <f>IF(COUNT(F14:I15)=4,(H14-F14)-(I14-G14),0)</f>
        <v>-8.0000000000000071E-2</v>
      </c>
      <c r="K14" s="20"/>
      <c r="L14" s="75"/>
      <c r="M14" s="88" t="s">
        <v>17</v>
      </c>
      <c r="N14" s="88"/>
      <c r="O14" s="7">
        <v>45462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-8.6393088552915841E-3</v>
      </c>
      <c r="K15" s="20"/>
      <c r="L15" s="75"/>
      <c r="M15" s="89" t="s">
        <v>18</v>
      </c>
      <c r="N15" s="89"/>
      <c r="O15" s="72">
        <v>0.60416666666666663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7.67</v>
      </c>
      <c r="G16" s="4">
        <v>7.8</v>
      </c>
      <c r="H16" s="8">
        <v>7.58</v>
      </c>
      <c r="I16" s="4">
        <v>7.64</v>
      </c>
      <c r="J16" s="32">
        <f>IF(COUNT(F16:I16)=4,(H16-F16)-(I16-G16),0)</f>
        <v>7.0000000000000284E-2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9.5500000000000007</v>
      </c>
      <c r="G17" s="96">
        <v>11.31</v>
      </c>
      <c r="H17" s="94">
        <v>8.66</v>
      </c>
      <c r="I17" s="96">
        <v>8.82</v>
      </c>
      <c r="J17" s="30">
        <f>IF(COUNT(F17:I17)=4,(H17-F17)-(I17-G17),0)</f>
        <v>1.5999999999999996</v>
      </c>
      <c r="K17" s="20"/>
      <c r="L17" s="75"/>
      <c r="M17" s="88" t="s">
        <v>23</v>
      </c>
      <c r="N17" s="88"/>
      <c r="O17" s="7">
        <v>45463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0.16753926701570676</v>
      </c>
      <c r="K18" s="20"/>
      <c r="L18" s="75"/>
      <c r="M18" s="89" t="s">
        <v>24</v>
      </c>
      <c r="N18" s="89"/>
      <c r="O18" s="72">
        <v>0.375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22.48</v>
      </c>
      <c r="G22" s="12">
        <v>22.48</v>
      </c>
      <c r="H22" s="44">
        <f>IF(OR(F22="",G22=""),0,F22-G22)</f>
        <v>0</v>
      </c>
      <c r="I22" s="45">
        <f>IFERROR(ROUND(ABS(J12)+ABS(H22),2),0)</f>
        <v>0.04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994.3</v>
      </c>
      <c r="H23" s="49">
        <f>IF(OR(F23="",G23=""),0,(F23-G23)/G23)</f>
        <v>5.7326762546515593E-3</v>
      </c>
      <c r="I23" s="50">
        <f>IFERROR(ROUND(ABS(J13)+ABS(H23),4),0)</f>
        <v>9.1000000000000004E-3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8.85</v>
      </c>
      <c r="G24" s="115">
        <v>8.84</v>
      </c>
      <c r="H24" s="52">
        <f>IF(OR(F24="",G24=""),0,F24-G24)</f>
        <v>9.9999999999997868E-3</v>
      </c>
      <c r="I24" s="53">
        <f>IFERROR(ROUND(ABS(J14)+ABS(H24),2),0)</f>
        <v>0.09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1.1312217194569894E-3</v>
      </c>
      <c r="I25" s="55">
        <f>IFERROR(ROUND(ABS(J15)+ABS(H25),4),0)</f>
        <v>9.7999999999999997E-3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7.12</v>
      </c>
      <c r="H26" s="56">
        <f>IF(OR(F26="",G26=""),0,F26-G26)</f>
        <v>-0.10000000000000053</v>
      </c>
      <c r="I26" s="127">
        <f>IFERROR(ROUND(ABS(J16)+(ABS(H26)+ABS(H27))/2,2),0)</f>
        <v>0.14000000000000001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10.08</v>
      </c>
      <c r="H27" s="56">
        <f>IF(OR(F27="",G27=""),0,F27-G27)</f>
        <v>-4.0000000000000924E-2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0.26</v>
      </c>
      <c r="H28" s="56">
        <f>IF(OR(F28="",G28=""),0,F28-G28)</f>
        <v>-0.26</v>
      </c>
      <c r="I28" s="57">
        <f>IFERROR(ROUND(ABS(J17)+AVERAGE(ABS(H28),ABS(H29)),2),0)</f>
        <v>2.54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Poor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122.38</v>
      </c>
      <c r="H29" s="58">
        <f>IF(OR(F29="",G29=""),0,F29-G29)</f>
        <v>1.6200000000000045</v>
      </c>
      <c r="I29" s="59">
        <f>IFERROR(ROUND(ABS(J18)+ABS((H29)/G29),4),0)</f>
        <v>0.18079999999999999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2024-06-20T16:55:17Z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