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LYR-Stairstep/DRIFT CALC/"/>
    </mc:Choice>
  </mc:AlternateContent>
  <xr:revisionPtr revIDLastSave="0" documentId="8_{C571BF11-B99A-4765-B602-C5C79A2E4A6C}" xr6:coauthVersionLast="47" xr6:coauthVersionMax="47" xr10:uidLastSave="{00000000-0000-0000-0000-000000000000}"/>
  <bookViews>
    <workbookView xWindow="2175" yWindow="-15870" windowWidth="25440" windowHeight="1539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<sst xmlns="http://schemas.openxmlformats.org/spreadsheetml/2006/main" count="119" uniqueCount="78">
  <si>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</si>
  <si>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</si>
  <si>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</si>
  <si>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</si>
  <si>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</si>
  <si>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</si>
  <si>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</si>
  <si>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</si>
  <si>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</si>
  <si>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</si>
  <si>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</si>
  <si>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</si>
  <si>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</si>
  <si>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</si>
  <si>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</si>
  <si>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</si>
  <si>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</si>
  <si>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</si>
  <si>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</si>
  <si>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</si>
  <si>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</si>
  <si>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</si>
  <si>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</si>
  <si>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</si>
  <si>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</si>
  <si>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</si>
  <si>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</si>
  <si>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</si>
  <si>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</si>
  <si>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</si>
  <si>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</si>
  <si>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</si>
  <si>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</si>
  <si>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</si>
  <si>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</si>
  <si>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</si>
  <si>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</si>
  <si>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</si>
  <si>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</si>
  <si>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</si>
  <si>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</si>
  <si>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</si>
  <si>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</si>
  <si>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</si>
  <si>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</si>
  <si>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</si>
  <si>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</si>
  <si>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</si>
  <si>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</si>
  <si>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</si>
  <si>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</si>
  <si>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</si>
  <si>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</si>
  <si>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</si>
  <si>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</si>
  <si>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</si>
  <si>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</si>
  <si>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</si>
  <si>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</si>
  <si>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</si>
  <si>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</si>
  <si>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</si>
  <si>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</si>
  <si>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</si>
  <si>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</si>
  <si>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</si>
  <si>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</si>
  <si>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</si>
  <si>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</si>
  <si>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</si>
  <si>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</si>
  <si>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</si>
  <si>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</si>
  <si>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</si>
  <si>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THR-17</t>
  </si>
  <si>
    <t>LYS</t>
  </si>
  <si>
    <t>BA</t>
  </si>
  <si>
    <t>THR-24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</si>
</sst>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A7" zoomScaleNormal="100" zoomScaleSheetLayoutView="100" workbookViewId="0">
      <selection activeCell="G30" sqref="G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12.54</v>
      </c>
      <c r="G12" s="2">
        <v>12.5</v>
      </c>
      <c r="H12" s="1">
        <v>12.59</v>
      </c>
      <c r="I12" s="2">
        <v>12.58</v>
      </c>
      <c r="J12" s="26">
        <f>IF(COUNT(F12:I12)=4,(H12-F12)-(I12-G12),0)</f>
        <v>-2.9999999999999361E-2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340</v>
      </c>
      <c r="G13" s="4">
        <v>361.5</v>
      </c>
      <c r="H13" s="3">
        <v>339.8</v>
      </c>
      <c r="I13" s="4">
        <v>340.5</v>
      </c>
      <c r="J13" s="29">
        <f>IF(COUNT(F13:I13)=4,((H13-F13)-(I13-G13))/F13,0)</f>
        <v>6.1176470588235325E-2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5.75</v>
      </c>
      <c r="G14" s="124">
        <v>5.69</v>
      </c>
      <c r="H14" s="122">
        <v>5.79</v>
      </c>
      <c r="I14" s="124">
        <v>5.75</v>
      </c>
      <c r="J14" s="30">
        <f>IF(COUNT(F14:I15)=4,(H14-F14)-(I14-G14),0)</f>
        <v>-1.9999999999999574E-2</v>
      </c>
      <c r="K14" s="20"/>
      <c r="L14" s="75"/>
      <c r="M14" s="118" t="s">
        <v>17</v>
      </c>
      <c r="N14" s="118"/>
      <c r="O14" s="7">
        <v>45338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-3.4782608695651434E-3</v>
      </c>
      <c r="K15" s="20"/>
      <c r="L15" s="75"/>
      <c r="M15" s="117" t="s">
        <v>18</v>
      </c>
      <c r="N15" s="117"/>
      <c r="O15" s="72">
        <v>0.5625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7.47</v>
      </c>
      <c r="G16" s="4">
        <v>7.34</v>
      </c>
      <c r="H16" s="8">
        <v>7.39</v>
      </c>
      <c r="I16" s="4">
        <v>7.46</v>
      </c>
      <c r="J16" s="32">
        <f>IF(COUNT(F16:I16)=4,(H16-F16)-(I16-G16),0)</f>
        <v>-0.20000000000000018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43.74</v>
      </c>
      <c r="G17" s="124">
        <v>44.42</v>
      </c>
      <c r="H17" s="122">
        <v>42.28</v>
      </c>
      <c r="I17" s="124">
        <v>45.26</v>
      </c>
      <c r="J17" s="30">
        <f>IF(COUNT(F17:I17)=4,(H17-F17)-(I17-G17),0)</f>
        <v>-2.2999999999999972</v>
      </c>
      <c r="K17" s="20"/>
      <c r="L17" s="75"/>
      <c r="M17" s="118" t="s">
        <v>23</v>
      </c>
      <c r="N17" s="118"/>
      <c r="O17" s="7">
        <v>45342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-5.2583447645175974E-2</v>
      </c>
      <c r="K18" s="20"/>
      <c r="L18" s="75"/>
      <c r="M18" s="117" t="s">
        <v>24</v>
      </c>
      <c r="N18" s="117"/>
      <c r="O18" s="72">
        <v>0.375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76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20.67</v>
      </c>
      <c r="G22" s="12">
        <v>20.64</v>
      </c>
      <c r="H22" s="44">
        <f>IF(OR(F22="",G22=""),0,F22-G22)</f>
        <v>3.0000000000001137E-2</v>
      </c>
      <c r="I22" s="45">
        <f>IFERROR(ROUND(ABS(J12)+ABS(H22),2),0)</f>
        <v>0.06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1000</v>
      </c>
      <c r="G23" s="13">
        <v>999</v>
      </c>
      <c r="H23" s="49">
        <f>IF(OR(F23="",G23=""),0,(F23-G23)/G23)</f>
        <v>1.001001001001001E-3</v>
      </c>
      <c r="I23" s="50">
        <f>IFERROR(ROUND(ABS(J13)+ABS(H23),4),0)</f>
        <v>6.2199999999999998E-2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Good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9.33</v>
      </c>
      <c r="G24" s="105">
        <v>9.2899999999999991</v>
      </c>
      <c r="H24" s="52">
        <f>IF(OR(F24="",G24=""),0,F24-G24)</f>
        <v>4.0000000000000924E-2</v>
      </c>
      <c r="I24" s="53">
        <f>IFERROR(ROUND(ABS(J14)+ABS(H24),2),0)</f>
        <v>0.06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4.3057050592035448E-3</v>
      </c>
      <c r="I25" s="55">
        <f>IFERROR(ROUND(ABS(J15)+ABS(H25),4),0)</f>
        <v>7.7999999999999996E-3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7.01</v>
      </c>
      <c r="H26" s="56">
        <f>IF(OR(F26="",G26=""),0,F26-G26)</f>
        <v>9.9999999999997868E-3</v>
      </c>
      <c r="I26" s="87">
        <f>IFERROR(ROUND(ABS(J16)+(ABS(H26)+ABS(H27))/2,2),0)</f>
        <v>0.21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Good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10.029999999999999</v>
      </c>
      <c r="H27" s="56">
        <f>IF(OR(F27="",G27=""),0,F27-G27)</f>
        <v>9.9999999999997868E-3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0.03</v>
      </c>
      <c r="H28" s="56">
        <f>IF(OR(F28="",G28=""),0,F28-G28)</f>
        <v>-0.03</v>
      </c>
      <c r="I28" s="57">
        <f>IFERROR(ROUND(ABS(J17)+AVERAGE(ABS(H28),ABS(H29)),2),0)</f>
        <v>2.5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123.63</v>
      </c>
      <c r="H29" s="58">
        <f>IF(OR(F29="",G29=""),0,F29-G29)</f>
        <v>0.37000000000000455</v>
      </c>
      <c r="I29" s="59">
        <f>IFERROR(ROUND(ABS(J18)+ABS((H29)/G29),4),0)</f>
        <v>5.5599999999999997E-2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9D428-15E0-4A3E-A55E-04170C55B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2024-02-20T18:48:49Z</cp:lastPrinted>
  <dcterms:created xsi:type="dcterms:W3CDTF">2018-03-01T17:53:00Z</dcterms:created>
  <dcterms:modified xsi:type="dcterms:W3CDTF">2024-02-20T19:21:49Z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