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1/"/>
    </mc:Choice>
  </mc:AlternateContent>
  <xr:revisionPtr revIDLastSave="38" documentId="8_{69F921D8-7F6D-4FFA-B616-AE4BA065BC67}" xr6:coauthVersionLast="47" xr6:coauthVersionMax="47" xr10:uidLastSave="{1EF67B6B-561F-4DA1-8817-C2990A03BCDB}"/>
  <bookViews>
    <workbookView xWindow="380" yWindow="3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<sst xmlns="http://schemas.openxmlformats.org/spreadsheetml/2006/main" count="119" uniqueCount="77">
  <si>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</si>
  <si>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</si>
  <si>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</si>
  <si>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</si>
  <si>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</si>
  <si>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</si>
  <si>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</si>
  <si>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</si>
  <si>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</si>
  <si>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</si>
  <si>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</si>
  <si>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</si>
  <si>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</si>
  <si>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</si>
  <si>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</si>
  <si>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</si>
  <si>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</si>
  <si>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</si>
  <si>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</si>
  <si>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</si>
  <si>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</si>
  <si>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</si>
  <si>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</si>
  <si>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</si>
  <si>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</si>
  <si>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</si>
  <si>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</si>
  <si>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</si>
  <si>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</si>
  <si>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</si>
  <si>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</si>
  <si>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</si>
  <si>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</si>
  <si>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</si>
  <si>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</si>
  <si>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</si>
  <si>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</si>
  <si>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</si>
  <si>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</si>
  <si>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</si>
  <si>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</si>
  <si>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</si>
  <si>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</si>
  <si>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</si>
  <si>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</si>
  <si>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</si>
  <si>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</si>
  <si>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</si>
  <si>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</si>
  <si>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</si>
  <si>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</si>
  <si>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</si>
  <si>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</si>
  <si>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</si>
  <si>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</si>
  <si>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</si>
  <si>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</si>
  <si>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</si>
  <si>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</si>
  <si>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</si>
  <si>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</si>
  <si>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</si>
  <si>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</si>
  <si>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</si>
  <si>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</si>
  <si>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</si>
  <si>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</si>
  <si>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</si>
  <si>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</si>
  <si>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</si>
  <si>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</si>
  <si>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</si>
  <si>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</si>
  <si>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</si>
  <si>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CDFW</t>
  </si>
  <si>
    <t>Arnold</t>
  </si>
  <si>
    <t>Linarez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</si>
</sst>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M13" sqref="M13:N13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9.66</v>
      </c>
      <c r="G12" s="2">
        <v>9.6999999999999993</v>
      </c>
      <c r="H12" s="1">
        <v>10.32</v>
      </c>
      <c r="I12" s="2">
        <v>10.4</v>
      </c>
      <c r="J12" s="26">
        <f>IF(COUNT(F12:I12)=4,(H12-F12)-(I12-G12),0)</f>
        <v>-4.0000000000000924E-2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7285</v>
      </c>
      <c r="G13" s="4">
        <v>7208</v>
      </c>
      <c r="H13" s="3">
        <v>7434</v>
      </c>
      <c r="I13" s="4">
        <v>7332</v>
      </c>
      <c r="J13" s="29">
        <f>IF(COUNT(F13:I13)=4,((H13-F13)-(I13-G13))/F13,0)</f>
        <v>3.4317089910775567E-3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9.41</v>
      </c>
      <c r="G14" s="96">
        <v>9.07</v>
      </c>
      <c r="H14" s="94">
        <v>9.3800000000000008</v>
      </c>
      <c r="I14" s="96">
        <v>9.17</v>
      </c>
      <c r="J14" s="30">
        <f>IF(COUNT(F14:I15)=4,(H14-F14)-(I14-G14),0)</f>
        <v>-0.12999999999999901</v>
      </c>
      <c r="K14" s="20"/>
      <c r="L14" s="75"/>
      <c r="M14" s="88" t="s">
        <v>17</v>
      </c>
      <c r="N14" s="88"/>
      <c r="O14" s="7">
        <v>44547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-1.3815090329436664E-2</v>
      </c>
      <c r="K15" s="20"/>
      <c r="L15" s="75"/>
      <c r="M15" s="89" t="s">
        <v>18</v>
      </c>
      <c r="N15" s="89"/>
      <c r="O15" s="72">
        <v>0.44513888888888892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/>
      <c r="G16" s="4"/>
      <c r="H16" s="8"/>
      <c r="I16" s="4"/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17.899999999999999</v>
      </c>
      <c r="G17" s="96">
        <v>17.29</v>
      </c>
      <c r="H17" s="94">
        <v>15.17</v>
      </c>
      <c r="I17" s="96">
        <v>15.15</v>
      </c>
      <c r="J17" s="30">
        <f>IF(COUNT(F17:I17)=4,(H17-F17)-(I17-G17),0)</f>
        <v>-0.58999999999999986</v>
      </c>
      <c r="K17" s="20"/>
      <c r="L17" s="75"/>
      <c r="M17" s="88" t="s">
        <v>23</v>
      </c>
      <c r="N17" s="88"/>
      <c r="O17" s="7"/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-3.2960893854748596E-2</v>
      </c>
      <c r="K18" s="20"/>
      <c r="L18" s="75"/>
      <c r="M18" s="89" t="s">
        <v>24</v>
      </c>
      <c r="N18" s="89"/>
      <c r="O18" s="72">
        <v>44912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20.93</v>
      </c>
      <c r="G22" s="12">
        <v>20.92</v>
      </c>
      <c r="H22" s="44">
        <f>IF(OR(F22="",G22=""),0,F22-G22)</f>
        <v>9.9999999999980105E-3</v>
      </c>
      <c r="I22" s="45">
        <f>IFERROR(ROUND(ABS(J12)+ABS(H22),2),0)</f>
        <v>0.05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12885</v>
      </c>
      <c r="H23" s="49">
        <f>IF(OR(F23="",G23=""),0,(F23-G23)/G23)</f>
        <v>3.8804811796662784E-4</v>
      </c>
      <c r="I23" s="50">
        <f>IFERROR(ROUND(ABS(J13)+ABS(H23),4),0)</f>
        <v>3.8E-3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9.32</v>
      </c>
      <c r="G24" s="115">
        <v>9.61</v>
      </c>
      <c r="H24" s="52">
        <f>IF(OR(F24="",G24=""),0,F24-G24)</f>
        <v>-0.28999999999999915</v>
      </c>
      <c r="I24" s="53">
        <f>IFERROR(ROUND(ABS(J14)+ABS(H24),2),0)</f>
        <v>0.42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-3.0176899063475461E-2</v>
      </c>
      <c r="I25" s="55">
        <f>IFERROR(ROUND(ABS(J15)+ABS(H25),4),0)</f>
        <v>4.3999999999999997E-2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/>
      <c r="G26" s="13"/>
      <c r="H26" s="56">
        <f>IF(OR(F26="",G26=""),0,F26-G26)</f>
        <v>0</v>
      </c>
      <c r="I26" s="127">
        <f>IFERROR(ROUND(ABS(J16)+(ABS(H26)+ABS(H27))/2,2),0)</f>
        <v>0</v>
      </c>
      <c r="J26" s="108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/>
      <c r="G27" s="13"/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-0.12</v>
      </c>
      <c r="H28" s="56">
        <f>IF(OR(F28="",G28=""),0,F28-G28)</f>
        <v>0.12</v>
      </c>
      <c r="I28" s="57">
        <f>IFERROR(ROUND(ABS(J17)+AVERAGE(ABS(H28),ABS(H29)),2),0)</f>
        <v>1.1499999999999999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125</v>
      </c>
      <c r="H29" s="58">
        <f>IF(OR(F29="",G29=""),0,F29-G29)</f>
        <v>-1</v>
      </c>
      <c r="I29" s="59">
        <f>IFERROR(ROUND(ABS(J18)+ABS((H29)/G29),4),0)</f>
        <v>4.1000000000000002E-2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42DE8CE5-8730-42B5-9C0A-DBA4826AD5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2023-12-04T23:30:20Z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