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3" documentId="8_{1D867AFE-390A-4623-B95A-F7D9F9DD8217}" xr6:coauthVersionLast="47" xr6:coauthVersionMax="47" xr10:uidLastSave="{F58AEBA5-923F-4A33-B9BB-DB2848F6C858}"/>
  <bookViews>
    <workbookView xWindow="760" yWindow="76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<sst xmlns="http://schemas.openxmlformats.org/spreadsheetml/2006/main" count="119" uniqueCount="78">
  <si>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</si>
  <si>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</si>
  <si>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</si>
  <si>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</si>
  <si>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</si>
  <si>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</si>
  <si>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</si>
  <si>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</si>
  <si>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</si>
  <si>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</si>
  <si>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</si>
  <si>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</si>
  <si>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</si>
  <si>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</si>
  <si>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</si>
  <si>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</si>
  <si>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</si>
  <si>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</si>
  <si>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</si>
  <si>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</si>
  <si>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</si>
  <si>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</si>
  <si>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</si>
  <si>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</si>
  <si>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</si>
  <si>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</si>
  <si>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</si>
  <si>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</si>
  <si>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</si>
  <si>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</si>
  <si>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</si>
  <si>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</si>
  <si>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</si>
  <si>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</si>
  <si>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</si>
  <si>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</si>
  <si>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</si>
  <si>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</si>
  <si>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</si>
  <si>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</si>
  <si>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</si>
  <si>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</si>
  <si>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</si>
  <si>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</si>
  <si>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</si>
  <si>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</si>
  <si>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</si>
  <si>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</si>
  <si>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</si>
  <si>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</si>
  <si>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</si>
  <si>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</si>
  <si>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</si>
  <si>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</si>
  <si>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</si>
  <si>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</si>
  <si>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</si>
  <si>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</si>
  <si>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</si>
  <si>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</si>
  <si>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</si>
  <si>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</si>
  <si>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</si>
  <si>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</si>
  <si>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</si>
  <si>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</si>
  <si>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</si>
  <si>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</si>
  <si>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</si>
  <si>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</si>
  <si>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</si>
  <si>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</si>
  <si>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</si>
  <si>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</si>
  <si>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THR-13</t>
  </si>
  <si>
    <t>Arnold</t>
  </si>
  <si>
    <t>Armstrong</t>
  </si>
  <si>
    <t>THR-17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</si>
</sst>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7" zoomScale="120" zoomScaleNormal="120" zoomScaleSheetLayoutView="100" workbookViewId="0">
      <selection activeCell="E21" sqref="E21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20.74</v>
      </c>
      <c r="G12" s="2">
        <v>20.76</v>
      </c>
      <c r="H12" s="1">
        <v>20.83</v>
      </c>
      <c r="I12" s="2">
        <v>20.87</v>
      </c>
      <c r="J12" s="26">
        <f>IF(COUNT(F12:I12)=4,(H12-F12)-(I12-G12),0)</f>
        <v>-1.9999999999999574E-2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14050</v>
      </c>
      <c r="G13" s="4">
        <v>13895</v>
      </c>
      <c r="H13" s="3">
        <v>14096</v>
      </c>
      <c r="I13" s="4">
        <v>13884</v>
      </c>
      <c r="J13" s="29">
        <f>IF(COUNT(F13:I13)=4,((H13-F13)-(I13-G13))/F13,0)</f>
        <v>4.0569395017793592E-3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6.64</v>
      </c>
      <c r="G14" s="124">
        <v>6.71</v>
      </c>
      <c r="H14" s="122">
        <v>6.86</v>
      </c>
      <c r="I14" s="124">
        <v>6.87</v>
      </c>
      <c r="J14" s="30">
        <f>IF(COUNT(F14:I15)=4,(H14-F14)-(I14-G14),0)</f>
        <v>6.0000000000000497E-2</v>
      </c>
      <c r="K14" s="20"/>
      <c r="L14" s="75"/>
      <c r="M14" s="118" t="s">
        <v>17</v>
      </c>
      <c r="N14" s="118"/>
      <c r="O14" s="7">
        <v>44742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9.0361445783133289E-3</v>
      </c>
      <c r="K15" s="20"/>
      <c r="L15" s="75"/>
      <c r="M15" s="117" t="s">
        <v>18</v>
      </c>
      <c r="N15" s="117"/>
      <c r="O15" s="72"/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</v>
      </c>
      <c r="G16" s="4">
        <v>7.35</v>
      </c>
      <c r="H16" s="8">
        <v>7.53</v>
      </c>
      <c r="I16" s="4">
        <v>7.39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12.95</v>
      </c>
      <c r="G17" s="124">
        <v>12.6</v>
      </c>
      <c r="H17" s="122">
        <v>11.02</v>
      </c>
      <c r="I17" s="124">
        <v>11.52</v>
      </c>
      <c r="J17" s="30">
        <f>IF(COUNT(F17:I17)=4,(H17-F17)-(I17-G17),0)</f>
        <v>-0.84999999999999964</v>
      </c>
      <c r="K17" s="20"/>
      <c r="L17" s="75"/>
      <c r="M17" s="118" t="s">
        <v>23</v>
      </c>
      <c r="N17" s="118"/>
      <c r="O17" s="7">
        <v>44743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-6.5637065637065617E-2</v>
      </c>
      <c r="K18" s="20"/>
      <c r="L18" s="75"/>
      <c r="M18" s="117" t="s">
        <v>24</v>
      </c>
      <c r="N18" s="117"/>
      <c r="O18" s="72">
        <v>0.57638888888888895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22.19</v>
      </c>
      <c r="G22" s="12">
        <v>22.19</v>
      </c>
      <c r="H22" s="44">
        <f>IF(OR(F22="",G22=""),0,F22-G22)</f>
        <v>0</v>
      </c>
      <c r="I22" s="45">
        <f>IFERROR(ROUND(ABS(J12)+ABS(H22),2),0)</f>
        <v>0.02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13128</v>
      </c>
      <c r="H23" s="49">
        <f>IF(OR(F23="",G23=""),0,(F23-G23)/G23)</f>
        <v>-1.8129189518586226E-2</v>
      </c>
      <c r="I23" s="50">
        <f>IFERROR(ROUND(ABS(J13)+ABS(H23),4),0)</f>
        <v>2.2200000000000001E-2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8.69</v>
      </c>
      <c r="G24" s="105">
        <v>8.7200000000000006</v>
      </c>
      <c r="H24" s="52">
        <f>IF(OR(F24="",G24=""),0,F24-G24)</f>
        <v>-3.0000000000001137E-2</v>
      </c>
      <c r="I24" s="53">
        <f>IFERROR(ROUND(ABS(J14)+ABS(H24),2),0)</f>
        <v>0.09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-3.4403669724771945E-3</v>
      </c>
      <c r="I25" s="55">
        <f>IFERROR(ROUND(ABS(J15)+ABS(H25),4),0)</f>
        <v>1.2500000000000001E-2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9.9499999999999993</v>
      </c>
      <c r="H27" s="56">
        <f>IF(OR(F27="",G27=""),0,F27-G27)</f>
        <v>0.10000000000000142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0.09</v>
      </c>
      <c r="H28" s="56">
        <f>IF(OR(F28="",G28=""),0,F28-G28)</f>
        <v>-0.09</v>
      </c>
      <c r="I28" s="57">
        <f>IFERROR(ROUND(ABS(J17)+AVERAGE(ABS(H28),ABS(H29)),2),0)</f>
        <v>2.2999999999999998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121.2</v>
      </c>
      <c r="H29" s="58">
        <f>IF(OR(F29="",G29=""),0,F29-G29)</f>
        <v>2.7999999999999972</v>
      </c>
      <c r="I29" s="59">
        <f>IFERROR(ROUND(ABS(J18)+ABS((H29)/G29),4),0)</f>
        <v>8.8700000000000001E-2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FAB719-31AB-4272-BD0E-7EA98A8BC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