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2/"/>
    </mc:Choice>
  </mc:AlternateContent>
  <xr:revisionPtr revIDLastSave="0" documentId="8_{101D1438-8A6B-41D0-AFF8-DC408392DC83}" xr6:coauthVersionLast="47" xr6:coauthVersionMax="47" xr10:uidLastSave="{00000000-0000-0000-0000-000000000000}"/>
  <bookViews>
    <workbookView xWindow="228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<sst xmlns="http://schemas.openxmlformats.org/spreadsheetml/2006/main" count="119" uniqueCount="79">
  <si>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</si>
  <si>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</si>
  <si>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</si>
  <si>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</si>
  <si>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</si>
  <si>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</si>
  <si>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</si>
  <si>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</si>
  <si>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</si>
  <si>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</si>
  <si>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</si>
  <si>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</si>
  <si>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</si>
  <si>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</si>
  <si>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</si>
  <si>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</si>
  <si>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</si>
  <si>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</si>
  <si>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</si>
  <si>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</si>
  <si>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</si>
  <si>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</si>
  <si>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</si>
  <si>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</si>
  <si>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</si>
  <si>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</si>
  <si>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</si>
  <si>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</si>
  <si>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</si>
  <si>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</si>
  <si>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</si>
  <si>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</si>
  <si>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</si>
  <si>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</si>
  <si>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</si>
  <si>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</si>
  <si>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</si>
  <si>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</si>
  <si>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</si>
  <si>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</si>
  <si>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</si>
  <si>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</si>
  <si>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</si>
  <si>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</si>
  <si>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</si>
  <si>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</si>
  <si>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</si>
  <si>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</si>
  <si>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</si>
  <si>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</si>
  <si>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</si>
  <si>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</si>
  <si>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</si>
  <si>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</si>
  <si>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</si>
  <si>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</si>
  <si>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</si>
  <si>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</si>
  <si>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</si>
  <si>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</si>
  <si>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</si>
  <si>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</si>
  <si>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</si>
  <si>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</si>
  <si>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</si>
  <si>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</si>
  <si>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</si>
  <si>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</si>
  <si>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</si>
  <si>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</si>
  <si>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</si>
  <si>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</si>
  <si>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</si>
  <si>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</si>
  <si>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THR-19</t>
  </si>
  <si>
    <t>Arnold</t>
  </si>
  <si>
    <t>Armstrong</t>
  </si>
  <si>
    <t>THR-21</t>
  </si>
  <si>
    <t>Poier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</si>
</sst>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7" zoomScale="120" zoomScaleNormal="120" zoomScaleSheetLayoutView="100" workbookViewId="0">
      <selection activeCell="O19" sqref="O1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13.86</v>
      </c>
      <c r="G12" s="2">
        <v>13.96</v>
      </c>
      <c r="H12" s="1">
        <v>14.33</v>
      </c>
      <c r="I12" s="2">
        <v>14.29</v>
      </c>
      <c r="J12" s="26">
        <f>IF(COUNT(F12:I12)=4,(H12-F12)-(I12-G12),0)</f>
        <v>0.14000000000000234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9058</v>
      </c>
      <c r="G13" s="4">
        <v>8946</v>
      </c>
      <c r="H13" s="3">
        <v>9070</v>
      </c>
      <c r="I13" s="4">
        <v>8965</v>
      </c>
      <c r="J13" s="29">
        <f>IF(COUNT(F13:I13)=4,((H13-F13)-(I13-G13))/F13,0)</f>
        <v>-7.7279752704791343E-4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12.14</v>
      </c>
      <c r="G14" s="96">
        <v>12.12</v>
      </c>
      <c r="H14" s="94">
        <v>12.09</v>
      </c>
      <c r="I14" s="96">
        <v>12.07</v>
      </c>
      <c r="J14" s="30">
        <f>IF(COUNT(F14:I15)=4,(H14-F14)-(I14-G14),0)</f>
        <v>-1.7763568394002505E-15</v>
      </c>
      <c r="K14" s="20"/>
      <c r="L14" s="75"/>
      <c r="M14" s="88" t="s">
        <v>17</v>
      </c>
      <c r="N14" s="88"/>
      <c r="O14" s="7">
        <v>44882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-1.4632263915982293E-16</v>
      </c>
      <c r="K15" s="20"/>
      <c r="L15" s="75"/>
      <c r="M15" s="89" t="s">
        <v>18</v>
      </c>
      <c r="N15" s="89"/>
      <c r="O15" s="72">
        <v>0.58402777777777781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7.65</v>
      </c>
      <c r="G16" s="4">
        <v>7.95</v>
      </c>
      <c r="H16" s="8">
        <v>7.95</v>
      </c>
      <c r="I16" s="4">
        <v>7.95</v>
      </c>
      <c r="J16" s="32">
        <f>IF(COUNT(F16:I16)=4,(H16-F16)-(I16-G16),0)</f>
        <v>0.29999999999999982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13.18</v>
      </c>
      <c r="G17" s="96">
        <v>7.06</v>
      </c>
      <c r="H17" s="94">
        <v>12.72</v>
      </c>
      <c r="I17" s="96">
        <v>11.1</v>
      </c>
      <c r="J17" s="30">
        <f>IF(COUNT(F17:I17)=4,(H17-F17)-(I17-G17),0)</f>
        <v>-4.4999999999999991</v>
      </c>
      <c r="K17" s="20"/>
      <c r="L17" s="75"/>
      <c r="M17" s="88" t="s">
        <v>23</v>
      </c>
      <c r="N17" s="88"/>
      <c r="O17" s="7">
        <v>44883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-0.34142640364188159</v>
      </c>
      <c r="K18" s="20"/>
      <c r="L18" s="75"/>
      <c r="M18" s="89" t="s">
        <v>24</v>
      </c>
      <c r="N18" s="89"/>
      <c r="O18" s="72">
        <v>0.39583333333333331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19.7</v>
      </c>
      <c r="G22" s="12">
        <v>19.7</v>
      </c>
      <c r="H22" s="44">
        <f>IF(OR(F22="",G22=""),0,F22-G22)</f>
        <v>0</v>
      </c>
      <c r="I22" s="45">
        <f>IFERROR(ROUND(ABS(J12)+ABS(H22),2),0)</f>
        <v>0.14000000000000001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12922</v>
      </c>
      <c r="H23" s="49">
        <f>IF(OR(F23="",G23=""),0,(F23-G23)/G23)</f>
        <v>-2.4763968425940259E-3</v>
      </c>
      <c r="I23" s="50">
        <f>IFERROR(ROUND(ABS(J13)+ABS(H23),4),0)</f>
        <v>3.2000000000000002E-3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9.5500000000000007</v>
      </c>
      <c r="G24" s="115">
        <v>9.56</v>
      </c>
      <c r="H24" s="52">
        <f>IF(OR(F24="",G24=""),0,F24-G24)</f>
        <v>-9.9999999999997868E-3</v>
      </c>
      <c r="I24" s="53">
        <f>IFERROR(ROUND(ABS(J14)+ABS(H24),2),0)</f>
        <v>0.01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-1.046025104602488E-3</v>
      </c>
      <c r="I25" s="55">
        <f>IFERROR(ROUND(ABS(J15)+ABS(H25),4),0)</f>
        <v>1E-3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7.04</v>
      </c>
      <c r="H26" s="56">
        <f>IF(OR(F26="",G26=""),0,F26-G26)</f>
        <v>-2.0000000000000462E-2</v>
      </c>
      <c r="I26" s="127">
        <f>IFERROR(ROUND(ABS(J16)+(ABS(H26)+ABS(H27))/2,2),0)</f>
        <v>0.39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Good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10.19</v>
      </c>
      <c r="H27" s="56">
        <f>IF(OR(F27="",G27=""),0,F27-G27)</f>
        <v>-0.15000000000000036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0.06</v>
      </c>
      <c r="H28" s="56">
        <f>IF(OR(F28="",G28=""),0,F28-G28)</f>
        <v>-0.06</v>
      </c>
      <c r="I28" s="57">
        <f>IFERROR(ROUND(ABS(J17)+AVERAGE(ABS(H28),ABS(H29)),2),0)</f>
        <v>4.53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Max. Limit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0.34139999999999998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D5336DFC-90F0-4919-94DC-3654D8EA1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2022-12-28T21:59:35Z</cp:lastPrinted>
  <dcterms:created xsi:type="dcterms:W3CDTF">2018-03-01T17:53:00Z</dcterms:created>
  <dcterms:modified xsi:type="dcterms:W3CDTF">2023-12-05T20:38:40Z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