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MTRB/Drift Calculations/2023/"/>
    </mc:Choice>
  </mc:AlternateContent>
  <xr:revisionPtr revIDLastSave="0" documentId="8_{CC795698-DA83-4A9B-810D-BC17105E029B}" xr6:coauthVersionLast="47" xr6:coauthVersionMax="47" xr10:uidLastSave="{00000000-0000-0000-0000-000000000000}"/>
  <bookViews>
    <workbookView xWindow="9140" yWindow="6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<sst xmlns="http://schemas.openxmlformats.org/spreadsheetml/2006/main" count="119" uniqueCount="78">
  <si>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</si>
  <si>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</si>
  <si>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</si>
  <si>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</si>
  <si>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</si>
  <si>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</si>
  <si>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</si>
  <si>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</si>
  <si>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</si>
  <si>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</si>
  <si>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</si>
  <si>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</si>
  <si>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</si>
  <si>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</si>
  <si>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</si>
  <si>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</si>
  <si>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</si>
  <si>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</si>
  <si>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</si>
  <si>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</si>
  <si>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</si>
  <si>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</si>
  <si>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</si>
  <si>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</si>
  <si>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</si>
  <si>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</si>
  <si>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</si>
  <si>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</si>
  <si>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</si>
  <si>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</si>
  <si>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</si>
  <si>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</si>
  <si>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</si>
  <si>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</si>
  <si>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</si>
  <si>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</si>
  <si>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</si>
  <si>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</si>
  <si>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</si>
  <si>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</si>
  <si>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</si>
  <si>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</si>
  <si>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</si>
  <si>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</si>
  <si>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</si>
  <si>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</si>
  <si>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</si>
  <si>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</si>
  <si>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</si>
  <si>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</si>
  <si>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</si>
  <si>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</si>
  <si>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</si>
  <si>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</si>
  <si>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</si>
  <si>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</si>
  <si>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</si>
  <si>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</si>
  <si>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</si>
  <si>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</si>
  <si>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</si>
  <si>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</si>
  <si>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</si>
  <si>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</si>
  <si>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</si>
  <si>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</si>
  <si>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</si>
  <si>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</si>
  <si>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</si>
  <si>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</si>
  <si>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</si>
  <si>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</si>
  <si>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</si>
  <si>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</si>
  <si>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</si>
  <si>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TRB</t>
  </si>
  <si>
    <t>Poier</t>
  </si>
  <si>
    <t>THR-10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</si>
</sst>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0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9.83</v>
      </c>
      <c r="G12" s="2">
        <v>9.82</v>
      </c>
      <c r="H12" s="1">
        <v>10.3</v>
      </c>
      <c r="I12" s="2">
        <v>10.34</v>
      </c>
      <c r="J12" s="26">
        <f>IF(COUNT(F12:I12)=4,(H12-F12)-(I12-G12),0)</f>
        <v>-4.9999999999998934E-2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795</v>
      </c>
      <c r="G13" s="4">
        <v>798</v>
      </c>
      <c r="H13" s="3">
        <v>801</v>
      </c>
      <c r="I13" s="4">
        <v>802</v>
      </c>
      <c r="J13" s="29">
        <f>IF(COUNT(F13:I13)=4,((H13-F13)-(I13-G13))/F13,0)</f>
        <v>2.5157232704402514E-3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10.71</v>
      </c>
      <c r="G14" s="96">
        <v>10.7</v>
      </c>
      <c r="H14" s="94">
        <v>10.7</v>
      </c>
      <c r="I14" s="96">
        <v>10.7</v>
      </c>
      <c r="J14" s="30">
        <f>IF(COUNT(F14:I15)=4,(H14-F14)-(I14-G14),0)</f>
        <v>-1.0000000000001563E-2</v>
      </c>
      <c r="K14" s="20"/>
      <c r="L14" s="75"/>
      <c r="M14" s="88" t="s">
        <v>17</v>
      </c>
      <c r="N14" s="88"/>
      <c r="O14" s="7">
        <v>44945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-9.3370681605990311E-4</v>
      </c>
      <c r="K15" s="20"/>
      <c r="L15" s="75"/>
      <c r="M15" s="89" t="s">
        <v>18</v>
      </c>
      <c r="N15" s="89"/>
      <c r="O15" s="72">
        <v>1115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7.85</v>
      </c>
      <c r="G16" s="4">
        <v>7.57</v>
      </c>
      <c r="H16" s="8">
        <v>7.95</v>
      </c>
      <c r="I16" s="4">
        <v>7.57</v>
      </c>
      <c r="J16" s="32">
        <f>IF(COUNT(F16:I16)=4,(H16-F16)-(I16-G16),0)</f>
        <v>0.10000000000000053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117.41</v>
      </c>
      <c r="G17" s="96">
        <v>100.4</v>
      </c>
      <c r="H17" s="94">
        <v>132.1</v>
      </c>
      <c r="I17" s="96">
        <v>114.5</v>
      </c>
      <c r="J17" s="30">
        <f>IF(COUNT(F17:I17)=4,(H17-F17)-(I17-G17),0)</f>
        <v>0.59000000000000341</v>
      </c>
      <c r="K17" s="20"/>
      <c r="L17" s="75"/>
      <c r="M17" s="88" t="s">
        <v>23</v>
      </c>
      <c r="N17" s="88"/>
      <c r="O17" s="7">
        <v>44945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5.0251256281407331E-3</v>
      </c>
      <c r="K18" s="20"/>
      <c r="L18" s="75"/>
      <c r="M18" s="89" t="s">
        <v>24</v>
      </c>
      <c r="N18" s="89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19.670000000000002</v>
      </c>
      <c r="G22" s="12">
        <v>19.670000000000002</v>
      </c>
      <c r="H22" s="44">
        <f>IF(OR(F22="",G22=""),0,F22-G22)</f>
        <v>0</v>
      </c>
      <c r="I22" s="45">
        <f>IFERROR(ROUND(ABS(J12)+ABS(H22),2),0)</f>
        <v>0.05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24820</v>
      </c>
      <c r="G23" s="13">
        <v>24828</v>
      </c>
      <c r="H23" s="49">
        <f>IF(OR(F23="",G23=""),0,(F23-G23)/G23)</f>
        <v>-3.2221685194135655E-4</v>
      </c>
      <c r="I23" s="50">
        <f>IFERROR(ROUND(ABS(J13)+ABS(H23),4),0)</f>
        <v>2.8E-3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9.66</v>
      </c>
      <c r="G24" s="115">
        <v>9.69</v>
      </c>
      <c r="H24" s="52">
        <f>IF(OR(F24="",G24=""),0,F24-G24)</f>
        <v>-2.9999999999999361E-2</v>
      </c>
      <c r="I24" s="53">
        <f>IFERROR(ROUND(ABS(J14)+ABS(H24),2),0)</f>
        <v>0.04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-3.0959752321980767E-3</v>
      </c>
      <c r="I25" s="55">
        <f>IFERROR(ROUND(ABS(J15)+ABS(H25),4),0)</f>
        <v>4.0000000000000001E-3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127">
        <f>IFERROR(ROUND(ABS(J16)+(ABS(H26)+ABS(H27))/2,2),0)</f>
        <v>0.17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10.09</v>
      </c>
      <c r="H27" s="56">
        <f>IF(OR(F27="",G27=""),0,F27-G27)</f>
        <v>-5.0000000000000711E-2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0.67</v>
      </c>
      <c r="H28" s="56">
        <f>IF(OR(F28="",G28=""),0,F28-G28)</f>
        <v>-0.67</v>
      </c>
      <c r="I28" s="57">
        <f>IFERROR(ROUND(ABS(J17)+AVERAGE(ABS(H28),ABS(H29)),2),0)</f>
        <v>1.96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121.94</v>
      </c>
      <c r="H29" s="58">
        <f>IF(OR(F29="",G29=""),0,F29-G29)</f>
        <v>2.0600000000000023</v>
      </c>
      <c r="I29" s="59">
        <f>IFERROR(ROUND(ABS(J18)+ABS((H29)/G29),4),0)</f>
        <v>2.1899999999999999E-2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6E77A16-8548-4339-956D-7FAE78460E64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2023-12-26T20:55:55Z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