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C/Drift Calculations/2024/"/>
    </mc:Choice>
  </mc:AlternateContent>
  <xr:revisionPtr revIDLastSave="0" documentId="8_{041DBE3D-8DD0-4158-858C-419F775F24ED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<sst xmlns="http://schemas.openxmlformats.org/spreadsheetml/2006/main" count="120" uniqueCount="80">
  <si>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</si>
  <si>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</si>
  <si>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</si>
  <si>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</si>
  <si>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</si>
  <si>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</si>
  <si>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</si>
  <si>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</si>
  <si>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</si>
  <si>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</si>
  <si>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</si>
  <si>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</si>
  <si>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</si>
  <si>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</si>
  <si>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</si>
  <si>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</si>
  <si>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</si>
  <si>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</si>
  <si>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</si>
  <si>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</si>
  <si>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</si>
  <si>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</si>
  <si>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</si>
  <si>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</si>
  <si>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</si>
  <si>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</si>
  <si>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</si>
  <si>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</si>
  <si>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</si>
  <si>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</si>
  <si>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</si>
  <si>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</si>
  <si>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</si>
  <si>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</si>
  <si>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</si>
  <si>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</si>
  <si>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</si>
  <si>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</si>
  <si>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</si>
  <si>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</si>
  <si>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</si>
  <si>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</si>
  <si>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</si>
  <si>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</si>
  <si>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</si>
  <si>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</si>
  <si>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</si>
  <si>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</si>
  <si>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</si>
  <si>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</si>
  <si>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</si>
  <si>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</si>
  <si>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</si>
  <si>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</si>
  <si>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</si>
  <si>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</si>
  <si>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</si>
  <si>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</si>
  <si>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</si>
  <si>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</si>
  <si>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</si>
  <si>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</si>
  <si>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</si>
  <si>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</si>
  <si>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</si>
  <si>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</si>
  <si>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</si>
  <si>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</si>
  <si>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</si>
  <si>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</si>
  <si>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</si>
  <si>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</si>
  <si>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</si>
  <si>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</si>
  <si>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THR-18</t>
  </si>
  <si>
    <t>TRC</t>
  </si>
  <si>
    <t>KP</t>
  </si>
  <si>
    <t>THR-24</t>
  </si>
  <si>
    <t>MO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</si>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</sst>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4" zoomScaleNormal="100" zoomScaleSheetLayoutView="100" workbookViewId="0">
      <selection activeCell="H29" sqref="H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13.09</v>
      </c>
      <c r="G12" s="2">
        <v>13.13</v>
      </c>
      <c r="H12" s="1">
        <v>12.95</v>
      </c>
      <c r="I12" s="2">
        <v>13.05</v>
      </c>
      <c r="J12" s="26">
        <f>IF(COUNT(F12:I12)=4,(H12-F12)-(I12-G12),0)</f>
        <v>-6.0000000000000497E-2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893</v>
      </c>
      <c r="G13" s="4">
        <v>889</v>
      </c>
      <c r="H13" s="3">
        <v>893</v>
      </c>
      <c r="I13" s="4">
        <v>890</v>
      </c>
      <c r="J13" s="29">
        <f>IF(COUNT(F13:I13)=4,((H13-F13)-(I13-G13))/F13,0)</f>
        <v>-1.1198208286674132E-3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8.85</v>
      </c>
      <c r="G14" s="124">
        <v>8.7899999999999991</v>
      </c>
      <c r="H14" s="122">
        <v>8.93</v>
      </c>
      <c r="I14" s="124">
        <v>8.7899999999999991</v>
      </c>
      <c r="J14" s="30">
        <f>IF(COUNT(F14:I15)=4,(H14-F14)-(I14-G14),0)</f>
        <v>8.0000000000000071E-2</v>
      </c>
      <c r="K14" s="20"/>
      <c r="L14" s="75"/>
      <c r="M14" s="118" t="s">
        <v>17</v>
      </c>
      <c r="N14" s="118"/>
      <c r="O14" s="7">
        <v>45362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9.039548022598879E-3</v>
      </c>
      <c r="K15" s="20"/>
      <c r="L15" s="75"/>
      <c r="M15" s="117" t="s">
        <v>18</v>
      </c>
      <c r="N15" s="117"/>
      <c r="O15" s="72">
        <v>0.4201388888888889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7.65</v>
      </c>
      <c r="G16" s="4">
        <v>7.66</v>
      </c>
      <c r="H16" s="8">
        <v>7.67</v>
      </c>
      <c r="I16" s="4">
        <v>7.64</v>
      </c>
      <c r="J16" s="32">
        <f>IF(COUNT(F16:I16)=4,(H16-F16)-(I16-G16),0)</f>
        <v>4.0000000000000036E-2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52</v>
      </c>
      <c r="G17" s="124">
        <v>52.4</v>
      </c>
      <c r="H17" s="122">
        <v>50.34</v>
      </c>
      <c r="I17" s="124">
        <v>52.22</v>
      </c>
      <c r="J17" s="30">
        <f>IF(COUNT(F17:I17)=4,(H17-F17)-(I17-G17),0)</f>
        <v>-1.4799999999999969</v>
      </c>
      <c r="K17" s="20"/>
      <c r="L17" s="75"/>
      <c r="M17" s="118" t="s">
        <v>23</v>
      </c>
      <c r="N17" s="118"/>
      <c r="O17" s="7">
        <v>45363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-2.8461538461538403E-2</v>
      </c>
      <c r="K18" s="20"/>
      <c r="L18" s="75"/>
      <c r="M18" s="117" t="s">
        <v>24</v>
      </c>
      <c r="N18" s="117"/>
      <c r="O18" s="72">
        <v>0.70833333333333337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20.34</v>
      </c>
      <c r="G22" s="12">
        <v>20.350000000000001</v>
      </c>
      <c r="H22" s="44">
        <f>IF(OR(F22="",G22=""),0,F22-G22)</f>
        <v>-1.0000000000001563E-2</v>
      </c>
      <c r="I22" s="45">
        <f>IFERROR(ROUND(ABS(J12)+ABS(H22),2),0)</f>
        <v>7.0000000000000007E-2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10000</v>
      </c>
      <c r="G23" s="13">
        <v>10016.1</v>
      </c>
      <c r="H23" s="49" t="s">
        <v>79</v>
      </c>
      <c r="I23" s="50">
        <f>IFERROR(ROUND(ABS(J13)+ABS(H23),4),0)</f>
        <v>0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9.34</v>
      </c>
      <c r="G24" s="105">
        <v>9.24</v>
      </c>
      <c r="H24" s="52">
        <f>IF(OR(F24="",G24=""),0,F24-G24)</f>
        <v>9.9999999999999645E-2</v>
      </c>
      <c r="I24" s="53">
        <f>IFERROR(ROUND(ABS(J14)+ABS(H24),2),0)</f>
        <v>0.18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1.0822510822510784E-2</v>
      </c>
      <c r="I25" s="55">
        <f>IFERROR(ROUND(ABS(J15)+ABS(H25),4),0)</f>
        <v>1.9900000000000001E-2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7.05</v>
      </c>
      <c r="H26" s="56">
        <f>IF(OR(F26="",G26=""),0,F26-G26)</f>
        <v>-3.0000000000000249E-2</v>
      </c>
      <c r="I26" s="87">
        <f>IFERROR(ROUND(ABS(J16)+(ABS(H26)+ABS(H27))/2,2),0)</f>
        <v>0.08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10.09</v>
      </c>
      <c r="H27" s="56">
        <f>IF(OR(F27="",G27=""),0,F27-G27)</f>
        <v>-5.0000000000000711E-2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-0.1</v>
      </c>
      <c r="H28" s="56">
        <f>IF(OR(F28="",G28=""),0,F28-G28)</f>
        <v>0.1</v>
      </c>
      <c r="I28" s="57">
        <f>IFERROR(ROUND(ABS(J17)+AVERAGE(ABS(H28),ABS(H29)),2),0)</f>
        <v>2.73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121.6</v>
      </c>
      <c r="H29" s="58">
        <f>IF(OR(F29="",G29=""),0,F29-G29)</f>
        <v>2.4000000000000057</v>
      </c>
      <c r="I29" s="59">
        <f>IFERROR(ROUND(ABS(J18)+ABS((H29)/G29),4),0)</f>
        <v>4.82E-2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4:I25 I2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2024-03-13T15:37:53Z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