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RMTRB/2024/"/>
    </mc:Choice>
  </mc:AlternateContent>
  <xr:revisionPtr revIDLastSave="3" documentId="8_{673F33F3-F698-4AA9-AF0F-2D1BAD3CACC9}" xr6:coauthVersionLast="47" xr6:coauthVersionMax="47" xr10:uidLastSave="{D3B7E985-53D7-446E-BD1A-6B1A06AC4BF7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<sst xmlns="http://schemas.openxmlformats.org/spreadsheetml/2006/main" count="119" uniqueCount="78">
  <si>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</si>
  <si>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</si>
  <si>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</si>
  <si>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</si>
  <si>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</si>
  <si>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</si>
  <si>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</si>
  <si>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</si>
  <si>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</si>
  <si>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</si>
  <si>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</si>
  <si>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</si>
  <si>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</si>
  <si>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</si>
  <si>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</si>
  <si>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</si>
  <si>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</si>
  <si>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</si>
  <si>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</si>
  <si>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</si>
  <si>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</si>
  <si>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</si>
  <si>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</si>
  <si>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</si>
  <si>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</si>
  <si>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</si>
  <si>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</si>
  <si>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</si>
  <si>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</si>
  <si>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</si>
  <si>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</si>
  <si>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</si>
  <si>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</si>
  <si>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</si>
  <si>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</si>
  <si>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</si>
  <si>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</si>
  <si>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</si>
  <si>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</si>
  <si>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</si>
  <si>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</si>
  <si>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</si>
  <si>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</si>
  <si>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</si>
  <si>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</si>
  <si>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</si>
  <si>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</si>
  <si>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</si>
  <si>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</si>
  <si>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</si>
  <si>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</si>
  <si>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</si>
  <si>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</si>
  <si>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</si>
  <si>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</si>
  <si>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</si>
  <si>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</si>
  <si>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</si>
  <si>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</si>
  <si>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</si>
  <si>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</si>
  <si>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</si>
  <si>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</si>
  <si>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</si>
  <si>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</si>
  <si>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</si>
  <si>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</si>
  <si>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</si>
  <si>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</si>
  <si>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</si>
  <si>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</si>
  <si>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</si>
  <si>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</si>
  <si>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</si>
  <si>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</si>
  <si>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MO</t>
  </si>
  <si>
    <t>TRM</t>
  </si>
  <si>
    <t>THR-14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</si>
</sst>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20" zoomScaleNormal="100" zoomScaleSheetLayoutView="100" workbookViewId="0">
      <selection activeCell="G24" sqref="G24:G2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21.86</v>
      </c>
      <c r="G12" s="2">
        <v>21.94</v>
      </c>
      <c r="H12" s="1">
        <v>21.96</v>
      </c>
      <c r="I12" s="2">
        <v>22.06</v>
      </c>
      <c r="J12" s="26">
        <f>IF(COUNT(F12:I12)=4,(H12-F12)-(I12-G12),0)</f>
        <v>-1.9999999999996021E-2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2585</v>
      </c>
      <c r="G13" s="4">
        <v>2606</v>
      </c>
      <c r="H13" s="3">
        <v>2601</v>
      </c>
      <c r="I13" s="4">
        <v>2610</v>
      </c>
      <c r="J13" s="29">
        <f>IF(COUNT(F13:I13)=4,((H13-F13)-(I13-G13))/F13,0)</f>
        <v>4.6421663442940036E-3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8.84</v>
      </c>
      <c r="G14" s="96">
        <v>8.94</v>
      </c>
      <c r="H14" s="94">
        <v>8.8000000000000007</v>
      </c>
      <c r="I14" s="96">
        <v>8.93</v>
      </c>
      <c r="J14" s="30">
        <f>IF(COUNT(F14:I15)=4,(H14-F14)-(I14-G14),0)</f>
        <v>-2.9999999999999361E-2</v>
      </c>
      <c r="K14" s="20"/>
      <c r="L14" s="75"/>
      <c r="M14" s="88" t="s">
        <v>17</v>
      </c>
      <c r="N14" s="88"/>
      <c r="O14" s="7">
        <v>45447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-3.3936651583709684E-3</v>
      </c>
      <c r="K15" s="20"/>
      <c r="L15" s="75"/>
      <c r="M15" s="89" t="s">
        <v>18</v>
      </c>
      <c r="N15" s="89"/>
      <c r="O15" s="72">
        <v>0.5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7.95</v>
      </c>
      <c r="G16" s="4">
        <v>7.99</v>
      </c>
      <c r="H16" s="8">
        <v>7.97</v>
      </c>
      <c r="I16" s="4">
        <v>7.99</v>
      </c>
      <c r="J16" s="32">
        <f>IF(COUNT(F16:I16)=4,(H16-F16)-(I16-G16),0)</f>
        <v>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105.9</v>
      </c>
      <c r="G17" s="96">
        <v>100.3</v>
      </c>
      <c r="H17" s="94">
        <v>100.3</v>
      </c>
      <c r="I17" s="96">
        <v>102.1</v>
      </c>
      <c r="J17" s="30">
        <f>IF(COUNT(F17:I17)=4,(H17-F17)-(I17-G17),0)</f>
        <v>-7.4000000000000057</v>
      </c>
      <c r="K17" s="20"/>
      <c r="L17" s="75"/>
      <c r="M17" s="88" t="s">
        <v>23</v>
      </c>
      <c r="N17" s="88"/>
      <c r="O17" s="7">
        <v>45447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-6.9877242681775309E-2</v>
      </c>
      <c r="K18" s="20"/>
      <c r="L18" s="75"/>
      <c r="M18" s="89" t="s">
        <v>24</v>
      </c>
      <c r="N18" s="89"/>
      <c r="O18" s="72">
        <v>0.70833333333333337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75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21.71</v>
      </c>
      <c r="G22" s="12">
        <v>21.81</v>
      </c>
      <c r="H22" s="44">
        <f>IF(OR(F22="",G22=""),0,F22-G22)</f>
        <v>-9.9999999999997868E-2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4995.5</v>
      </c>
      <c r="H23" s="49">
        <f>IF(OR(F23="",G23=""),0,(F23-G23)/G23)</f>
        <v>9.0081072965669101E-4</v>
      </c>
      <c r="I23" s="50">
        <f>IFERROR(ROUND(ABS(J13)+ABS(H23),4),0)</f>
        <v>5.4999999999999997E-3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8.67</v>
      </c>
      <c r="G24" s="115">
        <v>8.59</v>
      </c>
      <c r="H24" s="52">
        <f>IF(OR(F24="",G24=""),0,F24-G24)</f>
        <v>8.0000000000000071E-2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9.3131548311990772E-3</v>
      </c>
      <c r="I25" s="55">
        <f>IFERROR(ROUND(ABS(J15)+ABS(H25),4),0)</f>
        <v>1.2699999999999999E-2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127">
        <f>IFERROR(ROUND(ABS(J16)+(ABS(H26)+ABS(H27))/2,2),0)</f>
        <v>0.03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0.11</v>
      </c>
      <c r="H28" s="56">
        <f>IF(OR(F28="",G28=""),0,F28-G28)</f>
        <v>-0.11</v>
      </c>
      <c r="I28" s="57">
        <f>IFERROR(ROUND(ABS(J17)+AVERAGE(ABS(H28),ABS(H29)),2),0)</f>
        <v>7.96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125.01</v>
      </c>
      <c r="H29" s="58">
        <f>IF(OR(F29="",G29=""),0,F29-G29)</f>
        <v>-1.0100000000000051</v>
      </c>
      <c r="I29" s="59">
        <f>IFERROR(ROUND(ABS(J18)+ABS((H29)/G29),4),0)</f>
        <v>7.8E-2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