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Arnold/2024/"/>
    </mc:Choice>
  </mc:AlternateContent>
  <xr:revisionPtr revIDLastSave="0" documentId="8_{136EE627-5EB1-4E8E-8182-15EA16D9746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<sst xmlns="http://schemas.openxmlformats.org/spreadsheetml/2006/main" count="119" uniqueCount="79">
  <si>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</si>
  <si>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</si>
  <si>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</si>
  <si>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</si>
  <si>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</si>
  <si>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</si>
  <si>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</si>
  <si>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</si>
  <si>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</si>
  <si>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</si>
  <si>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</si>
  <si>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</si>
  <si>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</si>
  <si>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</si>
  <si>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</si>
  <si>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</si>
  <si>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</si>
  <si>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</si>
  <si>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</si>
  <si>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</si>
  <si>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</si>
  <si>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</si>
  <si>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</si>
  <si>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</si>
  <si>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</si>
  <si>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</si>
  <si>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</si>
  <si>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</si>
  <si>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</si>
  <si>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</si>
  <si>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</si>
  <si>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</si>
  <si>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</si>
  <si>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</si>
  <si>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</si>
  <si>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</si>
  <si>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</si>
  <si>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</si>
  <si>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</si>
  <si>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</si>
  <si>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</si>
  <si>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</si>
  <si>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</si>
  <si>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</si>
  <si>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</si>
  <si>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</si>
  <si>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</si>
  <si>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</si>
  <si>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</si>
  <si>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</si>
  <si>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</si>
  <si>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</si>
  <si>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</si>
  <si>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</si>
  <si>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</si>
  <si>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</si>
  <si>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</si>
  <si>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</si>
  <si>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</si>
  <si>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</si>
  <si>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</si>
  <si>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</si>
  <si>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</si>
  <si>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</si>
  <si>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</si>
  <si>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</si>
  <si>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</si>
  <si>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</si>
  <si>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</si>
  <si>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</si>
  <si>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</si>
  <si>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</si>
  <si>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</si>
  <si>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</si>
  <si>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</si>
  <si>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MO</t>
  </si>
  <si>
    <t>THR-19</t>
  </si>
  <si>
    <t>ARN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</si>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</sst>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77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20.61</v>
      </c>
      <c r="G12" s="2">
        <v>20.66</v>
      </c>
      <c r="H12" s="1">
        <v>20.67</v>
      </c>
      <c r="I12" s="2">
        <v>20.79</v>
      </c>
      <c r="J12" s="26">
        <f>IF(COUNT(F12:I12)=4,(H12-F12)-(I12-G12),0)</f>
        <v>-6.9999999999996732E-2</v>
      </c>
      <c r="K12" s="20"/>
      <c r="L12" s="20"/>
      <c r="M12" s="88" t="s">
        <v>11</v>
      </c>
      <c r="N12" s="8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2311</v>
      </c>
      <c r="G13" s="4">
        <v>2345</v>
      </c>
      <c r="H13" s="3">
        <v>2376</v>
      </c>
      <c r="I13" s="4">
        <v>2365</v>
      </c>
      <c r="J13" s="29">
        <f>IF(COUNT(F13:I13)=4,((H13-F13)-(I13-G13))/F13,0)</f>
        <v>1.947209000432713E-2</v>
      </c>
      <c r="K13" s="20"/>
      <c r="L13" s="75"/>
      <c r="M13" s="89" t="s">
        <v>14</v>
      </c>
      <c r="N13" s="89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6.9</v>
      </c>
      <c r="G14" s="96">
        <v>7.09</v>
      </c>
      <c r="H14" s="94">
        <v>6.89</v>
      </c>
      <c r="I14" s="96">
        <v>6.98</v>
      </c>
      <c r="J14" s="30">
        <f>IF(COUNT(F14:I15)=4,(H14-F14)-(I14-G14),0)</f>
        <v>9.9999999999998757E-2</v>
      </c>
      <c r="K14" s="20"/>
      <c r="L14" s="75"/>
      <c r="M14" s="88" t="s">
        <v>17</v>
      </c>
      <c r="N14" s="88"/>
      <c r="O14" s="7">
        <v>45470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1.4492753623188226E-2</v>
      </c>
      <c r="K15" s="20"/>
      <c r="L15" s="75"/>
      <c r="M15" s="89" t="s">
        <v>18</v>
      </c>
      <c r="N15" s="89"/>
      <c r="O15" s="72">
        <v>0.34722222222222221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7.52</v>
      </c>
      <c r="G16" s="4">
        <v>7.52</v>
      </c>
      <c r="H16" s="8">
        <v>7.54</v>
      </c>
      <c r="I16" s="4">
        <v>7.5</v>
      </c>
      <c r="J16" s="32">
        <f>IF(COUNT(F16:I16)=4,(H16-F16)-(I16-G16),0)</f>
        <v>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40.340000000000003</v>
      </c>
      <c r="G17" s="96">
        <v>40.01</v>
      </c>
      <c r="H17" s="94">
        <v>45.32</v>
      </c>
      <c r="I17" s="96">
        <v>40.49</v>
      </c>
      <c r="J17" s="30">
        <f>IF(COUNT(F17:I17)=4,(H17-F17)-(I17-G17),0)</f>
        <v>4.4999999999999929</v>
      </c>
      <c r="K17" s="20"/>
      <c r="L17" s="75"/>
      <c r="M17" s="88" t="s">
        <v>23</v>
      </c>
      <c r="N17" s="88"/>
      <c r="O17" s="7">
        <v>45470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0.11155180961824473</v>
      </c>
      <c r="K18" s="20"/>
      <c r="L18" s="75"/>
      <c r="M18" s="89" t="s">
        <v>24</v>
      </c>
      <c r="N18" s="89"/>
      <c r="O18" s="72">
        <v>0.5625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22.76</v>
      </c>
      <c r="G22" s="12">
        <v>22.77</v>
      </c>
      <c r="H22" s="44">
        <f>IF(OR(F22="",G22=""),0,F22-G22)</f>
        <v>-9.9999999999980105E-3</v>
      </c>
      <c r="I22" s="45">
        <f>IFERROR(ROUND(ABS(J12)+ABS(H22),2),0)</f>
        <v>0.08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4972</v>
      </c>
      <c r="H23" s="49">
        <f>IF(OR(F23="",G23=""),0,(F23-G23)/G23)</f>
        <v>5.6315366049879325E-3</v>
      </c>
      <c r="I23" s="50">
        <f>IFERROR(ROUND(ABS(J13)+ABS(H23),4),0)</f>
        <v>2.5100000000000001E-2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8.68</v>
      </c>
      <c r="G24" s="115">
        <v>8.59</v>
      </c>
      <c r="H24" s="52">
        <f>IF(OR(F24="",G24=""),0,F24-G24)</f>
        <v>8.9999999999999858E-2</v>
      </c>
      <c r="I24" s="53">
        <f>IFERROR(ROUND(ABS(J14)+ABS(H24),2),0)</f>
        <v>0.19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1.0477299185098935E-2</v>
      </c>
      <c r="I25" s="55">
        <f>IFERROR(ROUND(ABS(J15)+ABS(H25),4),0)</f>
        <v>2.5000000000000001E-2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7.06</v>
      </c>
      <c r="H26" s="56">
        <f>IF(OR(F26="",G26=""),0,F26-G26)</f>
        <v>-4.0000000000000036E-2</v>
      </c>
      <c r="I26" s="127">
        <f>IFERROR(ROUND(ABS(J16)+(ABS(H26)+ABS(H27))/2,2),0)</f>
        <v>7.0000000000000007E-2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</v>
      </c>
      <c r="H27" s="56">
        <f>IF(OR(F27="",G27=""),0,F27-G27)</f>
        <v>1.9999999999999574E-2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0.31</v>
      </c>
      <c r="H28" s="56">
        <f>IF(OR(F28="",G28=""),0,F28-G28)</f>
        <v>-0.31</v>
      </c>
      <c r="I28" s="57">
        <f>IFERROR(ROUND(ABS(J17)+AVERAGE(ABS(H28),ABS(H29)),2),0)</f>
        <v>4.6500000000000004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0.1116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37f720c6997a324aaf99f15926e79de3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dda952dde7f0645b0d9d05d306e4364e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BDD69F-27E5-4CD4-AC39-5E2B9A5B1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2024-07-01T16:49:23Z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