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LYS/2024/"/>
    </mc:Choice>
  </mc:AlternateContent>
  <xr:revisionPtr revIDLastSave="0" documentId="8_{B686D39C-735A-40B2-8FC9-D73A438887BA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<sst xmlns="http://schemas.openxmlformats.org/spreadsheetml/2006/main" count="119" uniqueCount="78">
  <si>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</si>
  <si>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</si>
  <si>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</si>
  <si>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</si>
  <si>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</si>
  <si>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</si>
  <si>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</si>
  <si>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</si>
  <si>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</si>
  <si>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</si>
  <si>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</si>
  <si>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</si>
  <si>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</si>
  <si>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</si>
  <si>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</si>
  <si>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</si>
  <si>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</si>
  <si>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</si>
  <si>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</si>
  <si>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</si>
  <si>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</si>
  <si>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</si>
  <si>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</si>
  <si>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</si>
  <si>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</si>
  <si>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</si>
  <si>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</si>
  <si>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</si>
  <si>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</si>
  <si>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</si>
  <si>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</si>
  <si>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</si>
  <si>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</si>
  <si>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</si>
  <si>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</si>
  <si>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</si>
  <si>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</si>
  <si>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</si>
  <si>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</si>
  <si>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</si>
  <si>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</si>
  <si>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</si>
  <si>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</si>
  <si>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</si>
  <si>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</si>
  <si>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</si>
  <si>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</si>
  <si>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</si>
  <si>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</si>
  <si>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</si>
  <si>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</si>
  <si>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</si>
  <si>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</si>
  <si>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</si>
  <si>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</si>
  <si>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</si>
  <si>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</si>
  <si>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</si>
  <si>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</si>
  <si>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</si>
  <si>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</si>
  <si>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</si>
  <si>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</si>
  <si>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</si>
  <si>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</si>
  <si>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</si>
  <si>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</si>
  <si>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</si>
  <si>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</si>
  <si>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</si>
  <si>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</si>
  <si>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</si>
  <si>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</si>
  <si>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</si>
  <si>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THR-12</t>
  </si>
  <si>
    <t>LYS</t>
  </si>
  <si>
    <t>EM</t>
  </si>
  <si>
    <t>THR-24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</si>
</sst>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zoomScaleNormal="100" zoomScaleSheetLayoutView="100" workbookViewId="0">
      <selection activeCell="J34" sqref="J34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20.23</v>
      </c>
      <c r="G12" s="2">
        <v>20.29</v>
      </c>
      <c r="H12" s="1">
        <v>20.28</v>
      </c>
      <c r="I12" s="2">
        <v>20.36</v>
      </c>
      <c r="J12" s="26">
        <f>IF(COUNT(F12:I12)=4,(H12-F12)-(I12-G12),0)</f>
        <v>-1.9999999999999574E-2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585</v>
      </c>
      <c r="G13" s="4">
        <v>580</v>
      </c>
      <c r="H13" s="3">
        <v>575</v>
      </c>
      <c r="I13" s="4">
        <v>571</v>
      </c>
      <c r="J13" s="29">
        <f>IF(COUNT(F13:I13)=4,((H13-F13)-(I13-G13))/F13,0)</f>
        <v>-1.7094017094017094E-3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7.17</v>
      </c>
      <c r="G14" s="124">
        <v>7.26</v>
      </c>
      <c r="H14" s="122">
        <v>7.88</v>
      </c>
      <c r="I14" s="124">
        <v>8.0500000000000007</v>
      </c>
      <c r="J14" s="30">
        <f>IF(COUNT(F14:I15)=4,(H14-F14)-(I14-G14),0)</f>
        <v>-8.0000000000000959E-2</v>
      </c>
      <c r="K14" s="20"/>
      <c r="L14" s="75"/>
      <c r="M14" s="118" t="s">
        <v>17</v>
      </c>
      <c r="N14" s="118"/>
      <c r="O14" s="7">
        <v>45428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-1.1157601115760245E-2</v>
      </c>
      <c r="K15" s="20"/>
      <c r="L15" s="75"/>
      <c r="M15" s="117" t="s">
        <v>18</v>
      </c>
      <c r="N15" s="117"/>
      <c r="O15" s="72">
        <v>0.44097222222222221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8.1199999999999992</v>
      </c>
      <c r="G16" s="4">
        <v>8.16</v>
      </c>
      <c r="H16" s="8">
        <v>8.23</v>
      </c>
      <c r="I16" s="4">
        <v>8.23</v>
      </c>
      <c r="J16" s="32">
        <f>IF(COUNT(F16:I16)=4,(H16-F16)-(I16-G16),0)</f>
        <v>4.0000000000000924E-2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12.37</v>
      </c>
      <c r="G17" s="124">
        <v>13.93</v>
      </c>
      <c r="H17" s="122">
        <v>12.79</v>
      </c>
      <c r="I17" s="124">
        <v>13.04</v>
      </c>
      <c r="J17" s="30">
        <f>IF(COUNT(F17:I17)=4,(H17-F17)-(I17-G17),0)</f>
        <v>1.3100000000000005</v>
      </c>
      <c r="K17" s="20"/>
      <c r="L17" s="75"/>
      <c r="M17" s="118" t="s">
        <v>23</v>
      </c>
      <c r="N17" s="118"/>
      <c r="O17" s="7">
        <v>45429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0.10590137429264354</v>
      </c>
      <c r="K18" s="20"/>
      <c r="L18" s="75"/>
      <c r="M18" s="117" t="s">
        <v>24</v>
      </c>
      <c r="N18" s="117"/>
      <c r="O18" s="72">
        <v>0.41666666666666669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76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22.54</v>
      </c>
      <c r="G22" s="12">
        <v>22.56</v>
      </c>
      <c r="H22" s="44">
        <f>IF(OR(F22="",G22=""),0,F22-G22)</f>
        <v>-1.9999999999999574E-2</v>
      </c>
      <c r="I22" s="45">
        <f>IFERROR(ROUND(ABS(J12)+ABS(H22),2),0)</f>
        <v>0.04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1000</v>
      </c>
      <c r="G23" s="13">
        <v>997.8</v>
      </c>
      <c r="H23" s="49">
        <f>IF(OR(F23="",G23=""),0,(F23-G23)/G23)</f>
        <v>2.2048506714772956E-3</v>
      </c>
      <c r="I23" s="50">
        <f>IFERROR(ROUND(ABS(J13)+ABS(H23),4),0)</f>
        <v>3.8999999999999998E-3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8.83</v>
      </c>
      <c r="G24" s="105">
        <v>8.7899999999999991</v>
      </c>
      <c r="H24" s="52">
        <f>IF(OR(F24="",G24=""),0,F24-G24)</f>
        <v>4.0000000000000924E-2</v>
      </c>
      <c r="I24" s="53">
        <f>IFERROR(ROUND(ABS(J14)+ABS(H24),2),0)</f>
        <v>0.12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4.5506257110353729E-3</v>
      </c>
      <c r="I25" s="55">
        <f>IFERROR(ROUND(ABS(J15)+ABS(H25),4),0)</f>
        <v>1.5699999999999999E-2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7.07</v>
      </c>
      <c r="H26" s="56">
        <f>IF(OR(F26="",G26=""),0,F26-G26)</f>
        <v>-5.0000000000000711E-2</v>
      </c>
      <c r="I26" s="87">
        <f>IFERROR(ROUND(ABS(J16)+(ABS(H26)+ABS(H27))/2,2),0)</f>
        <v>0.1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10.11</v>
      </c>
      <c r="H27" s="56">
        <f>IF(OR(F27="",G27=""),0,F27-G27)</f>
        <v>-7.0000000000000284E-2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-0.15</v>
      </c>
      <c r="H28" s="56">
        <f>IF(OR(F28="",G28=""),0,F28-G28)</f>
        <v>0.15</v>
      </c>
      <c r="I28" s="57">
        <f>IFERROR(ROUND(ABS(J17)+AVERAGE(ABS(H28),ABS(H29)),2),0)</f>
        <v>1.64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Fair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124.5</v>
      </c>
      <c r="H29" s="58">
        <f>IF(OR(F29="",G29=""),0,F29-G29)</f>
        <v>-0.5</v>
      </c>
      <c r="I29" s="59">
        <f>IFERROR(ROUND(ABS(J18)+ABS((H29)/G29),4),0)</f>
        <v>0.1099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2024-05-28T22:30:48Z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