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3/"/>
    </mc:Choice>
  </mc:AlternateContent>
  <xr:revisionPtr revIDLastSave="1" documentId="8_{2036D5AD-4684-41C9-8A9C-9C02A4598516}" xr6:coauthVersionLast="47" xr6:coauthVersionMax="47" xr10:uidLastSave="{A6D2025C-700B-40E3-B184-F16AF6D0DE2F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<sst xmlns="http://schemas.openxmlformats.org/spreadsheetml/2006/main" count="119" uniqueCount="79">
  <si>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</si>
  <si>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</si>
  <si>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</si>
  <si>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</si>
  <si>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</si>
  <si>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</si>
  <si>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</si>
  <si>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</si>
  <si>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</si>
  <si>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</si>
  <si>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</si>
  <si>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</si>
  <si>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</si>
  <si>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</si>
  <si>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</si>
  <si>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</si>
  <si>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</si>
  <si>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</si>
  <si>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</si>
  <si>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</si>
  <si>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</si>
  <si>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</si>
  <si>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</si>
  <si>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</si>
  <si>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</si>
  <si>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</si>
  <si>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</si>
  <si>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</si>
  <si>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</si>
  <si>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</si>
  <si>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</si>
  <si>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</si>
  <si>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</si>
  <si>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</si>
  <si>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</si>
  <si>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</si>
  <si>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</si>
  <si>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</si>
  <si>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</si>
  <si>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</si>
  <si>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</si>
  <si>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</si>
  <si>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</si>
  <si>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</si>
  <si>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</si>
  <si>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</si>
  <si>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</si>
  <si>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</si>
  <si>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</si>
  <si>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</si>
  <si>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</si>
  <si>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</si>
  <si>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</si>
  <si>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</si>
  <si>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</si>
  <si>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</si>
  <si>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</si>
  <si>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</si>
  <si>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</si>
  <si>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</si>
  <si>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</si>
  <si>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</si>
  <si>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</si>
  <si>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</si>
  <si>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</si>
  <si>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</si>
  <si>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</si>
  <si>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</si>
  <si>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</si>
  <si>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</si>
  <si>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</si>
  <si>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</si>
  <si>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</si>
  <si>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</si>
  <si>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BRD</t>
  </si>
  <si>
    <t>BA, AE, LC</t>
  </si>
  <si>
    <t>THR-20</t>
  </si>
  <si>
    <t>AE</t>
  </si>
  <si>
    <t>THR-18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</si>
</sst>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4" zoomScale="120" zoomScaleNormal="120" zoomScaleSheetLayoutView="100" workbookViewId="0">
      <selection activeCell="O10" sqref="O1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78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74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12.66</v>
      </c>
      <c r="G12" s="2">
        <v>12.69</v>
      </c>
      <c r="H12" s="1">
        <v>12.83</v>
      </c>
      <c r="I12" s="2">
        <v>12.79</v>
      </c>
      <c r="J12" s="26">
        <f>IF(COUNT(F12:I12)=4,(H12-F12)-(I12-G12),0)</f>
        <v>7.0000000000000284E-2</v>
      </c>
      <c r="K12" s="20"/>
      <c r="L12" s="20"/>
      <c r="M12" s="88" t="s">
        <v>11</v>
      </c>
      <c r="N12" s="8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974</v>
      </c>
      <c r="G13" s="4">
        <v>971</v>
      </c>
      <c r="H13" s="3">
        <v>945</v>
      </c>
      <c r="I13" s="4">
        <v>941</v>
      </c>
      <c r="J13" s="29">
        <f>IF(COUNT(F13:I13)=4,((H13-F13)-(I13-G13))/F13,0)</f>
        <v>1.026694045174538E-3</v>
      </c>
      <c r="K13" s="20"/>
      <c r="L13" s="75"/>
      <c r="M13" s="89" t="s">
        <v>14</v>
      </c>
      <c r="N13" s="89"/>
      <c r="O13" s="6" t="s">
        <v>76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9.6199999999999992</v>
      </c>
      <c r="G14" s="96">
        <v>9.58</v>
      </c>
      <c r="H14" s="94">
        <v>9.6300000000000008</v>
      </c>
      <c r="I14" s="96">
        <v>9.6199999999999992</v>
      </c>
      <c r="J14" s="30">
        <f>IF(COUNT(F14:I15)=4,(H14-F14)-(I14-G14),0)</f>
        <v>-2.9999999999997584E-2</v>
      </c>
      <c r="K14" s="20"/>
      <c r="L14" s="75"/>
      <c r="M14" s="88" t="s">
        <v>17</v>
      </c>
      <c r="N14" s="88"/>
      <c r="O14" s="7">
        <v>45002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-3.1185031185028676E-3</v>
      </c>
      <c r="K15" s="20"/>
      <c r="L15" s="75"/>
      <c r="M15" s="89" t="s">
        <v>18</v>
      </c>
      <c r="N15" s="89"/>
      <c r="O15" s="72">
        <v>0.47500000000000003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7.41</v>
      </c>
      <c r="G16" s="4">
        <v>7.36</v>
      </c>
      <c r="H16" s="8">
        <v>7.43</v>
      </c>
      <c r="I16" s="4">
        <v>7.38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32.200000000000003</v>
      </c>
      <c r="G17" s="96">
        <v>33.1</v>
      </c>
      <c r="H17" s="94">
        <v>31.49</v>
      </c>
      <c r="I17" s="96">
        <v>31.9</v>
      </c>
      <c r="J17" s="30">
        <f>IF(COUNT(F17:I17)=4,(H17-F17)-(I17-G17),0)</f>
        <v>0.48999999999999844</v>
      </c>
      <c r="K17" s="20"/>
      <c r="L17" s="75"/>
      <c r="M17" s="88" t="s">
        <v>23</v>
      </c>
      <c r="N17" s="88"/>
      <c r="O17" s="7">
        <v>45002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1.5217391304347776E-2</v>
      </c>
      <c r="K18" s="20"/>
      <c r="L18" s="75"/>
      <c r="M18" s="89" t="s">
        <v>24</v>
      </c>
      <c r="N18" s="89"/>
      <c r="O18" s="72">
        <v>0.67708333333333337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77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20.440000000000001</v>
      </c>
      <c r="G22" s="12">
        <v>20.440000000000001</v>
      </c>
      <c r="H22" s="44">
        <f>IF(OR(F22="",G22=""),0,F22-G22)</f>
        <v>0</v>
      </c>
      <c r="I22" s="45">
        <f>IFERROR(ROUND(ABS(J12)+ABS(H22),2),0)</f>
        <v>7.0000000000000007E-2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12962</v>
      </c>
      <c r="H23" s="49">
        <f>IF(OR(F23="",G23=""),0,(F23-G23)/G23)</f>
        <v>-5.5546983490202132E-3</v>
      </c>
      <c r="I23" s="50">
        <f>IFERROR(ROUND(ABS(J13)+ABS(H23),4),0)</f>
        <v>6.6E-3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9.2799999999999994</v>
      </c>
      <c r="G24" s="115">
        <v>9.24</v>
      </c>
      <c r="H24" s="52">
        <f>IF(OR(F24="",G24=""),0,F24-G24)</f>
        <v>3.9999999999999147E-2</v>
      </c>
      <c r="I24" s="53">
        <f>IFERROR(ROUND(ABS(J14)+ABS(H24),2),0)</f>
        <v>7.0000000000000007E-2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4.3290043290042362E-3</v>
      </c>
      <c r="I25" s="55">
        <f>IFERROR(ROUND(ABS(J15)+ABS(H25),4),0)</f>
        <v>7.4000000000000003E-3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7.01</v>
      </c>
      <c r="H26" s="56">
        <f>IF(OR(F26="",G26=""),0,F26-G26)</f>
        <v>9.9999999999997868E-3</v>
      </c>
      <c r="I26" s="127">
        <f>IFERROR(ROUND(ABS(J16)+(ABS(H26)+ABS(H27))/2,2),0)</f>
        <v>0.02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10.01</v>
      </c>
      <c r="H27" s="56">
        <f>IF(OR(F27="",G27=""),0,F27-G27)</f>
        <v>2.9999999999999361E-2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-0.7</v>
      </c>
      <c r="H28" s="56">
        <f>IF(OR(F28="",G28=""),0,F28-G28)</f>
        <v>0.7</v>
      </c>
      <c r="I28" s="57">
        <f>IFERROR(ROUND(ABS(J17)+AVERAGE(ABS(H28),ABS(H29)),2),0)</f>
        <v>1.0900000000000001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124.5</v>
      </c>
      <c r="H29" s="58">
        <f>IF(OR(F29="",G29=""),0,F29-G29)</f>
        <v>-0.5</v>
      </c>
      <c r="I29" s="59">
        <f>IFERROR(ROUND(ABS(J18)+ABS((H29)/G29),4),0)</f>
        <v>1.9199999999999998E-2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39B40E89-BCD4-4C89-A319-6FAEE001DB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2023-12-07T23:50:56Z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