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Bradmoor/2024/"/>
    </mc:Choice>
  </mc:AlternateContent>
  <xr:revisionPtr revIDLastSave="0" documentId="8_{93D18C06-3F2F-45D3-A391-E176F8CB90B3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<sst xmlns="http://schemas.openxmlformats.org/spreadsheetml/2006/main" count="119" uniqueCount="79">
  <si>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</si>
  <si>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</si>
  <si>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</si>
  <si>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</si>
  <si>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</si>
  <si>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</si>
  <si>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</si>
  <si>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</si>
  <si>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</si>
  <si>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</si>
  <si>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</si>
  <si>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</si>
  <si>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</si>
  <si>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</si>
  <si>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</si>
  <si>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</si>
  <si>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</si>
  <si>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</si>
  <si>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</si>
  <si>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</si>
  <si>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</si>
  <si>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</si>
  <si>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</si>
  <si>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</si>
  <si>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</si>
  <si>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</si>
  <si>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</si>
  <si>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</si>
  <si>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</si>
  <si>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</si>
  <si>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</si>
  <si>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</si>
  <si>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</si>
  <si>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</si>
  <si>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</si>
  <si>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</si>
  <si>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</si>
  <si>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</si>
  <si>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</si>
  <si>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</si>
  <si>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</si>
  <si>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</si>
  <si>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</si>
  <si>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</si>
  <si>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</si>
  <si>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</si>
  <si>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</si>
  <si>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</si>
  <si>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</si>
  <si>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</si>
  <si>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</si>
  <si>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</si>
  <si>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</si>
  <si>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</si>
  <si>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</si>
  <si>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</si>
  <si>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</si>
  <si>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</si>
  <si>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</si>
  <si>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</si>
  <si>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</si>
  <si>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</si>
  <si>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</si>
  <si>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</si>
  <si>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</si>
  <si>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</si>
  <si>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</si>
  <si>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</si>
  <si>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</si>
  <si>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</si>
  <si>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</si>
  <si>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</si>
  <si>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</si>
  <si>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</si>
  <si>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</si>
  <si>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BA</t>
  </si>
  <si>
    <t>THR-12</t>
  </si>
  <si>
    <t>BRD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</si>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</sst>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C15" zoomScaleNormal="100" zoomScaleSheetLayoutView="100" workbookViewId="0">
      <selection activeCell="G23" sqref="G23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77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14.91</v>
      </c>
      <c r="G12" s="2">
        <v>14.81</v>
      </c>
      <c r="H12" s="1">
        <v>14.72</v>
      </c>
      <c r="I12" s="2">
        <v>14.87</v>
      </c>
      <c r="J12" s="26">
        <f>IF(COUNT(F12:I12)=4,(H12-F12)-(I12-G12),0)</f>
        <v>-0.24999999999999822</v>
      </c>
      <c r="K12" s="20"/>
      <c r="L12" s="20"/>
      <c r="M12" s="88" t="s">
        <v>11</v>
      </c>
      <c r="N12" s="8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794</v>
      </c>
      <c r="G13" s="4">
        <v>797</v>
      </c>
      <c r="H13" s="3">
        <v>822</v>
      </c>
      <c r="I13" s="4">
        <v>822</v>
      </c>
      <c r="J13" s="29">
        <f>IF(COUNT(F13:I13)=4,((H13-F13)-(I13-G13))/F13,0)</f>
        <v>3.778337531486146E-3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8.75</v>
      </c>
      <c r="G14" s="96">
        <v>8.81</v>
      </c>
      <c r="H14" s="94">
        <v>8.8000000000000007</v>
      </c>
      <c r="I14" s="96">
        <v>8.8000000000000007</v>
      </c>
      <c r="J14" s="30">
        <f>IF(COUNT(F14:I15)=4,(H14-F14)-(I14-G14),0)</f>
        <v>6.0000000000000497E-2</v>
      </c>
      <c r="K14" s="20"/>
      <c r="L14" s="75"/>
      <c r="M14" s="88" t="s">
        <v>17</v>
      </c>
      <c r="N14" s="88"/>
      <c r="O14" s="7">
        <v>45386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6.857142857142914E-3</v>
      </c>
      <c r="K15" s="20"/>
      <c r="L15" s="75"/>
      <c r="M15" s="89" t="s">
        <v>18</v>
      </c>
      <c r="N15" s="89"/>
      <c r="O15" s="72">
        <v>0.52777777777777779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7.68</v>
      </c>
      <c r="G16" s="4">
        <v>7.7</v>
      </c>
      <c r="H16" s="8">
        <v>7.7789999999999999</v>
      </c>
      <c r="I16" s="4">
        <v>7.7</v>
      </c>
      <c r="J16" s="32">
        <f>IF(COUNT(F16:I16)=4,(H16-F16)-(I16-G16),0)</f>
        <v>9.9000000000000199E-2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32.869999999999997</v>
      </c>
      <c r="G17" s="96">
        <v>32.909999999999997</v>
      </c>
      <c r="H17" s="94">
        <v>28.55</v>
      </c>
      <c r="I17" s="96">
        <v>30.16</v>
      </c>
      <c r="J17" s="30">
        <f>IF(COUNT(F17:I17)=4,(H17-F17)-(I17-G17),0)</f>
        <v>-1.5700000000000003</v>
      </c>
      <c r="K17" s="20"/>
      <c r="L17" s="75"/>
      <c r="M17" s="88" t="s">
        <v>23</v>
      </c>
      <c r="N17" s="88"/>
      <c r="O17" s="7">
        <v>45387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-4.7763918466686962E-2</v>
      </c>
      <c r="K18" s="20"/>
      <c r="L18" s="75"/>
      <c r="M18" s="89" t="s">
        <v>24</v>
      </c>
      <c r="N18" s="89"/>
      <c r="O18" s="72">
        <v>0.58333333333333337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19.88</v>
      </c>
      <c r="G22" s="12">
        <v>19.98</v>
      </c>
      <c r="H22" s="44">
        <f>IF(OR(F22="",G22=""),0,F22-G22)</f>
        <v>-0.10000000000000142</v>
      </c>
      <c r="I22" s="45">
        <f>IFERROR(ROUND(ABS(J12)+ABS(H22),2),0)</f>
        <v>0.35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4970</v>
      </c>
      <c r="H23" s="49">
        <f>IF(OR(F23="",G23=""),0,(F23-G23)/G23)</f>
        <v>6.0362173038229373E-3</v>
      </c>
      <c r="I23" s="50">
        <f>IFERROR(ROUND(ABS(J13)+ABS(H23),4),0)</f>
        <v>9.7999999999999997E-3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9.4</v>
      </c>
      <c r="G24" s="115">
        <v>9.32</v>
      </c>
      <c r="H24" s="52">
        <f>IF(OR(F24="",G24=""),0,F24-G24)</f>
        <v>8.0000000000000071E-2</v>
      </c>
      <c r="I24" s="53">
        <f>IFERROR(ROUND(ABS(J14)+ABS(H24),2),0)</f>
        <v>0.14000000000000001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8.5836909871244704E-3</v>
      </c>
      <c r="I25" s="55">
        <f>IFERROR(ROUND(ABS(J15)+ABS(H25),4),0)</f>
        <v>1.54E-2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7.01</v>
      </c>
      <c r="G26" s="13">
        <v>7.22</v>
      </c>
      <c r="H26" s="56">
        <f>IF(OR(F26="",G26=""),0,F26-G26)</f>
        <v>-0.20999999999999996</v>
      </c>
      <c r="I26" s="127">
        <f>IFERROR(ROUND(ABS(J16)+(ABS(H26)+ABS(H27))/2,2),0)</f>
        <v>0.24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Good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10.119999999999999</v>
      </c>
      <c r="H27" s="56">
        <f>IF(OR(F27="",G27=""),0,F27-G27)</f>
        <v>-8.0000000000000071E-2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-0.36</v>
      </c>
      <c r="H28" s="56">
        <f>IF(OR(F28="",G28=""),0,F28-G28)</f>
        <v>0.36</v>
      </c>
      <c r="I28" s="57">
        <f>IFERROR(ROUND(ABS(J17)+AVERAGE(ABS(H28),ABS(H29)),2),0)</f>
        <v>1.9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124.3</v>
      </c>
      <c r="H29" s="58">
        <f>IF(OR(F29="",G29=""),0,F29-G29)</f>
        <v>-0.29999999999999716</v>
      </c>
      <c r="I29" s="59">
        <f>IFERROR(ROUND(ABS(J18)+ABS((H29)/G29),4),0)</f>
        <v>5.0200000000000002E-2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2024-06-18T20:35:22Z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