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LYR/2024/"/>
    </mc:Choice>
  </mc:AlternateContent>
  <xr:revisionPtr revIDLastSave="0" documentId="8_{625C5DBD-1833-4C9C-BF66-B8C62E16FA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<sst xmlns="http://schemas.openxmlformats.org/spreadsheetml/2006/main" count="119" uniqueCount="78">
  <si>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</si>
  <si>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</si>
  <si>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</si>
  <si>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</si>
  <si>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</si>
  <si>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</si>
  <si>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</si>
  <si>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</si>
  <si>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</si>
  <si>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</si>
  <si>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</si>
  <si>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</si>
  <si>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</si>
  <si>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</si>
  <si>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</si>
  <si>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</si>
  <si>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</si>
  <si>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</si>
  <si>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</si>
  <si>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</si>
  <si>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</si>
  <si>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</si>
  <si>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</si>
  <si>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</si>
  <si>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</si>
  <si>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</si>
  <si>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</si>
  <si>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</si>
  <si>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</si>
  <si>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</si>
  <si>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</si>
  <si>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</si>
  <si>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</si>
  <si>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</si>
  <si>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</si>
  <si>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</si>
  <si>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</si>
  <si>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</si>
  <si>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</si>
  <si>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</si>
  <si>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</si>
  <si>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</si>
  <si>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</si>
  <si>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</si>
  <si>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</si>
  <si>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</si>
  <si>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</si>
  <si>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</si>
  <si>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</si>
  <si>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</si>
  <si>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</si>
  <si>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</si>
  <si>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</si>
  <si>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</si>
  <si>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</si>
  <si>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</si>
  <si>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</si>
  <si>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</si>
  <si>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</si>
  <si>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</si>
  <si>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</si>
  <si>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</si>
  <si>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</si>
  <si>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</si>
  <si>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</si>
  <si>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</si>
  <si>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</si>
  <si>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</si>
  <si>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</si>
  <si>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</si>
  <si>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</si>
  <si>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</si>
  <si>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</si>
  <si>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</si>
  <si>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THR-16</t>
  </si>
  <si>
    <t>LYR</t>
  </si>
  <si>
    <t>KP</t>
  </si>
  <si>
    <t>THR-24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</si>
</sst>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C18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10.54</v>
      </c>
      <c r="G12" s="2">
        <v>10.54</v>
      </c>
      <c r="H12" s="1">
        <v>10.59</v>
      </c>
      <c r="I12" s="2">
        <v>10.6</v>
      </c>
      <c r="J12" s="26">
        <f>IF(COUNT(F12:I12)=4,(H12-F12)-(I12-G12),0)</f>
        <v>-9.9999999999997868E-3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337.5</v>
      </c>
      <c r="G13" s="4">
        <v>339.3</v>
      </c>
      <c r="H13" s="3">
        <v>338</v>
      </c>
      <c r="I13" s="4">
        <v>339.5</v>
      </c>
      <c r="J13" s="29">
        <f>IF(COUNT(F13:I13)=4,((H13-F13)-(I13-G13))/F13,0)</f>
        <v>8.8888888888892254E-4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5.23</v>
      </c>
      <c r="G14" s="96">
        <v>5.2</v>
      </c>
      <c r="H14" s="94">
        <v>5.41</v>
      </c>
      <c r="I14" s="96">
        <v>5.21</v>
      </c>
      <c r="J14" s="30">
        <f>IF(COUNT(F14:I15)=4,(H14-F14)-(I14-G14),0)</f>
        <v>0.16999999999999993</v>
      </c>
      <c r="K14" s="20"/>
      <c r="L14" s="75"/>
      <c r="M14" s="88" t="s">
        <v>17</v>
      </c>
      <c r="N14" s="88"/>
      <c r="O14" s="7">
        <v>45335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3.2504780114722735E-2</v>
      </c>
      <c r="K15" s="20"/>
      <c r="L15" s="75"/>
      <c r="M15" s="89" t="s">
        <v>18</v>
      </c>
      <c r="N15" s="89"/>
      <c r="O15" s="72">
        <v>0.40625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7.31</v>
      </c>
      <c r="G16" s="4">
        <v>7.45</v>
      </c>
      <c r="H16" s="8">
        <v>7.32</v>
      </c>
      <c r="I16" s="4">
        <v>7.41</v>
      </c>
      <c r="J16" s="32">
        <f>IF(COUNT(F16:I16)=4,(H16-F16)-(I16-G16),0)</f>
        <v>5.0000000000000711E-2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52.66</v>
      </c>
      <c r="G17" s="96">
        <v>54.02</v>
      </c>
      <c r="H17" s="94">
        <v>53.01</v>
      </c>
      <c r="I17" s="96">
        <v>54.01</v>
      </c>
      <c r="J17" s="30">
        <f>IF(COUNT(F17:I17)=4,(H17-F17)-(I17-G17),0)</f>
        <v>0.36000000000000654</v>
      </c>
      <c r="K17" s="20"/>
      <c r="L17" s="75"/>
      <c r="M17" s="88" t="s">
        <v>23</v>
      </c>
      <c r="N17" s="88"/>
      <c r="O17" s="7">
        <v>45336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6.8363083934676518E-3</v>
      </c>
      <c r="K18" s="20"/>
      <c r="L18" s="75"/>
      <c r="M18" s="89" t="s">
        <v>24</v>
      </c>
      <c r="N18" s="89"/>
      <c r="O18" s="72">
        <v>0.39444444444444443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19.32</v>
      </c>
      <c r="G22" s="12">
        <v>19.260000000000002</v>
      </c>
      <c r="H22" s="44">
        <f>IF(OR(F22="",G22=""),0,F22-G22)</f>
        <v>5.9999999999998721E-2</v>
      </c>
      <c r="I22" s="45">
        <f>IFERROR(ROUND(ABS(J12)+ABS(H22),2),0)</f>
        <v>7.0000000000000007E-2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997.2</v>
      </c>
      <c r="H23" s="49">
        <f>IF(OR(F23="",G23=""),0,(F23-G23)/G23)</f>
        <v>2.8078620136381413E-3</v>
      </c>
      <c r="I23" s="50">
        <f>IFERROR(ROUND(ABS(J13)+ABS(H23),4),0)</f>
        <v>3.7000000000000002E-3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9.57</v>
      </c>
      <c r="G24" s="115">
        <v>9.43</v>
      </c>
      <c r="H24" s="52">
        <f>IF(OR(F24="",G24=""),0,F24-G24)</f>
        <v>0.14000000000000057</v>
      </c>
      <c r="I24" s="53">
        <f>IFERROR(ROUND(ABS(J14)+ABS(H24),2),0)</f>
        <v>0.31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1.4846235418875989E-2</v>
      </c>
      <c r="I25" s="55">
        <f>IFERROR(ROUND(ABS(J15)+ABS(H25),4),0)</f>
        <v>4.7399999999999998E-2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6.98</v>
      </c>
      <c r="H26" s="56">
        <f>IF(OR(F26="",G26=""),0,F26-G26)</f>
        <v>3.9999999999999147E-2</v>
      </c>
      <c r="I26" s="127">
        <f>IFERROR(ROUND(ABS(J16)+(ABS(H26)+ABS(H27))/2,2),0)</f>
        <v>0.08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10.02</v>
      </c>
      <c r="H27" s="56">
        <f>IF(OR(F27="",G27=""),0,F27-G27)</f>
        <v>1.9999999999999574E-2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0.37</v>
      </c>
      <c r="H28" s="56">
        <f>IF(OR(F28="",G28=""),0,F28-G28)</f>
        <v>-0.37</v>
      </c>
      <c r="I28" s="57">
        <f>IFERROR(ROUND(ABS(J17)+AVERAGE(ABS(H28),ABS(H29)),2),0)</f>
        <v>1.08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122.94</v>
      </c>
      <c r="H29" s="58">
        <f>IF(OR(F29="",G29=""),0,F29-G29)</f>
        <v>1.0600000000000023</v>
      </c>
      <c r="I29" s="59">
        <f>IFERROR(ROUND(ABS(J18)+ABS((H29)/G29),4),0)</f>
        <v>1.55E-2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EEF0725-2748-4390-81C7-2E413BD9DF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2024-06-04T23:15:23Z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