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20" yWindow="270" windowWidth="15600" windowHeight="9135" tabRatio="612"/>
  </bookViews>
  <sheets>
    <sheet name="Payment and Income" sheetId="1" r:id="rId1"/>
    <sheet name="Purchase Order" sheetId="15" r:id="rId2"/>
  </sheets>
  <definedNames>
    <definedName name="_xlnm._FilterDatabase" localSheetId="0" hidden="1">'Payment and Income'!$A$12:$K$22</definedName>
    <definedName name="_xlnm.Print_Area" localSheetId="0">'Payment and Income'!$A$1:$I$69</definedName>
    <definedName name="_xlnm.Print_Titles" localSheetId="0">'Payment and Income'!$11:$12</definedName>
  </definedNames>
  <calcPr calcId="145621"/>
</workbook>
</file>

<file path=xl/calcChain.xml><?xml version="1.0" encoding="utf-8"?>
<calcChain xmlns="http://schemas.openxmlformats.org/spreadsheetml/2006/main">
  <c r="H69" i="1" l="1"/>
  <c r="H53" i="1"/>
  <c r="H38" i="1"/>
  <c r="H23" i="1"/>
  <c r="G23" i="1"/>
  <c r="J53" i="1"/>
  <c r="G53" i="1"/>
  <c r="J41" i="1" l="1"/>
  <c r="J69" i="1"/>
  <c r="J55" i="1" s="1"/>
  <c r="G69" i="1"/>
  <c r="G38" i="1"/>
  <c r="J38" i="1"/>
  <c r="J26" i="1" s="1"/>
  <c r="J23" i="1" l="1"/>
  <c r="J9" i="1" s="1"/>
  <c r="J7" i="1" l="1"/>
</calcChain>
</file>

<file path=xl/comments1.xml><?xml version="1.0" encoding="utf-8"?>
<comments xmlns="http://schemas.openxmlformats.org/spreadsheetml/2006/main">
  <authors>
    <author>Sea Ming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 xml:space="preserve">For claims: SCF16-XXX-VVVV
For invoices: IV16-XXX-WWWW
</t>
        </r>
        <r>
          <rPr>
            <sz val="9"/>
            <color indexed="81"/>
            <rFont val="Tahoma"/>
            <family val="2"/>
          </rPr>
          <t>(XXX: Last 3 digits of your club’s Project Code; 
VVVV &amp; WWWW: Running number, starting with ‘0001’ at start of FY)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Student &amp; Student ID or,
Vendor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 xml:space="preserve">For claims: SCF16-XXX-VVVV
For invoices: IV16-XXX-WWWW
For income deposits: INC16-XXX-ZZZZ
</t>
        </r>
        <r>
          <rPr>
            <sz val="9"/>
            <color indexed="81"/>
            <rFont val="Tahoma"/>
            <family val="2"/>
          </rPr>
          <t>(XXX: Last 3 digits of your club’s Project Code; 
VVVV, WWWW &amp; ZZZZ: Running number, starting with ‘0001’ at start of FY)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 xml:space="preserve">For claims: SCF16-XXX-VVVV
For invoices: IV16-XXX-WWWW
For income deposits: INC16-XXX-ZZZZ
</t>
        </r>
        <r>
          <rPr>
            <sz val="9"/>
            <color indexed="81"/>
            <rFont val="Tahoma"/>
            <family val="2"/>
          </rPr>
          <t>(XXX: Last 3 digits of your club’s Project Code; 
VVVV, WWWW &amp; ZZZZ: Running number, starting with ‘0001’ at start of FY)</t>
        </r>
      </text>
    </comment>
    <comment ref="B58" authorId="0">
      <text>
        <r>
          <rPr>
            <b/>
            <sz val="9"/>
            <color indexed="81"/>
            <rFont val="Tahoma"/>
            <family val="2"/>
          </rPr>
          <t xml:space="preserve">For claims: SCF16-XXX-VVVV
For invoices: IV16-XXX-WWWW
</t>
        </r>
        <r>
          <rPr>
            <sz val="9"/>
            <color indexed="81"/>
            <rFont val="Tahoma"/>
            <family val="2"/>
          </rPr>
          <t>(XXX: Last 3 digits of your club’s Project Code; 
VVVV &amp; WWWW: Running number, starting with ‘0001’ at start of FY)</t>
        </r>
      </text>
    </comment>
  </commentList>
</comments>
</file>

<file path=xl/sharedStrings.xml><?xml version="1.0" encoding="utf-8"?>
<sst xmlns="http://schemas.openxmlformats.org/spreadsheetml/2006/main" count="89" uniqueCount="50">
  <si>
    <t>Description</t>
  </si>
  <si>
    <t>Payee Name</t>
  </si>
  <si>
    <t>Date of Bank-in to Finance</t>
  </si>
  <si>
    <t>Date of Invoice/Claim</t>
  </si>
  <si>
    <t>STUDENT ORGANISATION:</t>
  </si>
  <si>
    <t>PURCHASE ORDER REGISTER</t>
  </si>
  <si>
    <t>S/N</t>
  </si>
  <si>
    <t>PO Number</t>
  </si>
  <si>
    <t>Currency</t>
  </si>
  <si>
    <t>Total PO Amount</t>
  </si>
  <si>
    <t>Vendor</t>
  </si>
  <si>
    <t>PO Approved Date</t>
  </si>
  <si>
    <t>PO Status</t>
  </si>
  <si>
    <t>Buyer</t>
  </si>
  <si>
    <t>Buyer Department</t>
  </si>
  <si>
    <t>Remarks</t>
  </si>
  <si>
    <t>e.g.</t>
  </si>
  <si>
    <t>Purchase of 5 sets of Walkie Talkies</t>
  </si>
  <si>
    <t>SGD</t>
  </si>
  <si>
    <t>Company Walkie Talkie</t>
  </si>
  <si>
    <t>CLOSED</t>
  </si>
  <si>
    <t>John Tan</t>
  </si>
  <si>
    <t>SUTD Productions</t>
  </si>
  <si>
    <t>Processed by vendor</t>
  </si>
  <si>
    <t>Total</t>
  </si>
  <si>
    <t>Balance</t>
  </si>
  <si>
    <t>Invoice/Claim/Income Deposit No.</t>
  </si>
  <si>
    <t>Date of Submission to OSL</t>
  </si>
  <si>
    <t>Date of Invoice/ Claim</t>
  </si>
  <si>
    <t>PAYMENT AND INCOME TRANSACTION REGISTER</t>
  </si>
  <si>
    <t>PO16-001-0001</t>
  </si>
  <si>
    <t xml:space="preserve">Invoice/ Claim No.
</t>
  </si>
  <si>
    <t>Invoice/ Claim No.</t>
  </si>
  <si>
    <t>Date of Transfer to Club Account</t>
  </si>
  <si>
    <t>Donation Amount (S$)</t>
  </si>
  <si>
    <t>Seed Fund Amount (S$)</t>
  </si>
  <si>
    <t>B. For expenditure only</t>
  </si>
  <si>
    <t>C. For income only</t>
  </si>
  <si>
    <t>A. General Info (compulsory field)</t>
  </si>
  <si>
    <t>1. OSL Seed Fund (01-STC-SL-…)</t>
  </si>
  <si>
    <t>For transaction on expenditure, please fill up columns A and B. For transaction on income, please fill up columns A and C.</t>
  </si>
  <si>
    <t>Total Balance = OSL Seed Fund + Income + Donation</t>
  </si>
  <si>
    <t>4. Donation (04-SPN-SL-…)</t>
  </si>
  <si>
    <t xml:space="preserve">Exp. Amount w/o GST (S$) </t>
  </si>
  <si>
    <t xml:space="preserve">Exp. Amount incl. GST  (S$) </t>
  </si>
  <si>
    <t>Student ID</t>
  </si>
  <si>
    <t>Income Amount (S$)</t>
  </si>
  <si>
    <t>Income Amount (S$) without GST</t>
  </si>
  <si>
    <t>3. NEW Income - collected from Apr 2017 onwards (01-INC-SL-…)</t>
  </si>
  <si>
    <t>2. OLD Income - carried forward from FY16 (01-INC-SL-…)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</si>
</sst>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d\-mmm\-yy;@"/>
  </numFmts>
  <fonts count="4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3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2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i/>
      <sz val="11"/>
      <color theme="0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206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0" borderId="0"/>
    <xf numFmtId="0" fontId="3" fillId="0" borderId="0"/>
    <xf numFmtId="44" fontId="2" fillId="0" borderId="0" applyFont="0" applyFill="0" applyBorder="0" applyAlignment="0" applyProtection="0"/>
    <xf numFmtId="0" fontId="2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9" applyNumberFormat="0" applyFont="0" applyAlignment="0" applyProtection="0"/>
  </cellStyleXfs>
  <cellXfs count="132">
    <xf numFmtId="0" fontId="0" fillId="0" borderId="0" xfId="0"/>
    <xf numFmtId="0" fontId="0" fillId="0" borderId="0" xfId="0"/>
    <xf numFmtId="0" fontId="22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2" fillId="0" borderId="0" xfId="0" applyFont="1" applyAlignment="1">
      <alignment horizontal="center" vertical="top" wrapText="1"/>
    </xf>
    <xf numFmtId="0" fontId="25" fillId="0" borderId="0" xfId="0" applyFont="1" applyAlignment="1">
      <alignment horizontal="center" vertical="top" wrapText="1"/>
    </xf>
    <xf numFmtId="0" fontId="23" fillId="0" borderId="0" xfId="0" applyFont="1" applyFill="1" applyAlignment="1">
      <alignment horizontal="left" vertical="top" wrapText="1"/>
    </xf>
    <xf numFmtId="0" fontId="26" fillId="33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37" fontId="22" fillId="0" borderId="1" xfId="45" applyNumberFormat="1" applyFont="1" applyFill="1" applyBorder="1" applyAlignment="1">
      <alignment horizontal="left" vertical="top" wrapText="1"/>
    </xf>
    <xf numFmtId="0" fontId="22" fillId="0" borderId="12" xfId="0" applyFont="1" applyFill="1" applyBorder="1" applyAlignment="1">
      <alignment horizontal="left" vertical="top" wrapText="1"/>
    </xf>
    <xf numFmtId="15" fontId="27" fillId="0" borderId="1" xfId="0" applyNumberFormat="1" applyFont="1" applyFill="1" applyBorder="1" applyAlignment="1">
      <alignment horizontal="left" vertical="top" wrapText="1"/>
    </xf>
    <xf numFmtId="15" fontId="22" fillId="0" borderId="13" xfId="2" applyNumberFormat="1" applyFont="1" applyFill="1" applyBorder="1" applyAlignment="1">
      <alignment horizontal="left" vertical="top" wrapText="1"/>
    </xf>
    <xf numFmtId="15" fontId="27" fillId="0" borderId="11" xfId="0" applyNumberFormat="1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37" fontId="27" fillId="0" borderId="1" xfId="45" applyNumberFormat="1" applyFont="1" applyFill="1" applyBorder="1" applyAlignment="1">
      <alignment horizontal="left" vertical="top" wrapText="1"/>
    </xf>
    <xf numFmtId="15" fontId="22" fillId="0" borderId="1" xfId="2" applyNumberFormat="1" applyFont="1" applyFill="1" applyBorder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25" fillId="0" borderId="0" xfId="0" applyFont="1" applyFill="1" applyAlignment="1">
      <alignment horizontal="left" vertical="top" wrapText="1"/>
    </xf>
    <xf numFmtId="44" fontId="26" fillId="33" borderId="1" xfId="45" applyFont="1" applyFill="1" applyBorder="1" applyAlignment="1">
      <alignment horizontal="left" vertical="top" wrapText="1"/>
    </xf>
    <xf numFmtId="44" fontId="22" fillId="0" borderId="1" xfId="45" applyFont="1" applyFill="1" applyBorder="1" applyAlignment="1">
      <alignment horizontal="left" vertical="top" wrapText="1"/>
    </xf>
    <xf numFmtId="44" fontId="27" fillId="0" borderId="1" xfId="45" applyFont="1" applyFill="1" applyBorder="1" applyAlignment="1">
      <alignment horizontal="left" vertical="top" wrapText="1"/>
    </xf>
    <xf numFmtId="44" fontId="22" fillId="0" borderId="0" xfId="45" applyFont="1" applyAlignment="1">
      <alignment horizontal="left" vertical="top" wrapText="1"/>
    </xf>
    <xf numFmtId="0" fontId="22" fillId="0" borderId="14" xfId="0" applyFont="1" applyFill="1" applyBorder="1" applyAlignment="1">
      <alignment horizontal="left" vertical="top" wrapText="1"/>
    </xf>
    <xf numFmtId="37" fontId="22" fillId="0" borderId="14" xfId="45" applyNumberFormat="1" applyFont="1" applyFill="1" applyBorder="1" applyAlignment="1">
      <alignment horizontal="left" vertical="top" wrapText="1"/>
    </xf>
    <xf numFmtId="15" fontId="22" fillId="0" borderId="14" xfId="0" applyNumberFormat="1" applyFont="1" applyFill="1" applyBorder="1" applyAlignment="1">
      <alignment horizontal="left" vertical="top" wrapText="1"/>
    </xf>
    <xf numFmtId="44" fontId="22" fillId="0" borderId="14" xfId="45" applyFont="1" applyFill="1" applyBorder="1" applyAlignment="1">
      <alignment horizontal="left" vertical="top" wrapText="1"/>
    </xf>
    <xf numFmtId="15" fontId="28" fillId="0" borderId="11" xfId="0" applyNumberFormat="1" applyFont="1" applyFill="1" applyBorder="1" applyAlignment="1">
      <alignment horizontal="left" vertical="top" wrapText="1"/>
    </xf>
    <xf numFmtId="15" fontId="29" fillId="0" borderId="11" xfId="0" applyNumberFormat="1" applyFont="1" applyFill="1" applyBorder="1" applyAlignment="1">
      <alignment horizontal="left" vertical="top" wrapText="1"/>
    </xf>
    <xf numFmtId="15" fontId="29" fillId="0" borderId="1" xfId="0" applyNumberFormat="1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horizontal="left" vertical="top" wrapText="1"/>
    </xf>
    <xf numFmtId="44" fontId="29" fillId="0" borderId="1" xfId="45" applyFont="1" applyFill="1" applyBorder="1" applyAlignment="1">
      <alignment horizontal="left" vertical="top" wrapText="1"/>
    </xf>
    <xf numFmtId="37" fontId="29" fillId="0" borderId="1" xfId="45" applyNumberFormat="1" applyFont="1" applyFill="1" applyBorder="1" applyAlignment="1">
      <alignment horizontal="left" vertical="top" wrapText="1"/>
    </xf>
    <xf numFmtId="15" fontId="30" fillId="0" borderId="1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4" fillId="35" borderId="0" xfId="54" applyFont="1" applyFill="1"/>
    <xf numFmtId="0" fontId="1" fillId="35" borderId="0" xfId="54" applyFill="1"/>
    <xf numFmtId="0" fontId="1" fillId="35" borderId="0" xfId="54" applyFont="1" applyFill="1"/>
    <xf numFmtId="0" fontId="35" fillId="35" borderId="0" xfId="53" applyFont="1" applyFill="1" applyAlignment="1">
      <alignment horizontal="left" vertical="center"/>
    </xf>
    <xf numFmtId="0" fontId="1" fillId="35" borderId="0" xfId="54" applyFill="1" applyAlignment="1">
      <alignment horizontal="center" vertical="center"/>
    </xf>
    <xf numFmtId="0" fontId="32" fillId="35" borderId="21" xfId="53" applyFont="1" applyFill="1" applyBorder="1" applyAlignment="1">
      <alignment horizontal="left" vertical="center"/>
    </xf>
    <xf numFmtId="0" fontId="36" fillId="35" borderId="1" xfId="55" applyFont="1" applyFill="1" applyBorder="1" applyAlignment="1">
      <alignment horizontal="center" vertical="center" wrapText="1"/>
    </xf>
    <xf numFmtId="0" fontId="37" fillId="35" borderId="1" xfId="55" applyFont="1" applyFill="1" applyBorder="1" applyAlignment="1">
      <alignment horizontal="center" vertical="center" wrapText="1"/>
    </xf>
    <xf numFmtId="164" fontId="37" fillId="35" borderId="1" xfId="55" applyNumberFormat="1" applyFont="1" applyFill="1" applyBorder="1" applyAlignment="1">
      <alignment horizontal="center" vertical="center" wrapText="1"/>
    </xf>
    <xf numFmtId="15" fontId="37" fillId="35" borderId="1" xfId="54" applyNumberFormat="1" applyFont="1" applyFill="1" applyBorder="1" applyAlignment="1">
      <alignment horizontal="center" vertical="center"/>
    </xf>
    <xf numFmtId="0" fontId="1" fillId="35" borderId="1" xfId="55" applyFont="1" applyFill="1" applyBorder="1" applyAlignment="1">
      <alignment horizontal="center" vertical="center" wrapText="1"/>
    </xf>
    <xf numFmtId="164" fontId="1" fillId="35" borderId="1" xfId="55" applyNumberFormat="1" applyFont="1" applyFill="1" applyBorder="1" applyAlignment="1">
      <alignment horizontal="center" vertical="center" wrapText="1"/>
    </xf>
    <xf numFmtId="14" fontId="1" fillId="35" borderId="1" xfId="55" applyNumberFormat="1" applyFont="1" applyFill="1" applyBorder="1" applyAlignment="1">
      <alignment horizontal="center" vertical="center" wrapText="1"/>
    </xf>
    <xf numFmtId="164" fontId="1" fillId="35" borderId="0" xfId="54" applyNumberFormat="1" applyFill="1"/>
    <xf numFmtId="0" fontId="33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27" fillId="0" borderId="15" xfId="0" applyFont="1" applyFill="1" applyBorder="1" applyAlignment="1">
      <alignment horizontal="left" vertical="top" wrapText="1"/>
    </xf>
    <xf numFmtId="0" fontId="22" fillId="0" borderId="15" xfId="0" applyFont="1" applyFill="1" applyBorder="1" applyAlignment="1">
      <alignment horizontal="left" vertical="top" wrapText="1"/>
    </xf>
    <xf numFmtId="0" fontId="29" fillId="0" borderId="15" xfId="0" applyFont="1" applyFill="1" applyBorder="1" applyAlignment="1">
      <alignment horizontal="left" vertical="top" wrapText="1"/>
    </xf>
    <xf numFmtId="15" fontId="22" fillId="0" borderId="0" xfId="2" applyNumberFormat="1" applyFont="1" applyFill="1" applyBorder="1" applyAlignment="1">
      <alignment horizontal="left" vertical="top" wrapText="1"/>
    </xf>
    <xf numFmtId="15" fontId="27" fillId="0" borderId="0" xfId="2" applyNumberFormat="1" applyFont="1" applyFill="1" applyBorder="1" applyAlignment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26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horizontal="left" vertical="top" wrapText="1"/>
    </xf>
    <xf numFmtId="15" fontId="30" fillId="0" borderId="1" xfId="0" applyNumberFormat="1" applyFont="1" applyFill="1" applyBorder="1" applyAlignment="1">
      <alignment horizontal="left" vertical="top" wrapText="1"/>
    </xf>
    <xf numFmtId="15" fontId="28" fillId="0" borderId="1" xfId="0" applyNumberFormat="1" applyFont="1" applyFill="1" applyBorder="1" applyAlignment="1">
      <alignment horizontal="left" vertical="top" wrapText="1"/>
    </xf>
    <xf numFmtId="15" fontId="22" fillId="0" borderId="1" xfId="0" applyNumberFormat="1" applyFont="1" applyFill="1" applyBorder="1" applyAlignment="1">
      <alignment horizontal="left" vertical="top" wrapText="1"/>
    </xf>
    <xf numFmtId="0" fontId="26" fillId="33" borderId="22" xfId="0" applyFont="1" applyFill="1" applyBorder="1" applyAlignment="1">
      <alignment horizontal="left" vertical="top" wrapText="1"/>
    </xf>
    <xf numFmtId="0" fontId="26" fillId="33" borderId="23" xfId="0" applyFont="1" applyFill="1" applyBorder="1" applyAlignment="1">
      <alignment horizontal="left" vertical="top" wrapText="1"/>
    </xf>
    <xf numFmtId="0" fontId="26" fillId="33" borderId="24" xfId="0" applyFont="1" applyFill="1" applyBorder="1" applyAlignment="1">
      <alignment horizontal="left" vertical="top" wrapText="1"/>
    </xf>
    <xf numFmtId="0" fontId="24" fillId="36" borderId="1" xfId="0" applyNumberFormat="1" applyFont="1" applyFill="1" applyBorder="1" applyAlignment="1" applyProtection="1">
      <alignment horizontal="left" vertical="top" wrapText="1"/>
    </xf>
    <xf numFmtId="0" fontId="24" fillId="36" borderId="1" xfId="0" applyFont="1" applyFill="1" applyBorder="1" applyAlignment="1">
      <alignment horizontal="left" vertical="top" wrapText="1"/>
    </xf>
    <xf numFmtId="0" fontId="24" fillId="36" borderId="1" xfId="0" applyNumberFormat="1" applyFont="1" applyFill="1" applyBorder="1" applyAlignment="1">
      <alignment horizontal="left" vertical="top" wrapText="1"/>
    </xf>
    <xf numFmtId="44" fontId="24" fillId="36" borderId="1" xfId="0" applyNumberFormat="1" applyFont="1" applyFill="1" applyBorder="1" applyAlignment="1">
      <alignment horizontal="left" vertical="top" wrapText="1"/>
    </xf>
    <xf numFmtId="0" fontId="24" fillId="36" borderId="13" xfId="0" applyFont="1" applyFill="1" applyBorder="1" applyAlignment="1">
      <alignment horizontal="left" vertical="top" wrapText="1"/>
    </xf>
    <xf numFmtId="0" fontId="24" fillId="36" borderId="14" xfId="0" applyNumberFormat="1" applyFont="1" applyFill="1" applyBorder="1" applyAlignment="1">
      <alignment horizontal="left" vertical="top" wrapText="1"/>
    </xf>
    <xf numFmtId="0" fontId="24" fillId="36" borderId="14" xfId="0" applyFont="1" applyFill="1" applyBorder="1" applyAlignment="1">
      <alignment horizontal="left" vertical="top" wrapText="1"/>
    </xf>
    <xf numFmtId="44" fontId="24" fillId="36" borderId="14" xfId="0" applyNumberFormat="1" applyFont="1" applyFill="1" applyBorder="1" applyAlignment="1">
      <alignment horizontal="left" vertical="top" wrapText="1"/>
    </xf>
    <xf numFmtId="0" fontId="24" fillId="36" borderId="12" xfId="0" applyFont="1" applyFill="1" applyBorder="1" applyAlignment="1">
      <alignment horizontal="left" vertical="top" wrapText="1"/>
    </xf>
    <xf numFmtId="0" fontId="34" fillId="37" borderId="0" xfId="0" applyFont="1" applyFill="1" applyBorder="1" applyAlignment="1">
      <alignment horizontal="center" vertical="center"/>
    </xf>
    <xf numFmtId="0" fontId="40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center" vertical="center"/>
    </xf>
    <xf numFmtId="0" fontId="32" fillId="37" borderId="0" xfId="0" applyFont="1" applyFill="1" applyBorder="1" applyAlignment="1">
      <alignment horizontal="left" vertical="top"/>
    </xf>
    <xf numFmtId="0" fontId="0" fillId="37" borderId="0" xfId="0" applyFill="1"/>
    <xf numFmtId="0" fontId="33" fillId="37" borderId="0" xfId="0" applyFont="1" applyFill="1" applyBorder="1" applyAlignment="1">
      <alignment horizontal="center" vertical="center"/>
    </xf>
    <xf numFmtId="0" fontId="33" fillId="37" borderId="0" xfId="0" applyFont="1" applyFill="1" applyBorder="1" applyAlignment="1">
      <alignment horizontal="right" vertical="center"/>
    </xf>
    <xf numFmtId="0" fontId="32" fillId="37" borderId="0" xfId="0" applyFont="1" applyFill="1" applyBorder="1" applyAlignment="1">
      <alignment vertical="top"/>
    </xf>
    <xf numFmtId="44" fontId="27" fillId="37" borderId="1" xfId="45" applyFont="1" applyFill="1" applyBorder="1" applyAlignment="1">
      <alignment horizontal="left" vertical="top" wrapText="1"/>
    </xf>
    <xf numFmtId="44" fontId="22" fillId="37" borderId="1" xfId="45" applyFont="1" applyFill="1" applyBorder="1" applyAlignment="1">
      <alignment horizontal="left" vertical="top" wrapText="1"/>
    </xf>
    <xf numFmtId="44" fontId="29" fillId="37" borderId="1" xfId="45" applyFont="1" applyFill="1" applyBorder="1" applyAlignment="1">
      <alignment horizontal="left" vertical="top" wrapText="1"/>
    </xf>
    <xf numFmtId="44" fontId="24" fillId="37" borderId="1" xfId="0" applyNumberFormat="1" applyFont="1" applyFill="1" applyBorder="1" applyAlignment="1">
      <alignment horizontal="left" vertical="top" wrapText="1"/>
    </xf>
    <xf numFmtId="44" fontId="22" fillId="37" borderId="1" xfId="45" applyNumberFormat="1" applyFont="1" applyFill="1" applyBorder="1" applyAlignment="1">
      <alignment horizontal="left" vertical="top" wrapText="1"/>
    </xf>
    <xf numFmtId="44" fontId="27" fillId="37" borderId="1" xfId="45" applyNumberFormat="1" applyFont="1" applyFill="1" applyBorder="1" applyAlignment="1">
      <alignment horizontal="left" vertical="top" wrapText="1"/>
    </xf>
    <xf numFmtId="44" fontId="30" fillId="37" borderId="1" xfId="45" applyNumberFormat="1" applyFont="1" applyFill="1" applyBorder="1" applyAlignment="1">
      <alignment horizontal="left" vertical="top" wrapText="1"/>
    </xf>
    <xf numFmtId="44" fontId="29" fillId="37" borderId="1" xfId="45" applyNumberFormat="1" applyFont="1" applyFill="1" applyBorder="1" applyAlignment="1">
      <alignment horizontal="left" vertical="top" wrapText="1"/>
    </xf>
    <xf numFmtId="44" fontId="28" fillId="37" borderId="1" xfId="45" applyNumberFormat="1" applyFont="1" applyFill="1" applyBorder="1" applyAlignment="1">
      <alignment horizontal="left" vertical="top" wrapText="1"/>
    </xf>
    <xf numFmtId="44" fontId="22" fillId="37" borderId="14" xfId="45" applyFont="1" applyFill="1" applyBorder="1" applyAlignment="1">
      <alignment horizontal="left" vertical="top" wrapText="1"/>
    </xf>
    <xf numFmtId="44" fontId="24" fillId="37" borderId="14" xfId="0" applyNumberFormat="1" applyFont="1" applyFill="1" applyBorder="1" applyAlignment="1">
      <alignment horizontal="left" vertical="top" wrapText="1"/>
    </xf>
    <xf numFmtId="44" fontId="22" fillId="37" borderId="14" xfId="45" applyNumberFormat="1" applyFont="1" applyFill="1" applyBorder="1" applyAlignment="1">
      <alignment horizontal="left" vertical="top" wrapText="1"/>
    </xf>
    <xf numFmtId="44" fontId="41" fillId="33" borderId="1" xfId="45" applyFont="1" applyFill="1" applyBorder="1" applyAlignment="1">
      <alignment horizontal="left" vertical="top" wrapText="1"/>
    </xf>
    <xf numFmtId="0" fontId="41" fillId="33" borderId="1" xfId="0" applyFont="1" applyFill="1" applyBorder="1" applyAlignment="1">
      <alignment horizontal="left" vertical="top" wrapText="1"/>
    </xf>
    <xf numFmtId="0" fontId="41" fillId="33" borderId="23" xfId="0" applyFont="1" applyFill="1" applyBorder="1" applyAlignment="1">
      <alignment horizontal="left" vertical="top" wrapText="1"/>
    </xf>
    <xf numFmtId="37" fontId="22" fillId="0" borderId="1" xfId="45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 wrapText="1"/>
    </xf>
    <xf numFmtId="44" fontId="22" fillId="0" borderId="16" xfId="45" applyNumberFormat="1" applyFont="1" applyFill="1" applyBorder="1" applyAlignment="1">
      <alignment horizontal="left" vertical="center" wrapText="1"/>
    </xf>
    <xf numFmtId="15" fontId="22" fillId="0" borderId="1" xfId="0" applyNumberFormat="1" applyFont="1" applyFill="1" applyBorder="1" applyAlignment="1">
      <alignment horizontal="left" vertical="center" wrapText="1"/>
    </xf>
    <xf numFmtId="15" fontId="22" fillId="0" borderId="13" xfId="2" applyNumberFormat="1" applyFont="1" applyFill="1" applyBorder="1" applyAlignment="1">
      <alignment horizontal="left" vertical="center"/>
    </xf>
    <xf numFmtId="165" fontId="22" fillId="0" borderId="11" xfId="0" applyNumberFormat="1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/>
    </xf>
    <xf numFmtId="0" fontId="22" fillId="0" borderId="1" xfId="0" applyFont="1" applyFill="1" applyBorder="1" applyAlignment="1">
      <alignment horizontal="left" vertical="center"/>
    </xf>
    <xf numFmtId="0" fontId="27" fillId="0" borderId="16" xfId="0" applyFont="1" applyFill="1" applyBorder="1" applyAlignment="1">
      <alignment horizontal="left" vertical="top" wrapText="1"/>
    </xf>
    <xf numFmtId="0" fontId="42" fillId="36" borderId="14" xfId="0" applyFont="1" applyFill="1" applyBorder="1" applyAlignment="1">
      <alignment horizontal="left" vertical="top" wrapText="1"/>
    </xf>
    <xf numFmtId="44" fontId="30" fillId="40" borderId="1" xfId="45" applyNumberFormat="1" applyFont="1" applyFill="1" applyBorder="1" applyAlignment="1">
      <alignment horizontal="left" vertical="top" wrapText="1"/>
    </xf>
    <xf numFmtId="44" fontId="27" fillId="40" borderId="1" xfId="45" applyNumberFormat="1" applyFont="1" applyFill="1" applyBorder="1" applyAlignment="1">
      <alignment horizontal="left" vertical="top" wrapText="1"/>
    </xf>
    <xf numFmtId="44" fontId="28" fillId="40" borderId="1" xfId="45" applyNumberFormat="1" applyFont="1" applyFill="1" applyBorder="1" applyAlignment="1">
      <alignment horizontal="left" vertical="top" wrapText="1"/>
    </xf>
    <xf numFmtId="44" fontId="22" fillId="40" borderId="14" xfId="45" applyNumberFormat="1" applyFont="1" applyFill="1" applyBorder="1" applyAlignment="1">
      <alignment horizontal="left" vertical="top" wrapText="1"/>
    </xf>
    <xf numFmtId="44" fontId="34" fillId="37" borderId="11" xfId="45" applyFont="1" applyFill="1" applyBorder="1" applyAlignment="1">
      <alignment horizontal="center" vertical="center"/>
    </xf>
    <xf numFmtId="44" fontId="34" fillId="37" borderId="15" xfId="45" applyFont="1" applyFill="1" applyBorder="1" applyAlignment="1">
      <alignment horizontal="center" vertical="center"/>
    </xf>
    <xf numFmtId="0" fontId="26" fillId="38" borderId="11" xfId="0" applyFont="1" applyFill="1" applyBorder="1" applyAlignment="1">
      <alignment horizontal="center" vertical="top" wrapText="1"/>
    </xf>
    <xf numFmtId="0" fontId="26" fillId="38" borderId="16" xfId="0" applyFont="1" applyFill="1" applyBorder="1" applyAlignment="1">
      <alignment horizontal="center" vertical="top" wrapText="1"/>
    </xf>
    <xf numFmtId="0" fontId="26" fillId="38" borderId="15" xfId="0" applyFont="1" applyFill="1" applyBorder="1" applyAlignment="1">
      <alignment horizontal="center" vertical="top" wrapText="1"/>
    </xf>
    <xf numFmtId="0" fontId="24" fillId="39" borderId="11" xfId="0" applyFont="1" applyFill="1" applyBorder="1" applyAlignment="1">
      <alignment horizontal="center" vertical="top" wrapText="1"/>
    </xf>
    <xf numFmtId="0" fontId="24" fillId="39" borderId="15" xfId="0" applyFont="1" applyFill="1" applyBorder="1" applyAlignment="1">
      <alignment horizontal="center" vertical="top" wrapText="1"/>
    </xf>
    <xf numFmtId="0" fontId="31" fillId="34" borderId="0" xfId="53" applyFont="1" applyFill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40" fillId="0" borderId="0" xfId="0" applyFont="1" applyBorder="1" applyAlignment="1">
      <alignment horizontal="left" vertical="center"/>
    </xf>
    <xf numFmtId="0" fontId="26" fillId="36" borderId="11" xfId="0" applyFont="1" applyFill="1" applyBorder="1" applyAlignment="1">
      <alignment horizontal="center" vertical="top" wrapText="1"/>
    </xf>
    <xf numFmtId="0" fontId="26" fillId="36" borderId="15" xfId="0" applyFont="1" applyFill="1" applyBorder="1" applyAlignment="1">
      <alignment horizontal="center" vertical="top" wrapText="1"/>
    </xf>
    <xf numFmtId="0" fontId="33" fillId="35" borderId="0" xfId="54" applyFont="1" applyFill="1" applyBorder="1" applyAlignment="1">
      <alignment horizontal="center" vertical="center"/>
    </xf>
    <xf numFmtId="0" fontId="33" fillId="35" borderId="17" xfId="54" applyFont="1" applyFill="1" applyBorder="1" applyAlignment="1">
      <alignment horizontal="center" vertical="center"/>
    </xf>
    <xf numFmtId="0" fontId="34" fillId="35" borderId="18" xfId="54" applyFont="1" applyFill="1" applyBorder="1" applyAlignment="1">
      <alignment horizontal="center" vertical="center"/>
    </xf>
    <xf numFmtId="0" fontId="34" fillId="35" borderId="20" xfId="54" applyFont="1" applyFill="1" applyBorder="1" applyAlignment="1">
      <alignment horizontal="center" vertical="center"/>
    </xf>
    <xf numFmtId="0" fontId="34" fillId="35" borderId="19" xfId="54" applyFont="1" applyFill="1" applyBorder="1" applyAlignment="1">
      <alignment horizontal="center" vertical="center"/>
    </xf>
    <xf numFmtId="0" fontId="32" fillId="35" borderId="0" xfId="53" applyFont="1" applyFill="1" applyAlignment="1">
      <alignment horizontal="left" vertical="center"/>
    </xf>
  </cellXfs>
  <cellStyles count="77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56"/>
    <cellStyle name="Comma 2 2" xfId="57"/>
    <cellStyle name="Comma 2 2 2" xfId="58"/>
    <cellStyle name="Comma 2 3" xfId="59"/>
    <cellStyle name="Comma 3" xfId="60"/>
    <cellStyle name="Comma 3 2" xfId="61"/>
    <cellStyle name="Comma 3 2 2" xfId="62"/>
    <cellStyle name="Comma 3 3" xfId="63"/>
    <cellStyle name="Comma 4" xfId="1"/>
    <cellStyle name="Comma 4 2" xfId="48"/>
    <cellStyle name="Comma 5" xfId="64"/>
    <cellStyle name="Currency" xfId="45" builtinId="4"/>
    <cellStyle name="Currency 2" xfId="52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50"/>
    <cellStyle name="Normal 2" xfId="2"/>
    <cellStyle name="Normal 2 2" xfId="53"/>
    <cellStyle name="Normal 2 3" xfId="55"/>
    <cellStyle name="Normal 2 3 2" xfId="65"/>
    <cellStyle name="Normal 2 4" xfId="66"/>
    <cellStyle name="Normal 3" xfId="51"/>
    <cellStyle name="Normal 3 2" xfId="67"/>
    <cellStyle name="Normal 3 2 2" xfId="68"/>
    <cellStyle name="Normal 3 3" xfId="69"/>
    <cellStyle name="Normal 4" xfId="46"/>
    <cellStyle name="Normal 4 2" xfId="70"/>
    <cellStyle name="Normal 4 2 2" xfId="71"/>
    <cellStyle name="Normal 4 3" xfId="72"/>
    <cellStyle name="Normal 5" xfId="54"/>
    <cellStyle name="Normal 6" xfId="73"/>
    <cellStyle name="Normal 6 2" xfId="74"/>
    <cellStyle name="Normal 7" xfId="44"/>
    <cellStyle name="Normal 7 2" xfId="47"/>
    <cellStyle name="Normal 8" xfId="75"/>
    <cellStyle name="Note" xfId="17" builtinId="10" customBuiltin="1"/>
    <cellStyle name="Note 2" xfId="76"/>
    <cellStyle name="Output" xfId="12" builtinId="21" customBuiltin="1"/>
    <cellStyle name="Percent 2" xfId="49"/>
    <cellStyle name="Title" xfId="3" builtinId="15" customBuiltin="1"/>
    <cellStyle name="Total" xfId="19" builtinId="25" customBuiltin="1"/>
    <cellStyle name="Warning Text" xfId="16" builtinId="11" customBuiltin="1"/>
  </cellStyles>
  <dxfs count="9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6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6" tint="0.39997558519241921"/>
        </patternFill>
      </fill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6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6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dd/mmm/yy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dd/mmm/yy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dd/mmm/yy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5" formatCode="#,##0_);\(#,##0\)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dd/mmm/yy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Table Style 1" pivot="0" count="1">
      <tableStyleElement type="wholeTable" dxfId="98"/>
    </tableStyle>
    <tableStyle name="Table Style 2" pivot="0" count="1">
      <tableStyleElement type="wholeTable" dxfId="9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SLSeedFund" displayName="OSLSeedFund" ref="B12:K23" totalsRowCount="1" headerRowDxfId="86" dataDxfId="85" totalsRowDxfId="83" tableBorderDxfId="84">
  <autoFilter ref="B12:K22"/>
  <tableColumns count="10">
    <tableColumn id="14" name="Invoice/ Claim No._x000a_" dataDxfId="82" totalsRowDxfId="81" dataCellStyle="Normal 2"/>
    <tableColumn id="5" name="Description" dataDxfId="80" totalsRowDxfId="79" dataCellStyle="Currency"/>
    <tableColumn id="3" name="Date of Invoice/ Claim" dataDxfId="78" totalsRowDxfId="77" dataCellStyle="Currency"/>
    <tableColumn id="15" name="Payee Name" dataDxfId="76" totalsRowDxfId="75"/>
    <tableColumn id="2" name="Student ID" dataDxfId="74" totalsRowDxfId="73"/>
    <tableColumn id="6" name="Exp. Amount w/o GST (S$) " totalsRowFunction="sum" dataDxfId="72" totalsRowDxfId="71" dataCellStyle="Currency"/>
    <tableColumn id="1" name="Exp. Amount incl. GST  (S$) " totalsRowFunction="sum" totalsRowDxfId="70" dataCellStyle="Currency"/>
    <tableColumn id="9" name="Date of Submission to OSL" dataDxfId="69" totalsRowDxfId="68" dataCellStyle="Currency"/>
    <tableColumn id="10" name="Seed Fund Amount (S$)" totalsRowFunction="sum" dataDxfId="67" totalsRowDxfId="66" dataCellStyle="Currency"/>
    <tableColumn id="12" name="Date of Transfer to Club Account" dataDxfId="65" totalsRowDxfId="64" dataCellStyle="Currency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Income" displayName="Income" ref="B29:K38" totalsRowCount="1" headerRowDxfId="63" totalsRowDxfId="60" headerRowBorderDxfId="62" tableBorderDxfId="61" totalsRowBorderDxfId="59">
  <autoFilter ref="B29:K37"/>
  <tableColumns count="10">
    <tableColumn id="1" name="Invoice/Claim/Income Deposit No." totalsRowLabel="Total" totalsRowDxfId="58"/>
    <tableColumn id="2" name="Description" totalsRowDxfId="57" dataCellStyle="Currency"/>
    <tableColumn id="3" name="Date of Invoice/Claim" totalsRowDxfId="56"/>
    <tableColumn id="4" name="Payee Name" dataDxfId="55" totalsRowDxfId="54"/>
    <tableColumn id="10" name="Student ID" dataDxfId="53" totalsRowDxfId="52"/>
    <tableColumn id="5" name="Exp. Amount w/o GST (S$) " totalsRowFunction="sum" dataDxfId="51" totalsRowDxfId="50" dataCellStyle="Currency"/>
    <tableColumn id="9" name="Exp. Amount incl. GST  (S$) " totalsRowFunction="sum" dataDxfId="49" totalsRowDxfId="48" dataCellStyle="Currency"/>
    <tableColumn id="6" name="Date of Submission to OSL" dataDxfId="47" totalsRowDxfId="46"/>
    <tableColumn id="7" name="Income Amount (S$)" totalsRowFunction="sum" dataDxfId="45" totalsRowDxfId="44" dataCellStyle="Currency"/>
    <tableColumn id="8" name="Date of Bank-in to Finance" dataDxfId="43" totalsRowDxfId="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Donation" displayName="Donation" ref="B58:K69" totalsRowCount="1" headerRowDxfId="41" totalsRowDxfId="38" headerRowBorderDxfId="40" tableBorderDxfId="39" totalsRowBorderDxfId="37">
  <autoFilter ref="B58:K68"/>
  <tableColumns count="10">
    <tableColumn id="1" name="Invoice/ Claim No." totalsRowLabel="Total" totalsRowDxfId="36"/>
    <tableColumn id="2" name="Description" totalsRowDxfId="35" dataCellStyle="Currency"/>
    <tableColumn id="3" name="Date of Invoice/Claim" totalsRowDxfId="34"/>
    <tableColumn id="4" name="Payee Name" totalsRowDxfId="33"/>
    <tableColumn id="10" name="Student ID" dataDxfId="32" totalsRowDxfId="31"/>
    <tableColumn id="5" name="Exp. Amount w/o GST (S$) " totalsRowFunction="sum" dataDxfId="30" totalsRowDxfId="29" dataCellStyle="Currency"/>
    <tableColumn id="9" name="Exp. Amount incl. GST  (S$) " totalsRowFunction="sum" dataDxfId="28" totalsRowDxfId="27" dataCellStyle="Currency"/>
    <tableColumn id="6" name="Date of Submission to OSL" dataDxfId="26" totalsRowDxfId="25"/>
    <tableColumn id="7" name="Donation Amount (S$)" totalsRowFunction="sum" dataDxfId="24" totalsRowDxfId="23" dataCellStyle="Currency"/>
    <tableColumn id="8" name="Date of Bank-in to Finance" dataDxfId="22" totalsRowDxfId="2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Income3" displayName="Income3" ref="B44:K53" totalsRowCount="1" headerRowDxfId="20" totalsRowDxfId="17" headerRowBorderDxfId="19" tableBorderDxfId="18" totalsRowBorderDxfId="16">
  <autoFilter ref="B44:K52"/>
  <tableColumns count="10">
    <tableColumn id="1" name="Invoice/Claim/Income Deposit No." totalsRowLabel="Total" totalsRowDxfId="15"/>
    <tableColumn id="2" name="Description" totalsRowDxfId="14" dataCellStyle="Currency"/>
    <tableColumn id="3" name="Date of Invoice/Claim" totalsRowDxfId="13"/>
    <tableColumn id="4" name="Payee Name" dataDxfId="12" totalsRowDxfId="11"/>
    <tableColumn id="10" name="Student ID" dataDxfId="10" totalsRowDxfId="9"/>
    <tableColumn id="5" name="Exp. Amount w/o GST (S$) " totalsRowFunction="sum" dataDxfId="8" totalsRowDxfId="7" dataCellStyle="Currency"/>
    <tableColumn id="9" name="Exp. Amount incl. GST  (S$) " totalsRowFunction="sum" totalsRowDxfId="6" dataCellStyle="Currency"/>
    <tableColumn id="6" name="Date of Submission to OSL" dataDxfId="5" totalsRowDxfId="4"/>
    <tableColumn id="7" name="Income Amount (S$) without GST" totalsRowFunction="sum" dataDxfId="3" totalsRowDxfId="2" dataCellStyle="Currency"/>
    <tableColumn id="8" name="Date of Bank-in to Finance" dataDxfId="1" totalsRow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69"/>
  <sheetViews>
    <sheetView showGridLines="0" tabSelected="1" zoomScale="80" zoomScaleNormal="80" workbookViewId="0">
      <selection activeCell="D6" sqref="D6"/>
    </sheetView>
  </sheetViews>
  <sheetFormatPr defaultColWidth="33.42578125" defaultRowHeight="15"/>
  <cols>
    <col min="1" max="1" width="2.5703125" style="2" customWidth="1"/>
    <col min="2" max="2" width="20.42578125" style="2" customWidth="1"/>
    <col min="3" max="3" width="28.28515625" style="2" customWidth="1"/>
    <col min="4" max="4" width="15.85546875" customWidth="1"/>
    <col min="5" max="5" width="21.42578125" style="2" customWidth="1"/>
    <col min="6" max="6" width="13.7109375" customWidth="1"/>
    <col min="7" max="8" width="13.7109375" style="22" customWidth="1"/>
    <col min="9" max="9" width="14.140625" style="2" customWidth="1"/>
    <col min="10" max="10" width="12.42578125" style="2" bestFit="1" customWidth="1"/>
    <col min="11" max="11" width="10.5703125" style="2" customWidth="1"/>
    <col min="12" max="19" width="33.42578125" style="2"/>
    <col min="20" max="20" width="33.42578125" style="3"/>
    <col min="21" max="16384" width="33.42578125" style="2"/>
  </cols>
  <sheetData>
    <row r="1" spans="1:21">
      <c r="D1" s="1"/>
      <c r="F1" s="1"/>
    </row>
    <row r="2" spans="1:21" ht="27.75">
      <c r="B2" s="118" t="s">
        <v>29</v>
      </c>
      <c r="C2" s="118"/>
      <c r="D2" s="118"/>
      <c r="E2" s="118"/>
      <c r="F2" s="118"/>
      <c r="G2" s="118"/>
      <c r="H2" s="118"/>
      <c r="I2" s="118"/>
    </row>
    <row r="3" spans="1:21" s="1" customFormat="1">
      <c r="B3" s="123" t="s">
        <v>40</v>
      </c>
      <c r="C3" s="123"/>
      <c r="D3" s="123"/>
      <c r="E3" s="123"/>
      <c r="F3" s="123"/>
      <c r="G3" s="123"/>
      <c r="H3" s="123"/>
      <c r="I3" s="123"/>
      <c r="J3" s="34"/>
    </row>
    <row r="4" spans="1:21" s="1" customFormat="1">
      <c r="B4" s="75"/>
      <c r="C4" s="34"/>
      <c r="D4" s="34"/>
      <c r="E4" s="34"/>
      <c r="F4" s="34"/>
      <c r="G4" s="34"/>
      <c r="H4" s="34"/>
      <c r="I4" s="34"/>
      <c r="J4" s="34"/>
    </row>
    <row r="5" spans="1:21" s="1" customFormat="1" ht="18">
      <c r="B5" s="119" t="s">
        <v>4</v>
      </c>
      <c r="C5" s="119"/>
      <c r="D5" s="119"/>
      <c r="E5" s="120"/>
      <c r="F5" s="121"/>
      <c r="G5" s="121"/>
      <c r="H5" s="122"/>
      <c r="I5" s="34"/>
      <c r="J5" s="34"/>
    </row>
    <row r="6" spans="1:21" s="1" customFormat="1" ht="15.75" customHeight="1">
      <c r="B6" s="49"/>
      <c r="C6" s="49"/>
      <c r="D6" s="49"/>
      <c r="E6" s="50"/>
      <c r="F6" s="50"/>
      <c r="G6" s="50"/>
      <c r="H6" s="50"/>
      <c r="I6" s="34"/>
      <c r="J6" s="34"/>
    </row>
    <row r="7" spans="1:21" s="1" customFormat="1" ht="15.75" customHeight="1">
      <c r="B7" s="78"/>
      <c r="C7" s="79"/>
      <c r="D7" s="79"/>
      <c r="E7" s="79"/>
      <c r="F7" s="79"/>
      <c r="G7" s="74"/>
      <c r="H7" s="74"/>
      <c r="I7" s="80" t="s">
        <v>41</v>
      </c>
      <c r="J7" s="111">
        <f>J9+J26+J41+J55</f>
        <v>0</v>
      </c>
      <c r="K7" s="112"/>
      <c r="L7" s="34"/>
    </row>
    <row r="8" spans="1:21" s="1" customFormat="1" ht="15.75" customHeight="1">
      <c r="B8" s="76"/>
      <c r="C8" s="76"/>
      <c r="D8" s="76"/>
      <c r="E8" s="50"/>
      <c r="F8" s="50"/>
      <c r="G8" s="50"/>
      <c r="H8" s="50"/>
      <c r="I8" s="34"/>
      <c r="J8" s="34"/>
    </row>
    <row r="9" spans="1:21" s="1" customFormat="1" ht="18">
      <c r="B9" s="81" t="s">
        <v>39</v>
      </c>
      <c r="C9" s="81"/>
      <c r="D9" s="81"/>
      <c r="E9" s="81"/>
      <c r="F9" s="81"/>
      <c r="G9" s="81"/>
      <c r="H9" s="77"/>
      <c r="I9" s="74" t="s">
        <v>25</v>
      </c>
      <c r="J9" s="111">
        <f>OSLSeedFund[[#Totals],[Seed Fund Amount (S$)]]-OSLSeedFund[[#Totals],[Exp. Amount w/o GST (S$) ]]</f>
        <v>0</v>
      </c>
      <c r="K9" s="112"/>
      <c r="L9" s="34"/>
    </row>
    <row r="10" spans="1:21">
      <c r="D10" s="1"/>
      <c r="F10" s="1"/>
    </row>
    <row r="11" spans="1:21" s="4" customFormat="1" ht="12.75" customHeight="1">
      <c r="A11" s="57"/>
      <c r="B11" s="124" t="s">
        <v>38</v>
      </c>
      <c r="C11" s="125"/>
      <c r="D11" s="113" t="s">
        <v>36</v>
      </c>
      <c r="E11" s="114"/>
      <c r="F11" s="114"/>
      <c r="G11" s="114"/>
      <c r="H11" s="114"/>
      <c r="I11" s="115"/>
      <c r="J11" s="116" t="s">
        <v>37</v>
      </c>
      <c r="K11" s="117"/>
      <c r="S11" s="5"/>
    </row>
    <row r="12" spans="1:21" s="6" customFormat="1" ht="51">
      <c r="A12" s="58"/>
      <c r="B12" s="7" t="s">
        <v>31</v>
      </c>
      <c r="C12" s="7" t="s">
        <v>0</v>
      </c>
      <c r="D12" s="7" t="s">
        <v>28</v>
      </c>
      <c r="E12" s="7" t="s">
        <v>1</v>
      </c>
      <c r="F12" s="7" t="s">
        <v>45</v>
      </c>
      <c r="G12" s="94" t="s">
        <v>43</v>
      </c>
      <c r="H12" s="19" t="s">
        <v>44</v>
      </c>
      <c r="I12" s="7" t="s">
        <v>27</v>
      </c>
      <c r="J12" s="95" t="s">
        <v>35</v>
      </c>
      <c r="K12" s="7" t="s">
        <v>33</v>
      </c>
    </row>
    <row r="13" spans="1:21" s="6" customFormat="1" ht="12.75">
      <c r="A13" s="54"/>
      <c r="B13" s="14"/>
      <c r="C13" s="97"/>
      <c r="D13" s="11"/>
      <c r="E13" s="14"/>
      <c r="F13" s="14"/>
      <c r="G13" s="82"/>
      <c r="H13" s="21"/>
      <c r="I13" s="14"/>
      <c r="J13" s="87"/>
      <c r="K13" s="11"/>
    </row>
    <row r="14" spans="1:21" s="6" customFormat="1" ht="12.75">
      <c r="A14" s="55"/>
      <c r="B14" s="101"/>
      <c r="C14" s="103"/>
      <c r="D14" s="11"/>
      <c r="E14" s="8"/>
      <c r="F14" s="8"/>
      <c r="G14" s="82"/>
      <c r="H14" s="21"/>
      <c r="I14" s="11"/>
      <c r="J14" s="88"/>
      <c r="K14" s="59"/>
    </row>
    <row r="15" spans="1:21" s="6" customFormat="1" ht="12.75">
      <c r="A15" s="55"/>
      <c r="B15" s="101"/>
      <c r="C15" s="97"/>
      <c r="D15" s="100"/>
      <c r="E15" s="104"/>
      <c r="F15" s="104"/>
      <c r="G15" s="83"/>
      <c r="H15" s="20"/>
      <c r="I15" s="11"/>
      <c r="J15" s="88"/>
      <c r="K15" s="59"/>
    </row>
    <row r="16" spans="1:21" s="17" customFormat="1" ht="12.75">
      <c r="A16" s="55"/>
      <c r="B16" s="14"/>
      <c r="C16" s="15"/>
      <c r="D16" s="11"/>
      <c r="E16" s="14"/>
      <c r="F16" s="14"/>
      <c r="G16" s="82"/>
      <c r="H16" s="21"/>
      <c r="I16" s="14"/>
      <c r="J16" s="87"/>
      <c r="K16" s="11"/>
      <c r="U16" s="18"/>
    </row>
    <row r="17" spans="1:22" s="17" customFormat="1" ht="12.75">
      <c r="A17" s="54"/>
      <c r="B17" s="30"/>
      <c r="C17" s="32"/>
      <c r="D17" s="29"/>
      <c r="E17" s="30"/>
      <c r="F17" s="30"/>
      <c r="G17" s="84"/>
      <c r="H17" s="31"/>
      <c r="I17" s="30"/>
      <c r="J17" s="89"/>
      <c r="K17" s="29"/>
      <c r="U17" s="18"/>
    </row>
    <row r="18" spans="1:22" s="17" customFormat="1" ht="12.75">
      <c r="A18" s="55"/>
      <c r="B18" s="8"/>
      <c r="C18" s="9"/>
      <c r="D18" s="11"/>
      <c r="E18" s="8"/>
      <c r="F18" s="8"/>
      <c r="G18" s="82"/>
      <c r="H18" s="21"/>
      <c r="I18" s="11"/>
      <c r="J18" s="87"/>
      <c r="K18" s="11"/>
      <c r="U18" s="18"/>
    </row>
    <row r="19" spans="1:22" s="17" customFormat="1" ht="12.75">
      <c r="A19" s="55"/>
      <c r="B19" s="8"/>
      <c r="C19" s="9"/>
      <c r="D19" s="11"/>
      <c r="E19" s="8"/>
      <c r="F19" s="8"/>
      <c r="G19" s="82"/>
      <c r="H19" s="21"/>
      <c r="I19" s="11"/>
      <c r="J19" s="87"/>
      <c r="K19" s="11"/>
      <c r="U19" s="18"/>
    </row>
    <row r="20" spans="1:22" s="17" customFormat="1" ht="12.75">
      <c r="A20" s="55"/>
      <c r="B20" s="8"/>
      <c r="C20" s="9"/>
      <c r="D20" s="11"/>
      <c r="E20" s="8"/>
      <c r="F20" s="8"/>
      <c r="G20" s="82"/>
      <c r="H20" s="21"/>
      <c r="I20" s="11"/>
      <c r="J20" s="90"/>
      <c r="K20" s="60"/>
      <c r="U20" s="18"/>
    </row>
    <row r="21" spans="1:22" s="17" customFormat="1" ht="12.75">
      <c r="A21" s="55"/>
      <c r="B21" s="8"/>
      <c r="C21" s="9"/>
      <c r="D21" s="11"/>
      <c r="E21" s="8"/>
      <c r="F21" s="8"/>
      <c r="G21" s="82"/>
      <c r="H21" s="21"/>
      <c r="I21" s="11"/>
      <c r="J21" s="90"/>
      <c r="K21" s="60"/>
      <c r="U21" s="18"/>
    </row>
    <row r="22" spans="1:22" ht="12.75">
      <c r="A22" s="54"/>
      <c r="B22" s="16"/>
      <c r="C22" s="9"/>
      <c r="D22" s="61"/>
      <c r="E22" s="8"/>
      <c r="F22" s="8"/>
      <c r="G22" s="83"/>
      <c r="H22" s="20"/>
      <c r="I22" s="8"/>
      <c r="J22" s="86"/>
      <c r="K22" s="8"/>
      <c r="T22" s="2"/>
      <c r="V22" s="3"/>
    </row>
    <row r="23" spans="1:22" ht="12.75">
      <c r="A23" s="56"/>
      <c r="B23" s="65"/>
      <c r="C23" s="66"/>
      <c r="D23" s="67"/>
      <c r="E23" s="66"/>
      <c r="F23" s="66"/>
      <c r="G23" s="85">
        <f>SUBTOTAL(109,OSLSeedFund[Exp. Amount w/o GST (S$) ])</f>
        <v>0</v>
      </c>
      <c r="H23" s="68">
        <f>SUBTOTAL(109,OSLSeedFund[Exp. Amount incl. GST  (S$) ])</f>
        <v>0</v>
      </c>
      <c r="I23" s="68"/>
      <c r="J23" s="85">
        <f>SUBTOTAL(109,OSLSeedFund[Seed Fund Amount (S$)])</f>
        <v>0</v>
      </c>
      <c r="K23" s="67"/>
      <c r="T23" s="2"/>
      <c r="V23" s="3"/>
    </row>
    <row r="26" spans="1:22" ht="18">
      <c r="B26" s="81" t="s">
        <v>49</v>
      </c>
      <c r="C26" s="81"/>
      <c r="D26" s="81"/>
      <c r="E26" s="81"/>
      <c r="F26" s="81"/>
      <c r="G26" s="81"/>
      <c r="H26" s="77"/>
      <c r="I26" s="74" t="s">
        <v>25</v>
      </c>
      <c r="J26" s="111">
        <f>Income[[#Totals],[Income Amount (S$)]]-Income[[#Totals],[Exp. Amount incl. GST  (S$) ]]</f>
        <v>0</v>
      </c>
      <c r="K26" s="112"/>
      <c r="T26" s="2"/>
      <c r="V26" s="3"/>
    </row>
    <row r="28" spans="1:22" ht="12.75" customHeight="1">
      <c r="B28" s="124" t="s">
        <v>38</v>
      </c>
      <c r="C28" s="125"/>
      <c r="D28" s="113" t="s">
        <v>36</v>
      </c>
      <c r="E28" s="114"/>
      <c r="F28" s="114"/>
      <c r="G28" s="114"/>
      <c r="H28" s="114"/>
      <c r="I28" s="115"/>
      <c r="J28" s="116" t="s">
        <v>37</v>
      </c>
      <c r="K28" s="117"/>
    </row>
    <row r="29" spans="1:22" ht="62.25" customHeight="1">
      <c r="B29" s="62" t="s">
        <v>26</v>
      </c>
      <c r="C29" s="63" t="s">
        <v>0</v>
      </c>
      <c r="D29" s="63" t="s">
        <v>3</v>
      </c>
      <c r="E29" s="63" t="s">
        <v>1</v>
      </c>
      <c r="F29" s="63" t="s">
        <v>45</v>
      </c>
      <c r="G29" s="19" t="s">
        <v>43</v>
      </c>
      <c r="H29" s="94" t="s">
        <v>44</v>
      </c>
      <c r="I29" s="7" t="s">
        <v>27</v>
      </c>
      <c r="J29" s="96" t="s">
        <v>46</v>
      </c>
      <c r="K29" s="64" t="s">
        <v>2</v>
      </c>
      <c r="T29" s="2"/>
      <c r="V29" s="3"/>
    </row>
    <row r="30" spans="1:22" ht="12.75">
      <c r="B30" s="51"/>
      <c r="C30" s="98"/>
      <c r="D30" s="11"/>
      <c r="E30" s="14"/>
      <c r="F30" s="105"/>
      <c r="G30" s="99"/>
      <c r="H30" s="82"/>
      <c r="I30" s="14"/>
      <c r="J30" s="82"/>
      <c r="K30" s="13"/>
      <c r="T30" s="2"/>
      <c r="V30" s="3"/>
    </row>
    <row r="31" spans="1:22" ht="12.75">
      <c r="B31" s="101"/>
      <c r="C31" s="97"/>
      <c r="D31" s="100"/>
      <c r="E31" s="104"/>
      <c r="F31" s="104"/>
      <c r="G31" s="20"/>
      <c r="H31" s="83"/>
      <c r="I31" s="11"/>
      <c r="J31" s="107"/>
      <c r="K31" s="33"/>
      <c r="T31" s="2"/>
      <c r="V31" s="3"/>
    </row>
    <row r="32" spans="1:22" ht="12.75">
      <c r="B32" s="101"/>
      <c r="C32" s="97"/>
      <c r="D32" s="100"/>
      <c r="E32" s="104"/>
      <c r="F32" s="104"/>
      <c r="G32" s="21"/>
      <c r="H32" s="82"/>
      <c r="I32" s="11"/>
      <c r="J32" s="107"/>
      <c r="K32" s="33"/>
      <c r="T32" s="2"/>
      <c r="V32" s="3"/>
    </row>
    <row r="33" spans="2:22" ht="12.75">
      <c r="B33" s="101"/>
      <c r="C33" s="97"/>
      <c r="D33" s="100"/>
      <c r="E33" s="104"/>
      <c r="F33" s="104"/>
      <c r="G33" s="21"/>
      <c r="H33" s="82"/>
      <c r="I33" s="11"/>
      <c r="J33" s="108"/>
      <c r="K33" s="13"/>
      <c r="T33" s="2"/>
      <c r="V33" s="3"/>
    </row>
    <row r="34" spans="2:22" ht="12.75">
      <c r="B34" s="101"/>
      <c r="C34" s="97"/>
      <c r="D34" s="100"/>
      <c r="E34" s="104"/>
      <c r="F34" s="104"/>
      <c r="G34" s="21"/>
      <c r="H34" s="82"/>
      <c r="I34" s="11"/>
      <c r="J34" s="108"/>
      <c r="K34" s="13"/>
      <c r="T34" s="2"/>
      <c r="V34" s="3"/>
    </row>
    <row r="35" spans="2:22" ht="12.75">
      <c r="B35" s="52"/>
      <c r="C35" s="9"/>
      <c r="D35" s="11"/>
      <c r="E35" s="8"/>
      <c r="F35" s="8"/>
      <c r="G35" s="21"/>
      <c r="H35" s="82"/>
      <c r="I35" s="11"/>
      <c r="J35" s="109"/>
      <c r="K35" s="27"/>
      <c r="T35" s="2"/>
      <c r="V35" s="3"/>
    </row>
    <row r="36" spans="2:22" ht="12.75">
      <c r="B36" s="52"/>
      <c r="C36" s="9"/>
      <c r="D36" s="11"/>
      <c r="E36" s="8"/>
      <c r="F36" s="8"/>
      <c r="G36" s="21"/>
      <c r="H36" s="82"/>
      <c r="I36" s="11"/>
      <c r="J36" s="109"/>
      <c r="K36" s="27"/>
      <c r="T36" s="2"/>
      <c r="V36" s="3"/>
    </row>
    <row r="37" spans="2:22" ht="12.75">
      <c r="B37" s="12"/>
      <c r="C37" s="24"/>
      <c r="D37" s="25"/>
      <c r="E37" s="23"/>
      <c r="F37" s="23"/>
      <c r="G37" s="26"/>
      <c r="H37" s="91"/>
      <c r="I37" s="23"/>
      <c r="J37" s="110"/>
      <c r="K37" s="10"/>
      <c r="T37" s="2"/>
      <c r="V37" s="3"/>
    </row>
    <row r="38" spans="2:22" ht="12.75">
      <c r="B38" s="69" t="s">
        <v>24</v>
      </c>
      <c r="C38" s="70"/>
      <c r="D38" s="71"/>
      <c r="E38" s="71"/>
      <c r="F38" s="106"/>
      <c r="G38" s="72">
        <f>SUBTOTAL(109,Income[Exp. Amount w/o GST (S$) ])</f>
        <v>0</v>
      </c>
      <c r="H38" s="92">
        <f>SUBTOTAL(109,Income[Exp. Amount incl. GST  (S$) ])</f>
        <v>0</v>
      </c>
      <c r="I38" s="71"/>
      <c r="J38" s="92">
        <f>SUBTOTAL(109,Income[Income Amount (S$)])</f>
        <v>0</v>
      </c>
      <c r="K38" s="73"/>
      <c r="T38" s="2"/>
      <c r="V38" s="3"/>
    </row>
    <row r="40" spans="2:22">
      <c r="D40" s="1"/>
      <c r="F40" s="1"/>
    </row>
    <row r="41" spans="2:22" ht="18">
      <c r="B41" s="81" t="s">
        <v>48</v>
      </c>
      <c r="C41" s="81"/>
      <c r="D41" s="81"/>
      <c r="E41" s="81"/>
      <c r="F41" s="81"/>
      <c r="G41" s="81"/>
      <c r="H41" s="77"/>
      <c r="I41" s="74" t="s">
        <v>25</v>
      </c>
      <c r="J41" s="111">
        <f>Income3[[#Totals],[Income Amount (S$) without GST]]-Income3[[#Totals],[Exp. Amount w/o GST (S$) ]]</f>
        <v>0</v>
      </c>
      <c r="K41" s="112"/>
      <c r="T41" s="2"/>
      <c r="V41" s="3"/>
    </row>
    <row r="42" spans="2:22">
      <c r="D42" s="1"/>
      <c r="F42" s="1"/>
    </row>
    <row r="43" spans="2:22" ht="12.75" customHeight="1">
      <c r="B43" s="124" t="s">
        <v>38</v>
      </c>
      <c r="C43" s="125"/>
      <c r="D43" s="113" t="s">
        <v>36</v>
      </c>
      <c r="E43" s="114"/>
      <c r="F43" s="114"/>
      <c r="G43" s="114"/>
      <c r="H43" s="114"/>
      <c r="I43" s="115"/>
      <c r="J43" s="116" t="s">
        <v>37</v>
      </c>
      <c r="K43" s="117"/>
    </row>
    <row r="44" spans="2:22" ht="72.75" customHeight="1">
      <c r="B44" s="62" t="s">
        <v>26</v>
      </c>
      <c r="C44" s="63" t="s">
        <v>0</v>
      </c>
      <c r="D44" s="63" t="s">
        <v>3</v>
      </c>
      <c r="E44" s="63" t="s">
        <v>1</v>
      </c>
      <c r="F44" s="63" t="s">
        <v>45</v>
      </c>
      <c r="G44" s="94" t="s">
        <v>43</v>
      </c>
      <c r="H44" s="19" t="s">
        <v>44</v>
      </c>
      <c r="I44" s="7" t="s">
        <v>27</v>
      </c>
      <c r="J44" s="96" t="s">
        <v>47</v>
      </c>
      <c r="K44" s="64" t="s">
        <v>2</v>
      </c>
      <c r="T44" s="2"/>
      <c r="V44" s="3"/>
    </row>
    <row r="45" spans="2:22" ht="12.75">
      <c r="B45" s="101"/>
      <c r="C45" s="97"/>
      <c r="D45" s="97"/>
      <c r="E45" s="14"/>
      <c r="F45" s="14"/>
      <c r="G45" s="82"/>
      <c r="H45" s="21"/>
      <c r="I45" s="14"/>
      <c r="J45" s="87"/>
      <c r="K45" s="102"/>
      <c r="T45" s="2"/>
      <c r="V45" s="3"/>
    </row>
    <row r="46" spans="2:22" ht="12.75">
      <c r="B46" s="101"/>
      <c r="C46" s="97"/>
      <c r="D46" s="97"/>
      <c r="E46" s="8"/>
      <c r="F46" s="8"/>
      <c r="G46" s="82"/>
      <c r="H46" s="21"/>
      <c r="I46" s="11"/>
      <c r="J46" s="88"/>
      <c r="K46" s="102"/>
      <c r="T46" s="2"/>
      <c r="V46" s="3"/>
    </row>
    <row r="47" spans="2:22" ht="12.75">
      <c r="B47" s="101"/>
      <c r="C47" s="97"/>
      <c r="D47" s="97"/>
      <c r="E47" s="8"/>
      <c r="F47" s="8"/>
      <c r="G47" s="83"/>
      <c r="H47" s="20"/>
      <c r="I47" s="11"/>
      <c r="J47" s="88"/>
      <c r="K47" s="102"/>
      <c r="T47" s="2"/>
      <c r="V47" s="3"/>
    </row>
    <row r="48" spans="2:22" ht="12.75">
      <c r="B48" s="52"/>
      <c r="C48" s="9"/>
      <c r="D48" s="11"/>
      <c r="E48" s="8"/>
      <c r="F48" s="8"/>
      <c r="G48" s="82"/>
      <c r="H48" s="21"/>
      <c r="I48" s="11"/>
      <c r="J48" s="87"/>
      <c r="K48" s="13"/>
      <c r="T48" s="2"/>
      <c r="V48" s="3"/>
    </row>
    <row r="49" spans="2:22" ht="12.75">
      <c r="B49" s="52"/>
      <c r="C49" s="9"/>
      <c r="D49" s="11"/>
      <c r="E49" s="8"/>
      <c r="F49" s="8"/>
      <c r="G49" s="82"/>
      <c r="H49" s="21"/>
      <c r="I49" s="11"/>
      <c r="J49" s="87"/>
      <c r="K49" s="13"/>
      <c r="T49" s="2"/>
      <c r="V49" s="3"/>
    </row>
    <row r="50" spans="2:22" ht="12.75">
      <c r="B50" s="52"/>
      <c r="C50" s="9"/>
      <c r="D50" s="11"/>
      <c r="E50" s="8"/>
      <c r="F50" s="8"/>
      <c r="G50" s="82"/>
      <c r="H50" s="21"/>
      <c r="I50" s="11"/>
      <c r="J50" s="90"/>
      <c r="K50" s="27"/>
      <c r="T50" s="2"/>
      <c r="V50" s="3"/>
    </row>
    <row r="51" spans="2:22" ht="12.75">
      <c r="B51" s="52"/>
      <c r="C51" s="9"/>
      <c r="D51" s="11"/>
      <c r="E51" s="8"/>
      <c r="F51" s="8"/>
      <c r="G51" s="82"/>
      <c r="H51" s="21"/>
      <c r="I51" s="11"/>
      <c r="J51" s="90"/>
      <c r="K51" s="27"/>
      <c r="T51" s="2"/>
      <c r="V51" s="3"/>
    </row>
    <row r="52" spans="2:22" ht="12.75">
      <c r="B52" s="12"/>
      <c r="C52" s="24"/>
      <c r="D52" s="25"/>
      <c r="E52" s="23"/>
      <c r="F52" s="23"/>
      <c r="G52" s="91"/>
      <c r="H52" s="26"/>
      <c r="I52" s="23"/>
      <c r="J52" s="93"/>
      <c r="K52" s="10"/>
      <c r="T52" s="2"/>
      <c r="V52" s="3"/>
    </row>
    <row r="53" spans="2:22" ht="12.75">
      <c r="B53" s="69" t="s">
        <v>24</v>
      </c>
      <c r="C53" s="70"/>
      <c r="D53" s="71"/>
      <c r="E53" s="71"/>
      <c r="F53" s="106"/>
      <c r="G53" s="92">
        <f>SUBTOTAL(109,Income3[Exp. Amount w/o GST (S$) ])</f>
        <v>0</v>
      </c>
      <c r="H53" s="72">
        <f>SUBTOTAL(109,Income3[Exp. Amount incl. GST  (S$) ])</f>
        <v>0</v>
      </c>
      <c r="I53" s="71"/>
      <c r="J53" s="92">
        <f>SUBTOTAL(109,Income3[Income Amount (S$) without GST])</f>
        <v>0</v>
      </c>
      <c r="K53" s="73"/>
      <c r="T53" s="2"/>
      <c r="V53" s="3"/>
    </row>
    <row r="54" spans="2:22">
      <c r="D54" s="1"/>
      <c r="F54" s="1"/>
    </row>
    <row r="55" spans="2:22" ht="18">
      <c r="B55" s="81" t="s">
        <v>42</v>
      </c>
      <c r="C55" s="81"/>
      <c r="D55" s="81"/>
      <c r="E55" s="81"/>
      <c r="F55" s="81"/>
      <c r="G55" s="81"/>
      <c r="H55" s="77"/>
      <c r="I55" s="74" t="s">
        <v>25</v>
      </c>
      <c r="J55" s="111">
        <f>Donation[[#Totals],[Donation Amount (S$)]]-Donation[[#Totals],[Exp. Amount incl. GST  (S$) ]]</f>
        <v>0</v>
      </c>
      <c r="K55" s="112"/>
      <c r="T55" s="2"/>
      <c r="V55" s="3"/>
    </row>
    <row r="57" spans="2:22" ht="12.75" customHeight="1">
      <c r="B57" s="124" t="s">
        <v>38</v>
      </c>
      <c r="C57" s="125"/>
      <c r="D57" s="113" t="s">
        <v>36</v>
      </c>
      <c r="E57" s="114"/>
      <c r="F57" s="114"/>
      <c r="G57" s="114"/>
      <c r="H57" s="114"/>
      <c r="I57" s="115"/>
      <c r="J57" s="116" t="s">
        <v>37</v>
      </c>
      <c r="K57" s="117"/>
    </row>
    <row r="58" spans="2:22" ht="38.25">
      <c r="B58" s="62" t="s">
        <v>32</v>
      </c>
      <c r="C58" s="63" t="s">
        <v>0</v>
      </c>
      <c r="D58" s="63" t="s">
        <v>3</v>
      </c>
      <c r="E58" s="63" t="s">
        <v>1</v>
      </c>
      <c r="F58" s="63" t="s">
        <v>45</v>
      </c>
      <c r="G58" s="19" t="s">
        <v>43</v>
      </c>
      <c r="H58" s="94" t="s">
        <v>44</v>
      </c>
      <c r="I58" s="7" t="s">
        <v>27</v>
      </c>
      <c r="J58" s="96" t="s">
        <v>34</v>
      </c>
      <c r="K58" s="64" t="s">
        <v>2</v>
      </c>
      <c r="T58" s="2"/>
      <c r="V58" s="3"/>
    </row>
    <row r="59" spans="2:22" ht="12.75">
      <c r="B59" s="51"/>
      <c r="C59" s="97"/>
      <c r="D59" s="11"/>
      <c r="E59" s="14"/>
      <c r="F59" s="14"/>
      <c r="G59" s="21"/>
      <c r="H59" s="82"/>
      <c r="I59" s="14"/>
      <c r="J59" s="87"/>
      <c r="K59" s="13"/>
      <c r="T59" s="2"/>
      <c r="V59" s="3"/>
    </row>
    <row r="60" spans="2:22" ht="12.75">
      <c r="B60" s="52"/>
      <c r="C60" s="97"/>
      <c r="D60" s="100"/>
      <c r="E60" s="8"/>
      <c r="F60" s="8"/>
      <c r="G60" s="21"/>
      <c r="H60" s="82"/>
      <c r="I60" s="11"/>
      <c r="J60" s="88"/>
      <c r="K60" s="33"/>
      <c r="T60" s="2"/>
      <c r="V60" s="3"/>
    </row>
    <row r="61" spans="2:22" ht="12.75">
      <c r="B61" s="101"/>
      <c r="C61" s="97"/>
      <c r="D61" s="100"/>
      <c r="E61" s="104"/>
      <c r="F61" s="104"/>
      <c r="G61" s="20"/>
      <c r="H61" s="83"/>
      <c r="I61" s="11"/>
      <c r="J61" s="88"/>
      <c r="K61" s="33"/>
      <c r="T61" s="2"/>
      <c r="V61" s="3"/>
    </row>
    <row r="62" spans="2:22" ht="12.75">
      <c r="B62" s="51"/>
      <c r="C62" s="15"/>
      <c r="D62" s="11"/>
      <c r="E62" s="14"/>
      <c r="F62" s="14"/>
      <c r="G62" s="21"/>
      <c r="H62" s="82"/>
      <c r="I62" s="14"/>
      <c r="J62" s="87"/>
      <c r="K62" s="13"/>
      <c r="T62" s="2"/>
      <c r="V62" s="3"/>
    </row>
    <row r="63" spans="2:22" ht="12.75">
      <c r="B63" s="53"/>
      <c r="C63" s="32"/>
      <c r="D63" s="29"/>
      <c r="E63" s="30"/>
      <c r="F63" s="30"/>
      <c r="G63" s="31"/>
      <c r="H63" s="84"/>
      <c r="I63" s="30"/>
      <c r="J63" s="89"/>
      <c r="K63" s="28"/>
      <c r="T63" s="2"/>
      <c r="V63" s="3"/>
    </row>
    <row r="64" spans="2:22" ht="12.75">
      <c r="B64" s="52"/>
      <c r="C64" s="9"/>
      <c r="D64" s="11"/>
      <c r="E64" s="8"/>
      <c r="F64" s="8"/>
      <c r="G64" s="21"/>
      <c r="H64" s="82"/>
      <c r="I64" s="11"/>
      <c r="J64" s="87"/>
      <c r="K64" s="13"/>
      <c r="T64" s="2"/>
      <c r="V64" s="3"/>
    </row>
    <row r="65" spans="2:22" ht="12.75">
      <c r="B65" s="52"/>
      <c r="C65" s="9"/>
      <c r="D65" s="11"/>
      <c r="E65" s="8"/>
      <c r="F65" s="8"/>
      <c r="G65" s="21"/>
      <c r="H65" s="82"/>
      <c r="I65" s="11"/>
      <c r="J65" s="87"/>
      <c r="K65" s="13"/>
      <c r="T65" s="2"/>
      <c r="V65" s="3"/>
    </row>
    <row r="66" spans="2:22" ht="12.75">
      <c r="B66" s="52"/>
      <c r="C66" s="9"/>
      <c r="D66" s="11"/>
      <c r="E66" s="8"/>
      <c r="F66" s="8"/>
      <c r="G66" s="21"/>
      <c r="H66" s="82"/>
      <c r="I66" s="11"/>
      <c r="J66" s="90"/>
      <c r="K66" s="27"/>
      <c r="T66" s="2"/>
      <c r="V66" s="3"/>
    </row>
    <row r="67" spans="2:22" ht="12.75">
      <c r="B67" s="52"/>
      <c r="C67" s="9"/>
      <c r="D67" s="11"/>
      <c r="E67" s="8"/>
      <c r="F67" s="8"/>
      <c r="G67" s="21"/>
      <c r="H67" s="82"/>
      <c r="I67" s="11"/>
      <c r="J67" s="90"/>
      <c r="K67" s="27"/>
      <c r="T67" s="2"/>
      <c r="V67" s="3"/>
    </row>
    <row r="68" spans="2:22" ht="12.75">
      <c r="B68" s="12"/>
      <c r="C68" s="24"/>
      <c r="D68" s="25"/>
      <c r="E68" s="23"/>
      <c r="F68" s="23"/>
      <c r="G68" s="26"/>
      <c r="H68" s="91"/>
      <c r="I68" s="23"/>
      <c r="J68" s="93"/>
      <c r="K68" s="10"/>
      <c r="T68" s="2"/>
      <c r="V68" s="3"/>
    </row>
    <row r="69" spans="2:22" ht="12.75">
      <c r="B69" s="69" t="s">
        <v>24</v>
      </c>
      <c r="C69" s="70"/>
      <c r="D69" s="71"/>
      <c r="E69" s="71"/>
      <c r="F69" s="106"/>
      <c r="G69" s="72">
        <f>SUBTOTAL(109,Donation[Exp. Amount w/o GST (S$) ])</f>
        <v>0</v>
      </c>
      <c r="H69" s="92">
        <f>SUBTOTAL(109,Donation[Exp. Amount incl. GST  (S$) ])</f>
        <v>0</v>
      </c>
      <c r="I69" s="71"/>
      <c r="J69" s="92">
        <f>SUBTOTAL(109,Donation[Donation Amount (S$)])</f>
        <v>0</v>
      </c>
      <c r="K69" s="73"/>
      <c r="T69" s="2"/>
      <c r="V69" s="3"/>
    </row>
  </sheetData>
  <mergeCells count="21">
    <mergeCell ref="B11:C11"/>
    <mergeCell ref="B28:C28"/>
    <mergeCell ref="B57:C57"/>
    <mergeCell ref="J55:K55"/>
    <mergeCell ref="J26:K26"/>
    <mergeCell ref="J41:K41"/>
    <mergeCell ref="B43:C43"/>
    <mergeCell ref="J11:K11"/>
    <mergeCell ref="D57:I57"/>
    <mergeCell ref="J57:K57"/>
    <mergeCell ref="B2:I2"/>
    <mergeCell ref="B5:D5"/>
    <mergeCell ref="E5:H5"/>
    <mergeCell ref="B3:I3"/>
    <mergeCell ref="J7:K7"/>
    <mergeCell ref="J9:K9"/>
    <mergeCell ref="D11:I11"/>
    <mergeCell ref="D28:I28"/>
    <mergeCell ref="J28:K28"/>
    <mergeCell ref="D43:I43"/>
    <mergeCell ref="J43:K43"/>
  </mergeCells>
  <conditionalFormatting sqref="J9">
    <cfRule type="cellIs" dxfId="96" priority="9" operator="lessThan">
      <formula>0</formula>
    </cfRule>
    <cfRule type="cellIs" dxfId="95" priority="10" operator="greaterThan">
      <formula>0</formula>
    </cfRule>
  </conditionalFormatting>
  <conditionalFormatting sqref="J26">
    <cfRule type="cellIs" dxfId="94" priority="7" operator="lessThan">
      <formula>0</formula>
    </cfRule>
    <cfRule type="cellIs" dxfId="93" priority="8" operator="greaterThan">
      <formula>0</formula>
    </cfRule>
  </conditionalFormatting>
  <conditionalFormatting sqref="J55">
    <cfRule type="cellIs" dxfId="92" priority="5" operator="lessThan">
      <formula>0</formula>
    </cfRule>
    <cfRule type="cellIs" dxfId="91" priority="6" operator="greaterThan">
      <formula>0</formula>
    </cfRule>
  </conditionalFormatting>
  <conditionalFormatting sqref="J7">
    <cfRule type="cellIs" dxfId="90" priority="3" operator="lessThan">
      <formula>0</formula>
    </cfRule>
    <cfRule type="cellIs" dxfId="89" priority="4" operator="greaterThan">
      <formula>0</formula>
    </cfRule>
  </conditionalFormatting>
  <conditionalFormatting sqref="J41">
    <cfRule type="cellIs" dxfId="88" priority="1" operator="lessThan">
      <formula>0</formula>
    </cfRule>
    <cfRule type="cellIs" dxfId="87" priority="2" operator="greaterThan">
      <formula>0</formula>
    </cfRule>
  </conditionalFormatting>
  <pageMargins left="0.25" right="0.25" top="0.75" bottom="0.75" header="0.3" footer="0.3"/>
  <pageSetup paperSize="9" scale="88" fitToHeight="0" orientation="landscape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workbookViewId="0">
      <selection activeCell="C30" sqref="C30"/>
    </sheetView>
  </sheetViews>
  <sheetFormatPr defaultColWidth="10" defaultRowHeight="14.25"/>
  <cols>
    <col min="1" max="1" width="5.42578125" style="36" customWidth="1"/>
    <col min="2" max="2" width="5.28515625" style="36" customWidth="1"/>
    <col min="3" max="3" width="13.42578125" style="36" customWidth="1"/>
    <col min="4" max="4" width="37.42578125" style="36" customWidth="1"/>
    <col min="5" max="5" width="10.28515625" style="36" bestFit="1" customWidth="1"/>
    <col min="6" max="6" width="18" style="36" bestFit="1" customWidth="1"/>
    <col min="7" max="7" width="31" style="36" customWidth="1"/>
    <col min="8" max="8" width="19.7109375" style="36" bestFit="1" customWidth="1"/>
    <col min="9" max="9" width="10.85546875" style="36" bestFit="1" customWidth="1"/>
    <col min="10" max="10" width="9.7109375" style="36" bestFit="1" customWidth="1"/>
    <col min="11" max="11" width="20.42578125" style="36" customWidth="1"/>
    <col min="12" max="12" width="20.5703125" style="36" bestFit="1" customWidth="1"/>
    <col min="13" max="13" width="12.5703125" style="36" bestFit="1" customWidth="1"/>
    <col min="14" max="14" width="44.5703125" style="36" customWidth="1"/>
    <col min="15" max="16384" width="10" style="36"/>
  </cols>
  <sheetData>
    <row r="1" spans="2:12" s="35" customFormat="1" ht="18"/>
    <row r="2" spans="2:12" ht="27.75">
      <c r="B2" s="118" t="s">
        <v>5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2:12" ht="15.75" thickBot="1">
      <c r="B3" s="37"/>
      <c r="C3" s="38"/>
      <c r="D3" s="38"/>
      <c r="E3" s="38"/>
      <c r="F3" s="38"/>
      <c r="G3" s="37"/>
      <c r="H3" s="37"/>
      <c r="I3" s="37"/>
    </row>
    <row r="4" spans="2:12" ht="18.75" thickBot="1">
      <c r="B4" s="126" t="s">
        <v>4</v>
      </c>
      <c r="C4" s="126"/>
      <c r="D4" s="127"/>
      <c r="E4" s="128"/>
      <c r="F4" s="129"/>
      <c r="G4" s="130"/>
      <c r="H4" s="39"/>
      <c r="I4" s="39"/>
    </row>
    <row r="5" spans="2:12" ht="18">
      <c r="B5" s="40"/>
      <c r="C5" s="40"/>
      <c r="D5" s="40"/>
      <c r="E5" s="39"/>
      <c r="F5" s="39"/>
      <c r="G5" s="39"/>
      <c r="H5" s="39"/>
      <c r="I5" s="39"/>
      <c r="J5" s="39"/>
      <c r="K5" s="39"/>
      <c r="L5" s="39"/>
    </row>
    <row r="6" spans="2:12" ht="30">
      <c r="B6" s="41" t="s">
        <v>6</v>
      </c>
      <c r="C6" s="41" t="s">
        <v>7</v>
      </c>
      <c r="D6" s="41" t="s">
        <v>0</v>
      </c>
      <c r="E6" s="41" t="s">
        <v>8</v>
      </c>
      <c r="F6" s="41" t="s">
        <v>9</v>
      </c>
      <c r="G6" s="41" t="s">
        <v>10</v>
      </c>
      <c r="H6" s="41" t="s">
        <v>11</v>
      </c>
      <c r="I6" s="41" t="s">
        <v>12</v>
      </c>
      <c r="J6" s="41" t="s">
        <v>13</v>
      </c>
      <c r="K6" s="41" t="s">
        <v>14</v>
      </c>
      <c r="L6" s="41" t="s">
        <v>15</v>
      </c>
    </row>
    <row r="7" spans="2:12" ht="28.5">
      <c r="B7" s="42" t="s">
        <v>16</v>
      </c>
      <c r="C7" s="42" t="s">
        <v>30</v>
      </c>
      <c r="D7" s="42" t="s">
        <v>17</v>
      </c>
      <c r="E7" s="42" t="s">
        <v>18</v>
      </c>
      <c r="F7" s="43">
        <v>556</v>
      </c>
      <c r="G7" s="42" t="s">
        <v>19</v>
      </c>
      <c r="H7" s="44">
        <v>41730</v>
      </c>
      <c r="I7" s="42" t="s">
        <v>20</v>
      </c>
      <c r="J7" s="42" t="s">
        <v>21</v>
      </c>
      <c r="K7" s="42" t="s">
        <v>22</v>
      </c>
      <c r="L7" s="42" t="s">
        <v>23</v>
      </c>
    </row>
    <row r="8" spans="2:12">
      <c r="B8" s="45">
        <v>1</v>
      </c>
      <c r="C8" s="45"/>
      <c r="D8" s="45"/>
      <c r="E8" s="45"/>
      <c r="F8" s="46"/>
      <c r="G8" s="45"/>
      <c r="H8" s="47"/>
      <c r="I8" s="45"/>
      <c r="J8" s="45"/>
      <c r="K8" s="45"/>
      <c r="L8" s="45"/>
    </row>
    <row r="9" spans="2:12">
      <c r="B9" s="45">
        <v>2</v>
      </c>
      <c r="C9" s="45"/>
      <c r="D9" s="45"/>
      <c r="E9" s="45"/>
      <c r="F9" s="46"/>
      <c r="G9" s="45"/>
      <c r="H9" s="47"/>
      <c r="I9" s="45"/>
      <c r="J9" s="45"/>
      <c r="K9" s="45"/>
      <c r="L9" s="45"/>
    </row>
    <row r="10" spans="2:12">
      <c r="B10" s="45">
        <v>3</v>
      </c>
      <c r="C10" s="45"/>
      <c r="D10" s="45"/>
      <c r="E10" s="45"/>
      <c r="F10" s="46"/>
      <c r="G10" s="45"/>
      <c r="H10" s="47"/>
      <c r="I10" s="45"/>
      <c r="J10" s="45"/>
      <c r="K10" s="45"/>
      <c r="L10" s="45"/>
    </row>
    <row r="11" spans="2:12">
      <c r="B11" s="45">
        <v>4</v>
      </c>
      <c r="C11" s="45"/>
      <c r="D11" s="45"/>
      <c r="E11" s="45"/>
      <c r="F11" s="46"/>
      <c r="G11" s="45"/>
      <c r="H11" s="47"/>
      <c r="I11" s="45"/>
      <c r="J11" s="45"/>
      <c r="K11" s="45"/>
      <c r="L11" s="45"/>
    </row>
    <row r="12" spans="2:12">
      <c r="B12" s="45">
        <v>5</v>
      </c>
      <c r="C12" s="45"/>
      <c r="D12" s="45"/>
      <c r="E12" s="45"/>
      <c r="F12" s="46"/>
      <c r="G12" s="45"/>
      <c r="H12" s="47"/>
      <c r="I12" s="45"/>
      <c r="J12" s="45"/>
      <c r="K12" s="45"/>
      <c r="L12" s="45"/>
    </row>
    <row r="13" spans="2:12">
      <c r="B13" s="45">
        <v>6</v>
      </c>
      <c r="C13" s="45"/>
      <c r="D13" s="45"/>
      <c r="E13" s="45"/>
      <c r="F13" s="46"/>
      <c r="G13" s="45"/>
      <c r="H13" s="47"/>
      <c r="I13" s="45"/>
      <c r="J13" s="45"/>
      <c r="K13" s="45"/>
      <c r="L13" s="45"/>
    </row>
    <row r="14" spans="2:12">
      <c r="F14" s="48"/>
    </row>
    <row r="15" spans="2:12">
      <c r="F15" s="48"/>
    </row>
    <row r="16" spans="2:12">
      <c r="F16" s="48"/>
    </row>
    <row r="17" spans="3:6" ht="18">
      <c r="C17" s="131"/>
      <c r="D17" s="131"/>
      <c r="E17" s="131"/>
      <c r="F17" s="131"/>
    </row>
    <row r="18" spans="3:6">
      <c r="F18" s="48"/>
    </row>
    <row r="19" spans="3:6">
      <c r="F19" s="48"/>
    </row>
    <row r="20" spans="3:6">
      <c r="F20" s="48"/>
    </row>
    <row r="21" spans="3:6">
      <c r="F21" s="48"/>
    </row>
    <row r="22" spans="3:6">
      <c r="F22" s="48"/>
    </row>
    <row r="23" spans="3:6">
      <c r="F23" s="48"/>
    </row>
    <row r="24" spans="3:6">
      <c r="F24" s="48"/>
    </row>
    <row r="25" spans="3:6">
      <c r="F25" s="48"/>
    </row>
    <row r="26" spans="3:6">
      <c r="F26" s="48"/>
    </row>
    <row r="27" spans="3:6">
      <c r="F27" s="48"/>
    </row>
    <row r="28" spans="3:6">
      <c r="F28" s="48"/>
    </row>
    <row r="29" spans="3:6">
      <c r="F29" s="48"/>
    </row>
    <row r="30" spans="3:6">
      <c r="F30" s="48"/>
    </row>
    <row r="31" spans="3:6">
      <c r="F31" s="48"/>
    </row>
    <row r="32" spans="3:6">
      <c r="F32" s="48"/>
    </row>
    <row r="33" spans="6:6">
      <c r="F33" s="48"/>
    </row>
    <row r="34" spans="6:6">
      <c r="F34" s="48"/>
    </row>
    <row r="35" spans="6:6">
      <c r="F35" s="48"/>
    </row>
    <row r="36" spans="6:6">
      <c r="F36" s="48"/>
    </row>
    <row r="37" spans="6:6">
      <c r="F37" s="48"/>
    </row>
    <row r="38" spans="6:6">
      <c r="F38" s="48"/>
    </row>
    <row r="39" spans="6:6">
      <c r="F39" s="48"/>
    </row>
    <row r="40" spans="6:6">
      <c r="F40" s="48"/>
    </row>
    <row r="41" spans="6:6">
      <c r="F41" s="48"/>
    </row>
    <row r="42" spans="6:6">
      <c r="F42" s="48"/>
    </row>
    <row r="43" spans="6:6">
      <c r="F43" s="48"/>
    </row>
    <row r="44" spans="6:6">
      <c r="F44" s="48"/>
    </row>
    <row r="45" spans="6:6">
      <c r="F45" s="48"/>
    </row>
    <row r="46" spans="6:6">
      <c r="F46" s="48"/>
    </row>
    <row r="47" spans="6:6">
      <c r="F47" s="48"/>
    </row>
    <row r="48" spans="6:6">
      <c r="F48" s="48"/>
    </row>
    <row r="49" spans="6:6">
      <c r="F49" s="48"/>
    </row>
  </sheetData>
  <mergeCells count="4">
    <mergeCell ref="B2:L2"/>
    <mergeCell ref="B4:D4"/>
    <mergeCell ref="E4:G4"/>
    <mergeCell ref="C17:F17"/>
  </mergeCells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Payment and Income</vt:lpstr>
      <vt:lpstr>Purchase Order</vt:lpstr>
      <vt:lpstr>'Payment and Income'!Print_Area</vt:lpstr>
      <vt:lpstr>'Payment and Income'!Print_Titles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Mei Qii</dc:creator>
  <cp:lastModifiedBy>Lee Sea Ming</cp:lastModifiedBy>
  <cp:lastPrinted>2016-04-11T09:45:29Z</cp:lastPrinted>
  <dcterms:created xsi:type="dcterms:W3CDTF">2013-04-19T07:48:24Z</dcterms:created>
  <dcterms:modified xsi:type="dcterms:W3CDTF">2018-04-12T11:19:23Z</dcterms:modified>
</cp:coreProperties>
</file>