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MODELOS LINEALES\Proyecto Final\"/>
    </mc:Choice>
  </mc:AlternateContent>
  <xr:revisionPtr revIDLastSave="0" documentId="13_ncr:1_{3C087D2F-8C05-4E8E-A391-76B9697A374F}" xr6:coauthVersionLast="47" xr6:coauthVersionMax="47" xr10:uidLastSave="{00000000-0000-0000-0000-000000000000}"/>
  <bookViews>
    <workbookView xWindow="20" yWindow="110" windowWidth="38380" windowHeight="20860" activeTab="2" xr2:uid="{00000000-000D-0000-FFFF-FFFF00000000}"/>
  </bookViews>
  <sheets>
    <sheet name="Análisis Rapido" sheetId="2" r:id="rId1"/>
    <sheet name="Countries" sheetId="1" r:id="rId2"/>
    <sheet name="Continent" sheetId="3" r:id="rId3"/>
  </sheets>
  <definedNames>
    <definedName name="Life_Ladder">Continent!$B$1:$E$1</definedName>
  </definedNames>
  <calcPr calcId="191029"/>
  <pivotCaches>
    <pivotCache cacheId="3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4" i="1" l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83" i="1"/>
  <c r="Z84" i="1"/>
  <c r="AB84" i="1" s="1"/>
  <c r="Z85" i="1"/>
  <c r="AB85" i="1" s="1"/>
  <c r="Z86" i="1"/>
  <c r="AB86" i="1" s="1"/>
  <c r="Z87" i="1"/>
  <c r="AB87" i="1" s="1"/>
  <c r="Z88" i="1"/>
  <c r="AB88" i="1" s="1"/>
  <c r="Z89" i="1"/>
  <c r="AB89" i="1" s="1"/>
  <c r="Z90" i="1"/>
  <c r="AB90" i="1" s="1"/>
  <c r="Z91" i="1"/>
  <c r="AB91" i="1" s="1"/>
  <c r="Z92" i="1"/>
  <c r="AB92" i="1" s="1"/>
  <c r="Z93" i="1"/>
  <c r="AB93" i="1" s="1"/>
  <c r="Z94" i="1"/>
  <c r="AB94" i="1" s="1"/>
  <c r="Z95" i="1"/>
  <c r="AB95" i="1" s="1"/>
  <c r="Z96" i="1"/>
  <c r="AB96" i="1" s="1"/>
  <c r="Z97" i="1"/>
  <c r="AB97" i="1" s="1"/>
  <c r="Z98" i="1"/>
  <c r="AB98" i="1" s="1"/>
  <c r="Z99" i="1"/>
  <c r="AB99" i="1" s="1"/>
  <c r="Z100" i="1"/>
  <c r="AB100" i="1" s="1"/>
  <c r="Z101" i="1"/>
  <c r="AB101" i="1" s="1"/>
  <c r="Z102" i="1"/>
  <c r="AB102" i="1" s="1"/>
  <c r="Z103" i="1"/>
  <c r="AB103" i="1" s="1"/>
  <c r="Z104" i="1"/>
  <c r="AB104" i="1" s="1"/>
  <c r="Z105" i="1"/>
  <c r="AB105" i="1" s="1"/>
  <c r="Z106" i="1"/>
  <c r="AB106" i="1" s="1"/>
  <c r="Z107" i="1"/>
  <c r="AB107" i="1" s="1"/>
  <c r="Z108" i="1"/>
  <c r="AB108" i="1" s="1"/>
  <c r="Z109" i="1"/>
  <c r="AB109" i="1" s="1"/>
  <c r="Z110" i="1"/>
  <c r="AB110" i="1" s="1"/>
  <c r="Z111" i="1"/>
  <c r="AB111" i="1" s="1"/>
  <c r="Z112" i="1"/>
  <c r="AB112" i="1" s="1"/>
  <c r="Z113" i="1"/>
  <c r="AB113" i="1" s="1"/>
  <c r="Z114" i="1"/>
  <c r="AB114" i="1" s="1"/>
  <c r="Z115" i="1"/>
  <c r="AB115" i="1" s="1"/>
  <c r="Z116" i="1"/>
  <c r="AB116" i="1" s="1"/>
  <c r="Z117" i="1"/>
  <c r="AB117" i="1" s="1"/>
  <c r="Z118" i="1"/>
  <c r="AB118" i="1" s="1"/>
  <c r="Z119" i="1"/>
  <c r="AB119" i="1" s="1"/>
  <c r="Z120" i="1"/>
  <c r="AB120" i="1" s="1"/>
  <c r="Z121" i="1"/>
  <c r="AB121" i="1" s="1"/>
  <c r="Z122" i="1"/>
  <c r="AB122" i="1" s="1"/>
  <c r="Z123" i="1"/>
  <c r="AB123" i="1" s="1"/>
  <c r="Z124" i="1"/>
  <c r="AB124" i="1" s="1"/>
  <c r="Z125" i="1"/>
  <c r="AB125" i="1" s="1"/>
  <c r="Z126" i="1"/>
  <c r="AB126" i="1" s="1"/>
  <c r="Z127" i="1"/>
  <c r="AB127" i="1" s="1"/>
  <c r="Z83" i="1"/>
  <c r="AB83" i="1" s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83" i="1"/>
  <c r="W84" i="1"/>
  <c r="W85" i="1"/>
  <c r="W86" i="1"/>
  <c r="W87" i="1"/>
  <c r="W88" i="1"/>
  <c r="W89" i="1"/>
  <c r="Y89" i="1" s="1"/>
  <c r="W90" i="1"/>
  <c r="W91" i="1"/>
  <c r="W92" i="1"/>
  <c r="W93" i="1"/>
  <c r="W94" i="1"/>
  <c r="W95" i="1"/>
  <c r="W96" i="1"/>
  <c r="W97" i="1"/>
  <c r="Y97" i="1" s="1"/>
  <c r="W98" i="1"/>
  <c r="W99" i="1"/>
  <c r="W100" i="1"/>
  <c r="W101" i="1"/>
  <c r="W102" i="1"/>
  <c r="Y102" i="1" s="1"/>
  <c r="W103" i="1"/>
  <c r="W104" i="1"/>
  <c r="W105" i="1"/>
  <c r="Y105" i="1" s="1"/>
  <c r="W106" i="1"/>
  <c r="W107" i="1"/>
  <c r="W108" i="1"/>
  <c r="W109" i="1"/>
  <c r="W110" i="1"/>
  <c r="Y110" i="1" s="1"/>
  <c r="W111" i="1"/>
  <c r="Y111" i="1" s="1"/>
  <c r="W112" i="1"/>
  <c r="W113" i="1"/>
  <c r="Y113" i="1" s="1"/>
  <c r="W114" i="1"/>
  <c r="W115" i="1"/>
  <c r="W116" i="1"/>
  <c r="W117" i="1"/>
  <c r="W118" i="1"/>
  <c r="Y118" i="1" s="1"/>
  <c r="W119" i="1"/>
  <c r="Y119" i="1" s="1"/>
  <c r="W120" i="1"/>
  <c r="W121" i="1"/>
  <c r="Y121" i="1" s="1"/>
  <c r="W122" i="1"/>
  <c r="W123" i="1"/>
  <c r="W124" i="1"/>
  <c r="W125" i="1"/>
  <c r="Y125" i="1" s="1"/>
  <c r="W126" i="1"/>
  <c r="Y126" i="1" s="1"/>
  <c r="W127" i="1"/>
  <c r="W83" i="1"/>
  <c r="Y124" i="1"/>
  <c r="Y120" i="1"/>
  <c r="Y117" i="1"/>
  <c r="Y116" i="1"/>
  <c r="Y109" i="1"/>
  <c r="Y104" i="1"/>
  <c r="Y103" i="1"/>
  <c r="Y101" i="1"/>
  <c r="Y100" i="1"/>
  <c r="Y95" i="1"/>
  <c r="Y94" i="1"/>
  <c r="Y93" i="1"/>
  <c r="Y92" i="1"/>
  <c r="Y87" i="1"/>
  <c r="Y86" i="1"/>
  <c r="Y85" i="1"/>
  <c r="Y84" i="1"/>
  <c r="Y71" i="1"/>
  <c r="AD83" i="1" s="1"/>
  <c r="M84" i="1"/>
  <c r="O84" i="1" s="1"/>
  <c r="N84" i="1"/>
  <c r="M85" i="1"/>
  <c r="N85" i="1"/>
  <c r="O85" i="1" s="1"/>
  <c r="M86" i="1"/>
  <c r="O86" i="1" s="1"/>
  <c r="N86" i="1"/>
  <c r="M87" i="1"/>
  <c r="O87" i="1" s="1"/>
  <c r="N87" i="1"/>
  <c r="M88" i="1"/>
  <c r="O88" i="1" s="1"/>
  <c r="N88" i="1"/>
  <c r="M89" i="1"/>
  <c r="N89" i="1"/>
  <c r="O89" i="1" s="1"/>
  <c r="M90" i="1"/>
  <c r="O90" i="1" s="1"/>
  <c r="N90" i="1"/>
  <c r="M91" i="1"/>
  <c r="O91" i="1" s="1"/>
  <c r="N91" i="1"/>
  <c r="M92" i="1"/>
  <c r="O92" i="1" s="1"/>
  <c r="N92" i="1"/>
  <c r="M93" i="1"/>
  <c r="O93" i="1" s="1"/>
  <c r="N93" i="1"/>
  <c r="M94" i="1"/>
  <c r="O94" i="1" s="1"/>
  <c r="N94" i="1"/>
  <c r="M95" i="1"/>
  <c r="O95" i="1" s="1"/>
  <c r="N95" i="1"/>
  <c r="M96" i="1"/>
  <c r="O96" i="1" s="1"/>
  <c r="N96" i="1"/>
  <c r="M97" i="1"/>
  <c r="O97" i="1" s="1"/>
  <c r="N97" i="1"/>
  <c r="M98" i="1"/>
  <c r="O98" i="1" s="1"/>
  <c r="N98" i="1"/>
  <c r="M99" i="1"/>
  <c r="O99" i="1" s="1"/>
  <c r="N99" i="1"/>
  <c r="M100" i="1"/>
  <c r="O100" i="1" s="1"/>
  <c r="N100" i="1"/>
  <c r="M101" i="1"/>
  <c r="O101" i="1" s="1"/>
  <c r="N101" i="1"/>
  <c r="M102" i="1"/>
  <c r="O102" i="1" s="1"/>
  <c r="N102" i="1"/>
  <c r="M103" i="1"/>
  <c r="O103" i="1" s="1"/>
  <c r="N103" i="1"/>
  <c r="M104" i="1"/>
  <c r="O104" i="1" s="1"/>
  <c r="N104" i="1"/>
  <c r="M105" i="1"/>
  <c r="O105" i="1" s="1"/>
  <c r="N105" i="1"/>
  <c r="M106" i="1"/>
  <c r="O106" i="1" s="1"/>
  <c r="N106" i="1"/>
  <c r="M107" i="1"/>
  <c r="O107" i="1" s="1"/>
  <c r="N107" i="1"/>
  <c r="M108" i="1"/>
  <c r="O108" i="1" s="1"/>
  <c r="N108" i="1"/>
  <c r="M109" i="1"/>
  <c r="O109" i="1" s="1"/>
  <c r="N109" i="1"/>
  <c r="M110" i="1"/>
  <c r="O110" i="1" s="1"/>
  <c r="N110" i="1"/>
  <c r="M111" i="1"/>
  <c r="O111" i="1" s="1"/>
  <c r="N111" i="1"/>
  <c r="M112" i="1"/>
  <c r="O112" i="1" s="1"/>
  <c r="N112" i="1"/>
  <c r="M113" i="1"/>
  <c r="O113" i="1" s="1"/>
  <c r="N113" i="1"/>
  <c r="M114" i="1"/>
  <c r="O114" i="1" s="1"/>
  <c r="N114" i="1"/>
  <c r="M115" i="1"/>
  <c r="O115" i="1" s="1"/>
  <c r="N115" i="1"/>
  <c r="M116" i="1"/>
  <c r="O116" i="1" s="1"/>
  <c r="N116" i="1"/>
  <c r="M117" i="1"/>
  <c r="O117" i="1" s="1"/>
  <c r="N117" i="1"/>
  <c r="M118" i="1"/>
  <c r="O118" i="1" s="1"/>
  <c r="N118" i="1"/>
  <c r="M119" i="1"/>
  <c r="O119" i="1" s="1"/>
  <c r="N119" i="1"/>
  <c r="M120" i="1"/>
  <c r="O120" i="1" s="1"/>
  <c r="N120" i="1"/>
  <c r="M121" i="1"/>
  <c r="O121" i="1" s="1"/>
  <c r="N121" i="1"/>
  <c r="M122" i="1"/>
  <c r="O122" i="1" s="1"/>
  <c r="N122" i="1"/>
  <c r="M123" i="1"/>
  <c r="O123" i="1" s="1"/>
  <c r="N123" i="1"/>
  <c r="M124" i="1"/>
  <c r="O124" i="1" s="1"/>
  <c r="N124" i="1"/>
  <c r="M125" i="1"/>
  <c r="O125" i="1" s="1"/>
  <c r="N125" i="1"/>
  <c r="M126" i="1"/>
  <c r="O126" i="1" s="1"/>
  <c r="N126" i="1"/>
  <c r="M127" i="1"/>
  <c r="O127" i="1" s="1"/>
  <c r="N127" i="1"/>
  <c r="N83" i="1"/>
  <c r="M83" i="1"/>
  <c r="O83" i="1" s="1"/>
  <c r="L85" i="1"/>
  <c r="P85" i="1" s="1"/>
  <c r="J84" i="1"/>
  <c r="L84" i="1" s="1"/>
  <c r="K84" i="1"/>
  <c r="J85" i="1"/>
  <c r="K85" i="1"/>
  <c r="J86" i="1"/>
  <c r="L86" i="1" s="1"/>
  <c r="P86" i="1" s="1"/>
  <c r="K86" i="1"/>
  <c r="J87" i="1"/>
  <c r="L87" i="1" s="1"/>
  <c r="P87" i="1" s="1"/>
  <c r="K87" i="1"/>
  <c r="J88" i="1"/>
  <c r="L88" i="1" s="1"/>
  <c r="K88" i="1"/>
  <c r="J89" i="1"/>
  <c r="L89" i="1" s="1"/>
  <c r="P89" i="1" s="1"/>
  <c r="K89" i="1"/>
  <c r="J90" i="1"/>
  <c r="L90" i="1" s="1"/>
  <c r="P90" i="1" s="1"/>
  <c r="K90" i="1"/>
  <c r="J91" i="1"/>
  <c r="L91" i="1" s="1"/>
  <c r="P91" i="1" s="1"/>
  <c r="K91" i="1"/>
  <c r="J92" i="1"/>
  <c r="L92" i="1" s="1"/>
  <c r="K92" i="1"/>
  <c r="J93" i="1"/>
  <c r="L93" i="1" s="1"/>
  <c r="P93" i="1" s="1"/>
  <c r="K93" i="1"/>
  <c r="J94" i="1"/>
  <c r="L94" i="1" s="1"/>
  <c r="P94" i="1" s="1"/>
  <c r="K94" i="1"/>
  <c r="J95" i="1"/>
  <c r="L95" i="1" s="1"/>
  <c r="P95" i="1" s="1"/>
  <c r="K95" i="1"/>
  <c r="J96" i="1"/>
  <c r="L96" i="1" s="1"/>
  <c r="K96" i="1"/>
  <c r="J97" i="1"/>
  <c r="L97" i="1" s="1"/>
  <c r="P97" i="1" s="1"/>
  <c r="K97" i="1"/>
  <c r="J98" i="1"/>
  <c r="L98" i="1" s="1"/>
  <c r="P98" i="1" s="1"/>
  <c r="K98" i="1"/>
  <c r="J99" i="1"/>
  <c r="L99" i="1" s="1"/>
  <c r="P99" i="1" s="1"/>
  <c r="K99" i="1"/>
  <c r="J100" i="1"/>
  <c r="L100" i="1" s="1"/>
  <c r="K100" i="1"/>
  <c r="J101" i="1"/>
  <c r="L101" i="1" s="1"/>
  <c r="P101" i="1" s="1"/>
  <c r="K101" i="1"/>
  <c r="J102" i="1"/>
  <c r="L102" i="1" s="1"/>
  <c r="P102" i="1" s="1"/>
  <c r="K102" i="1"/>
  <c r="J103" i="1"/>
  <c r="L103" i="1" s="1"/>
  <c r="P103" i="1" s="1"/>
  <c r="K103" i="1"/>
  <c r="J104" i="1"/>
  <c r="L104" i="1" s="1"/>
  <c r="K104" i="1"/>
  <c r="J105" i="1"/>
  <c r="L105" i="1" s="1"/>
  <c r="P105" i="1" s="1"/>
  <c r="K105" i="1"/>
  <c r="J106" i="1"/>
  <c r="L106" i="1" s="1"/>
  <c r="P106" i="1" s="1"/>
  <c r="K106" i="1"/>
  <c r="J107" i="1"/>
  <c r="L107" i="1" s="1"/>
  <c r="P107" i="1" s="1"/>
  <c r="K107" i="1"/>
  <c r="J108" i="1"/>
  <c r="L108" i="1" s="1"/>
  <c r="K108" i="1"/>
  <c r="J109" i="1"/>
  <c r="L109" i="1" s="1"/>
  <c r="P109" i="1" s="1"/>
  <c r="K109" i="1"/>
  <c r="J110" i="1"/>
  <c r="L110" i="1" s="1"/>
  <c r="P110" i="1" s="1"/>
  <c r="K110" i="1"/>
  <c r="J111" i="1"/>
  <c r="L111" i="1" s="1"/>
  <c r="P111" i="1" s="1"/>
  <c r="K111" i="1"/>
  <c r="J112" i="1"/>
  <c r="L112" i="1" s="1"/>
  <c r="K112" i="1"/>
  <c r="J113" i="1"/>
  <c r="L113" i="1" s="1"/>
  <c r="P113" i="1" s="1"/>
  <c r="K113" i="1"/>
  <c r="J114" i="1"/>
  <c r="L114" i="1" s="1"/>
  <c r="P114" i="1" s="1"/>
  <c r="K114" i="1"/>
  <c r="J115" i="1"/>
  <c r="L115" i="1" s="1"/>
  <c r="P115" i="1" s="1"/>
  <c r="K115" i="1"/>
  <c r="J116" i="1"/>
  <c r="L116" i="1" s="1"/>
  <c r="K116" i="1"/>
  <c r="J117" i="1"/>
  <c r="L117" i="1" s="1"/>
  <c r="P117" i="1" s="1"/>
  <c r="K117" i="1"/>
  <c r="J118" i="1"/>
  <c r="L118" i="1" s="1"/>
  <c r="P118" i="1" s="1"/>
  <c r="K118" i="1"/>
  <c r="J119" i="1"/>
  <c r="L119" i="1" s="1"/>
  <c r="P119" i="1" s="1"/>
  <c r="K119" i="1"/>
  <c r="J120" i="1"/>
  <c r="L120" i="1" s="1"/>
  <c r="K120" i="1"/>
  <c r="J121" i="1"/>
  <c r="L121" i="1" s="1"/>
  <c r="P121" i="1" s="1"/>
  <c r="K121" i="1"/>
  <c r="J122" i="1"/>
  <c r="L122" i="1" s="1"/>
  <c r="P122" i="1" s="1"/>
  <c r="K122" i="1"/>
  <c r="J123" i="1"/>
  <c r="L123" i="1" s="1"/>
  <c r="P123" i="1" s="1"/>
  <c r="K123" i="1"/>
  <c r="J124" i="1"/>
  <c r="L124" i="1" s="1"/>
  <c r="K124" i="1"/>
  <c r="J125" i="1"/>
  <c r="L125" i="1" s="1"/>
  <c r="P125" i="1" s="1"/>
  <c r="K125" i="1"/>
  <c r="J126" i="1"/>
  <c r="L126" i="1" s="1"/>
  <c r="P126" i="1" s="1"/>
  <c r="K126" i="1"/>
  <c r="J127" i="1"/>
  <c r="L127" i="1" s="1"/>
  <c r="P127" i="1" s="1"/>
  <c r="K127" i="1"/>
  <c r="K83" i="1"/>
  <c r="J83" i="1"/>
  <c r="L83" i="1" s="1"/>
  <c r="P83" i="1" s="1"/>
  <c r="L71" i="1"/>
  <c r="Q102" i="1" s="1"/>
  <c r="AC3" i="1" a="1"/>
  <c r="AC3" i="1" s="1"/>
  <c r="AB3" i="1" a="1"/>
  <c r="AB3" i="1" s="1"/>
  <c r="AA3" i="1" a="1"/>
  <c r="AA3" i="1" s="1"/>
  <c r="Z3" i="1" a="1"/>
  <c r="Z3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H3" i="1" a="1"/>
  <c r="H3" i="1" s="1"/>
  <c r="R99" i="1" l="1"/>
  <c r="R102" i="1"/>
  <c r="R105" i="1"/>
  <c r="P120" i="1"/>
  <c r="P112" i="1"/>
  <c r="P108" i="1"/>
  <c r="P100" i="1"/>
  <c r="P96" i="1"/>
  <c r="P92" i="1"/>
  <c r="P88" i="1"/>
  <c r="P84" i="1"/>
  <c r="R84" i="1" s="1"/>
  <c r="P124" i="1"/>
  <c r="P116" i="1"/>
  <c r="P104" i="1"/>
  <c r="Q125" i="1"/>
  <c r="R125" i="1" s="1"/>
  <c r="Q122" i="1"/>
  <c r="R122" i="1" s="1"/>
  <c r="Q115" i="1"/>
  <c r="R115" i="1" s="1"/>
  <c r="Q112" i="1"/>
  <c r="Q108" i="1"/>
  <c r="Q105" i="1"/>
  <c r="Q95" i="1"/>
  <c r="R95" i="1" s="1"/>
  <c r="Q88" i="1"/>
  <c r="Q84" i="1"/>
  <c r="AC93" i="1"/>
  <c r="AD122" i="1"/>
  <c r="AD114" i="1"/>
  <c r="AD106" i="1"/>
  <c r="AD98" i="1"/>
  <c r="AD90" i="1"/>
  <c r="Q118" i="1"/>
  <c r="R118" i="1" s="1"/>
  <c r="Q101" i="1"/>
  <c r="R101" i="1" s="1"/>
  <c r="Q98" i="1"/>
  <c r="R98" i="1" s="1"/>
  <c r="Q91" i="1"/>
  <c r="R91" i="1" s="1"/>
  <c r="AC113" i="1"/>
  <c r="AE113" i="1" s="1"/>
  <c r="AD121" i="1"/>
  <c r="AD113" i="1"/>
  <c r="AD105" i="1"/>
  <c r="AD97" i="1"/>
  <c r="AD89" i="1"/>
  <c r="Q83" i="1"/>
  <c r="R83" i="1" s="1"/>
  <c r="Q124" i="1"/>
  <c r="Q121" i="1"/>
  <c r="R121" i="1" s="1"/>
  <c r="Q111" i="1"/>
  <c r="R111" i="1" s="1"/>
  <c r="Q94" i="1"/>
  <c r="R94" i="1" s="1"/>
  <c r="Q87" i="1"/>
  <c r="R87" i="1" s="1"/>
  <c r="AD120" i="1"/>
  <c r="AD112" i="1"/>
  <c r="AD104" i="1"/>
  <c r="AD96" i="1"/>
  <c r="AD88" i="1"/>
  <c r="Q127" i="1"/>
  <c r="R127" i="1" s="1"/>
  <c r="Q117" i="1"/>
  <c r="R117" i="1" s="1"/>
  <c r="Q114" i="1"/>
  <c r="R114" i="1" s="1"/>
  <c r="Q107" i="1"/>
  <c r="R107" i="1" s="1"/>
  <c r="Q104" i="1"/>
  <c r="Q100" i="1"/>
  <c r="Q97" i="1"/>
  <c r="R97" i="1" s="1"/>
  <c r="Y108" i="1"/>
  <c r="AD127" i="1"/>
  <c r="AD119" i="1"/>
  <c r="AD111" i="1"/>
  <c r="AD103" i="1"/>
  <c r="AD95" i="1"/>
  <c r="AD87" i="1"/>
  <c r="Q110" i="1"/>
  <c r="R110" i="1" s="1"/>
  <c r="Q93" i="1"/>
  <c r="R93" i="1" s="1"/>
  <c r="Q90" i="1"/>
  <c r="R90" i="1" s="1"/>
  <c r="Q86" i="1"/>
  <c r="R86" i="1" s="1"/>
  <c r="AC101" i="1"/>
  <c r="Y123" i="1"/>
  <c r="Y115" i="1"/>
  <c r="Y107" i="1"/>
  <c r="Y99" i="1"/>
  <c r="Y91" i="1"/>
  <c r="AC91" i="1" s="1"/>
  <c r="AE91" i="1" s="1"/>
  <c r="AD126" i="1"/>
  <c r="AD118" i="1"/>
  <c r="AD110" i="1"/>
  <c r="AD102" i="1"/>
  <c r="AD94" i="1"/>
  <c r="AD86" i="1"/>
  <c r="Q123" i="1"/>
  <c r="R123" i="1" s="1"/>
  <c r="Q120" i="1"/>
  <c r="Q116" i="1"/>
  <c r="Q113" i="1"/>
  <c r="R113" i="1" s="1"/>
  <c r="Q103" i="1"/>
  <c r="R103" i="1" s="1"/>
  <c r="AC86" i="1"/>
  <c r="AE86" i="1" s="1"/>
  <c r="AD125" i="1"/>
  <c r="AD117" i="1"/>
  <c r="AD109" i="1"/>
  <c r="AD101" i="1"/>
  <c r="AD93" i="1"/>
  <c r="AD85" i="1"/>
  <c r="Q126" i="1"/>
  <c r="R126" i="1" s="1"/>
  <c r="Q109" i="1"/>
  <c r="R109" i="1" s="1"/>
  <c r="Q106" i="1"/>
  <c r="R106" i="1" s="1"/>
  <c r="Q99" i="1"/>
  <c r="Q96" i="1"/>
  <c r="Q92" i="1"/>
  <c r="Q89" i="1"/>
  <c r="R89" i="1" s="1"/>
  <c r="Q85" i="1"/>
  <c r="R85" i="1" s="1"/>
  <c r="AD124" i="1"/>
  <c r="AD116" i="1"/>
  <c r="AD108" i="1"/>
  <c r="AD100" i="1"/>
  <c r="AD92" i="1"/>
  <c r="AD84" i="1"/>
  <c r="Q119" i="1"/>
  <c r="R119" i="1" s="1"/>
  <c r="Y112" i="1"/>
  <c r="Y96" i="1"/>
  <c r="AC96" i="1" s="1"/>
  <c r="AE96" i="1" s="1"/>
  <c r="Y88" i="1"/>
  <c r="AD123" i="1"/>
  <c r="AD115" i="1"/>
  <c r="AD107" i="1"/>
  <c r="AD99" i="1"/>
  <c r="AD91" i="1"/>
  <c r="AC118" i="1"/>
  <c r="AE118" i="1" s="1"/>
  <c r="AC111" i="1"/>
  <c r="AE111" i="1" s="1"/>
  <c r="AC116" i="1"/>
  <c r="AE116" i="1" s="1"/>
  <c r="AC104" i="1"/>
  <c r="AE104" i="1" s="1"/>
  <c r="AC97" i="1"/>
  <c r="AE97" i="1" s="1"/>
  <c r="AC108" i="1"/>
  <c r="AE108" i="1" s="1"/>
  <c r="AC89" i="1"/>
  <c r="AE89" i="1" s="1"/>
  <c r="AC123" i="1"/>
  <c r="AC115" i="1"/>
  <c r="AE115" i="1" s="1"/>
  <c r="AC107" i="1"/>
  <c r="AC99" i="1"/>
  <c r="AC84" i="1"/>
  <c r="AC121" i="1"/>
  <c r="AE121" i="1" s="1"/>
  <c r="AC87" i="1"/>
  <c r="AE87" i="1" s="1"/>
  <c r="AC92" i="1"/>
  <c r="AE92" i="1" s="1"/>
  <c r="AC102" i="1"/>
  <c r="AE102" i="1" s="1"/>
  <c r="AC110" i="1"/>
  <c r="AE110" i="1" s="1"/>
  <c r="AC125" i="1"/>
  <c r="AE125" i="1" s="1"/>
  <c r="Y122" i="1"/>
  <c r="Y83" i="1"/>
  <c r="AC83" i="1" s="1"/>
  <c r="AE83" i="1" s="1"/>
  <c r="Y127" i="1"/>
  <c r="Y114" i="1"/>
  <c r="AC114" i="1" s="1"/>
  <c r="AE114" i="1" s="1"/>
  <c r="Y98" i="1"/>
  <c r="AC98" i="1" s="1"/>
  <c r="AE98" i="1" s="1"/>
  <c r="Y90" i="1"/>
  <c r="AC90" i="1" s="1"/>
  <c r="AE90" i="1" s="1"/>
  <c r="Y106" i="1"/>
  <c r="AC106" i="1" s="1"/>
  <c r="AE106" i="1" s="1"/>
  <c r="AC119" i="1"/>
  <c r="AE119" i="1" s="1"/>
  <c r="AC95" i="1"/>
  <c r="AE95" i="1" s="1"/>
  <c r="AC109" i="1"/>
  <c r="AE109" i="1" s="1"/>
  <c r="AC112" i="1"/>
  <c r="AE112" i="1" s="1"/>
  <c r="AC124" i="1"/>
  <c r="AC127" i="1"/>
  <c r="AE127" i="1" s="1"/>
  <c r="AC100" i="1"/>
  <c r="AC85" i="1"/>
  <c r="AE85" i="1" s="1"/>
  <c r="AC88" i="1"/>
  <c r="AC103" i="1"/>
  <c r="AE103" i="1" s="1"/>
  <c r="AC117" i="1"/>
  <c r="AE117" i="1" s="1"/>
  <c r="AC120" i="1"/>
  <c r="AE120" i="1" s="1"/>
  <c r="AC94" i="1"/>
  <c r="AE94" i="1" s="1"/>
  <c r="AC105" i="1"/>
  <c r="AE105" i="1" s="1"/>
  <c r="AC126" i="1"/>
  <c r="AE126" i="1" s="1"/>
  <c r="AE84" i="1" l="1"/>
  <c r="R88" i="1"/>
  <c r="AE93" i="1"/>
  <c r="R92" i="1"/>
  <c r="R96" i="1"/>
  <c r="AE88" i="1"/>
  <c r="AE99" i="1"/>
  <c r="AE100" i="1"/>
  <c r="AE107" i="1"/>
  <c r="R104" i="1"/>
  <c r="R100" i="1"/>
  <c r="AE101" i="1"/>
  <c r="R116" i="1"/>
  <c r="R108" i="1"/>
  <c r="AE124" i="1"/>
  <c r="AE123" i="1"/>
  <c r="R124" i="1"/>
  <c r="R112" i="1"/>
  <c r="R120" i="1"/>
  <c r="AC122" i="1"/>
  <c r="AE1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<sst xmlns="http://schemas.openxmlformats.org/spreadsheetml/2006/main" count="770" uniqueCount="153">
  <si>
    <t>Country name</t>
  </si>
  <si>
    <t>Life Ladder</t>
  </si>
  <si>
    <t>Freedom to make life choices</t>
  </si>
  <si>
    <t>Regional indicator</t>
  </si>
  <si>
    <t>Albania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</si>
  <si>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</si>
  <si>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</si>
  <si>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</si>
  <si>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</si>
  <si>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</si>
  <si>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</si>
  <si>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</si>
  <si>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</si>
  <si>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</si>
  <si>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</si>
  <si>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</si>
  <si>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</si>
  <si>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</si>
  <si>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</si>
  <si>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</si>
  <si>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</si>
  <si>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</si>
  <si>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</si>
  <si>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</si>
  <si>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</si>
  <si>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</si>
  <si>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</si>
  <si>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</si>
  <si>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</si>
  <si>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</si>
  <si>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</si>
  <si>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</si>
  <si>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</si>
  <si>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</si>
  <si>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</si>
  <si>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</si>
  <si>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</si>
  <si>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</si>
  <si>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Hong Kong S.A.R. of China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</si>
  <si>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</si>
  <si>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</si>
  <si>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</si>
  <si>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</si>
  <si>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</si>
  <si>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</si>
  <si>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</si>
  <si>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</si>
  <si>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</si>
  <si>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</si>
  <si>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</si>
  <si>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</si>
  <si>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</si>
  <si>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</si>
  <si>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</si>
  <si>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</si>
  <si>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</si>
  <si>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Lithuania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</si>
  <si>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</si>
  <si>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</si>
  <si>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</si>
  <si>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</si>
  <si>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</si>
  <si>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</si>
  <si>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</si>
  <si>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</si>
  <si>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</si>
  <si>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Netherlands</t>
  </si>
  <si>
    <t>New Zealand</t>
  </si>
  <si>
    <t>Nigeria</t>
  </si>
  <si>
    <t>North Macedonia</t>
  </si>
  <si>
    <t>Norway</t>
  </si>
  <si>
    <t>Philippines</t>
  </si>
  <si>
    <t>Poland</t>
  </si>
  <si>
    <t>Portugal</t>
  </si>
  <si>
    <t>Russia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</si>
  <si>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</si>
  <si>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</si>
  <si>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</si>
  <si>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</si>
  <si>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</si>
  <si>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</si>
  <si>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</si>
  <si>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</si>
  <si>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</si>
  <si>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Province of China</t>
  </si>
  <si>
    <t>Tajikistan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</si>
  <si>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</si>
  <si>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</si>
  <si>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</si>
  <si>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</si>
  <si>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</si>
  <si>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</si>
  <si>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</si>
  <si>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</si>
  <si>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</si>
  <si>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</si>
  <si>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</si>
  <si>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Zambia</t>
  </si>
  <si>
    <t>Zimbabwe</t>
  </si>
  <si>
    <t>Central and Eastern Europe</t>
  </si>
  <si>
    <t>Latin America and Caribbean</t>
  </si>
  <si>
    <t>North America and ANZ</t>
  </si>
  <si>
    <t>Western Europe</t>
  </si>
  <si>
    <t>Middle East and North Africa</t>
  </si>
  <si>
    <t>South Asia</t>
  </si>
  <si>
    <t>Sub-Saharan Africa</t>
  </si>
  <si>
    <t>Southeast Asia</t>
  </si>
  <si>
    <t>East Asia</t>
  </si>
  <si>
    <t>Commonwealth of Independent States</t>
  </si>
  <si>
    <t>Average of Life Ladder</t>
  </si>
  <si>
    <t>Average of Freedom to make life choices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</si>
  <si>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</si>
  <si>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</si>
  <si>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</si>
  <si>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</si>
  <si>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</si>
  <si>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</si>
  <si>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</si>
  <si>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</si>
  <si>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</si>
  <si>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</si>
  <si>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</si>
  <si>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</si>
  <si>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</si>
  <si>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</si>
  <si>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</si>
  <si>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</si>
  <si>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</si>
  <si>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</si>
  <si>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Freedom  to make life choices</t>
  </si>
  <si>
    <t>Europa</t>
  </si>
  <si>
    <t>Africa</t>
  </si>
  <si>
    <t>Asia</t>
  </si>
  <si>
    <t xml:space="preserve">Grupo </t>
  </si>
  <si>
    <t>Media</t>
  </si>
  <si>
    <t>CMR</t>
  </si>
  <si>
    <t>k</t>
  </si>
  <si>
    <t>n</t>
  </si>
  <si>
    <t>alpha</t>
  </si>
  <si>
    <t>N</t>
  </si>
  <si>
    <t>Region A</t>
  </si>
  <si>
    <t>Region B</t>
  </si>
  <si>
    <t>Media A</t>
  </si>
  <si>
    <t>Media B</t>
  </si>
  <si>
    <t>Dif Medias</t>
  </si>
  <si>
    <t>NA</t>
  </si>
  <si>
    <t>NB</t>
  </si>
  <si>
    <t>EE Diferencia</t>
  </si>
  <si>
    <t>Est. Scheffé</t>
  </si>
  <si>
    <t>Umbral</t>
  </si>
  <si>
    <t>Conclusion</t>
  </si>
  <si>
    <t>SCHEFFÉ AD HOC</t>
  </si>
  <si>
    <t>https://www.idealista.com/news/inmobiliario/internacional/2021/06/30/791189-imagen-del-dia-los-paises-mas-felices-e-infelices-del-mundo-en-2021#:~:text=Los%20pa%C3%ADses%20m%C3%A1s%20infelices%20del,del%20coronavirus%20en%20el%20pa%C3%ADs.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</si>
</sst>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Border="1" applyAlignment="1"/>
    <xf numFmtId="0" fontId="0" fillId="4" borderId="0" xfId="0" applyFill="1"/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Border="1" applyAlignment="1"/>
    <xf numFmtId="0" fontId="0" fillId="5" borderId="0" xfId="0" applyFill="1"/>
    <xf numFmtId="2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Border="1" applyAlignment="1"/>
    <xf numFmtId="0" fontId="1" fillId="6" borderId="0" xfId="0" applyFont="1" applyFill="1" applyBorder="1" applyAlignment="1"/>
    <xf numFmtId="0" fontId="0" fillId="6" borderId="0" xfId="0" applyFill="1" applyBorder="1" applyAlignment="1"/>
    <xf numFmtId="0" fontId="2" fillId="7" borderId="0" xfId="0" applyFont="1" applyFill="1" applyBorder="1" applyAlignment="1"/>
    <xf numFmtId="0" fontId="3" fillId="7" borderId="0" xfId="0" applyFont="1" applyFill="1"/>
    <xf numFmtId="0" fontId="3" fillId="7" borderId="0" xfId="0" applyFont="1" applyFill="1" applyBorder="1" applyAlignment="1"/>
    <xf numFmtId="167" fontId="0" fillId="0" borderId="0" xfId="0" applyNumberFormat="1" applyFill="1" applyBorder="1" applyAlignment="1"/>
    <xf numFmtId="167" fontId="0" fillId="0" borderId="2" xfId="0" applyNumberFormat="1" applyFill="1" applyBorder="1" applyAlignment="1"/>
    <xf numFmtId="167" fontId="0" fillId="0" borderId="0" xfId="0" applyNumberFormat="1"/>
    <xf numFmtId="0" fontId="0" fillId="6" borderId="0" xfId="0" applyFill="1" applyAlignment="1">
      <alignment horizontal="left" indent="1"/>
    </xf>
    <xf numFmtId="0" fontId="6" fillId="0" borderId="0" xfId="0" applyFont="1"/>
    <xf numFmtId="0" fontId="0" fillId="4" borderId="0" xfId="0" applyFill="1" applyAlignment="1">
      <alignment horizontal="left" indent="1"/>
    </xf>
    <xf numFmtId="0" fontId="3" fillId="7" borderId="0" xfId="0" applyFont="1" applyFill="1" applyAlignment="1">
      <alignment horizontal="left" indent="1"/>
    </xf>
    <xf numFmtId="0" fontId="1" fillId="6" borderId="0" xfId="0" applyFont="1" applyFill="1"/>
    <xf numFmtId="0" fontId="7" fillId="4" borderId="0" xfId="0" applyFont="1" applyFill="1" applyBorder="1" applyAlignment="1"/>
    <xf numFmtId="0" fontId="8" fillId="4" borderId="0" xfId="0" applyFont="1" applyFill="1" applyBorder="1" applyAlignment="1"/>
    <xf numFmtId="0" fontId="0" fillId="6" borderId="0" xfId="0" applyFill="1"/>
    <xf numFmtId="0" fontId="8" fillId="6" borderId="0" xfId="0" applyFont="1" applyFill="1" applyAlignment="1">
      <alignment horizontal="left" indent="1"/>
    </xf>
    <xf numFmtId="0" fontId="7" fillId="6" borderId="0" xfId="0" applyFont="1" applyFill="1" applyBorder="1" applyAlignment="1"/>
    <xf numFmtId="0" fontId="8" fillId="6" borderId="0" xfId="0" applyFont="1" applyFill="1"/>
    <xf numFmtId="0" fontId="8" fillId="6" borderId="0" xfId="0" applyFont="1" applyFill="1" applyBorder="1" applyAlignment="1"/>
  </cellXfs>
  <cellStyles count="1">
    <cellStyle name="Normal" xfId="0" builtinId="0"/>
  </cellStyles>
  <dxfs count="69">
    <dxf>
      <fill>
        <patternFill patternType="solid">
          <bgColor rgb="FFFFC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color auto="1"/>
      </font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606515</xdr:colOff>
      <xdr:row>46</xdr:row>
      <xdr:rowOff>66041</xdr:rowOff>
    </xdr:from>
    <xdr:to>
      <xdr:col>17</xdr:col>
      <xdr:colOff>1375361</xdr:colOff>
      <xdr:row>66</xdr:row>
      <xdr:rowOff>34455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CC07F4-561D-4844-B13C-1BB8AA1A2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6158" y="8493398"/>
          <a:ext cx="9444628" cy="3595716"/>
        </a:xfrm>
        <a:prstGeom prst="rect">
          <a:avLst/>
        </a:prstGeom>
      </xdr:spPr>
    </xdr:pic>
    <xdr:clientData/>
  </xdr:twoCellAnchor>
  <xdr:twoCellAnchor editAs="oneCell">
    <xdr:from>
      <xdr:col>20</xdr:col>
      <xdr:colOff>641531</xdr:colOff>
      <xdr:row>46</xdr:row>
      <xdr:rowOff>89444</xdr:rowOff>
    </xdr:from>
    <xdr:to>
      <xdr:col>30</xdr:col>
      <xdr:colOff>187942</xdr:colOff>
      <xdr:row>64</xdr:row>
      <xdr:rowOff>155666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BFE102-BAFF-4F3A-91FD-089E149AB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20102" y="8471444"/>
          <a:ext cx="12437645" cy="3338286"/>
        </a:xfrm>
        <a:prstGeom prst="rect">
          <a:avLst/>
        </a:prstGeom>
      </xdr:spPr>
    </xdr:pic>
    <xdr:clientData/>
  </xdr:twoCellAnchor>
  <xdr:twoCellAnchor editAs="oneCell">
    <xdr:from>
      <xdr:col>12</xdr:col>
      <xdr:colOff>256606</xdr:colOff>
      <xdr:row>26</xdr:row>
      <xdr:rowOff>52401</xdr:rowOff>
    </xdr:from>
    <xdr:to>
      <xdr:col>21</xdr:col>
      <xdr:colOff>803614</xdr:colOff>
      <xdr:row>29</xdr:row>
      <xdr:rowOff>37911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B92F8F-654B-452D-B6DF-0B3C8AFD7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93606" y="4913037"/>
          <a:ext cx="8219655" cy="539692"/>
        </a:xfrm>
        <a:prstGeom prst="rect">
          <a:avLst/>
        </a:prstGeom>
      </xdr:spPr>
    </xdr:pic>
    <xdr:clientData/>
  </xdr:twoCellAnchor>
  <xdr:twoCellAnchor editAs="oneCell">
    <xdr:from>
      <xdr:col>13</xdr:col>
      <xdr:colOff>854363</xdr:colOff>
      <xdr:row>75</xdr:row>
      <xdr:rowOff>138546</xdr:rowOff>
    </xdr:from>
    <xdr:to>
      <xdr:col>20</xdr:col>
      <xdr:colOff>2365247</xdr:colOff>
      <xdr:row>79</xdr:row>
      <xdr:rowOff>34521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3A9F30-4EBA-47D1-A8D5-3AD2BE6AE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60999" y="14085455"/>
          <a:ext cx="6218889" cy="633730"/>
        </a:xfrm>
        <a:prstGeom prst="rect">
          <a:avLst/>
        </a:prstGeom>
      </xdr:spPr>
    </xdr:pic>
    <xdr:clientData/>
  </xdr:twoCellAnchor>
  <xdr:twoCellAnchor editAs="oneCell">
    <xdr:from>
      <xdr:col>18</xdr:col>
      <xdr:colOff>279400</xdr:colOff>
      <xdr:row>128</xdr:row>
      <xdr:rowOff>61710</xdr:rowOff>
    </xdr:from>
    <xdr:to>
      <xdr:col>28</xdr:col>
      <xdr:colOff>643957</xdr:colOff>
      <xdr:row>184</xdr:row>
      <xdr:rowOff>73140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4DC9AF-486A-4E24-9D6E-EE90C91E0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32525" y="24477460"/>
          <a:ext cx="12674032" cy="10675620"/>
        </a:xfrm>
        <a:prstGeom prst="rect">
          <a:avLst/>
        </a:prstGeom>
      </xdr:spPr>
    </xdr:pic>
    <xdr:clientData/>
  </xdr:twoCellAnchor>
  <xdr:twoCellAnchor>
    <xdr:from>
      <xdr:col>32</xdr:col>
      <xdr:colOff>355370</xdr:colOff>
      <xdr:row>85</xdr:row>
      <xdr:rowOff>105179</xdr:rowOff>
    </xdr:from>
    <xdr:to>
      <xdr:col>36</xdr:col>
      <xdr:colOff>522085</xdr:colOff>
      <xdr:row>112</xdr:row>
      <xdr:rowOff>44911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E27627F6-31D0-4C25-B15C-AD992F43AC36}"/>
            </a:ext>
          </a:extLst>
        </xdr:cNvPr>
        <xdr:cNvSpPr/>
      </xdr:nvSpPr>
      <xdr:spPr>
        <a:xfrm rot="10800000">
          <a:off x="40625915" y="15910906"/>
          <a:ext cx="2614352" cy="4927369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46182</xdr:colOff>
      <xdr:row>113</xdr:row>
      <xdr:rowOff>138546</xdr:rowOff>
    </xdr:from>
    <xdr:to>
      <xdr:col>36</xdr:col>
      <xdr:colOff>170642</xdr:colOff>
      <xdr:row>126</xdr:row>
      <xdr:rowOff>34637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D373CFB-0D31-466F-8448-EB268C52452B}"/>
            </a:ext>
          </a:extLst>
        </xdr:cNvPr>
        <xdr:cNvSpPr/>
      </xdr:nvSpPr>
      <xdr:spPr>
        <a:xfrm>
          <a:off x="40928637" y="21116637"/>
          <a:ext cx="1960187" cy="229754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11545</xdr:colOff>
      <xdr:row>96</xdr:row>
      <xdr:rowOff>123077</xdr:rowOff>
    </xdr:from>
    <xdr:to>
      <xdr:col>4</xdr:col>
      <xdr:colOff>499108</xdr:colOff>
      <xdr:row>140</xdr:row>
      <xdr:rowOff>79603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0F8BA4-D54D-44CF-A023-A5FCC940E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45" y="17960804"/>
          <a:ext cx="7804726" cy="8095956"/>
        </a:xfrm>
        <a:prstGeom prst="rect">
          <a:avLst/>
        </a:prstGeom>
      </xdr:spPr>
    </xdr:pic>
    <xdr:clientData/>
  </xdr:twoCellAnchor>
  <xdr:twoCellAnchor editAs="oneCell">
    <xdr:from>
      <xdr:col>31</xdr:col>
      <xdr:colOff>11546</xdr:colOff>
      <xdr:row>128</xdr:row>
      <xdr:rowOff>23091</xdr:rowOff>
    </xdr:from>
    <xdr:to>
      <xdr:col>42</xdr:col>
      <xdr:colOff>568127</xdr:colOff>
      <xdr:row>150</xdr:row>
      <xdr:rowOff>149036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8FD24-A13A-4EFF-8A3B-CDD889F5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670182" y="23772091"/>
          <a:ext cx="6241101" cy="417851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151</xdr:row>
      <xdr:rowOff>0</xdr:rowOff>
    </xdr:from>
    <xdr:to>
      <xdr:col>42</xdr:col>
      <xdr:colOff>606114</xdr:colOff>
      <xdr:row>184</xdr:row>
      <xdr:rowOff>152721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EB36D9-04F9-4676-B238-C739AED42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58636" y="27997727"/>
          <a:ext cx="6299524" cy="624872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tda" refreshedDate="44557.744567708331" createdVersion="7" refreshedVersion="7" minRefreshableVersion="3" recordCount="95" xr:uid="{EBED28BF-9840-45CF-8959-25B6A3E6E5AE}">
  <cacheSource type="worksheet">
    <worksheetSource ref="A1:D96" sheet="Countries"/>
  </cacheSource>
  <cacheFields count="4">
    <cacheField name="Country name" numFmtId="0">
      <sharedItems count="95">
        <s v="Albania"/>
        <s v="Argentina"/>
        <s v="Australia"/>
        <s v="Austria"/>
        <s v="Bahrain"/>
        <s v="Bangladesh"/>
        <s v="Belgium"/>
        <s v="Benin"/>
        <s v="Bolivia"/>
        <s v="Bosnia and Herzegovina"/>
        <s v="Brazil"/>
        <s v="Bulgaria"/>
        <s v="Cambodia"/>
        <s v="Cameroon"/>
        <s v="Canada"/>
        <s v="Chile"/>
        <s v="China"/>
        <s v="Colombia"/>
        <s v="Croatia"/>
        <s v="Cyprus"/>
        <s v="Czech Republic"/>
        <s v="Denmark"/>
        <s v="Dominican Republic"/>
        <s v="Ecuador"/>
        <s v="Egypt"/>
        <s v="El Salvador"/>
        <s v="Estonia"/>
        <s v="Ethiopia"/>
        <s v="Finland"/>
        <s v="France"/>
        <s v="Georgia"/>
        <s v="Germany"/>
        <s v="Ghana"/>
        <s v="Greece"/>
        <s v="Hong Kong S.A.R. of China"/>
        <s v="Hungary"/>
        <s v="Iceland"/>
        <s v="India"/>
        <s v="Iran"/>
        <s v="Iraq"/>
        <s v="Ireland"/>
        <s v="Israel"/>
        <s v="Italy"/>
        <s v="Ivory Coast"/>
        <s v="Japan"/>
        <s v="Jordan"/>
        <s v="Kazakhstan"/>
        <s v="Kenya"/>
        <s v="Kosovo"/>
        <s v="Kyrgyzstan"/>
        <s v="Laos"/>
        <s v="Latvia"/>
        <s v="Lithuania"/>
        <s v="Malta"/>
        <s v="Mauritius"/>
        <s v="Mexico"/>
        <s v="Moldova"/>
        <s v="Mongolia"/>
        <s v="Montenegro"/>
        <s v="Morocco"/>
        <s v="Myanmar"/>
        <s v="Namibia"/>
        <s v="Netherlands"/>
        <s v="New Zealand"/>
        <s v="Nigeria"/>
        <s v="North Macedonia"/>
        <s v="Norway"/>
        <s v="Philippines"/>
        <s v="Poland"/>
        <s v="Portugal"/>
        <s v="Russia"/>
        <s v="Saudi Arabia"/>
        <s v="Serbia"/>
        <s v="Slovakia"/>
        <s v="Slovenia"/>
        <s v="South Africa"/>
        <s v="South Korea"/>
        <s v="Spain"/>
        <s v="Sweden"/>
        <s v="Switzerland"/>
        <s v="Taiwan Province of China"/>
        <s v="Tajikistan"/>
        <s v="Tanzania"/>
        <s v="Thailand"/>
        <s v="Tunisia"/>
        <s v="Turkey"/>
        <s v="Uganda"/>
        <s v="Ukraine"/>
        <s v="United Arab Emirates"/>
        <s v="United Kingdom"/>
        <s v="United States"/>
        <s v="Uruguay"/>
        <s v="Venezuela"/>
        <s v="Zambia"/>
        <s v="Zimbabwe"/>
      </sharedItems>
    </cacheField>
    <cacheField name="Life Ladder" numFmtId="0">
      <sharedItems containsSemiMixedTypes="0" containsString="0" containsNumber="1" minValue="3.16" maxValue="7.8889999999999993" count="95">
        <n v="5.3650000000000002"/>
        <n v="5.9009999999999998"/>
        <n v="7.1369999999999996"/>
        <n v="7.2129999999999992"/>
        <n v="6.1729999999999992"/>
        <n v="5.28"/>
        <n v="6.8390000000000004"/>
        <n v="4.4080000000000004"/>
        <n v="5.5590000000000002"/>
        <n v="5.516"/>
        <n v="6.11"/>
        <n v="5.5979999999999999"/>
        <n v="4.3769999999999998"/>
        <n v="5.2410000000000014"/>
        <n v="7.0250000000000004"/>
        <n v="6.1509999999999998"/>
        <n v="5.7709999999999999"/>
        <n v="5.7089999999999996"/>
        <n v="6.5079999999999991"/>
        <n v="6.26"/>
        <n v="6.8970000000000002"/>
        <n v="7.5149999999999997"/>
        <n v="5.1679999999999993"/>
        <n v="5.3540000000000001"/>
        <n v="4.4720000000000004"/>
        <n v="5.4620000000000006"/>
        <n v="6.4529999999999994"/>
        <n v="4.5489999999999986"/>
        <n v="7.8889999999999993"/>
        <n v="6.7140000000000004"/>
        <n v="5.1229999999999993"/>
        <n v="7.3120000000000003"/>
        <n v="5.319"/>
        <n v="5.7879999999999994"/>
        <n v="5.2949999999999999"/>
        <n v="6.0379999999999994"/>
        <n v="7.5750000000000002"/>
        <n v="4.2249999999999996"/>
        <n v="4.8650000000000002"/>
        <n v="4.7850000000000001"/>
        <n v="7.0350000000000001"/>
        <n v="7.1950000000000003"/>
        <n v="6.4880000000000004"/>
        <n v="5.2570000000000006"/>
        <n v="6.1179999999999994"/>
        <n v="4.0939999999999994"/>
        <n v="6.1679999999999993"/>
        <n v="4.5469999999999997"/>
        <n v="6.2939999999999996"/>
        <n v="6.25"/>
        <n v="5.2839999999999998"/>
        <n v="6.2290000000000001"/>
        <n v="6.391"/>
        <n v="6.157"/>
        <n v="6.0149999999999997"/>
        <n v="5.9640000000000004"/>
        <n v="5.8120000000000003"/>
        <n v="6.0110000000000001"/>
        <n v="5.7220000000000004"/>
        <n v="4.8029999999999999"/>
        <n v="4.431"/>
        <n v="4.4510000000000014"/>
        <n v="7.5039999999999996"/>
        <n v="7.2570000000000006"/>
        <n v="5.5029999999999992"/>
        <n v="5.0539999999999994"/>
        <n v="7.29"/>
        <n v="5.08"/>
        <n v="6.1389999999999993"/>
        <n v="5.7679999999999998"/>
        <n v="5.4950000000000001"/>
        <n v="6.56"/>
        <n v="6.0420000000000007"/>
        <n v="6.5190000000000001"/>
        <n v="6.4620000000000006"/>
        <n v="4.9470000000000001"/>
        <n v="5.7929999999999993"/>
        <n v="6.5020000000000007"/>
        <n v="7.3140000000000001"/>
        <n v="7.5079999999999991"/>
        <n v="6.7510000000000003"/>
        <n v="5.3729999999999993"/>
        <n v="3.786"/>
        <n v="5.8849999999999998"/>
        <n v="4.7309999999999999"/>
        <n v="4.8620000000000001"/>
        <n v="4.641"/>
        <n v="5.27"/>
        <n v="6.4579999999999993"/>
        <n v="6.7979999999999992"/>
        <n v="7.0279999999999996"/>
        <n v="6.31"/>
        <n v="4.5739999999999998"/>
        <n v="4.8380000000000001"/>
        <n v="3.16"/>
      </sharedItems>
    </cacheField>
    <cacheField name="Freedom to make life choices" numFmtId="0">
      <sharedItems containsString="0" containsBlank="1" containsNumber="1" minValue="0.51" maxValue="0.96499999999999997"/>
    </cacheField>
    <cacheField name="Regional indicator" numFmtId="0">
      <sharedItems count="10">
        <s v="Central and Eastern Europe"/>
        <s v="Latin America and Caribbean"/>
        <s v="North America and ANZ"/>
        <s v="Western Europe"/>
        <s v="Middle East and North Africa"/>
        <s v="South Asia"/>
        <s v="Sub-Saharan Africa"/>
        <s v="Southeast Asia"/>
        <s v="East Asia"/>
        <s v="Commonwealth of Independent Stat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x v="0"/>
    <n v="0.754"/>
    <x v="0"/>
  </r>
  <r>
    <x v="1"/>
    <x v="1"/>
    <n v="0.82299999999999995"/>
    <x v="1"/>
  </r>
  <r>
    <x v="2"/>
    <x v="2"/>
    <n v="0.90500000000000003"/>
    <x v="2"/>
  </r>
  <r>
    <x v="3"/>
    <x v="3"/>
    <n v="0.91200000000000003"/>
    <x v="3"/>
  </r>
  <r>
    <x v="4"/>
    <x v="4"/>
    <n v="0.94499999999999995"/>
    <x v="4"/>
  </r>
  <r>
    <x v="5"/>
    <x v="5"/>
    <n v="0.77700000000000002"/>
    <x v="5"/>
  </r>
  <r>
    <x v="6"/>
    <x v="6"/>
    <n v="0.76700000000000002"/>
    <x v="3"/>
  </r>
  <r>
    <x v="7"/>
    <x v="7"/>
    <n v="0.78299999999999992"/>
    <x v="6"/>
  </r>
  <r>
    <x v="8"/>
    <x v="8"/>
    <n v="0.877"/>
    <x v="1"/>
  </r>
  <r>
    <x v="9"/>
    <x v="9"/>
    <n v="0.74"/>
    <x v="0"/>
  </r>
  <r>
    <x v="10"/>
    <x v="10"/>
    <n v="0.78599999999999992"/>
    <x v="1"/>
  </r>
  <r>
    <x v="11"/>
    <x v="11"/>
    <n v="0.81799999999999995"/>
    <x v="0"/>
  </r>
  <r>
    <x v="12"/>
    <x v="12"/>
    <n v="0.96299999999999997"/>
    <x v="7"/>
  </r>
  <r>
    <x v="13"/>
    <x v="13"/>
    <n v="0.67500000000000004"/>
    <x v="6"/>
  </r>
  <r>
    <x v="14"/>
    <x v="14"/>
    <n v="0.88700000000000001"/>
    <x v="2"/>
  </r>
  <r>
    <x v="15"/>
    <x v="15"/>
    <n v="0.78099999999999992"/>
    <x v="1"/>
  </r>
  <r>
    <x v="16"/>
    <x v="16"/>
    <n v="0.8909999999999999"/>
    <x v="8"/>
  </r>
  <r>
    <x v="17"/>
    <x v="17"/>
    <n v="0.84"/>
    <x v="1"/>
  </r>
  <r>
    <x v="18"/>
    <x v="18"/>
    <n v="0.83700000000000008"/>
    <x v="0"/>
  </r>
  <r>
    <x v="19"/>
    <x v="19"/>
    <n v="0.76300000000000001"/>
    <x v="3"/>
  </r>
  <r>
    <x v="20"/>
    <x v="20"/>
    <n v="0.90599999999999992"/>
    <x v="0"/>
  </r>
  <r>
    <x v="21"/>
    <x v="21"/>
    <n v="0.93799999999999994"/>
    <x v="3"/>
  </r>
  <r>
    <x v="22"/>
    <x v="22"/>
    <n v="0.83499999999999996"/>
    <x v="1"/>
  </r>
  <r>
    <x v="23"/>
    <x v="23"/>
    <n v="0.82900000000000007"/>
    <x v="1"/>
  </r>
  <r>
    <x v="24"/>
    <x v="24"/>
    <n v="0.77"/>
    <x v="4"/>
  </r>
  <r>
    <x v="25"/>
    <x v="25"/>
    <n v="0.92400000000000004"/>
    <x v="1"/>
  </r>
  <r>
    <x v="26"/>
    <x v="26"/>
    <n v="0.95400000000000007"/>
    <x v="0"/>
  </r>
  <r>
    <x v="27"/>
    <x v="27"/>
    <n v="0.76900000000000002"/>
    <x v="6"/>
  </r>
  <r>
    <x v="28"/>
    <x v="28"/>
    <n v="0.96200000000000008"/>
    <x v="3"/>
  </r>
  <r>
    <x v="29"/>
    <x v="29"/>
    <n v="0.82299999999999995"/>
    <x v="3"/>
  </r>
  <r>
    <x v="30"/>
    <x v="30"/>
    <n v="0.76400000000000001"/>
    <x v="9"/>
  </r>
  <r>
    <x v="31"/>
    <x v="31"/>
    <n v="0.8640000000000001"/>
    <x v="3"/>
  </r>
  <r>
    <x v="32"/>
    <x v="32"/>
    <n v="0.82400000000000007"/>
    <x v="6"/>
  </r>
  <r>
    <x v="33"/>
    <x v="33"/>
    <n v="0.56499999999999995"/>
    <x v="3"/>
  </r>
  <r>
    <x v="34"/>
    <x v="34"/>
    <n v="0.70499999999999996"/>
    <x v="8"/>
  </r>
  <r>
    <x v="35"/>
    <x v="35"/>
    <n v="0.77099999999999991"/>
    <x v="0"/>
  </r>
  <r>
    <x v="36"/>
    <x v="36"/>
    <n v="0.94900000000000007"/>
    <x v="3"/>
  </r>
  <r>
    <x v="37"/>
    <x v="37"/>
    <n v="0.90599999999999992"/>
    <x v="5"/>
  </r>
  <r>
    <x v="38"/>
    <x v="38"/>
    <n v="0.6"/>
    <x v="4"/>
  </r>
  <r>
    <x v="39"/>
    <x v="39"/>
    <n v="0.7"/>
    <x v="4"/>
  </r>
  <r>
    <x v="40"/>
    <x v="40"/>
    <n v="0.88200000000000001"/>
    <x v="3"/>
  </r>
  <r>
    <x v="41"/>
    <x v="41"/>
    <n v="0.83099999999999996"/>
    <x v="4"/>
  </r>
  <r>
    <x v="42"/>
    <x v="42"/>
    <n v="0.71799999999999997"/>
    <x v="3"/>
  </r>
  <r>
    <x v="43"/>
    <x v="43"/>
    <n v="0.77"/>
    <x v="6"/>
  </r>
  <r>
    <x v="44"/>
    <x v="44"/>
    <n v="0.80599999999999994"/>
    <x v="8"/>
  </r>
  <r>
    <x v="45"/>
    <x v="45"/>
    <n v="0.77900000000000003"/>
    <x v="4"/>
  </r>
  <r>
    <x v="46"/>
    <x v="46"/>
    <n v="0.872"/>
    <x v="9"/>
  </r>
  <r>
    <x v="47"/>
    <x v="47"/>
    <n v="0.70200000000000007"/>
    <x v="6"/>
  </r>
  <r>
    <x v="48"/>
    <x v="48"/>
    <n v="0.88"/>
    <x v="0"/>
  </r>
  <r>
    <x v="49"/>
    <x v="49"/>
    <n v="0.93500000000000005"/>
    <x v="9"/>
  </r>
  <r>
    <x v="50"/>
    <x v="50"/>
    <n v="0.91500000000000004"/>
    <x v="7"/>
  </r>
  <r>
    <x v="51"/>
    <x v="51"/>
    <n v="0.82"/>
    <x v="0"/>
  </r>
  <r>
    <x v="52"/>
    <x v="52"/>
    <n v="0.82400000000000007"/>
    <x v="0"/>
  </r>
  <r>
    <x v="53"/>
    <x v="53"/>
    <n v="0.93099999999999994"/>
    <x v="3"/>
  </r>
  <r>
    <x v="54"/>
    <x v="54"/>
    <n v="0.84299999999999997"/>
    <x v="6"/>
  </r>
  <r>
    <x v="55"/>
    <x v="55"/>
    <n v="0.873"/>
    <x v="1"/>
  </r>
  <r>
    <x v="56"/>
    <x v="56"/>
    <n v="0.8590000000000001"/>
    <x v="9"/>
  </r>
  <r>
    <x v="57"/>
    <x v="57"/>
    <n v="0.71799999999999997"/>
    <x v="8"/>
  </r>
  <r>
    <x v="58"/>
    <x v="58"/>
    <n v="0.80200000000000005"/>
    <x v="0"/>
  </r>
  <r>
    <x v="59"/>
    <x v="59"/>
    <n v="0.81900000000000006"/>
    <x v="4"/>
  </r>
  <r>
    <x v="60"/>
    <x v="60"/>
    <n v="0.82499999999999996"/>
    <x v="7"/>
  </r>
  <r>
    <x v="61"/>
    <x v="61"/>
    <n v="0.66599999999999993"/>
    <x v="6"/>
  </r>
  <r>
    <x v="62"/>
    <x v="62"/>
    <n v="0.93500000000000005"/>
    <x v="3"/>
  </r>
  <r>
    <x v="63"/>
    <x v="63"/>
    <n v="0.91799999999999993"/>
    <x v="2"/>
  </r>
  <r>
    <x v="64"/>
    <x v="64"/>
    <n v="0.71299999999999997"/>
    <x v="6"/>
  </r>
  <r>
    <x v="65"/>
    <x v="65"/>
    <n v="0.78700000000000003"/>
    <x v="0"/>
  </r>
  <r>
    <x v="66"/>
    <x v="66"/>
    <n v="0.96499999999999997"/>
    <x v="3"/>
  </r>
  <r>
    <x v="67"/>
    <x v="67"/>
    <n v="0.93200000000000005"/>
    <x v="7"/>
  </r>
  <r>
    <x v="68"/>
    <x v="68"/>
    <n v="0.76700000000000002"/>
    <x v="0"/>
  </r>
  <r>
    <x v="69"/>
    <x v="69"/>
    <n v="0.91299999999999992"/>
    <x v="3"/>
  </r>
  <r>
    <x v="70"/>
    <x v="70"/>
    <n v="0.71400000000000008"/>
    <x v="9"/>
  </r>
  <r>
    <x v="71"/>
    <x v="71"/>
    <n v="0.88400000000000001"/>
    <x v="4"/>
  </r>
  <r>
    <x v="72"/>
    <x v="72"/>
    <n v="0.84299999999999997"/>
    <x v="0"/>
  </r>
  <r>
    <x v="73"/>
    <x v="73"/>
    <n v="0.76200000000000001"/>
    <x v="0"/>
  </r>
  <r>
    <x v="74"/>
    <x v="74"/>
    <n v="0.95799999999999996"/>
    <x v="0"/>
  </r>
  <r>
    <x v="75"/>
    <x v="75"/>
    <n v="0.75700000000000001"/>
    <x v="6"/>
  </r>
  <r>
    <x v="76"/>
    <x v="76"/>
    <n v="0.71099999999999997"/>
    <x v="8"/>
  </r>
  <r>
    <x v="77"/>
    <x v="77"/>
    <n v="0.78299999999999992"/>
    <x v="3"/>
  </r>
  <r>
    <x v="78"/>
    <x v="78"/>
    <n v="0.95099999999999996"/>
    <x v="3"/>
  </r>
  <r>
    <x v="79"/>
    <x v="79"/>
    <n v="0.91700000000000004"/>
    <x v="3"/>
  </r>
  <r>
    <x v="80"/>
    <x v="80"/>
    <n v="0.79900000000000004"/>
    <x v="8"/>
  </r>
  <r>
    <x v="81"/>
    <x v="81"/>
    <m/>
    <x v="9"/>
  </r>
  <r>
    <x v="82"/>
    <x v="82"/>
    <n v="0.83"/>
    <x v="6"/>
  </r>
  <r>
    <x v="83"/>
    <x v="83"/>
    <n v="0.84"/>
    <x v="7"/>
  </r>
  <r>
    <x v="84"/>
    <x v="84"/>
    <n v="0.66799999999999993"/>
    <x v="4"/>
  </r>
  <r>
    <x v="85"/>
    <x v="85"/>
    <n v="0.51"/>
    <x v="4"/>
  </r>
  <r>
    <x v="86"/>
    <x v="86"/>
    <n v="0.68700000000000006"/>
    <x v="6"/>
  </r>
  <r>
    <x v="87"/>
    <x v="87"/>
    <n v="0.78400000000000003"/>
    <x v="9"/>
  </r>
  <r>
    <x v="88"/>
    <x v="88"/>
    <n v="0.94200000000000006"/>
    <x v="4"/>
  </r>
  <r>
    <x v="89"/>
    <x v="89"/>
    <n v="0.88500000000000001"/>
    <x v="3"/>
  </r>
  <r>
    <x v="90"/>
    <x v="90"/>
    <n v="0.85"/>
    <x v="2"/>
  </r>
  <r>
    <x v="91"/>
    <x v="91"/>
    <n v="0.90799999999999992"/>
    <x v="1"/>
  </r>
  <r>
    <x v="92"/>
    <x v="92"/>
    <n v="0.61199999999999999"/>
    <x v="1"/>
  </r>
  <r>
    <x v="93"/>
    <x v="93"/>
    <n v="0.75"/>
    <x v="6"/>
  </r>
  <r>
    <x v="94"/>
    <x v="94"/>
    <n v="0.6430000000000000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2D8B76-22A1-4F2C-A055-13FAAE38B6A6}" name="PivotTable13" cacheId="37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showHeaders="0" outline="1" outlineData="1" multipleFieldFilters="0">
  <location ref="A9:K10" firstHeaderRow="0" firstDataRow="1" firstDataCol="1"/>
  <pivotFields count="4">
    <pivotField showAll="0"/>
    <pivotField showAll="0"/>
    <pivotField dataField="1" showAll="0"/>
    <pivotField axis="axisCol" showAll="0">
      <items count="11">
        <item x="0"/>
        <item x="9"/>
        <item x="8"/>
        <item x="1"/>
        <item x="4"/>
        <item x="2"/>
        <item x="5"/>
        <item x="7"/>
        <item x="6"/>
        <item x="3"/>
        <item t="default"/>
      </items>
    </pivotField>
  </pivotFields>
  <rowItems count="1">
    <i/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Freedom to make life choices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8F8CF-F443-4FD8-8B4E-AFE7D810C529}" name="PivotTable12" cacheId="37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showHeaders="0" outline="1" outlineData="1" multipleFieldFilters="0">
  <location ref="A3:K4" firstHeaderRow="0" firstDataRow="1" firstDataCol="1"/>
  <pivotFields count="4">
    <pivotField showAll="0"/>
    <pivotField dataField="1" showAll="0">
      <items count="96">
        <item x="94"/>
        <item x="82"/>
        <item x="45"/>
        <item x="37"/>
        <item x="12"/>
        <item x="7"/>
        <item x="60"/>
        <item x="61"/>
        <item x="24"/>
        <item x="47"/>
        <item x="27"/>
        <item x="92"/>
        <item x="86"/>
        <item x="84"/>
        <item x="39"/>
        <item x="59"/>
        <item x="93"/>
        <item x="85"/>
        <item x="38"/>
        <item x="75"/>
        <item x="65"/>
        <item x="67"/>
        <item x="30"/>
        <item x="22"/>
        <item x="13"/>
        <item x="43"/>
        <item x="87"/>
        <item x="5"/>
        <item x="50"/>
        <item x="34"/>
        <item x="32"/>
        <item x="23"/>
        <item x="0"/>
        <item x="81"/>
        <item x="25"/>
        <item x="70"/>
        <item x="64"/>
        <item x="9"/>
        <item x="8"/>
        <item x="11"/>
        <item x="17"/>
        <item x="58"/>
        <item x="69"/>
        <item x="16"/>
        <item x="33"/>
        <item x="76"/>
        <item x="56"/>
        <item x="83"/>
        <item x="1"/>
        <item x="55"/>
        <item x="57"/>
        <item x="54"/>
        <item x="35"/>
        <item x="72"/>
        <item x="10"/>
        <item x="44"/>
        <item x="68"/>
        <item x="15"/>
        <item x="53"/>
        <item x="46"/>
        <item x="4"/>
        <item x="51"/>
        <item x="49"/>
        <item x="19"/>
        <item x="48"/>
        <item x="91"/>
        <item x="52"/>
        <item x="26"/>
        <item x="88"/>
        <item x="74"/>
        <item x="42"/>
        <item x="77"/>
        <item x="18"/>
        <item x="73"/>
        <item x="71"/>
        <item x="29"/>
        <item x="80"/>
        <item x="89"/>
        <item x="6"/>
        <item x="20"/>
        <item x="14"/>
        <item x="90"/>
        <item x="40"/>
        <item x="2"/>
        <item x="41"/>
        <item x="3"/>
        <item x="63"/>
        <item x="66"/>
        <item x="31"/>
        <item x="78"/>
        <item x="62"/>
        <item x="79"/>
        <item x="21"/>
        <item x="36"/>
        <item x="28"/>
        <item t="default"/>
      </items>
    </pivotField>
    <pivotField showAll="0"/>
    <pivotField axis="axisCol" showAll="0">
      <items count="11">
        <item x="0"/>
        <item x="9"/>
        <item x="8"/>
        <item x="1"/>
        <item x="4"/>
        <item x="2"/>
        <item x="5"/>
        <item x="7"/>
        <item x="6"/>
        <item x="3"/>
        <item t="default"/>
      </items>
    </pivotField>
  </pivotFields>
  <rowItems count="1">
    <i/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Life Ladder" fld="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A4719-7BA4-4061-AC2C-683DAAC87C2E}" name="PivotTable16" cacheId="3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showHeaders="0" outline="1" outlineData="1" multipleFieldFilters="0">
  <location ref="A144:A248" firstHeaderRow="0" firstDataRow="0" firstDataCol="1"/>
  <pivotFields count="4">
    <pivotField axis="axisRow" showAll="0">
      <items count="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showAll="0"/>
    <pivotField showAll="0"/>
    <pivotField axis="axisRow" showAll="0">
      <items count="11">
        <item x="0"/>
        <item x="9"/>
        <item x="8"/>
        <item x="1"/>
        <item x="4"/>
        <item x="2"/>
        <item x="5"/>
        <item x="7"/>
        <item x="6"/>
        <item x="3"/>
        <item t="default"/>
      </items>
    </pivotField>
  </pivotFields>
  <rowFields count="2">
    <field x="3"/>
    <field x="0"/>
  </rowFields>
  <rowItems count="105">
    <i>
      <x/>
    </i>
    <i r="1">
      <x/>
    </i>
    <i r="1">
      <x v="9"/>
    </i>
    <i r="1">
      <x v="11"/>
    </i>
    <i r="1">
      <x v="18"/>
    </i>
    <i r="1">
      <x v="20"/>
    </i>
    <i r="1">
      <x v="26"/>
    </i>
    <i r="1">
      <x v="35"/>
    </i>
    <i r="1">
      <x v="48"/>
    </i>
    <i r="1">
      <x v="51"/>
    </i>
    <i r="1">
      <x v="52"/>
    </i>
    <i r="1">
      <x v="58"/>
    </i>
    <i r="1">
      <x v="65"/>
    </i>
    <i r="1">
      <x v="68"/>
    </i>
    <i r="1">
      <x v="72"/>
    </i>
    <i r="1">
      <x v="73"/>
    </i>
    <i r="1">
      <x v="74"/>
    </i>
    <i>
      <x v="1"/>
    </i>
    <i r="1">
      <x v="30"/>
    </i>
    <i r="1">
      <x v="46"/>
    </i>
    <i r="1">
      <x v="49"/>
    </i>
    <i r="1">
      <x v="56"/>
    </i>
    <i r="1">
      <x v="70"/>
    </i>
    <i r="1">
      <x v="81"/>
    </i>
    <i r="1">
      <x v="87"/>
    </i>
    <i>
      <x v="2"/>
    </i>
    <i r="1">
      <x v="16"/>
    </i>
    <i r="1">
      <x v="34"/>
    </i>
    <i r="1">
      <x v="44"/>
    </i>
    <i r="1">
      <x v="57"/>
    </i>
    <i r="1">
      <x v="76"/>
    </i>
    <i r="1">
      <x v="80"/>
    </i>
    <i>
      <x v="3"/>
    </i>
    <i r="1">
      <x v="1"/>
    </i>
    <i r="1">
      <x v="8"/>
    </i>
    <i r="1">
      <x v="10"/>
    </i>
    <i r="1">
      <x v="15"/>
    </i>
    <i r="1">
      <x v="17"/>
    </i>
    <i r="1">
      <x v="22"/>
    </i>
    <i r="1">
      <x v="23"/>
    </i>
    <i r="1">
      <x v="25"/>
    </i>
    <i r="1">
      <x v="55"/>
    </i>
    <i r="1">
      <x v="91"/>
    </i>
    <i r="1">
      <x v="92"/>
    </i>
    <i>
      <x v="4"/>
    </i>
    <i r="1">
      <x v="4"/>
    </i>
    <i r="1">
      <x v="24"/>
    </i>
    <i r="1">
      <x v="38"/>
    </i>
    <i r="1">
      <x v="39"/>
    </i>
    <i r="1">
      <x v="41"/>
    </i>
    <i r="1">
      <x v="45"/>
    </i>
    <i r="1">
      <x v="59"/>
    </i>
    <i r="1">
      <x v="71"/>
    </i>
    <i r="1">
      <x v="84"/>
    </i>
    <i r="1">
      <x v="85"/>
    </i>
    <i r="1">
      <x v="88"/>
    </i>
    <i>
      <x v="5"/>
    </i>
    <i r="1">
      <x v="2"/>
    </i>
    <i r="1">
      <x v="14"/>
    </i>
    <i r="1">
      <x v="63"/>
    </i>
    <i r="1">
      <x v="90"/>
    </i>
    <i>
      <x v="6"/>
    </i>
    <i r="1">
      <x v="5"/>
    </i>
    <i r="1">
      <x v="37"/>
    </i>
    <i>
      <x v="7"/>
    </i>
    <i r="1">
      <x v="12"/>
    </i>
    <i r="1">
      <x v="50"/>
    </i>
    <i r="1">
      <x v="60"/>
    </i>
    <i r="1">
      <x v="67"/>
    </i>
    <i r="1">
      <x v="83"/>
    </i>
    <i>
      <x v="8"/>
    </i>
    <i r="1">
      <x v="7"/>
    </i>
    <i r="1">
      <x v="13"/>
    </i>
    <i r="1">
      <x v="27"/>
    </i>
    <i r="1">
      <x v="32"/>
    </i>
    <i r="1">
      <x v="43"/>
    </i>
    <i r="1">
      <x v="47"/>
    </i>
    <i r="1">
      <x v="54"/>
    </i>
    <i r="1">
      <x v="61"/>
    </i>
    <i r="1">
      <x v="64"/>
    </i>
    <i r="1">
      <x v="75"/>
    </i>
    <i r="1">
      <x v="82"/>
    </i>
    <i r="1">
      <x v="86"/>
    </i>
    <i r="1">
      <x v="93"/>
    </i>
    <i r="1">
      <x v="94"/>
    </i>
    <i>
      <x v="9"/>
    </i>
    <i r="1">
      <x v="3"/>
    </i>
    <i r="1">
      <x v="6"/>
    </i>
    <i r="1">
      <x v="19"/>
    </i>
    <i r="1">
      <x v="21"/>
    </i>
    <i r="1">
      <x v="28"/>
    </i>
    <i r="1">
      <x v="29"/>
    </i>
    <i r="1">
      <x v="31"/>
    </i>
    <i r="1">
      <x v="33"/>
    </i>
    <i r="1">
      <x v="36"/>
    </i>
    <i r="1">
      <x v="40"/>
    </i>
    <i r="1">
      <x v="42"/>
    </i>
    <i r="1">
      <x v="53"/>
    </i>
    <i r="1">
      <x v="62"/>
    </i>
    <i r="1">
      <x v="66"/>
    </i>
    <i r="1">
      <x v="69"/>
    </i>
    <i r="1">
      <x v="77"/>
    </i>
    <i r="1">
      <x v="78"/>
    </i>
    <i r="1">
      <x v="79"/>
    </i>
    <i r="1">
      <x v="89"/>
    </i>
  </rowItems>
  <colItems count="1">
    <i/>
  </colItems>
  <formats count="18">
    <format dxfId="68">
      <pivotArea dataOnly="0" labelOnly="1" fieldPosition="0">
        <references count="2">
          <reference field="0" count="16">
            <x v="0"/>
            <x v="9"/>
            <x v="11"/>
            <x v="18"/>
            <x v="20"/>
            <x v="26"/>
            <x v="35"/>
            <x v="48"/>
            <x v="51"/>
            <x v="52"/>
            <x v="58"/>
            <x v="65"/>
            <x v="68"/>
            <x v="72"/>
            <x v="73"/>
            <x v="74"/>
          </reference>
          <reference field="3" count="1" selected="0">
            <x v="0"/>
          </reference>
        </references>
      </pivotArea>
    </format>
    <format dxfId="65">
      <pivotArea dataOnly="0" labelOnly="1" fieldPosition="0">
        <references count="2">
          <reference field="0" count="6">
            <x v="16"/>
            <x v="34"/>
            <x v="44"/>
            <x v="57"/>
            <x v="76"/>
            <x v="80"/>
          </reference>
          <reference field="3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4">
            <x v="2"/>
            <x v="14"/>
            <x v="63"/>
            <x v="90"/>
          </reference>
          <reference field="3" count="1" selected="0">
            <x v="5"/>
          </reference>
        </references>
      </pivotArea>
    </format>
    <format dxfId="63">
      <pivotArea dataOnly="0" labelOnly="1" fieldPosition="0">
        <references count="2">
          <reference field="0" count="19">
            <x v="3"/>
            <x v="6"/>
            <x v="19"/>
            <x v="21"/>
            <x v="28"/>
            <x v="29"/>
            <x v="31"/>
            <x v="33"/>
            <x v="36"/>
            <x v="40"/>
            <x v="42"/>
            <x v="53"/>
            <x v="62"/>
            <x v="66"/>
            <x v="69"/>
            <x v="77"/>
            <x v="78"/>
            <x v="79"/>
            <x v="89"/>
          </reference>
          <reference field="3" count="1" selected="0">
            <x v="9"/>
          </reference>
        </references>
      </pivotArea>
    </format>
    <format dxfId="62">
      <pivotArea dataOnly="0" labelOnly="1" fieldPosition="0">
        <references count="2">
          <reference field="0" count="4">
            <x v="2"/>
            <x v="14"/>
            <x v="63"/>
            <x v="90"/>
          </reference>
          <reference field="3" count="1" selected="0">
            <x v="5"/>
          </reference>
        </references>
      </pivotArea>
    </format>
    <format dxfId="61">
      <pivotArea dataOnly="0" labelOnly="1" fieldPosition="0">
        <references count="2">
          <reference field="0" count="19">
            <x v="3"/>
            <x v="6"/>
            <x v="19"/>
            <x v="21"/>
            <x v="28"/>
            <x v="29"/>
            <x v="31"/>
            <x v="33"/>
            <x v="36"/>
            <x v="40"/>
            <x v="42"/>
            <x v="53"/>
            <x v="62"/>
            <x v="66"/>
            <x v="69"/>
            <x v="77"/>
            <x v="78"/>
            <x v="79"/>
            <x v="89"/>
          </reference>
          <reference field="3" count="1" selected="0">
            <x v="9"/>
          </reference>
        </references>
      </pivotArea>
    </format>
    <format dxfId="60">
      <pivotArea dataOnly="0" labelOnly="1" fieldPosition="0">
        <references count="2">
          <reference field="0" count="6">
            <x v="16"/>
            <x v="34"/>
            <x v="44"/>
            <x v="57"/>
            <x v="76"/>
            <x v="80"/>
          </reference>
          <reference field="3" count="1" selected="0">
            <x v="2"/>
          </reference>
        </references>
      </pivotArea>
    </format>
    <format dxfId="58">
      <pivotArea dataOnly="0" labelOnly="1" fieldPosition="0">
        <references count="2">
          <reference field="0" count="6">
            <x v="16"/>
            <x v="34"/>
            <x v="44"/>
            <x v="57"/>
            <x v="76"/>
            <x v="80"/>
          </reference>
          <reference field="3" count="1" selected="0">
            <x v="2"/>
          </reference>
        </references>
      </pivotArea>
    </format>
    <format dxfId="9">
      <pivotArea dataOnly="0" labelOnly="1" fieldPosition="0">
        <references count="2">
          <reference field="0" count="11">
            <x v="1"/>
            <x v="8"/>
            <x v="10"/>
            <x v="15"/>
            <x v="17"/>
            <x v="22"/>
            <x v="23"/>
            <x v="25"/>
            <x v="55"/>
            <x v="91"/>
            <x v="92"/>
          </reference>
          <reference field="3" count="1" selected="0">
            <x v="3"/>
          </reference>
        </references>
      </pivotArea>
    </format>
    <format dxfId="8">
      <pivotArea dataOnly="0" labelOnly="1" fieldPosition="0">
        <references count="2">
          <reference field="0" count="14">
            <x v="7"/>
            <x v="13"/>
            <x v="27"/>
            <x v="32"/>
            <x v="43"/>
            <x v="47"/>
            <x v="54"/>
            <x v="61"/>
            <x v="64"/>
            <x v="75"/>
            <x v="82"/>
            <x v="86"/>
            <x v="93"/>
            <x v="94"/>
          </reference>
          <reference field="3" count="1" selected="0">
            <x v="8"/>
          </reference>
        </references>
      </pivotArea>
    </format>
    <format dxfId="7">
      <pivotArea dataOnly="0" labelOnly="1" fieldPosition="0">
        <references count="2">
          <reference field="0" count="14">
            <x v="7"/>
            <x v="13"/>
            <x v="27"/>
            <x v="32"/>
            <x v="43"/>
            <x v="47"/>
            <x v="54"/>
            <x v="61"/>
            <x v="64"/>
            <x v="75"/>
            <x v="82"/>
            <x v="86"/>
            <x v="93"/>
            <x v="94"/>
          </reference>
          <reference field="3" count="1" selected="0">
            <x v="8"/>
          </reference>
        </references>
      </pivotArea>
    </format>
    <format dxfId="6">
      <pivotArea dataOnly="0" labelOnly="1" fieldPosition="0">
        <references count="2">
          <reference field="0" count="7">
            <x v="30"/>
            <x v="46"/>
            <x v="49"/>
            <x v="56"/>
            <x v="70"/>
            <x v="81"/>
            <x v="87"/>
          </reference>
          <reference field="3" count="1" selected="0">
            <x v="1"/>
          </reference>
        </references>
      </pivotArea>
    </format>
    <format dxfId="5">
      <pivotArea dataOnly="0" labelOnly="1" fieldPosition="0">
        <references count="2">
          <reference field="0" count="6">
            <x v="16"/>
            <x v="34"/>
            <x v="44"/>
            <x v="57"/>
            <x v="76"/>
            <x v="80"/>
          </reference>
          <reference field="3" count="1" selected="0">
            <x v="2"/>
          </reference>
        </references>
      </pivotArea>
    </format>
    <format dxfId="4">
      <pivotArea dataOnly="0" labelOnly="1" fieldPosition="0">
        <references count="2">
          <reference field="0" count="6">
            <x v="16"/>
            <x v="34"/>
            <x v="44"/>
            <x v="57"/>
            <x v="76"/>
            <x v="80"/>
          </reference>
          <reference field="3" count="1" selected="0">
            <x v="2"/>
          </reference>
        </references>
      </pivotArea>
    </format>
    <format dxfId="3">
      <pivotArea dataOnly="0" labelOnly="1" fieldPosition="0">
        <references count="2">
          <reference field="0" count="2">
            <x v="5"/>
            <x v="37"/>
          </reference>
          <reference field="3" count="1" selected="0">
            <x v="6"/>
          </reference>
        </references>
      </pivotArea>
    </format>
    <format dxfId="2">
      <pivotArea dataOnly="0" labelOnly="1" fieldPosition="0">
        <references count="2">
          <reference field="0" count="11">
            <x v="4"/>
            <x v="24"/>
            <x v="38"/>
            <x v="39"/>
            <x v="41"/>
            <x v="45"/>
            <x v="59"/>
            <x v="71"/>
            <x v="84"/>
            <x v="85"/>
            <x v="88"/>
          </reference>
          <reference field="3" count="1" selected="0">
            <x v="4"/>
          </reference>
        </references>
      </pivotArea>
    </format>
    <format dxfId="1">
      <pivotArea dataOnly="0" labelOnly="1" fieldPosition="0">
        <references count="2">
          <reference field="0" count="11">
            <x v="4"/>
            <x v="24"/>
            <x v="38"/>
            <x v="39"/>
            <x v="41"/>
            <x v="45"/>
            <x v="59"/>
            <x v="71"/>
            <x v="84"/>
            <x v="85"/>
            <x v="88"/>
          </reference>
          <reference field="3" count="1" selected="0">
            <x v="4"/>
          </reference>
        </references>
      </pivotArea>
    </format>
    <format dxfId="0">
      <pivotArea dataOnly="0" labelOnly="1" fieldPosition="0">
        <references count="2">
          <reference field="0" count="5">
            <x v="12"/>
            <x v="50"/>
            <x v="60"/>
            <x v="67"/>
            <x v="83"/>
          </reference>
          <reference field="3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82AF-8A36-43E8-BDA5-7FDA53079B5A}">
  <dimension ref="A3:K10"/>
  <sheetViews>
    <sheetView workbookViewId="0">
      <selection activeCell="A17" sqref="A17"/>
    </sheetView>
  </sheetViews>
  <sheetFormatPr defaultRowHeight="14.4" x14ac:dyDescent="0.3"/>
  <cols>
    <col min="1" max="1" width="35.5546875" bestFit="1" customWidth="1"/>
    <col min="2" max="2" width="26.77734375" bestFit="1" customWidth="1"/>
    <col min="3" max="3" width="36.6640625" bestFit="1" customWidth="1"/>
    <col min="4" max="4" width="12.109375" bestFit="1" customWidth="1"/>
    <col min="5" max="5" width="25.6640625" bestFit="1" customWidth="1"/>
    <col min="6" max="6" width="25.77734375" bestFit="1" customWidth="1"/>
    <col min="7" max="7" width="21.109375" bestFit="1" customWidth="1"/>
    <col min="8" max="8" width="9.88671875" bestFit="1" customWidth="1"/>
    <col min="9" max="9" width="13.5546875" bestFit="1" customWidth="1"/>
    <col min="10" max="10" width="17.33203125" bestFit="1" customWidth="1"/>
    <col min="11" max="11" width="14.88671875" bestFit="1" customWidth="1"/>
    <col min="12" max="12" width="12.109375" bestFit="1" customWidth="1"/>
  </cols>
  <sheetData>
    <row r="3" spans="1:11" x14ac:dyDescent="0.3">
      <c r="B3" t="s">
        <v>99</v>
      </c>
      <c r="C3" t="s">
        <v>108</v>
      </c>
      <c r="D3" t="s">
        <v>107</v>
      </c>
      <c r="E3" t="s">
        <v>100</v>
      </c>
      <c r="F3" t="s">
        <v>103</v>
      </c>
      <c r="G3" t="s">
        <v>101</v>
      </c>
      <c r="H3" t="s">
        <v>104</v>
      </c>
      <c r="I3" t="s">
        <v>106</v>
      </c>
      <c r="J3" t="s">
        <v>105</v>
      </c>
      <c r="K3" t="s">
        <v>102</v>
      </c>
    </row>
    <row r="4" spans="1:11" x14ac:dyDescent="0.3">
      <c r="A4" t="s">
        <v>109</v>
      </c>
      <c r="B4" s="2">
        <v>6.0766875000000002</v>
      </c>
      <c r="C4" s="2">
        <v>5.6415714285714289</v>
      </c>
      <c r="D4" s="2">
        <v>5.9564999999999992</v>
      </c>
      <c r="E4" s="2">
        <v>5.660181818181818</v>
      </c>
      <c r="F4" s="2">
        <v>5.3634545454545455</v>
      </c>
      <c r="G4" s="2">
        <v>7.1117499999999998</v>
      </c>
      <c r="H4" s="2">
        <v>4.7524999999999995</v>
      </c>
      <c r="I4" s="2">
        <v>5.0113999999999992</v>
      </c>
      <c r="J4" s="2">
        <v>4.761571428571429</v>
      </c>
      <c r="K4" s="2">
        <v>6.9194210526315771</v>
      </c>
    </row>
    <row r="9" spans="1:11" x14ac:dyDescent="0.3">
      <c r="B9" t="s">
        <v>99</v>
      </c>
      <c r="C9" t="s">
        <v>108</v>
      </c>
      <c r="D9" t="s">
        <v>107</v>
      </c>
      <c r="E9" t="s">
        <v>100</v>
      </c>
      <c r="F9" t="s">
        <v>103</v>
      </c>
      <c r="G9" t="s">
        <v>101</v>
      </c>
      <c r="H9" t="s">
        <v>104</v>
      </c>
      <c r="I9" t="s">
        <v>106</v>
      </c>
      <c r="J9" t="s">
        <v>105</v>
      </c>
      <c r="K9" t="s">
        <v>102</v>
      </c>
    </row>
    <row r="10" spans="1:11" x14ac:dyDescent="0.3">
      <c r="A10" t="s">
        <v>110</v>
      </c>
      <c r="B10" s="2">
        <v>0.82643750000000005</v>
      </c>
      <c r="C10" s="2">
        <v>0.82133333333333336</v>
      </c>
      <c r="D10" s="2">
        <v>0.77166666666666661</v>
      </c>
      <c r="E10" s="2">
        <v>0.82618181818181813</v>
      </c>
      <c r="F10" s="2">
        <v>0.76800000000000002</v>
      </c>
      <c r="G10" s="2">
        <v>0.89</v>
      </c>
      <c r="H10" s="2">
        <v>0.84149999999999991</v>
      </c>
      <c r="I10" s="2">
        <v>0.89500000000000013</v>
      </c>
      <c r="J10" s="2">
        <v>0.74371428571428566</v>
      </c>
      <c r="K10" s="2">
        <v>0.86436842105263145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topLeftCell="V115" zoomScale="55" zoomScaleNormal="55" workbookViewId="0">
      <selection activeCell="AS184" sqref="AS184"/>
    </sheetView>
  </sheetViews>
  <sheetFormatPr defaultRowHeight="14.4" x14ac:dyDescent="0.3"/>
  <cols>
    <col min="1" max="1" width="36.21875" bestFit="1" customWidth="1"/>
    <col min="2" max="2" width="10.21875" bestFit="1" customWidth="1"/>
    <col min="3" max="3" width="26" bestFit="1" customWidth="1"/>
    <col min="4" max="4" width="34.109375" bestFit="1" customWidth="1"/>
    <col min="8" max="8" width="36.21875" bestFit="1" customWidth="1"/>
    <col min="9" max="9" width="17.109375" bestFit="1" customWidth="1"/>
    <col min="10" max="10" width="9.21875" bestFit="1" customWidth="1"/>
    <col min="11" max="11" width="8.5546875" bestFit="1" customWidth="1"/>
    <col min="12" max="12" width="7.109375" bestFit="1" customWidth="1"/>
    <col min="13" max="13" width="7.5546875" bestFit="1" customWidth="1"/>
    <col min="14" max="14" width="10.77734375" bestFit="1" customWidth="1"/>
    <col min="15" max="15" width="8" bestFit="1" customWidth="1"/>
    <col min="16" max="16" width="5.88671875" bestFit="1" customWidth="1"/>
    <col min="17" max="17" width="6.88671875" bestFit="1" customWidth="1"/>
    <col min="18" max="18" width="21.5546875" bestFit="1" customWidth="1"/>
    <col min="19" max="19" width="5.88671875" bestFit="1" customWidth="1"/>
    <col min="20" max="20" width="8" bestFit="1" customWidth="1"/>
    <col min="21" max="22" width="37.5546875" bestFit="1" customWidth="1"/>
    <col min="23" max="23" width="21.109375" bestFit="1" customWidth="1"/>
    <col min="24" max="24" width="21" bestFit="1" customWidth="1"/>
    <col min="25" max="25" width="25.5546875" bestFit="1" customWidth="1"/>
    <col min="26" max="26" width="9" bestFit="1" customWidth="1"/>
    <col min="27" max="27" width="7.109375" bestFit="1" customWidth="1"/>
    <col min="28" max="28" width="6.77734375" bestFit="1" customWidth="1"/>
    <col min="29" max="29" width="13.6640625" bestFit="1" customWidth="1"/>
    <col min="30" max="30" width="8.88671875" bestFit="1" customWidth="1"/>
    <col min="31" max="31" width="18" bestFit="1" customWidth="1"/>
    <col min="32" max="32" width="7.88671875" bestFit="1" customWidth="1"/>
    <col min="33" max="33" width="5.88671875" bestFit="1" customWidth="1"/>
    <col min="34" max="34" width="10.44140625" bestFit="1" customWidth="1"/>
    <col min="35" max="35" width="7.109375" bestFit="1" customWidth="1"/>
    <col min="36" max="36" width="7.88671875" bestFit="1" customWidth="1"/>
    <col min="37" max="37" width="7.109375" bestFit="1" customWidth="1"/>
    <col min="38" max="38" width="6.6640625" bestFit="1" customWidth="1"/>
    <col min="39" max="39" width="7.6640625" bestFit="1" customWidth="1"/>
    <col min="40" max="40" width="8.88671875" bestFit="1" customWidth="1"/>
    <col min="41" max="41" width="6.5546875" bestFit="1" customWidth="1"/>
    <col min="42" max="42" width="7.109375" bestFit="1" customWidth="1"/>
    <col min="43" max="43" width="23.44140625" bestFit="1" customWidth="1"/>
    <col min="44" max="44" width="8.21875" bestFit="1" customWidth="1"/>
    <col min="45" max="45" width="7.109375" bestFit="1" customWidth="1"/>
    <col min="46" max="46" width="5.21875" bestFit="1" customWidth="1"/>
    <col min="47" max="48" width="4.33203125" bestFit="1" customWidth="1"/>
    <col min="49" max="49" width="6.88671875" bestFit="1" customWidth="1"/>
    <col min="50" max="50" width="5.6640625" bestFit="1" customWidth="1"/>
    <col min="51" max="51" width="4.88671875" bestFit="1" customWidth="1"/>
    <col min="52" max="52" width="10.44140625" bestFit="1" customWidth="1"/>
    <col min="53" max="53" width="5.88671875" bestFit="1" customWidth="1"/>
    <col min="54" max="54" width="6.6640625" bestFit="1" customWidth="1"/>
    <col min="55" max="55" width="10.77734375" bestFit="1" customWidth="1"/>
    <col min="56" max="56" width="6.33203125" bestFit="1" customWidth="1"/>
    <col min="57" max="57" width="7.21875" bestFit="1" customWidth="1"/>
    <col min="58" max="58" width="10.44140625" bestFit="1" customWidth="1"/>
    <col min="59" max="59" width="4.88671875" bestFit="1" customWidth="1"/>
    <col min="60" max="60" width="6.109375" bestFit="1" customWidth="1"/>
    <col min="61" max="61" width="8.77734375" bestFit="1" customWidth="1"/>
    <col min="62" max="62" width="6" bestFit="1" customWidth="1"/>
    <col min="63" max="63" width="9" bestFit="1" customWidth="1"/>
    <col min="64" max="64" width="7.109375" bestFit="1" customWidth="1"/>
    <col min="65" max="65" width="8.5546875" bestFit="1" customWidth="1"/>
    <col min="66" max="66" width="9" bestFit="1" customWidth="1"/>
    <col min="67" max="67" width="11.5546875" bestFit="1" customWidth="1"/>
    <col min="68" max="68" width="8.5546875" bestFit="1" customWidth="1"/>
    <col min="69" max="69" width="9.21875" bestFit="1" customWidth="1"/>
    <col min="70" max="70" width="8.21875" bestFit="1" customWidth="1"/>
    <col min="71" max="71" width="11.21875" bestFit="1" customWidth="1"/>
    <col min="72" max="72" width="12.109375" bestFit="1" customWidth="1"/>
    <col min="73" max="73" width="7.109375" bestFit="1" customWidth="1"/>
    <col min="74" max="74" width="15.88671875" bestFit="1" customWidth="1"/>
    <col min="75" max="75" width="7.6640625" bestFit="1" customWidth="1"/>
    <col min="76" max="76" width="10.109375" bestFit="1" customWidth="1"/>
    <col min="77" max="77" width="6.88671875" bestFit="1" customWidth="1"/>
    <col min="78" max="78" width="8.109375" bestFit="1" customWidth="1"/>
    <col min="79" max="79" width="6.5546875" bestFit="1" customWidth="1"/>
    <col min="80" max="80" width="11.5546875" bestFit="1" customWidth="1"/>
    <col min="81" max="81" width="6.33203125" bestFit="1" customWidth="1"/>
    <col min="82" max="83" width="8.21875" bestFit="1" customWidth="1"/>
    <col min="84" max="85" width="11.33203125" bestFit="1" customWidth="1"/>
    <col min="86" max="86" width="5.6640625" bestFit="1" customWidth="1"/>
    <col min="87" max="87" width="7.6640625" bestFit="1" customWidth="1"/>
    <col min="88" max="88" width="10.88671875" bestFit="1" customWidth="1"/>
    <col min="89" max="89" width="22.5546875" bestFit="1" customWidth="1"/>
    <col min="90" max="90" width="9.21875" bestFit="1" customWidth="1"/>
    <col min="91" max="91" width="8.5546875" bestFit="1" customWidth="1"/>
    <col min="92" max="92" width="8.21875" bestFit="1" customWidth="1"/>
    <col min="93" max="93" width="7.109375" bestFit="1" customWidth="1"/>
    <col min="94" max="94" width="6.88671875" bestFit="1" customWidth="1"/>
    <col min="95" max="95" width="7.5546875" bestFit="1" customWidth="1"/>
    <col min="96" max="96" width="7.6640625" bestFit="1" customWidth="1"/>
    <col min="97" max="97" width="19.33203125" bestFit="1" customWidth="1"/>
    <col min="98" max="98" width="14.77734375" bestFit="1" customWidth="1"/>
    <col min="99" max="99" width="12.44140625" bestFit="1" customWidth="1"/>
    <col min="100" max="100" width="8.21875" bestFit="1" customWidth="1"/>
    <col min="101" max="101" width="9.77734375" bestFit="1" customWidth="1"/>
    <col min="102" max="102" width="7.33203125" bestFit="1" customWidth="1"/>
    <col min="103" max="103" width="9.88671875" bestFit="1" customWidth="1"/>
    <col min="104" max="104" width="10.88671875" bestFit="1" customWidth="1"/>
    <col min="105" max="111" width="16.5546875" bestFit="1" customWidth="1"/>
    <col min="112" max="112" width="19.44140625" bestFit="1" customWidth="1"/>
    <col min="113" max="113" width="10.88671875" bestFit="1" customWidth="1"/>
  </cols>
  <sheetData>
    <row r="1" spans="1:30" x14ac:dyDescent="0.3">
      <c r="A1" s="7" t="s">
        <v>0</v>
      </c>
      <c r="B1" s="7" t="s">
        <v>1</v>
      </c>
      <c r="C1" s="7" t="s">
        <v>2</v>
      </c>
      <c r="D1" s="7" t="s">
        <v>3</v>
      </c>
      <c r="H1" s="5" t="s">
        <v>1</v>
      </c>
      <c r="I1" s="5"/>
      <c r="J1" s="5"/>
      <c r="K1" s="5"/>
      <c r="L1" s="5"/>
      <c r="M1" s="5"/>
      <c r="N1" s="5"/>
      <c r="O1" s="5"/>
      <c r="P1" s="5"/>
      <c r="Q1" s="5"/>
      <c r="U1" s="5" t="s">
        <v>129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s="3" t="s">
        <v>4</v>
      </c>
      <c r="B2" s="3">
        <v>5.3650000000000002</v>
      </c>
      <c r="C2" s="3">
        <v>0.754</v>
      </c>
      <c r="D2" s="3" t="s">
        <v>99</v>
      </c>
      <c r="H2" s="6" t="s">
        <v>99</v>
      </c>
      <c r="I2" s="6" t="s">
        <v>100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  <c r="O2" s="6" t="s">
        <v>106</v>
      </c>
      <c r="P2" s="6" t="s">
        <v>107</v>
      </c>
      <c r="Q2" s="6" t="s">
        <v>108</v>
      </c>
      <c r="U2" s="6" t="s">
        <v>99</v>
      </c>
      <c r="V2" s="6" t="s">
        <v>100</v>
      </c>
      <c r="W2" s="6" t="s">
        <v>101</v>
      </c>
      <c r="X2" s="6" t="s">
        <v>102</v>
      </c>
      <c r="Y2" s="6" t="s">
        <v>103</v>
      </c>
      <c r="Z2" s="6" t="s">
        <v>104</v>
      </c>
      <c r="AA2" s="6" t="s">
        <v>105</v>
      </c>
      <c r="AB2" s="6" t="s">
        <v>106</v>
      </c>
      <c r="AC2" s="6" t="s">
        <v>107</v>
      </c>
      <c r="AD2" s="6" t="s">
        <v>108</v>
      </c>
    </row>
    <row r="3" spans="1:30" x14ac:dyDescent="0.3">
      <c r="A3" s="3" t="s">
        <v>5</v>
      </c>
      <c r="B3" s="3">
        <v>5.9009999999999998</v>
      </c>
      <c r="C3" s="3">
        <v>0.82299999999999995</v>
      </c>
      <c r="D3" s="3" t="s">
        <v>100</v>
      </c>
      <c r="H3" s="8" cm="1">
        <f t="array" ref="H3:H18">_xlfn._xlws.FILTER($B$2:$B$96,$D$2:$D$96=H2)</f>
        <v>5.3650000000000002</v>
      </c>
      <c r="I3" s="8" cm="1">
        <f t="array" ref="I3:I13">_xlfn._xlws.FILTER($B$2:$B$96,$D$2:$D$96=I2)</f>
        <v>5.9009999999999998</v>
      </c>
      <c r="J3" s="8" cm="1">
        <f t="array" ref="J3:J6">_xlfn._xlws.FILTER($B$2:$B$96,$D$2:$D$96=J2)</f>
        <v>7.1369999999999996</v>
      </c>
      <c r="K3" s="8" cm="1">
        <f t="array" ref="K3:K21">_xlfn._xlws.FILTER($B$2:$B$96,$D$2:$D$96=K2)</f>
        <v>7.2129999999999992</v>
      </c>
      <c r="L3" s="8" cm="1">
        <f t="array" ref="L3:L13">_xlfn._xlws.FILTER($B$2:$B$96,$D$2:$D$96=L2)</f>
        <v>6.1729999999999992</v>
      </c>
      <c r="M3" s="8" cm="1">
        <f t="array" ref="M3:M4">_xlfn._xlws.FILTER($B$2:$B$96,$D$2:$D$96=M2)</f>
        <v>5.28</v>
      </c>
      <c r="N3" s="8" cm="1">
        <f t="array" ref="N3:N16">_xlfn._xlws.FILTER($B$2:$B$96,$D$2:$D$96=N2)</f>
        <v>4.4080000000000004</v>
      </c>
      <c r="O3" s="8" cm="1">
        <f t="array" ref="O3:O7">_xlfn._xlws.FILTER($B$2:$B$96,$D$2:$D$96=O2)</f>
        <v>4.3769999999999998</v>
      </c>
      <c r="P3" s="8" cm="1">
        <f t="array" ref="P3:P8">_xlfn._xlws.FILTER($B$2:$B$96,$D$2:$D$96=P2)</f>
        <v>5.7709999999999999</v>
      </c>
      <c r="Q3" s="8" cm="1">
        <f t="array" ref="Q3:Q9">_xlfn._xlws.FILTER($B$2:$B$96,$D$2:$D$96=Q2)</f>
        <v>5.1229999999999993</v>
      </c>
      <c r="U3" s="8" cm="1">
        <f t="array" ref="U3:U18">_xlfn._xlws.FILTER($C$2:$C$96,$D$2:$D$96=U2)</f>
        <v>0.754</v>
      </c>
      <c r="V3" s="8" cm="1">
        <f t="array" ref="V3:V13">_xlfn._xlws.FILTER($C$2:$C$96,$D$2:$D$96=V2)</f>
        <v>0.82299999999999995</v>
      </c>
      <c r="W3" s="8" cm="1">
        <f t="array" ref="W3:W6">_xlfn._xlws.FILTER($C$2:$C$96,$D$2:$D$96=W2)</f>
        <v>0.90500000000000003</v>
      </c>
      <c r="X3" s="8" cm="1">
        <f t="array" ref="X3:X21">_xlfn._xlws.FILTER($C$2:$C$96,$D$2:$D$96=X2)</f>
        <v>0.91200000000000003</v>
      </c>
      <c r="Y3" s="8" cm="1">
        <f t="array" ref="Y3:Y13">_xlfn._xlws.FILTER($C$2:$C$96,$D$2:$D$96=Y2)</f>
        <v>0.94499999999999995</v>
      </c>
      <c r="Z3" s="8" cm="1">
        <f t="array" ref="Z3:Z4">_xlfn._xlws.FILTER($C$2:$C$96,$D$2:$D$96=Z2)</f>
        <v>0.77700000000000002</v>
      </c>
      <c r="AA3" s="8" cm="1">
        <f t="array" ref="AA3:AA16">_xlfn._xlws.FILTER($C$2:$C$96,$D$2:$D$96=AA2)</f>
        <v>0.78299999999999992</v>
      </c>
      <c r="AB3" s="8" cm="1">
        <f t="array" ref="AB3:AB7">_xlfn._xlws.FILTER($C$2:$C$96,$D$2:$D$96=AB2)</f>
        <v>0.96299999999999997</v>
      </c>
      <c r="AC3" s="8" cm="1">
        <f t="array" ref="AC3:AC8">_xlfn._xlws.FILTER($C$2:$C$96,$D$2:$D$96=AC2)</f>
        <v>0.8909999999999999</v>
      </c>
      <c r="AD3" s="8">
        <v>0.76400000000000001</v>
      </c>
    </row>
    <row r="4" spans="1:30" x14ac:dyDescent="0.3">
      <c r="A4" s="3" t="s">
        <v>6</v>
      </c>
      <c r="B4" s="3">
        <v>7.1369999999999996</v>
      </c>
      <c r="C4" s="3">
        <v>0.90500000000000003</v>
      </c>
      <c r="D4" s="3" t="s">
        <v>101</v>
      </c>
      <c r="H4" s="8">
        <v>5.516</v>
      </c>
      <c r="I4" s="8">
        <v>5.5590000000000002</v>
      </c>
      <c r="J4" s="8">
        <v>7.0250000000000004</v>
      </c>
      <c r="K4" s="8">
        <v>6.8390000000000004</v>
      </c>
      <c r="L4" s="8">
        <v>4.4720000000000004</v>
      </c>
      <c r="M4" s="8">
        <v>4.2249999999999996</v>
      </c>
      <c r="N4" s="8">
        <v>5.2410000000000014</v>
      </c>
      <c r="O4" s="8">
        <v>5.2839999999999998</v>
      </c>
      <c r="P4" s="8">
        <v>5.2949999999999999</v>
      </c>
      <c r="Q4" s="8">
        <v>6.1679999999999993</v>
      </c>
      <c r="U4" s="12">
        <v>0.74</v>
      </c>
      <c r="V4" s="12">
        <v>0.877</v>
      </c>
      <c r="W4" s="12">
        <v>0.88700000000000001</v>
      </c>
      <c r="X4" s="12">
        <v>0.76700000000000002</v>
      </c>
      <c r="Y4" s="12">
        <v>0.77</v>
      </c>
      <c r="Z4" s="12">
        <v>0.90599999999999992</v>
      </c>
      <c r="AA4" s="12">
        <v>0.67500000000000004</v>
      </c>
      <c r="AB4" s="12">
        <v>0.91500000000000004</v>
      </c>
      <c r="AC4" s="12">
        <v>0.70499999999999996</v>
      </c>
      <c r="AD4" s="12">
        <v>0.872</v>
      </c>
    </row>
    <row r="5" spans="1:30" x14ac:dyDescent="0.3">
      <c r="A5" s="3" t="s">
        <v>7</v>
      </c>
      <c r="B5" s="3">
        <v>7.2129999999999992</v>
      </c>
      <c r="C5" s="3">
        <v>0.91200000000000003</v>
      </c>
      <c r="D5" s="3" t="s">
        <v>102</v>
      </c>
      <c r="H5" s="8">
        <v>5.5979999999999999</v>
      </c>
      <c r="I5" s="8">
        <v>6.11</v>
      </c>
      <c r="J5" s="8">
        <v>7.2570000000000006</v>
      </c>
      <c r="K5" s="8">
        <v>6.26</v>
      </c>
      <c r="L5" s="8">
        <v>4.8650000000000002</v>
      </c>
      <c r="M5" s="8"/>
      <c r="N5" s="8">
        <v>4.5489999999999986</v>
      </c>
      <c r="O5" s="8">
        <v>4.431</v>
      </c>
      <c r="P5" s="8">
        <v>6.1179999999999994</v>
      </c>
      <c r="Q5" s="8">
        <v>6.25</v>
      </c>
      <c r="U5" s="12">
        <v>0.81799999999999995</v>
      </c>
      <c r="V5" s="12">
        <v>0.78599999999999992</v>
      </c>
      <c r="W5" s="12">
        <v>0.91799999999999993</v>
      </c>
      <c r="X5" s="12">
        <v>0.76300000000000001</v>
      </c>
      <c r="Y5" s="12">
        <v>0.6</v>
      </c>
      <c r="Z5" s="12"/>
      <c r="AA5" s="12">
        <v>0.76900000000000002</v>
      </c>
      <c r="AB5" s="12">
        <v>0.82499999999999996</v>
      </c>
      <c r="AC5" s="12">
        <v>0.80599999999999994</v>
      </c>
      <c r="AD5" s="12">
        <v>0.93500000000000005</v>
      </c>
    </row>
    <row r="6" spans="1:30" x14ac:dyDescent="0.3">
      <c r="A6" s="3" t="s">
        <v>8</v>
      </c>
      <c r="B6" s="3">
        <v>6.1729999999999992</v>
      </c>
      <c r="C6" s="3">
        <v>0.94499999999999995</v>
      </c>
      <c r="D6" s="3" t="s">
        <v>103</v>
      </c>
      <c r="H6" s="8">
        <v>6.5079999999999991</v>
      </c>
      <c r="I6" s="8">
        <v>6.1509999999999998</v>
      </c>
      <c r="J6" s="8">
        <v>7.0279999999999996</v>
      </c>
      <c r="K6" s="8">
        <v>7.5149999999999997</v>
      </c>
      <c r="L6" s="8">
        <v>4.7850000000000001</v>
      </c>
      <c r="M6" s="8"/>
      <c r="N6" s="8">
        <v>5.319</v>
      </c>
      <c r="O6" s="8">
        <v>5.08</v>
      </c>
      <c r="P6" s="8">
        <v>6.0110000000000001</v>
      </c>
      <c r="Q6" s="8">
        <v>5.8120000000000003</v>
      </c>
      <c r="U6" s="12">
        <v>0.83700000000000008</v>
      </c>
      <c r="V6" s="12">
        <v>0.78099999999999992</v>
      </c>
      <c r="W6" s="12">
        <v>0.85</v>
      </c>
      <c r="X6" s="12">
        <v>0.93799999999999994</v>
      </c>
      <c r="Y6" s="12">
        <v>0.7</v>
      </c>
      <c r="Z6" s="12"/>
      <c r="AA6" s="12">
        <v>0.82400000000000007</v>
      </c>
      <c r="AB6" s="12">
        <v>0.93200000000000005</v>
      </c>
      <c r="AC6" s="12">
        <v>0.71799999999999997</v>
      </c>
      <c r="AD6" s="12">
        <v>0.8590000000000001</v>
      </c>
    </row>
    <row r="7" spans="1:30" x14ac:dyDescent="0.3">
      <c r="A7" s="3" t="s">
        <v>9</v>
      </c>
      <c r="B7" s="3">
        <v>5.28</v>
      </c>
      <c r="C7" s="3">
        <v>0.77700000000000002</v>
      </c>
      <c r="D7" s="3" t="s">
        <v>104</v>
      </c>
      <c r="H7" s="8">
        <v>6.8970000000000002</v>
      </c>
      <c r="I7" s="8">
        <v>5.7089999999999996</v>
      </c>
      <c r="J7" s="8"/>
      <c r="K7" s="8">
        <v>7.8889999999999993</v>
      </c>
      <c r="L7" s="8">
        <v>7.1950000000000003</v>
      </c>
      <c r="M7" s="8"/>
      <c r="N7" s="8">
        <v>5.2570000000000006</v>
      </c>
      <c r="O7" s="8">
        <v>5.8849999999999998</v>
      </c>
      <c r="P7" s="8">
        <v>5.7929999999999993</v>
      </c>
      <c r="Q7" s="8">
        <v>5.4950000000000001</v>
      </c>
      <c r="U7" s="12">
        <v>0.90599999999999992</v>
      </c>
      <c r="V7" s="12">
        <v>0.84</v>
      </c>
      <c r="W7" s="12"/>
      <c r="X7" s="12">
        <v>0.96200000000000008</v>
      </c>
      <c r="Y7" s="12">
        <v>0.83099999999999996</v>
      </c>
      <c r="Z7" s="12"/>
      <c r="AA7" s="12">
        <v>0.77</v>
      </c>
      <c r="AB7" s="12">
        <v>0.84</v>
      </c>
      <c r="AC7" s="12">
        <v>0.71099999999999997</v>
      </c>
      <c r="AD7" s="12">
        <v>0.71400000000000008</v>
      </c>
    </row>
    <row r="8" spans="1:30" x14ac:dyDescent="0.3">
      <c r="A8" s="3" t="s">
        <v>10</v>
      </c>
      <c r="B8" s="3">
        <v>6.8390000000000004</v>
      </c>
      <c r="C8" s="3">
        <v>0.76700000000000002</v>
      </c>
      <c r="D8" s="3" t="s">
        <v>102</v>
      </c>
      <c r="H8" s="8">
        <v>6.4529999999999994</v>
      </c>
      <c r="I8" s="8">
        <v>5.1679999999999993</v>
      </c>
      <c r="J8" s="8"/>
      <c r="K8" s="8">
        <v>6.7140000000000004</v>
      </c>
      <c r="L8" s="8">
        <v>4.0939999999999994</v>
      </c>
      <c r="M8" s="8"/>
      <c r="N8" s="8">
        <v>4.5469999999999997</v>
      </c>
      <c r="O8" s="8"/>
      <c r="P8" s="8">
        <v>6.7510000000000003</v>
      </c>
      <c r="Q8" s="8">
        <v>5.3729999999999993</v>
      </c>
      <c r="U8" s="12">
        <v>0.95400000000000007</v>
      </c>
      <c r="V8" s="12">
        <v>0.83499999999999996</v>
      </c>
      <c r="W8" s="12"/>
      <c r="X8" s="12">
        <v>0.82299999999999995</v>
      </c>
      <c r="Y8" s="12">
        <v>0.77900000000000003</v>
      </c>
      <c r="Z8" s="12"/>
      <c r="AA8" s="12">
        <v>0.70200000000000007</v>
      </c>
      <c r="AB8" s="12"/>
      <c r="AC8" s="12">
        <v>0.79900000000000004</v>
      </c>
      <c r="AD8" s="12">
        <v>0.78400000000000003</v>
      </c>
    </row>
    <row r="9" spans="1:30" x14ac:dyDescent="0.3">
      <c r="A9" s="3" t="s">
        <v>11</v>
      </c>
      <c r="B9" s="3">
        <v>4.4080000000000004</v>
      </c>
      <c r="C9" s="3">
        <v>0.78299999999999992</v>
      </c>
      <c r="D9" s="3" t="s">
        <v>105</v>
      </c>
      <c r="H9" s="8">
        <v>6.0379999999999994</v>
      </c>
      <c r="I9" s="8">
        <v>5.3540000000000001</v>
      </c>
      <c r="J9" s="8"/>
      <c r="K9" s="8">
        <v>7.3120000000000003</v>
      </c>
      <c r="L9" s="8">
        <v>4.8029999999999999</v>
      </c>
      <c r="M9" s="8"/>
      <c r="N9" s="8">
        <v>6.0149999999999997</v>
      </c>
      <c r="O9" s="8"/>
      <c r="P9" s="8"/>
      <c r="Q9" s="8">
        <v>5.27</v>
      </c>
      <c r="U9" s="12">
        <v>0.77099999999999991</v>
      </c>
      <c r="V9" s="12">
        <v>0.82900000000000007</v>
      </c>
      <c r="W9" s="12"/>
      <c r="X9" s="12">
        <v>0.8640000000000001</v>
      </c>
      <c r="Y9" s="12">
        <v>0.81900000000000006</v>
      </c>
      <c r="Z9" s="12"/>
      <c r="AA9" s="12">
        <v>0.84299999999999997</v>
      </c>
      <c r="AB9" s="12"/>
      <c r="AC9" s="12"/>
    </row>
    <row r="10" spans="1:30" x14ac:dyDescent="0.3">
      <c r="A10" s="3" t="s">
        <v>12</v>
      </c>
      <c r="B10" s="3">
        <v>5.5590000000000002</v>
      </c>
      <c r="C10" s="3">
        <v>0.877</v>
      </c>
      <c r="D10" s="3" t="s">
        <v>100</v>
      </c>
      <c r="H10" s="8">
        <v>6.2939999999999996</v>
      </c>
      <c r="I10" s="8">
        <v>5.4620000000000006</v>
      </c>
      <c r="J10" s="8"/>
      <c r="K10" s="8">
        <v>5.7879999999999994</v>
      </c>
      <c r="L10" s="8">
        <v>6.56</v>
      </c>
      <c r="M10" s="8"/>
      <c r="N10" s="8">
        <v>4.4510000000000014</v>
      </c>
      <c r="O10" s="8"/>
      <c r="P10" s="8"/>
      <c r="Q10" s="8"/>
      <c r="U10" s="12">
        <v>0.88</v>
      </c>
      <c r="V10" s="12">
        <v>0.92400000000000004</v>
      </c>
      <c r="W10" s="12"/>
      <c r="X10" s="12">
        <v>0.56499999999999995</v>
      </c>
      <c r="Y10" s="12">
        <v>0.88400000000000001</v>
      </c>
      <c r="Z10" s="12"/>
      <c r="AA10" s="12">
        <v>0.66599999999999993</v>
      </c>
      <c r="AB10" s="12"/>
      <c r="AC10" s="12"/>
      <c r="AD10" s="12"/>
    </row>
    <row r="11" spans="1:30" x14ac:dyDescent="0.3">
      <c r="A11" s="3" t="s">
        <v>13</v>
      </c>
      <c r="B11" s="3">
        <v>5.516</v>
      </c>
      <c r="C11" s="3">
        <v>0.74</v>
      </c>
      <c r="D11" s="3" t="s">
        <v>99</v>
      </c>
      <c r="H11" s="8">
        <v>6.2290000000000001</v>
      </c>
      <c r="I11" s="8">
        <v>5.9640000000000004</v>
      </c>
      <c r="J11" s="8"/>
      <c r="K11" s="8">
        <v>7.5750000000000002</v>
      </c>
      <c r="L11" s="8">
        <v>4.7309999999999999</v>
      </c>
      <c r="M11" s="8"/>
      <c r="N11" s="8">
        <v>5.5029999999999992</v>
      </c>
      <c r="O11" s="8"/>
      <c r="P11" s="8"/>
      <c r="Q11" s="8"/>
      <c r="U11" s="12">
        <v>0.82</v>
      </c>
      <c r="V11" s="12">
        <v>0.873</v>
      </c>
      <c r="W11" s="12"/>
      <c r="X11" s="12">
        <v>0.94900000000000007</v>
      </c>
      <c r="Y11" s="12">
        <v>0.66799999999999993</v>
      </c>
      <c r="Z11" s="12"/>
      <c r="AA11" s="12">
        <v>0.71299999999999997</v>
      </c>
      <c r="AB11" s="12"/>
      <c r="AC11" s="12"/>
      <c r="AD11" s="12"/>
    </row>
    <row r="12" spans="1:30" x14ac:dyDescent="0.3">
      <c r="A12" s="3" t="s">
        <v>14</v>
      </c>
      <c r="B12" s="3">
        <v>6.11</v>
      </c>
      <c r="C12" s="3">
        <v>0.78599999999999992</v>
      </c>
      <c r="D12" s="3" t="s">
        <v>100</v>
      </c>
      <c r="H12" s="8">
        <v>6.391</v>
      </c>
      <c r="I12" s="8">
        <v>6.31</v>
      </c>
      <c r="J12" s="8"/>
      <c r="K12" s="8">
        <v>7.0350000000000001</v>
      </c>
      <c r="L12" s="8">
        <v>4.8620000000000001</v>
      </c>
      <c r="M12" s="8"/>
      <c r="N12" s="8">
        <v>4.9470000000000001</v>
      </c>
      <c r="O12" s="8"/>
      <c r="P12" s="8"/>
      <c r="Q12" s="8"/>
      <c r="U12" s="12">
        <v>0.82400000000000007</v>
      </c>
      <c r="V12" s="12">
        <v>0.90799999999999992</v>
      </c>
      <c r="W12" s="12"/>
      <c r="X12" s="12">
        <v>0.88200000000000001</v>
      </c>
      <c r="Y12" s="12">
        <v>0.51</v>
      </c>
      <c r="Z12" s="12"/>
      <c r="AA12" s="12">
        <v>0.75700000000000001</v>
      </c>
      <c r="AB12" s="12"/>
      <c r="AC12" s="12"/>
      <c r="AD12" s="12"/>
    </row>
    <row r="13" spans="1:30" x14ac:dyDescent="0.3">
      <c r="A13" s="3" t="s">
        <v>15</v>
      </c>
      <c r="B13" s="3">
        <v>5.5979999999999999</v>
      </c>
      <c r="C13" s="3">
        <v>0.81799999999999995</v>
      </c>
      <c r="D13" s="3" t="s">
        <v>99</v>
      </c>
      <c r="H13" s="8">
        <v>5.7220000000000004</v>
      </c>
      <c r="I13" s="8">
        <v>4.5739999999999998</v>
      </c>
      <c r="J13" s="8"/>
      <c r="K13" s="8">
        <v>6.4880000000000004</v>
      </c>
      <c r="L13" s="8">
        <v>6.4579999999999993</v>
      </c>
      <c r="M13" s="8"/>
      <c r="N13" s="8">
        <v>3.786</v>
      </c>
      <c r="O13" s="8"/>
      <c r="P13" s="8"/>
      <c r="Q13" s="8"/>
      <c r="U13" s="12">
        <v>0.80200000000000005</v>
      </c>
      <c r="V13" s="12">
        <v>0.61199999999999999</v>
      </c>
      <c r="W13" s="12"/>
      <c r="X13" s="12">
        <v>0.71799999999999997</v>
      </c>
      <c r="Y13" s="12">
        <v>0.94200000000000006</v>
      </c>
      <c r="Z13" s="12"/>
      <c r="AA13" s="12">
        <v>0.83</v>
      </c>
      <c r="AB13" s="12"/>
      <c r="AC13" s="12"/>
      <c r="AD13" s="12"/>
    </row>
    <row r="14" spans="1:30" x14ac:dyDescent="0.3">
      <c r="A14" s="3" t="s">
        <v>16</v>
      </c>
      <c r="B14" s="3">
        <v>4.3769999999999998</v>
      </c>
      <c r="C14" s="3">
        <v>0.96299999999999997</v>
      </c>
      <c r="D14" s="3" t="s">
        <v>106</v>
      </c>
      <c r="H14" s="8">
        <v>5.0539999999999994</v>
      </c>
      <c r="I14" s="8"/>
      <c r="J14" s="8"/>
      <c r="K14" s="8">
        <v>6.157</v>
      </c>
      <c r="L14" s="8"/>
      <c r="M14" s="8"/>
      <c r="N14" s="8">
        <v>4.641</v>
      </c>
      <c r="O14" s="8"/>
      <c r="P14" s="8"/>
      <c r="Q14" s="8"/>
      <c r="U14" s="12">
        <v>0.78700000000000003</v>
      </c>
      <c r="V14" s="12"/>
      <c r="W14" s="12"/>
      <c r="X14" s="12">
        <v>0.93099999999999994</v>
      </c>
      <c r="Y14" s="12"/>
      <c r="Z14" s="12"/>
      <c r="AA14" s="12">
        <v>0.68700000000000006</v>
      </c>
      <c r="AB14" s="12"/>
      <c r="AC14" s="12"/>
      <c r="AD14" s="12"/>
    </row>
    <row r="15" spans="1:30" x14ac:dyDescent="0.3">
      <c r="A15" s="3" t="s">
        <v>17</v>
      </c>
      <c r="B15" s="3">
        <v>5.2410000000000014</v>
      </c>
      <c r="C15" s="3">
        <v>0.67500000000000004</v>
      </c>
      <c r="D15" s="3" t="s">
        <v>105</v>
      </c>
      <c r="H15" s="8">
        <v>6.1389999999999993</v>
      </c>
      <c r="I15" s="8"/>
      <c r="J15" s="8"/>
      <c r="K15" s="8">
        <v>7.5039999999999996</v>
      </c>
      <c r="L15" s="8"/>
      <c r="M15" s="8"/>
      <c r="N15" s="8">
        <v>4.8380000000000001</v>
      </c>
      <c r="O15" s="8"/>
      <c r="P15" s="8"/>
      <c r="Q15" s="8"/>
      <c r="U15" s="12">
        <v>0.76700000000000002</v>
      </c>
      <c r="V15" s="12"/>
      <c r="W15" s="12"/>
      <c r="X15" s="12">
        <v>0.93500000000000005</v>
      </c>
      <c r="Y15" s="12"/>
      <c r="Z15" s="12"/>
      <c r="AA15" s="12">
        <v>0.75</v>
      </c>
      <c r="AB15" s="12"/>
      <c r="AC15" s="12"/>
      <c r="AD15" s="12"/>
    </row>
    <row r="16" spans="1:30" x14ac:dyDescent="0.3">
      <c r="A16" s="3" t="s">
        <v>18</v>
      </c>
      <c r="B16" s="3">
        <v>7.0250000000000004</v>
      </c>
      <c r="C16" s="3">
        <v>0.88700000000000001</v>
      </c>
      <c r="D16" s="3" t="s">
        <v>101</v>
      </c>
      <c r="H16" s="8">
        <v>6.0420000000000007</v>
      </c>
      <c r="I16" s="8"/>
      <c r="J16" s="8"/>
      <c r="K16" s="8">
        <v>7.29</v>
      </c>
      <c r="L16" s="8"/>
      <c r="M16" s="8"/>
      <c r="N16" s="8">
        <v>3.16</v>
      </c>
      <c r="O16" s="8"/>
      <c r="P16" s="8"/>
      <c r="Q16" s="8"/>
      <c r="U16" s="12">
        <v>0.84299999999999997</v>
      </c>
      <c r="V16" s="12"/>
      <c r="W16" s="12"/>
      <c r="X16" s="12">
        <v>0.96499999999999997</v>
      </c>
      <c r="Y16" s="12"/>
      <c r="Z16" s="12"/>
      <c r="AA16" s="12">
        <v>0.64300000000000002</v>
      </c>
      <c r="AB16" s="12"/>
      <c r="AC16" s="12"/>
      <c r="AD16" s="12"/>
    </row>
    <row r="17" spans="1:30" x14ac:dyDescent="0.3">
      <c r="A17" s="3" t="s">
        <v>19</v>
      </c>
      <c r="B17" s="3">
        <v>6.1509999999999998</v>
      </c>
      <c r="C17" s="3">
        <v>0.78099999999999992</v>
      </c>
      <c r="D17" s="3" t="s">
        <v>100</v>
      </c>
      <c r="H17" s="8">
        <v>6.5190000000000001</v>
      </c>
      <c r="I17" s="8"/>
      <c r="J17" s="8"/>
      <c r="K17" s="8">
        <v>5.7679999999999998</v>
      </c>
      <c r="L17" s="8"/>
      <c r="M17" s="8"/>
      <c r="N17" s="8"/>
      <c r="O17" s="8"/>
      <c r="P17" s="8"/>
      <c r="Q17" s="8"/>
      <c r="U17" s="12">
        <v>0.76200000000000001</v>
      </c>
      <c r="V17" s="12"/>
      <c r="W17" s="12"/>
      <c r="X17" s="12">
        <v>0.91299999999999992</v>
      </c>
      <c r="Y17" s="12"/>
      <c r="Z17" s="12"/>
      <c r="AA17" s="12"/>
      <c r="AB17" s="12"/>
      <c r="AC17" s="12"/>
      <c r="AD17" s="12"/>
    </row>
    <row r="18" spans="1:30" x14ac:dyDescent="0.3">
      <c r="A18" s="3" t="s">
        <v>20</v>
      </c>
      <c r="B18" s="3">
        <v>5.7709999999999999</v>
      </c>
      <c r="C18" s="3">
        <v>0.8909999999999999</v>
      </c>
      <c r="D18" s="3" t="s">
        <v>107</v>
      </c>
      <c r="H18" s="8">
        <v>6.4620000000000006</v>
      </c>
      <c r="I18" s="8"/>
      <c r="J18" s="8"/>
      <c r="K18" s="8">
        <v>6.5020000000000007</v>
      </c>
      <c r="L18" s="8"/>
      <c r="M18" s="8"/>
      <c r="N18" s="8"/>
      <c r="O18" s="8"/>
      <c r="P18" s="8"/>
      <c r="Q18" s="8"/>
      <c r="U18" s="12">
        <v>0.95799999999999996</v>
      </c>
      <c r="V18" s="12"/>
      <c r="W18" s="12"/>
      <c r="X18" s="12">
        <v>0.78299999999999992</v>
      </c>
      <c r="Y18" s="12"/>
      <c r="Z18" s="12"/>
      <c r="AA18" s="12"/>
      <c r="AB18" s="12"/>
      <c r="AC18" s="12"/>
      <c r="AD18" s="12"/>
    </row>
    <row r="19" spans="1:30" x14ac:dyDescent="0.3">
      <c r="A19" s="3" t="s">
        <v>21</v>
      </c>
      <c r="B19" s="3">
        <v>5.7089999999999996</v>
      </c>
      <c r="C19" s="3">
        <v>0.84</v>
      </c>
      <c r="D19" s="3" t="s">
        <v>100</v>
      </c>
      <c r="H19" s="8"/>
      <c r="I19" s="8"/>
      <c r="J19" s="8"/>
      <c r="K19" s="8">
        <v>7.3140000000000001</v>
      </c>
      <c r="L19" s="8"/>
      <c r="M19" s="8"/>
      <c r="N19" s="8"/>
      <c r="O19" s="8"/>
      <c r="P19" s="8"/>
      <c r="Q19" s="8"/>
      <c r="V19" s="12"/>
      <c r="W19" s="12"/>
      <c r="X19" s="12">
        <v>0.95099999999999996</v>
      </c>
      <c r="Y19" s="12"/>
      <c r="Z19" s="12"/>
      <c r="AA19" s="12"/>
      <c r="AB19" s="12"/>
      <c r="AC19" s="12"/>
      <c r="AD19" s="12"/>
    </row>
    <row r="20" spans="1:30" x14ac:dyDescent="0.3">
      <c r="A20" s="3" t="s">
        <v>22</v>
      </c>
      <c r="B20" s="3">
        <v>6.5079999999999991</v>
      </c>
      <c r="C20" s="3">
        <v>0.83700000000000008</v>
      </c>
      <c r="D20" s="3" t="s">
        <v>99</v>
      </c>
      <c r="H20" s="8"/>
      <c r="I20" s="8"/>
      <c r="J20" s="8"/>
      <c r="K20" s="8">
        <v>7.5079999999999991</v>
      </c>
      <c r="L20" s="8"/>
      <c r="M20" s="8"/>
      <c r="N20" s="8"/>
      <c r="O20" s="8"/>
      <c r="P20" s="8"/>
      <c r="Q20" s="8"/>
      <c r="V20" s="12"/>
      <c r="W20" s="12"/>
      <c r="X20" s="12">
        <v>0.91700000000000004</v>
      </c>
      <c r="Y20" s="12"/>
      <c r="Z20" s="12"/>
      <c r="AA20" s="12"/>
      <c r="AB20" s="12"/>
      <c r="AC20" s="12"/>
      <c r="AD20" s="12"/>
    </row>
    <row r="21" spans="1:30" x14ac:dyDescent="0.3">
      <c r="A21" s="3" t="s">
        <v>23</v>
      </c>
      <c r="B21" s="3">
        <v>6.26</v>
      </c>
      <c r="C21" s="3">
        <v>0.76300000000000001</v>
      </c>
      <c r="D21" s="3" t="s">
        <v>102</v>
      </c>
      <c r="H21" s="8"/>
      <c r="I21" s="8"/>
      <c r="J21" s="8"/>
      <c r="K21" s="8">
        <v>6.7979999999999992</v>
      </c>
      <c r="L21" s="8"/>
      <c r="M21" s="8"/>
      <c r="N21" s="8"/>
      <c r="O21" s="8"/>
      <c r="P21" s="8"/>
      <c r="Q21" s="8"/>
      <c r="V21" s="12"/>
      <c r="W21" s="12"/>
      <c r="X21" s="12">
        <v>0.88500000000000001</v>
      </c>
      <c r="Y21" s="12"/>
      <c r="Z21" s="12"/>
      <c r="AA21" s="12"/>
      <c r="AB21" s="12"/>
      <c r="AC21" s="12"/>
      <c r="AD21" s="12"/>
    </row>
    <row r="22" spans="1:30" x14ac:dyDescent="0.3">
      <c r="A22" s="3" t="s">
        <v>24</v>
      </c>
      <c r="B22" s="3">
        <v>6.8970000000000002</v>
      </c>
      <c r="C22" s="3">
        <v>0.90599999999999992</v>
      </c>
      <c r="D22" s="3" t="s">
        <v>99</v>
      </c>
    </row>
    <row r="23" spans="1:30" x14ac:dyDescent="0.3">
      <c r="A23" s="3" t="s">
        <v>25</v>
      </c>
      <c r="B23" s="3">
        <v>7.5149999999999997</v>
      </c>
      <c r="C23" s="3">
        <v>0.93799999999999994</v>
      </c>
      <c r="D23" s="3" t="s">
        <v>102</v>
      </c>
    </row>
    <row r="24" spans="1:30" ht="18" x14ac:dyDescent="0.35">
      <c r="A24" s="3" t="s">
        <v>26</v>
      </c>
      <c r="B24" s="3">
        <v>5.1679999999999993</v>
      </c>
      <c r="C24" s="3">
        <v>0.83499999999999996</v>
      </c>
      <c r="D24" s="3" t="s">
        <v>100</v>
      </c>
      <c r="H24" s="15" t="s">
        <v>111</v>
      </c>
      <c r="U24" s="14" t="s">
        <v>111</v>
      </c>
    </row>
    <row r="25" spans="1:30" x14ac:dyDescent="0.3">
      <c r="A25" s="3" t="s">
        <v>27</v>
      </c>
      <c r="B25" s="3">
        <v>5.3540000000000001</v>
      </c>
      <c r="C25" s="3">
        <v>0.82900000000000007</v>
      </c>
      <c r="D25" s="3" t="s">
        <v>100</v>
      </c>
    </row>
    <row r="26" spans="1:30" ht="15" thickBot="1" x14ac:dyDescent="0.35">
      <c r="A26" s="3" t="s">
        <v>28</v>
      </c>
      <c r="B26" s="3">
        <v>4.4720000000000004</v>
      </c>
      <c r="C26" s="3">
        <v>0.77</v>
      </c>
      <c r="D26" s="3" t="s">
        <v>103</v>
      </c>
      <c r="H26" t="s">
        <v>112</v>
      </c>
      <c r="U26" t="s">
        <v>112</v>
      </c>
    </row>
    <row r="27" spans="1:30" x14ac:dyDescent="0.3">
      <c r="A27" s="3" t="s">
        <v>29</v>
      </c>
      <c r="B27" s="3">
        <v>5.4620000000000006</v>
      </c>
      <c r="C27" s="3">
        <v>0.92400000000000004</v>
      </c>
      <c r="D27" s="3" t="s">
        <v>100</v>
      </c>
      <c r="H27" s="11" t="s">
        <v>113</v>
      </c>
      <c r="I27" s="11" t="s">
        <v>114</v>
      </c>
      <c r="J27" s="11" t="s">
        <v>115</v>
      </c>
      <c r="K27" s="11" t="s">
        <v>116</v>
      </c>
      <c r="L27" s="11" t="s">
        <v>117</v>
      </c>
      <c r="U27" s="11" t="s">
        <v>113</v>
      </c>
      <c r="V27" s="11" t="s">
        <v>114</v>
      </c>
      <c r="W27" s="11" t="s">
        <v>115</v>
      </c>
      <c r="X27" s="11" t="s">
        <v>116</v>
      </c>
      <c r="Y27" s="11" t="s">
        <v>117</v>
      </c>
    </row>
    <row r="28" spans="1:30" x14ac:dyDescent="0.3">
      <c r="A28" s="3" t="s">
        <v>30</v>
      </c>
      <c r="B28" s="3">
        <v>6.4529999999999994</v>
      </c>
      <c r="C28" s="3">
        <v>0.95400000000000007</v>
      </c>
      <c r="D28" s="3" t="s">
        <v>99</v>
      </c>
      <c r="H28" s="9" t="s">
        <v>99</v>
      </c>
      <c r="I28" s="9">
        <v>16</v>
      </c>
      <c r="J28" s="9">
        <v>97.227000000000004</v>
      </c>
      <c r="K28" s="9">
        <v>6.0766875000000002</v>
      </c>
      <c r="L28" s="9">
        <v>0.24947756250000006</v>
      </c>
      <c r="U28" s="9" t="s">
        <v>99</v>
      </c>
      <c r="V28" s="9">
        <v>16</v>
      </c>
      <c r="W28" s="9">
        <v>13.223000000000001</v>
      </c>
      <c r="X28" s="9">
        <v>0.82643750000000005</v>
      </c>
      <c r="Y28" s="9">
        <v>4.5942625000000006E-3</v>
      </c>
    </row>
    <row r="29" spans="1:30" x14ac:dyDescent="0.3">
      <c r="A29" s="3" t="s">
        <v>31</v>
      </c>
      <c r="B29" s="3">
        <v>4.5489999999999986</v>
      </c>
      <c r="C29" s="3">
        <v>0.76900000000000002</v>
      </c>
      <c r="D29" s="3" t="s">
        <v>105</v>
      </c>
      <c r="H29" s="9" t="s">
        <v>100</v>
      </c>
      <c r="I29" s="9">
        <v>11</v>
      </c>
      <c r="J29" s="9">
        <v>62.262</v>
      </c>
      <c r="K29" s="9">
        <v>5.660181818181818</v>
      </c>
      <c r="L29" s="9">
        <v>0.2583479636363637</v>
      </c>
      <c r="U29" s="9" t="s">
        <v>100</v>
      </c>
      <c r="V29" s="9">
        <v>11</v>
      </c>
      <c r="W29" s="9">
        <v>9.0879999999999992</v>
      </c>
      <c r="X29" s="9">
        <v>0.82618181818181813</v>
      </c>
      <c r="Y29" s="9">
        <v>7.085363636363637E-3</v>
      </c>
    </row>
    <row r="30" spans="1:30" x14ac:dyDescent="0.3">
      <c r="A30" s="3" t="s">
        <v>32</v>
      </c>
      <c r="B30" s="3">
        <v>7.8889999999999993</v>
      </c>
      <c r="C30" s="3">
        <v>0.96200000000000008</v>
      </c>
      <c r="D30" s="3" t="s">
        <v>102</v>
      </c>
      <c r="H30" s="9" t="s">
        <v>101</v>
      </c>
      <c r="I30" s="9">
        <v>4</v>
      </c>
      <c r="J30" s="9">
        <v>28.446999999999999</v>
      </c>
      <c r="K30" s="9">
        <v>7.1117499999999998</v>
      </c>
      <c r="L30" s="9">
        <v>1.2091583333333383E-2</v>
      </c>
      <c r="U30" s="9" t="s">
        <v>101</v>
      </c>
      <c r="V30" s="9">
        <v>4</v>
      </c>
      <c r="W30" s="9">
        <v>3.56</v>
      </c>
      <c r="X30" s="9">
        <v>0.89</v>
      </c>
      <c r="Y30" s="9">
        <v>8.7266666666666623E-4</v>
      </c>
    </row>
    <row r="31" spans="1:30" x14ac:dyDescent="0.3">
      <c r="A31" s="3" t="s">
        <v>33</v>
      </c>
      <c r="B31" s="3">
        <v>6.7140000000000004</v>
      </c>
      <c r="C31" s="3">
        <v>0.82299999999999995</v>
      </c>
      <c r="D31" s="3" t="s">
        <v>102</v>
      </c>
      <c r="H31" s="9" t="s">
        <v>102</v>
      </c>
      <c r="I31" s="9">
        <v>19</v>
      </c>
      <c r="J31" s="9">
        <v>131.46899999999997</v>
      </c>
      <c r="K31" s="9">
        <v>6.9194210526315771</v>
      </c>
      <c r="L31" s="9">
        <v>0.3891780350877192</v>
      </c>
      <c r="U31" s="9" t="s">
        <v>102</v>
      </c>
      <c r="V31" s="9">
        <v>19</v>
      </c>
      <c r="W31" s="9">
        <v>16.422999999999998</v>
      </c>
      <c r="X31" s="9">
        <v>0.86436842105263145</v>
      </c>
      <c r="Y31" s="9">
        <v>1.0913912280702043E-2</v>
      </c>
    </row>
    <row r="32" spans="1:30" x14ac:dyDescent="0.3">
      <c r="A32" s="3" t="s">
        <v>34</v>
      </c>
      <c r="B32" s="3">
        <v>5.1229999999999993</v>
      </c>
      <c r="C32" s="3">
        <v>0.76400000000000001</v>
      </c>
      <c r="D32" s="3" t="s">
        <v>108</v>
      </c>
      <c r="H32" s="9" t="s">
        <v>103</v>
      </c>
      <c r="I32" s="9">
        <v>11</v>
      </c>
      <c r="J32" s="9">
        <v>58.998000000000005</v>
      </c>
      <c r="K32" s="9">
        <v>5.3634545454545455</v>
      </c>
      <c r="L32" s="9">
        <v>1.0594510727272621</v>
      </c>
      <c r="U32" s="9" t="s">
        <v>103</v>
      </c>
      <c r="V32" s="9">
        <v>11</v>
      </c>
      <c r="W32" s="9">
        <v>8.4480000000000004</v>
      </c>
      <c r="X32" s="9">
        <v>0.76800000000000002</v>
      </c>
      <c r="Y32" s="9">
        <v>1.9116799999999844E-2</v>
      </c>
    </row>
    <row r="33" spans="1:27" x14ac:dyDescent="0.3">
      <c r="A33" s="3" t="s">
        <v>35</v>
      </c>
      <c r="B33" s="3">
        <v>7.3120000000000003</v>
      </c>
      <c r="C33" s="3">
        <v>0.8640000000000001</v>
      </c>
      <c r="D33" s="3" t="s">
        <v>102</v>
      </c>
      <c r="H33" s="9" t="s">
        <v>104</v>
      </c>
      <c r="I33" s="9">
        <v>2</v>
      </c>
      <c r="J33" s="9">
        <v>9.504999999999999</v>
      </c>
      <c r="K33" s="9">
        <v>4.7524999999999995</v>
      </c>
      <c r="L33" s="9">
        <v>0.55651250000001085</v>
      </c>
      <c r="U33" s="9" t="s">
        <v>104</v>
      </c>
      <c r="V33" s="9">
        <v>2</v>
      </c>
      <c r="W33" s="9">
        <v>1.6829999999999998</v>
      </c>
      <c r="X33" s="9">
        <v>0.84149999999999991</v>
      </c>
      <c r="Y33" s="9">
        <v>8.3204999999999859E-3</v>
      </c>
    </row>
    <row r="34" spans="1:27" x14ac:dyDescent="0.3">
      <c r="A34" s="3" t="s">
        <v>36</v>
      </c>
      <c r="B34" s="3">
        <v>5.319</v>
      </c>
      <c r="C34" s="3">
        <v>0.82400000000000007</v>
      </c>
      <c r="D34" s="3" t="s">
        <v>105</v>
      </c>
      <c r="H34" s="9" t="s">
        <v>105</v>
      </c>
      <c r="I34" s="9">
        <v>14</v>
      </c>
      <c r="J34" s="9">
        <v>66.662000000000006</v>
      </c>
      <c r="K34" s="9">
        <v>4.761571428571429</v>
      </c>
      <c r="L34" s="9">
        <v>0.52238887912087995</v>
      </c>
      <c r="U34" s="9" t="s">
        <v>105</v>
      </c>
      <c r="V34" s="9">
        <v>14</v>
      </c>
      <c r="W34" s="9">
        <v>10.411999999999999</v>
      </c>
      <c r="X34" s="9">
        <v>0.74371428571428566</v>
      </c>
      <c r="Y34" s="9">
        <v>4.1263736263736257E-3</v>
      </c>
    </row>
    <row r="35" spans="1:27" x14ac:dyDescent="0.3">
      <c r="A35" s="3" t="s">
        <v>37</v>
      </c>
      <c r="B35" s="3">
        <v>5.7879999999999994</v>
      </c>
      <c r="C35" s="3">
        <v>0.56499999999999995</v>
      </c>
      <c r="D35" s="3" t="s">
        <v>102</v>
      </c>
      <c r="H35" s="9" t="s">
        <v>106</v>
      </c>
      <c r="I35" s="9">
        <v>5</v>
      </c>
      <c r="J35" s="9">
        <v>25.056999999999995</v>
      </c>
      <c r="K35" s="9">
        <v>5.0113999999999992</v>
      </c>
      <c r="L35" s="9">
        <v>0.39538030000001001</v>
      </c>
      <c r="U35" s="9" t="s">
        <v>106</v>
      </c>
      <c r="V35" s="9">
        <v>5</v>
      </c>
      <c r="W35" s="9">
        <v>4.4750000000000005</v>
      </c>
      <c r="X35" s="9">
        <v>0.89500000000000013</v>
      </c>
      <c r="Y35" s="9">
        <v>3.5795000000000024E-3</v>
      </c>
    </row>
    <row r="36" spans="1:27" x14ac:dyDescent="0.3">
      <c r="A36" s="3" t="s">
        <v>38</v>
      </c>
      <c r="B36" s="3">
        <v>5.2949999999999999</v>
      </c>
      <c r="C36" s="3">
        <v>0.70499999999999996</v>
      </c>
      <c r="D36" s="3" t="s">
        <v>107</v>
      </c>
      <c r="H36" s="9" t="s">
        <v>107</v>
      </c>
      <c r="I36" s="9">
        <v>6</v>
      </c>
      <c r="J36" s="9">
        <v>35.738999999999997</v>
      </c>
      <c r="K36" s="9">
        <v>5.9564999999999992</v>
      </c>
      <c r="L36" s="9">
        <v>0.23180150000000016</v>
      </c>
      <c r="U36" s="9" t="s">
        <v>107</v>
      </c>
      <c r="V36" s="9">
        <v>6</v>
      </c>
      <c r="W36" s="9">
        <v>4.63</v>
      </c>
      <c r="X36" s="9">
        <v>0.77166666666666661</v>
      </c>
      <c r="Y36" s="9">
        <v>5.4342666666666638E-3</v>
      </c>
    </row>
    <row r="37" spans="1:27" ht="15" thickBot="1" x14ac:dyDescent="0.35">
      <c r="A37" s="3" t="s">
        <v>39</v>
      </c>
      <c r="B37" s="3">
        <v>6.0379999999999994</v>
      </c>
      <c r="C37" s="3">
        <v>0.77099999999999991</v>
      </c>
      <c r="D37" s="3" t="s">
        <v>99</v>
      </c>
      <c r="H37" s="10" t="s">
        <v>108</v>
      </c>
      <c r="I37" s="10">
        <v>7</v>
      </c>
      <c r="J37" s="10">
        <v>39.491</v>
      </c>
      <c r="K37" s="10">
        <v>5.6415714285714289</v>
      </c>
      <c r="L37" s="10">
        <v>0.19615895238095252</v>
      </c>
      <c r="U37" s="10" t="s">
        <v>108</v>
      </c>
      <c r="V37" s="10">
        <v>6</v>
      </c>
      <c r="W37" s="10">
        <v>4.9279999999999999</v>
      </c>
      <c r="X37" s="10">
        <v>0.82133333333333336</v>
      </c>
      <c r="Y37" s="10">
        <v>6.6214666666666658E-3</v>
      </c>
    </row>
    <row r="38" spans="1:27" x14ac:dyDescent="0.3">
      <c r="A38" s="3" t="s">
        <v>40</v>
      </c>
      <c r="B38" s="3">
        <v>7.5750000000000002</v>
      </c>
      <c r="C38" s="3">
        <v>0.94900000000000007</v>
      </c>
      <c r="D38" s="3" t="s">
        <v>102</v>
      </c>
    </row>
    <row r="39" spans="1:27" x14ac:dyDescent="0.3">
      <c r="A39" s="3" t="s">
        <v>41</v>
      </c>
      <c r="B39" s="3">
        <v>4.2249999999999996</v>
      </c>
      <c r="C39" s="3">
        <v>0.90599999999999992</v>
      </c>
      <c r="D39" s="3" t="s">
        <v>104</v>
      </c>
    </row>
    <row r="40" spans="1:27" ht="15" thickBot="1" x14ac:dyDescent="0.35">
      <c r="A40" s="3" t="s">
        <v>42</v>
      </c>
      <c r="B40" s="3">
        <v>4.8650000000000002</v>
      </c>
      <c r="C40" s="3">
        <v>0.6</v>
      </c>
      <c r="D40" s="3" t="s">
        <v>103</v>
      </c>
      <c r="H40" t="s">
        <v>118</v>
      </c>
      <c r="U40" t="s">
        <v>118</v>
      </c>
    </row>
    <row r="41" spans="1:27" x14ac:dyDescent="0.3">
      <c r="A41" s="3" t="s">
        <v>43</v>
      </c>
      <c r="B41" s="3">
        <v>4.7850000000000001</v>
      </c>
      <c r="C41" s="3">
        <v>0.7</v>
      </c>
      <c r="D41" s="3" t="s">
        <v>103</v>
      </c>
      <c r="H41" s="11" t="s">
        <v>119</v>
      </c>
      <c r="I41" s="11" t="s">
        <v>120</v>
      </c>
      <c r="J41" s="11" t="s">
        <v>121</v>
      </c>
      <c r="K41" s="11" t="s">
        <v>122</v>
      </c>
      <c r="L41" s="11" t="s">
        <v>123</v>
      </c>
      <c r="M41" s="11" t="s">
        <v>124</v>
      </c>
      <c r="N41" s="11" t="s">
        <v>125</v>
      </c>
      <c r="U41" s="11" t="s">
        <v>119</v>
      </c>
      <c r="V41" s="11" t="s">
        <v>120</v>
      </c>
      <c r="W41" s="11" t="s">
        <v>121</v>
      </c>
      <c r="X41" s="11" t="s">
        <v>122</v>
      </c>
      <c r="Y41" s="11" t="s">
        <v>123</v>
      </c>
      <c r="Z41" s="11" t="s">
        <v>124</v>
      </c>
      <c r="AA41" s="11" t="s">
        <v>125</v>
      </c>
    </row>
    <row r="42" spans="1:27" x14ac:dyDescent="0.3">
      <c r="A42" s="3" t="s">
        <v>44</v>
      </c>
      <c r="B42" s="3">
        <v>7.0350000000000001</v>
      </c>
      <c r="C42" s="3">
        <v>0.88200000000000001</v>
      </c>
      <c r="D42" s="3" t="s">
        <v>102</v>
      </c>
      <c r="H42" s="9" t="s">
        <v>126</v>
      </c>
      <c r="I42" s="9">
        <v>54.79463927442751</v>
      </c>
      <c r="J42" s="9">
        <v>9</v>
      </c>
      <c r="K42" s="9">
        <v>6.088293252714168</v>
      </c>
      <c r="L42" s="9">
        <v>14.690708141884171</v>
      </c>
      <c r="M42" s="9">
        <v>4.594205736032402E-14</v>
      </c>
      <c r="N42" s="9">
        <v>1.9919485393331071</v>
      </c>
      <c r="U42" s="9" t="s">
        <v>126</v>
      </c>
      <c r="V42" s="9">
        <v>0.21191083233803809</v>
      </c>
      <c r="W42" s="9">
        <v>9</v>
      </c>
      <c r="X42" s="9">
        <v>2.3545648037559787E-2</v>
      </c>
      <c r="Y42" s="9">
        <v>2.9672085194995423</v>
      </c>
      <c r="Z42" s="9">
        <v>4.1123316406046096E-3</v>
      </c>
      <c r="AA42" s="9">
        <v>1.9933120301272056</v>
      </c>
    </row>
    <row r="43" spans="1:27" x14ac:dyDescent="0.3">
      <c r="A43" s="3" t="s">
        <v>45</v>
      </c>
      <c r="B43" s="3">
        <v>7.1950000000000003</v>
      </c>
      <c r="C43" s="3">
        <v>0.83099999999999996</v>
      </c>
      <c r="D43" s="3" t="s">
        <v>103</v>
      </c>
      <c r="H43" s="9" t="s">
        <v>127</v>
      </c>
      <c r="I43" s="9">
        <v>35.226683525572454</v>
      </c>
      <c r="J43" s="9">
        <v>85</v>
      </c>
      <c r="K43" s="9">
        <v>0.41443157088908772</v>
      </c>
      <c r="L43" s="9"/>
      <c r="M43" s="9"/>
      <c r="N43" s="9"/>
      <c r="U43" s="9" t="s">
        <v>127</v>
      </c>
      <c r="V43" s="9">
        <v>0.66656401872579185</v>
      </c>
      <c r="W43" s="9">
        <v>84</v>
      </c>
      <c r="X43" s="9">
        <v>7.9352859372118084E-3</v>
      </c>
      <c r="Y43" s="9"/>
      <c r="Z43" s="9"/>
      <c r="AA43" s="9"/>
    </row>
    <row r="44" spans="1:27" x14ac:dyDescent="0.3">
      <c r="A44" s="3" t="s">
        <v>46</v>
      </c>
      <c r="B44" s="3">
        <v>6.4880000000000004</v>
      </c>
      <c r="C44" s="3">
        <v>0.71799999999999997</v>
      </c>
      <c r="D44" s="3" t="s">
        <v>102</v>
      </c>
      <c r="H44" s="9"/>
      <c r="I44" s="9"/>
      <c r="J44" s="9"/>
      <c r="K44" s="9"/>
      <c r="L44" s="9"/>
      <c r="M44" s="9"/>
      <c r="N44" s="9"/>
      <c r="U44" s="9"/>
      <c r="V44" s="9"/>
      <c r="W44" s="9"/>
      <c r="X44" s="9"/>
      <c r="Y44" s="9"/>
      <c r="Z44" s="9"/>
      <c r="AA44" s="9"/>
    </row>
    <row r="45" spans="1:27" ht="15" thickBot="1" x14ac:dyDescent="0.35">
      <c r="A45" s="3" t="s">
        <v>47</v>
      </c>
      <c r="B45" s="3">
        <v>5.2570000000000006</v>
      </c>
      <c r="C45" s="3">
        <v>0.77</v>
      </c>
      <c r="D45" s="3" t="s">
        <v>105</v>
      </c>
      <c r="H45" s="10" t="s">
        <v>128</v>
      </c>
      <c r="I45" s="10">
        <v>90.021322799999965</v>
      </c>
      <c r="J45" s="10">
        <v>94</v>
      </c>
      <c r="K45" s="10"/>
      <c r="L45" s="10"/>
      <c r="M45" s="10"/>
      <c r="N45" s="10"/>
      <c r="U45" s="10" t="s">
        <v>128</v>
      </c>
      <c r="V45" s="10">
        <v>0.87847485106382994</v>
      </c>
      <c r="W45" s="10">
        <v>93</v>
      </c>
      <c r="X45" s="10"/>
      <c r="Y45" s="10"/>
      <c r="Z45" s="10"/>
      <c r="AA45" s="10"/>
    </row>
    <row r="46" spans="1:27" x14ac:dyDescent="0.3">
      <c r="A46" s="3" t="s">
        <v>48</v>
      </c>
      <c r="B46" s="3">
        <v>6.1179999999999994</v>
      </c>
      <c r="C46" s="3">
        <v>0.80599999999999994</v>
      </c>
      <c r="D46" s="3" t="s">
        <v>107</v>
      </c>
    </row>
    <row r="47" spans="1:27" x14ac:dyDescent="0.3">
      <c r="A47" s="3" t="s">
        <v>49</v>
      </c>
      <c r="B47" s="3">
        <v>4.0939999999999994</v>
      </c>
      <c r="C47" s="3">
        <v>0.77900000000000003</v>
      </c>
      <c r="D47" s="3" t="s">
        <v>103</v>
      </c>
    </row>
    <row r="48" spans="1:27" x14ac:dyDescent="0.3">
      <c r="A48" s="3" t="s">
        <v>50</v>
      </c>
      <c r="B48" s="3">
        <v>6.1679999999999993</v>
      </c>
      <c r="C48" s="3">
        <v>0.872</v>
      </c>
      <c r="D48" s="3" t="s">
        <v>108</v>
      </c>
    </row>
    <row r="49" spans="1:4" x14ac:dyDescent="0.3">
      <c r="A49" s="3" t="s">
        <v>51</v>
      </c>
      <c r="B49" s="3">
        <v>4.5469999999999997</v>
      </c>
      <c r="C49" s="3">
        <v>0.70200000000000007</v>
      </c>
      <c r="D49" s="3" t="s">
        <v>105</v>
      </c>
    </row>
    <row r="50" spans="1:4" x14ac:dyDescent="0.3">
      <c r="A50" s="3" t="s">
        <v>52</v>
      </c>
      <c r="B50" s="3">
        <v>6.2939999999999996</v>
      </c>
      <c r="C50" s="3">
        <v>0.88</v>
      </c>
      <c r="D50" s="3" t="s">
        <v>99</v>
      </c>
    </row>
    <row r="51" spans="1:4" x14ac:dyDescent="0.3">
      <c r="A51" s="3" t="s">
        <v>53</v>
      </c>
      <c r="B51" s="3">
        <v>6.25</v>
      </c>
      <c r="C51" s="3">
        <v>0.93500000000000005</v>
      </c>
      <c r="D51" s="3" t="s">
        <v>108</v>
      </c>
    </row>
    <row r="52" spans="1:4" x14ac:dyDescent="0.3">
      <c r="A52" s="3" t="s">
        <v>54</v>
      </c>
      <c r="B52" s="3">
        <v>5.2839999999999998</v>
      </c>
      <c r="C52" s="3">
        <v>0.91500000000000004</v>
      </c>
      <c r="D52" s="3" t="s">
        <v>106</v>
      </c>
    </row>
    <row r="53" spans="1:4" x14ac:dyDescent="0.3">
      <c r="A53" s="3" t="s">
        <v>55</v>
      </c>
      <c r="B53" s="3">
        <v>6.2290000000000001</v>
      </c>
      <c r="C53" s="3">
        <v>0.82</v>
      </c>
      <c r="D53" s="3" t="s">
        <v>99</v>
      </c>
    </row>
    <row r="54" spans="1:4" x14ac:dyDescent="0.3">
      <c r="A54" s="3" t="s">
        <v>56</v>
      </c>
      <c r="B54" s="3">
        <v>6.391</v>
      </c>
      <c r="C54" s="3">
        <v>0.82400000000000007</v>
      </c>
      <c r="D54" s="3" t="s">
        <v>99</v>
      </c>
    </row>
    <row r="55" spans="1:4" x14ac:dyDescent="0.3">
      <c r="A55" s="3" t="s">
        <v>57</v>
      </c>
      <c r="B55" s="3">
        <v>6.157</v>
      </c>
      <c r="C55" s="3">
        <v>0.93099999999999994</v>
      </c>
      <c r="D55" s="3" t="s">
        <v>102</v>
      </c>
    </row>
    <row r="56" spans="1:4" x14ac:dyDescent="0.3">
      <c r="A56" s="3" t="s">
        <v>58</v>
      </c>
      <c r="B56" s="3">
        <v>6.0149999999999997</v>
      </c>
      <c r="C56" s="3">
        <v>0.84299999999999997</v>
      </c>
      <c r="D56" s="3" t="s">
        <v>105</v>
      </c>
    </row>
    <row r="57" spans="1:4" x14ac:dyDescent="0.3">
      <c r="A57" s="3" t="s">
        <v>59</v>
      </c>
      <c r="B57" s="3">
        <v>5.9640000000000004</v>
      </c>
      <c r="C57" s="3">
        <v>0.873</v>
      </c>
      <c r="D57" s="3" t="s">
        <v>100</v>
      </c>
    </row>
    <row r="58" spans="1:4" x14ac:dyDescent="0.3">
      <c r="A58" s="3" t="s">
        <v>60</v>
      </c>
      <c r="B58" s="3">
        <v>5.8120000000000003</v>
      </c>
      <c r="C58" s="3">
        <v>0.8590000000000001</v>
      </c>
      <c r="D58" s="3" t="s">
        <v>108</v>
      </c>
    </row>
    <row r="59" spans="1:4" x14ac:dyDescent="0.3">
      <c r="A59" s="3" t="s">
        <v>61</v>
      </c>
      <c r="B59" s="3">
        <v>6.0110000000000001</v>
      </c>
      <c r="C59" s="3">
        <v>0.71799999999999997</v>
      </c>
      <c r="D59" s="3" t="s">
        <v>107</v>
      </c>
    </row>
    <row r="60" spans="1:4" x14ac:dyDescent="0.3">
      <c r="A60" s="3" t="s">
        <v>62</v>
      </c>
      <c r="B60" s="3">
        <v>5.7220000000000004</v>
      </c>
      <c r="C60" s="3">
        <v>0.80200000000000005</v>
      </c>
      <c r="D60" s="3" t="s">
        <v>99</v>
      </c>
    </row>
    <row r="61" spans="1:4" x14ac:dyDescent="0.3">
      <c r="A61" s="3" t="s">
        <v>63</v>
      </c>
      <c r="B61" s="3">
        <v>4.8029999999999999</v>
      </c>
      <c r="C61" s="3">
        <v>0.81900000000000006</v>
      </c>
      <c r="D61" s="3" t="s">
        <v>103</v>
      </c>
    </row>
    <row r="62" spans="1:4" x14ac:dyDescent="0.3">
      <c r="A62" s="3" t="s">
        <v>64</v>
      </c>
      <c r="B62" s="3">
        <v>4.431</v>
      </c>
      <c r="C62" s="3">
        <v>0.82499999999999996</v>
      </c>
      <c r="D62" s="3" t="s">
        <v>106</v>
      </c>
    </row>
    <row r="63" spans="1:4" x14ac:dyDescent="0.3">
      <c r="A63" s="3" t="s">
        <v>65</v>
      </c>
      <c r="B63" s="3">
        <v>4.4510000000000014</v>
      </c>
      <c r="C63" s="3">
        <v>0.66599999999999993</v>
      </c>
      <c r="D63" s="3" t="s">
        <v>105</v>
      </c>
    </row>
    <row r="64" spans="1:4" x14ac:dyDescent="0.3">
      <c r="A64" s="3" t="s">
        <v>66</v>
      </c>
      <c r="B64" s="3">
        <v>7.5039999999999996</v>
      </c>
      <c r="C64" s="3">
        <v>0.93500000000000005</v>
      </c>
      <c r="D64" s="3" t="s">
        <v>102</v>
      </c>
    </row>
    <row r="65" spans="1:25" x14ac:dyDescent="0.3">
      <c r="A65" s="3" t="s">
        <v>67</v>
      </c>
      <c r="B65" s="3">
        <v>7.2570000000000006</v>
      </c>
      <c r="C65" s="3">
        <v>0.91799999999999993</v>
      </c>
      <c r="D65" s="3" t="s">
        <v>101</v>
      </c>
    </row>
    <row r="66" spans="1:25" x14ac:dyDescent="0.3">
      <c r="A66" s="3" t="s">
        <v>68</v>
      </c>
      <c r="B66" s="3">
        <v>5.5029999999999992</v>
      </c>
      <c r="C66" s="3">
        <v>0.71299999999999997</v>
      </c>
      <c r="D66" s="3" t="s">
        <v>105</v>
      </c>
    </row>
    <row r="67" spans="1:25" x14ac:dyDescent="0.3">
      <c r="A67" s="3" t="s">
        <v>69</v>
      </c>
      <c r="B67" s="3">
        <v>5.0539999999999994</v>
      </c>
      <c r="C67" s="3">
        <v>0.78700000000000003</v>
      </c>
      <c r="D67" s="3" t="s">
        <v>99</v>
      </c>
    </row>
    <row r="68" spans="1:25" x14ac:dyDescent="0.3">
      <c r="A68" s="3" t="s">
        <v>70</v>
      </c>
      <c r="B68" s="3">
        <v>7.29</v>
      </c>
      <c r="C68" s="3">
        <v>0.96499999999999997</v>
      </c>
      <c r="D68" s="3" t="s">
        <v>102</v>
      </c>
    </row>
    <row r="69" spans="1:25" x14ac:dyDescent="0.3">
      <c r="A69" s="3" t="s">
        <v>71</v>
      </c>
      <c r="B69" s="3">
        <v>5.08</v>
      </c>
      <c r="C69" s="3">
        <v>0.93200000000000005</v>
      </c>
      <c r="D69" s="3" t="s">
        <v>106</v>
      </c>
      <c r="H69" s="16" t="s">
        <v>133</v>
      </c>
      <c r="I69" s="16" t="s">
        <v>134</v>
      </c>
      <c r="J69" s="16" t="s">
        <v>139</v>
      </c>
      <c r="K69" s="13" t="s">
        <v>135</v>
      </c>
      <c r="L69" s="9">
        <v>0.41443157088908772</v>
      </c>
      <c r="U69" s="16" t="s">
        <v>133</v>
      </c>
      <c r="V69" s="16" t="s">
        <v>134</v>
      </c>
      <c r="W69" s="16" t="s">
        <v>139</v>
      </c>
      <c r="X69" s="13" t="s">
        <v>135</v>
      </c>
      <c r="Y69" s="9">
        <v>7.9352859372118084E-3</v>
      </c>
    </row>
    <row r="70" spans="1:25" x14ac:dyDescent="0.3">
      <c r="A70" s="3" t="s">
        <v>72</v>
      </c>
      <c r="B70" s="3">
        <v>6.1389999999999993</v>
      </c>
      <c r="C70" s="3">
        <v>0.76700000000000002</v>
      </c>
      <c r="D70" s="3" t="s">
        <v>99</v>
      </c>
      <c r="H70" s="9" t="s">
        <v>99</v>
      </c>
      <c r="I70" s="36">
        <v>6.0766875000000002</v>
      </c>
      <c r="J70" s="9">
        <v>16</v>
      </c>
      <c r="K70" s="13" t="s">
        <v>136</v>
      </c>
      <c r="L70">
        <v>10</v>
      </c>
      <c r="U70" s="9" t="s">
        <v>99</v>
      </c>
      <c r="V70" s="36">
        <v>0.82643750000000005</v>
      </c>
      <c r="W70" s="9">
        <v>16</v>
      </c>
      <c r="X70" s="13" t="s">
        <v>136</v>
      </c>
      <c r="Y70">
        <v>10</v>
      </c>
    </row>
    <row r="71" spans="1:25" x14ac:dyDescent="0.3">
      <c r="A71" s="3" t="s">
        <v>73</v>
      </c>
      <c r="B71" s="3">
        <v>5.7679999999999998</v>
      </c>
      <c r="C71" s="3">
        <v>0.91299999999999992</v>
      </c>
      <c r="D71" s="3" t="s">
        <v>102</v>
      </c>
      <c r="H71" s="9" t="s">
        <v>100</v>
      </c>
      <c r="I71" s="36">
        <v>5.660181818181818</v>
      </c>
      <c r="J71" s="9">
        <v>11</v>
      </c>
      <c r="K71" s="13" t="s">
        <v>137</v>
      </c>
      <c r="L71">
        <f>SUM(I28:I37)</f>
        <v>95</v>
      </c>
      <c r="U71" s="9" t="s">
        <v>100</v>
      </c>
      <c r="V71" s="36">
        <v>0.82618181818181813</v>
      </c>
      <c r="W71" s="9">
        <v>11</v>
      </c>
      <c r="X71" s="13" t="s">
        <v>137</v>
      </c>
      <c r="Y71">
        <f>SUM(V28:V37)</f>
        <v>94</v>
      </c>
    </row>
    <row r="72" spans="1:25" x14ac:dyDescent="0.3">
      <c r="A72" s="3" t="s">
        <v>74</v>
      </c>
      <c r="B72" s="3">
        <v>5.4950000000000001</v>
      </c>
      <c r="C72" s="3">
        <v>0.71400000000000008</v>
      </c>
      <c r="D72" s="3" t="s">
        <v>108</v>
      </c>
      <c r="H72" s="9" t="s">
        <v>101</v>
      </c>
      <c r="I72" s="36">
        <v>7.1117499999999998</v>
      </c>
      <c r="J72" s="9">
        <v>4</v>
      </c>
      <c r="K72" s="13" t="s">
        <v>138</v>
      </c>
      <c r="L72">
        <v>0.05</v>
      </c>
      <c r="U72" s="9" t="s">
        <v>101</v>
      </c>
      <c r="V72" s="36">
        <v>0.89</v>
      </c>
      <c r="W72" s="9">
        <v>4</v>
      </c>
      <c r="X72" s="13" t="s">
        <v>138</v>
      </c>
      <c r="Y72">
        <v>0.05</v>
      </c>
    </row>
    <row r="73" spans="1:25" x14ac:dyDescent="0.3">
      <c r="A73" s="3" t="s">
        <v>75</v>
      </c>
      <c r="B73" s="3">
        <v>6.56</v>
      </c>
      <c r="C73" s="3">
        <v>0.88400000000000001</v>
      </c>
      <c r="D73" s="3" t="s">
        <v>103</v>
      </c>
      <c r="H73" s="9" t="s">
        <v>102</v>
      </c>
      <c r="I73" s="36">
        <v>6.9194210526315771</v>
      </c>
      <c r="J73" s="9">
        <v>19</v>
      </c>
      <c r="U73" s="9" t="s">
        <v>102</v>
      </c>
      <c r="V73" s="36">
        <v>0.86436842105263145</v>
      </c>
      <c r="W73" s="9">
        <v>19</v>
      </c>
    </row>
    <row r="74" spans="1:25" x14ac:dyDescent="0.3">
      <c r="A74" s="3" t="s">
        <v>76</v>
      </c>
      <c r="B74" s="3">
        <v>6.0420000000000007</v>
      </c>
      <c r="C74" s="3">
        <v>0.84299999999999997</v>
      </c>
      <c r="D74" s="3" t="s">
        <v>99</v>
      </c>
      <c r="H74" s="9" t="s">
        <v>103</v>
      </c>
      <c r="I74" s="36">
        <v>5.3634545454545455</v>
      </c>
      <c r="J74" s="9">
        <v>11</v>
      </c>
      <c r="U74" s="9" t="s">
        <v>103</v>
      </c>
      <c r="V74" s="36">
        <v>0.76800000000000002</v>
      </c>
      <c r="W74" s="9">
        <v>11</v>
      </c>
    </row>
    <row r="75" spans="1:25" x14ac:dyDescent="0.3">
      <c r="A75" s="3" t="s">
        <v>77</v>
      </c>
      <c r="B75" s="3">
        <v>6.5190000000000001</v>
      </c>
      <c r="C75" s="3">
        <v>0.76200000000000001</v>
      </c>
      <c r="D75" s="3" t="s">
        <v>99</v>
      </c>
      <c r="H75" s="9" t="s">
        <v>104</v>
      </c>
      <c r="I75" s="36">
        <v>4.7524999999999995</v>
      </c>
      <c r="J75" s="9">
        <v>2</v>
      </c>
      <c r="U75" s="9" t="s">
        <v>104</v>
      </c>
      <c r="V75" s="36">
        <v>0.84149999999999991</v>
      </c>
      <c r="W75" s="9">
        <v>2</v>
      </c>
    </row>
    <row r="76" spans="1:25" x14ac:dyDescent="0.3">
      <c r="A76" s="3" t="s">
        <v>78</v>
      </c>
      <c r="B76" s="3">
        <v>6.4620000000000006</v>
      </c>
      <c r="C76" s="3">
        <v>0.95799999999999996</v>
      </c>
      <c r="D76" s="3" t="s">
        <v>99</v>
      </c>
      <c r="H76" s="9" t="s">
        <v>105</v>
      </c>
      <c r="I76" s="36">
        <v>4.761571428571429</v>
      </c>
      <c r="J76" s="9">
        <v>14</v>
      </c>
      <c r="U76" s="9" t="s">
        <v>105</v>
      </c>
      <c r="V76" s="36">
        <v>0.74371428571428566</v>
      </c>
      <c r="W76" s="9">
        <v>14</v>
      </c>
    </row>
    <row r="77" spans="1:25" x14ac:dyDescent="0.3">
      <c r="A77" s="3" t="s">
        <v>79</v>
      </c>
      <c r="B77" s="3">
        <v>4.9470000000000001</v>
      </c>
      <c r="C77" s="3">
        <v>0.75700000000000001</v>
      </c>
      <c r="D77" s="3" t="s">
        <v>105</v>
      </c>
      <c r="H77" s="9" t="s">
        <v>106</v>
      </c>
      <c r="I77" s="36">
        <v>5.0113999999999992</v>
      </c>
      <c r="J77" s="9">
        <v>5</v>
      </c>
      <c r="U77" s="9" t="s">
        <v>106</v>
      </c>
      <c r="V77" s="36">
        <v>0.89500000000000013</v>
      </c>
      <c r="W77" s="9">
        <v>5</v>
      </c>
    </row>
    <row r="78" spans="1:25" x14ac:dyDescent="0.3">
      <c r="A78" s="3" t="s">
        <v>80</v>
      </c>
      <c r="B78" s="3">
        <v>5.7929999999999993</v>
      </c>
      <c r="C78" s="3">
        <v>0.71099999999999997</v>
      </c>
      <c r="D78" s="3" t="s">
        <v>107</v>
      </c>
      <c r="H78" s="9" t="s">
        <v>107</v>
      </c>
      <c r="I78" s="36">
        <v>5.9564999999999992</v>
      </c>
      <c r="J78" s="9">
        <v>6</v>
      </c>
      <c r="U78" s="9" t="s">
        <v>107</v>
      </c>
      <c r="V78" s="36">
        <v>0.77166666666666661</v>
      </c>
      <c r="W78" s="9">
        <v>6</v>
      </c>
    </row>
    <row r="79" spans="1:25" ht="15" thickBot="1" x14ac:dyDescent="0.35">
      <c r="A79" s="3" t="s">
        <v>81</v>
      </c>
      <c r="B79" s="3">
        <v>6.5020000000000007</v>
      </c>
      <c r="C79" s="3">
        <v>0.78299999999999992</v>
      </c>
      <c r="D79" s="3" t="s">
        <v>102</v>
      </c>
      <c r="H79" s="10" t="s">
        <v>108</v>
      </c>
      <c r="I79" s="37">
        <v>5.6415714285714289</v>
      </c>
      <c r="J79" s="10">
        <v>7</v>
      </c>
      <c r="U79" s="10" t="s">
        <v>108</v>
      </c>
      <c r="V79" s="37">
        <v>0.82133333333333336</v>
      </c>
      <c r="W79" s="10">
        <v>6</v>
      </c>
    </row>
    <row r="80" spans="1:25" x14ac:dyDescent="0.3">
      <c r="A80" s="3" t="s">
        <v>82</v>
      </c>
      <c r="B80" s="3">
        <v>7.3140000000000001</v>
      </c>
      <c r="C80" s="3">
        <v>0.95099999999999996</v>
      </c>
      <c r="D80" s="3" t="s">
        <v>102</v>
      </c>
    </row>
    <row r="81" spans="1:31" x14ac:dyDescent="0.3">
      <c r="A81" s="3" t="s">
        <v>83</v>
      </c>
      <c r="B81" s="3">
        <v>7.5079999999999991</v>
      </c>
      <c r="C81" s="3">
        <v>0.91700000000000004</v>
      </c>
      <c r="D81" s="3" t="s">
        <v>102</v>
      </c>
      <c r="F81" s="38"/>
      <c r="H81" s="17" t="s">
        <v>151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U81" s="17" t="s">
        <v>151</v>
      </c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x14ac:dyDescent="0.3">
      <c r="A82" s="3" t="s">
        <v>84</v>
      </c>
      <c r="B82" s="3">
        <v>6.7510000000000003</v>
      </c>
      <c r="C82" s="3">
        <v>0.79900000000000004</v>
      </c>
      <c r="D82" s="3" t="s">
        <v>107</v>
      </c>
      <c r="H82" s="16" t="s">
        <v>140</v>
      </c>
      <c r="I82" s="16" t="s">
        <v>141</v>
      </c>
      <c r="J82" s="16" t="s">
        <v>142</v>
      </c>
      <c r="K82" s="16" t="s">
        <v>143</v>
      </c>
      <c r="L82" s="16" t="s">
        <v>144</v>
      </c>
      <c r="M82" s="16" t="s">
        <v>145</v>
      </c>
      <c r="N82" s="16" t="s">
        <v>146</v>
      </c>
      <c r="O82" s="16" t="s">
        <v>147</v>
      </c>
      <c r="P82" s="16" t="s">
        <v>148</v>
      </c>
      <c r="Q82" s="16" t="s">
        <v>149</v>
      </c>
      <c r="R82" s="16" t="s">
        <v>150</v>
      </c>
      <c r="U82" s="16" t="s">
        <v>140</v>
      </c>
      <c r="V82" s="16" t="s">
        <v>141</v>
      </c>
      <c r="W82" s="16" t="s">
        <v>142</v>
      </c>
      <c r="X82" s="16" t="s">
        <v>143</v>
      </c>
      <c r="Y82" s="16" t="s">
        <v>144</v>
      </c>
      <c r="Z82" s="16" t="s">
        <v>145</v>
      </c>
      <c r="AA82" s="16" t="s">
        <v>146</v>
      </c>
      <c r="AB82" s="16" t="s">
        <v>147</v>
      </c>
      <c r="AC82" s="16" t="s">
        <v>148</v>
      </c>
      <c r="AD82" s="16" t="s">
        <v>149</v>
      </c>
      <c r="AE82" s="16" t="s">
        <v>150</v>
      </c>
    </row>
    <row r="83" spans="1:31" x14ac:dyDescent="0.3">
      <c r="A83" s="3" t="s">
        <v>85</v>
      </c>
      <c r="B83" s="3">
        <v>5.3729999999999993</v>
      </c>
      <c r="C83" s="3"/>
      <c r="D83" s="3" t="s">
        <v>108</v>
      </c>
      <c r="H83" s="9" t="s">
        <v>99</v>
      </c>
      <c r="I83" s="9" t="s">
        <v>100</v>
      </c>
      <c r="J83">
        <f>VLOOKUP(H83,$H$70:$I$79,2,)</f>
        <v>6.0766875000000002</v>
      </c>
      <c r="K83">
        <f>VLOOKUP(I83,$H$70:$I$79,2,)</f>
        <v>5.660181818181818</v>
      </c>
      <c r="L83">
        <f>J83-K83</f>
        <v>0.41650568181818226</v>
      </c>
      <c r="M83">
        <f>VLOOKUP(H83,$H$70:$J$79,3,)</f>
        <v>16</v>
      </c>
      <c r="N83">
        <f>VLOOKUP(I83,$H$70:$J$79,3,)</f>
        <v>11</v>
      </c>
      <c r="O83" s="18">
        <f>SQRT($L$69*(1/M83+1/N83))</f>
        <v>0.25214593102828653</v>
      </c>
      <c r="P83" s="18">
        <f>L83/O83</f>
        <v>1.6518437561915578</v>
      </c>
      <c r="Q83" s="19">
        <f>SQRT(($L$70-1)*_xlfn.F.INV.RT($L$72,$L$70-1,$L$71-$L$70))</f>
        <v>4.2340922113244019</v>
      </c>
      <c r="R83" s="3" t="str">
        <f>IF(ABS(P83)&gt;Q83,"Rechazar H0","No rechazar H0")</f>
        <v>No rechazar H0</v>
      </c>
      <c r="U83" s="9" t="s">
        <v>99</v>
      </c>
      <c r="V83" s="9" t="s">
        <v>100</v>
      </c>
      <c r="W83">
        <f>VLOOKUP(U83,$U$70:$V$79,2,)</f>
        <v>0.82643750000000005</v>
      </c>
      <c r="X83">
        <f>VLOOKUP(V83,$U$70:$V$79,2,)</f>
        <v>0.82618181818181813</v>
      </c>
      <c r="Y83">
        <f>W83-X83</f>
        <v>2.5568181818191871E-4</v>
      </c>
      <c r="Z83">
        <f>VLOOKUP(U83,$U$70:$W$79,3,)</f>
        <v>16</v>
      </c>
      <c r="AA83">
        <f>VLOOKUP(V83,$U$70:$W$79,3,)</f>
        <v>11</v>
      </c>
      <c r="AB83" s="18">
        <f>SQRT($Y$69*(1/Z83+1/AA83))</f>
        <v>3.4890471503425641E-2</v>
      </c>
      <c r="AC83" s="18">
        <f>Y83/AB83</f>
        <v>7.3281273414953756E-3</v>
      </c>
      <c r="AD83" s="19">
        <f>SQRT(($Y$70-1)*_xlfn.F.INV.RT($Y$72,$Y$70-1,$Y$71-$Y$70))</f>
        <v>4.2355410836332172</v>
      </c>
      <c r="AE83" s="3" t="str">
        <f>IF(ABS(AC83)&gt;AD83,"Rechazar H0","No rechazar H0")</f>
        <v>No rechazar H0</v>
      </c>
    </row>
    <row r="84" spans="1:31" x14ac:dyDescent="0.3">
      <c r="A84" s="3" t="s">
        <v>86</v>
      </c>
      <c r="B84" s="3">
        <v>3.786</v>
      </c>
      <c r="C84" s="3">
        <v>0.83</v>
      </c>
      <c r="D84" s="3" t="s">
        <v>105</v>
      </c>
      <c r="H84" s="9" t="s">
        <v>99</v>
      </c>
      <c r="I84" s="9" t="s">
        <v>101</v>
      </c>
      <c r="J84">
        <f t="shared" ref="J84:J127" si="0">VLOOKUP(H84,$H$70:$I$79,2,)</f>
        <v>6.0766875000000002</v>
      </c>
      <c r="K84">
        <f t="shared" ref="K84:K127" si="1">VLOOKUP(I84,$H$70:$I$79,2,)</f>
        <v>7.1117499999999998</v>
      </c>
      <c r="L84">
        <f t="shared" ref="L84:L127" si="2">J84-K84</f>
        <v>-1.0350624999999996</v>
      </c>
      <c r="M84">
        <f t="shared" ref="M84:M127" si="3">VLOOKUP(H84,$H$70:$J$79,3,)</f>
        <v>16</v>
      </c>
      <c r="N84">
        <f t="shared" ref="N84:N127" si="4">VLOOKUP(I84,$H$70:$J$79,3,)</f>
        <v>4</v>
      </c>
      <c r="O84" s="18">
        <f t="shared" ref="O84:O127" si="5">SQRT($L$69*(1/M84+1/N84))</f>
        <v>0.35987479198026628</v>
      </c>
      <c r="P84" s="18">
        <f t="shared" ref="P84:P127" si="6">L84/O84</f>
        <v>-2.8761739445666903</v>
      </c>
      <c r="Q84" s="19">
        <f t="shared" ref="Q84:Q127" si="7">SQRT(($L$70-1)*_xlfn.F.INV.RT($L$72,$L$70-1,$L$71-$L$70))</f>
        <v>4.2340922113244019</v>
      </c>
      <c r="R84" s="3" t="str">
        <f t="shared" ref="R84:R127" si="8">IF(ABS(P84)&gt;Q84,"Rechazar H0","No rechazar H0")</f>
        <v>No rechazar H0</v>
      </c>
      <c r="U84" s="9" t="s">
        <v>99</v>
      </c>
      <c r="V84" s="9" t="s">
        <v>101</v>
      </c>
      <c r="W84">
        <f t="shared" ref="W84:W127" si="9">VLOOKUP(U84,$U$70:$V$79,2,)</f>
        <v>0.82643750000000005</v>
      </c>
      <c r="X84">
        <f t="shared" ref="X84:X127" si="10">VLOOKUP(V84,$U$70:$V$79,2,)</f>
        <v>0.89</v>
      </c>
      <c r="Y84">
        <f t="shared" ref="Y84:Y127" si="11">W84-X84</f>
        <v>-6.3562499999999966E-2</v>
      </c>
      <c r="Z84">
        <f t="shared" ref="Z84:Z127" si="12">VLOOKUP(U84,$U$70:$W$79,3,)</f>
        <v>16</v>
      </c>
      <c r="AA84">
        <f t="shared" ref="AA84:AA127" si="13">VLOOKUP(V84,$U$70:$W$79,3,)</f>
        <v>4</v>
      </c>
      <c r="AB84" s="18">
        <f t="shared" ref="AB84:AB127" si="14">SQRT($Y$69*(1/Z84+1/AA84))</f>
        <v>4.9797357915643374E-2</v>
      </c>
      <c r="AC84" s="18">
        <f t="shared" ref="AC84:AC127" si="15">Y84/AB84</f>
        <v>-1.2764231409159239</v>
      </c>
      <c r="AD84" s="19">
        <f t="shared" ref="AD84:AD127" si="16">SQRT(($Y$70-1)*_xlfn.F.INV.RT($Y$72,$Y$70-1,$Y$71-$Y$70))</f>
        <v>4.2355410836332172</v>
      </c>
      <c r="AE84" s="3" t="str">
        <f t="shared" ref="AE84:AE127" si="17">IF(ABS(AC84)&gt;AD84,"Rechazar H0","No rechazar H0")</f>
        <v>No rechazar H0</v>
      </c>
    </row>
    <row r="85" spans="1:31" x14ac:dyDescent="0.3">
      <c r="A85" s="3" t="s">
        <v>87</v>
      </c>
      <c r="B85" s="3">
        <v>5.8849999999999998</v>
      </c>
      <c r="C85" s="3">
        <v>0.84</v>
      </c>
      <c r="D85" s="3" t="s">
        <v>106</v>
      </c>
      <c r="H85" s="9" t="s">
        <v>99</v>
      </c>
      <c r="I85" s="9" t="s">
        <v>102</v>
      </c>
      <c r="J85">
        <f t="shared" si="0"/>
        <v>6.0766875000000002</v>
      </c>
      <c r="K85">
        <f t="shared" si="1"/>
        <v>6.9194210526315771</v>
      </c>
      <c r="L85">
        <f t="shared" si="2"/>
        <v>-0.8427335526315769</v>
      </c>
      <c r="M85">
        <f t="shared" si="3"/>
        <v>16</v>
      </c>
      <c r="N85">
        <f t="shared" si="4"/>
        <v>19</v>
      </c>
      <c r="O85" s="18">
        <f t="shared" si="5"/>
        <v>0.21843571393455538</v>
      </c>
      <c r="P85" s="18">
        <f t="shared" si="6"/>
        <v>-3.8580392256005571</v>
      </c>
      <c r="Q85" s="19">
        <f t="shared" si="7"/>
        <v>4.2340922113244019</v>
      </c>
      <c r="R85" s="3" t="str">
        <f t="shared" si="8"/>
        <v>No rechazar H0</v>
      </c>
      <c r="U85" s="9" t="s">
        <v>99</v>
      </c>
      <c r="V85" s="9" t="s">
        <v>102</v>
      </c>
      <c r="W85">
        <f t="shared" si="9"/>
        <v>0.82643750000000005</v>
      </c>
      <c r="X85">
        <f t="shared" si="10"/>
        <v>0.86436842105263145</v>
      </c>
      <c r="Y85">
        <f t="shared" si="11"/>
        <v>-3.7930921052631406E-2</v>
      </c>
      <c r="Z85">
        <f t="shared" si="12"/>
        <v>16</v>
      </c>
      <c r="AA85">
        <f t="shared" si="13"/>
        <v>19</v>
      </c>
      <c r="AB85" s="18">
        <f t="shared" si="14"/>
        <v>3.0225849853230655E-2</v>
      </c>
      <c r="AC85" s="18">
        <f t="shared" si="15"/>
        <v>-1.2549166106764473</v>
      </c>
      <c r="AD85" s="19">
        <f t="shared" si="16"/>
        <v>4.2355410836332172</v>
      </c>
      <c r="AE85" s="3" t="str">
        <f t="shared" si="17"/>
        <v>No rechazar H0</v>
      </c>
    </row>
    <row r="86" spans="1:31" x14ac:dyDescent="0.3">
      <c r="A86" s="3" t="s">
        <v>88</v>
      </c>
      <c r="B86" s="3">
        <v>4.7309999999999999</v>
      </c>
      <c r="C86" s="3">
        <v>0.66799999999999993</v>
      </c>
      <c r="D86" s="3" t="s">
        <v>103</v>
      </c>
      <c r="H86" s="9" t="s">
        <v>99</v>
      </c>
      <c r="I86" s="9" t="s">
        <v>103</v>
      </c>
      <c r="J86">
        <f t="shared" si="0"/>
        <v>6.0766875000000002</v>
      </c>
      <c r="K86">
        <f t="shared" si="1"/>
        <v>5.3634545454545455</v>
      </c>
      <c r="L86">
        <f t="shared" si="2"/>
        <v>0.71323295454545477</v>
      </c>
      <c r="M86">
        <f t="shared" si="3"/>
        <v>16</v>
      </c>
      <c r="N86">
        <f t="shared" si="4"/>
        <v>11</v>
      </c>
      <c r="O86" s="18">
        <f t="shared" si="5"/>
        <v>0.25214593102828653</v>
      </c>
      <c r="P86" s="18">
        <f t="shared" si="6"/>
        <v>2.8286514544842767</v>
      </c>
      <c r="Q86" s="19">
        <f t="shared" si="7"/>
        <v>4.2340922113244019</v>
      </c>
      <c r="R86" s="3" t="str">
        <f t="shared" si="8"/>
        <v>No rechazar H0</v>
      </c>
      <c r="U86" s="9" t="s">
        <v>99</v>
      </c>
      <c r="V86" s="9" t="s">
        <v>103</v>
      </c>
      <c r="W86">
        <f t="shared" si="9"/>
        <v>0.82643750000000005</v>
      </c>
      <c r="X86">
        <f t="shared" si="10"/>
        <v>0.76800000000000002</v>
      </c>
      <c r="Y86">
        <f t="shared" si="11"/>
        <v>5.8437500000000031E-2</v>
      </c>
      <c r="Z86">
        <f t="shared" si="12"/>
        <v>16</v>
      </c>
      <c r="AA86">
        <f t="shared" si="13"/>
        <v>11</v>
      </c>
      <c r="AB86" s="18">
        <f t="shared" si="14"/>
        <v>3.4890471503425641E-2</v>
      </c>
      <c r="AC86" s="18">
        <f t="shared" si="15"/>
        <v>1.6748842157166743</v>
      </c>
      <c r="AD86" s="19">
        <f t="shared" si="16"/>
        <v>4.2355410836332172</v>
      </c>
      <c r="AE86" s="3" t="str">
        <f t="shared" si="17"/>
        <v>No rechazar H0</v>
      </c>
    </row>
    <row r="87" spans="1:31" x14ac:dyDescent="0.3">
      <c r="A87" s="3" t="s">
        <v>89</v>
      </c>
      <c r="B87" s="3">
        <v>4.8620000000000001</v>
      </c>
      <c r="C87" s="3">
        <v>0.51</v>
      </c>
      <c r="D87" s="3" t="s">
        <v>103</v>
      </c>
      <c r="H87" s="9" t="s">
        <v>99</v>
      </c>
      <c r="I87" s="9" t="s">
        <v>104</v>
      </c>
      <c r="J87">
        <f t="shared" si="0"/>
        <v>6.0766875000000002</v>
      </c>
      <c r="K87">
        <f t="shared" si="1"/>
        <v>4.7524999999999995</v>
      </c>
      <c r="L87">
        <f t="shared" si="2"/>
        <v>1.3241875000000007</v>
      </c>
      <c r="M87">
        <f t="shared" si="3"/>
        <v>16</v>
      </c>
      <c r="N87">
        <f t="shared" si="4"/>
        <v>2</v>
      </c>
      <c r="O87" s="18">
        <f t="shared" si="5"/>
        <v>0.48282269895388291</v>
      </c>
      <c r="P87" s="18">
        <f t="shared" si="6"/>
        <v>2.7425957869608806</v>
      </c>
      <c r="Q87" s="19">
        <f t="shared" si="7"/>
        <v>4.2340922113244019</v>
      </c>
      <c r="R87" s="3" t="str">
        <f t="shared" si="8"/>
        <v>No rechazar H0</v>
      </c>
      <c r="U87" s="9" t="s">
        <v>99</v>
      </c>
      <c r="V87" s="9" t="s">
        <v>104</v>
      </c>
      <c r="W87">
        <f t="shared" si="9"/>
        <v>0.82643750000000005</v>
      </c>
      <c r="X87">
        <f t="shared" si="10"/>
        <v>0.84149999999999991</v>
      </c>
      <c r="Y87">
        <f t="shared" si="11"/>
        <v>-1.5062499999999868E-2</v>
      </c>
      <c r="Z87">
        <f t="shared" si="12"/>
        <v>16</v>
      </c>
      <c r="AA87">
        <f t="shared" si="13"/>
        <v>2</v>
      </c>
      <c r="AB87" s="18">
        <f t="shared" si="14"/>
        <v>6.6810166439559504E-2</v>
      </c>
      <c r="AC87" s="18">
        <f t="shared" si="15"/>
        <v>-0.22545221487550568</v>
      </c>
      <c r="AD87" s="19">
        <f t="shared" si="16"/>
        <v>4.2355410836332172</v>
      </c>
      <c r="AE87" s="3" t="str">
        <f t="shared" si="17"/>
        <v>No rechazar H0</v>
      </c>
    </row>
    <row r="88" spans="1:31" x14ac:dyDescent="0.3">
      <c r="A88" s="3" t="s">
        <v>90</v>
      </c>
      <c r="B88" s="3">
        <v>4.641</v>
      </c>
      <c r="C88" s="3">
        <v>0.68700000000000006</v>
      </c>
      <c r="D88" s="3" t="s">
        <v>105</v>
      </c>
      <c r="H88" s="20" t="s">
        <v>99</v>
      </c>
      <c r="I88" s="20" t="s">
        <v>105</v>
      </c>
      <c r="J88" s="21">
        <f t="shared" si="0"/>
        <v>6.0766875000000002</v>
      </c>
      <c r="K88" s="21">
        <f t="shared" si="1"/>
        <v>4.761571428571429</v>
      </c>
      <c r="L88" s="21">
        <f t="shared" si="2"/>
        <v>1.3151160714285712</v>
      </c>
      <c r="M88" s="21">
        <f t="shared" si="3"/>
        <v>16</v>
      </c>
      <c r="N88" s="21">
        <f t="shared" si="4"/>
        <v>14</v>
      </c>
      <c r="O88" s="22">
        <f t="shared" si="5"/>
        <v>0.23559335356515101</v>
      </c>
      <c r="P88" s="22">
        <f t="shared" si="6"/>
        <v>5.5821441968857961</v>
      </c>
      <c r="Q88" s="23">
        <f t="shared" si="7"/>
        <v>4.2340922113244019</v>
      </c>
      <c r="R88" s="24" t="str">
        <f t="shared" si="8"/>
        <v>Rechazar H0</v>
      </c>
      <c r="U88" s="9" t="s">
        <v>99</v>
      </c>
      <c r="V88" s="9" t="s">
        <v>105</v>
      </c>
      <c r="W88">
        <f t="shared" si="9"/>
        <v>0.82643750000000005</v>
      </c>
      <c r="X88">
        <f t="shared" si="10"/>
        <v>0.74371428571428566</v>
      </c>
      <c r="Y88">
        <f t="shared" si="11"/>
        <v>8.2723214285714386E-2</v>
      </c>
      <c r="Z88">
        <f t="shared" si="12"/>
        <v>16</v>
      </c>
      <c r="AA88">
        <f t="shared" si="13"/>
        <v>14</v>
      </c>
      <c r="AB88" s="18">
        <f t="shared" si="14"/>
        <v>3.2600023151034878E-2</v>
      </c>
      <c r="AC88" s="18">
        <f t="shared" si="15"/>
        <v>2.5375201085735535</v>
      </c>
      <c r="AD88" s="19">
        <f t="shared" si="16"/>
        <v>4.2355410836332172</v>
      </c>
      <c r="AE88" s="3" t="str">
        <f t="shared" si="17"/>
        <v>No rechazar H0</v>
      </c>
    </row>
    <row r="89" spans="1:31" x14ac:dyDescent="0.3">
      <c r="A89" s="3" t="s">
        <v>91</v>
      </c>
      <c r="B89" s="3">
        <v>5.27</v>
      </c>
      <c r="C89" s="3">
        <v>0.78400000000000003</v>
      </c>
      <c r="D89" s="3" t="s">
        <v>108</v>
      </c>
      <c r="H89" s="9" t="s">
        <v>99</v>
      </c>
      <c r="I89" s="9" t="s">
        <v>106</v>
      </c>
      <c r="J89">
        <f t="shared" si="0"/>
        <v>6.0766875000000002</v>
      </c>
      <c r="K89">
        <f t="shared" si="1"/>
        <v>5.0113999999999992</v>
      </c>
      <c r="L89">
        <f t="shared" si="2"/>
        <v>1.0652875000000011</v>
      </c>
      <c r="M89">
        <f t="shared" si="3"/>
        <v>16</v>
      </c>
      <c r="N89">
        <f t="shared" si="4"/>
        <v>5</v>
      </c>
      <c r="O89" s="18">
        <f t="shared" si="5"/>
        <v>0.32983069499121143</v>
      </c>
      <c r="P89" s="18">
        <f t="shared" si="6"/>
        <v>3.2298009741888527</v>
      </c>
      <c r="Q89" s="19">
        <f t="shared" si="7"/>
        <v>4.2340922113244019</v>
      </c>
      <c r="R89" s="3" t="str">
        <f t="shared" si="8"/>
        <v>No rechazar H0</v>
      </c>
      <c r="U89" s="9" t="s">
        <v>99</v>
      </c>
      <c r="V89" s="9" t="s">
        <v>106</v>
      </c>
      <c r="W89">
        <f t="shared" si="9"/>
        <v>0.82643750000000005</v>
      </c>
      <c r="X89">
        <f t="shared" si="10"/>
        <v>0.89500000000000013</v>
      </c>
      <c r="Y89">
        <f t="shared" si="11"/>
        <v>-6.8562500000000082E-2</v>
      </c>
      <c r="Z89">
        <f t="shared" si="12"/>
        <v>16</v>
      </c>
      <c r="AA89">
        <f t="shared" si="13"/>
        <v>5</v>
      </c>
      <c r="AB89" s="18">
        <f t="shared" si="14"/>
        <v>4.564003241144883E-2</v>
      </c>
      <c r="AC89" s="18">
        <f t="shared" si="15"/>
        <v>-1.5022447701593029</v>
      </c>
      <c r="AD89" s="19">
        <f t="shared" si="16"/>
        <v>4.2355410836332172</v>
      </c>
      <c r="AE89" s="3" t="str">
        <f t="shared" si="17"/>
        <v>No rechazar H0</v>
      </c>
    </row>
    <row r="90" spans="1:31" x14ac:dyDescent="0.3">
      <c r="A90" s="3" t="s">
        <v>92</v>
      </c>
      <c r="B90" s="3">
        <v>6.4579999999999993</v>
      </c>
      <c r="C90" s="3">
        <v>0.94200000000000006</v>
      </c>
      <c r="D90" s="3" t="s">
        <v>103</v>
      </c>
      <c r="H90" s="9" t="s">
        <v>99</v>
      </c>
      <c r="I90" s="9" t="s">
        <v>107</v>
      </c>
      <c r="J90">
        <f t="shared" si="0"/>
        <v>6.0766875000000002</v>
      </c>
      <c r="K90">
        <f t="shared" si="1"/>
        <v>5.9564999999999992</v>
      </c>
      <c r="L90">
        <f t="shared" si="2"/>
        <v>0.120187500000001</v>
      </c>
      <c r="M90">
        <f t="shared" si="3"/>
        <v>16</v>
      </c>
      <c r="N90">
        <f t="shared" si="4"/>
        <v>6</v>
      </c>
      <c r="O90" s="18">
        <f t="shared" si="5"/>
        <v>0.30817836014568351</v>
      </c>
      <c r="P90" s="18">
        <f t="shared" si="6"/>
        <v>0.38999331407690474</v>
      </c>
      <c r="Q90" s="19">
        <f t="shared" si="7"/>
        <v>4.2340922113244019</v>
      </c>
      <c r="R90" s="3" t="str">
        <f t="shared" si="8"/>
        <v>No rechazar H0</v>
      </c>
      <c r="U90" s="9" t="s">
        <v>99</v>
      </c>
      <c r="V90" s="9" t="s">
        <v>107</v>
      </c>
      <c r="W90">
        <f t="shared" si="9"/>
        <v>0.82643750000000005</v>
      </c>
      <c r="X90">
        <f t="shared" si="10"/>
        <v>0.77166666666666661</v>
      </c>
      <c r="Y90">
        <f t="shared" si="11"/>
        <v>5.4770833333333435E-2</v>
      </c>
      <c r="Z90">
        <f t="shared" si="12"/>
        <v>16</v>
      </c>
      <c r="AA90">
        <f t="shared" si="13"/>
        <v>6</v>
      </c>
      <c r="AB90" s="18">
        <f t="shared" si="14"/>
        <v>4.2643909615298008E-2</v>
      </c>
      <c r="AC90" s="18">
        <f t="shared" si="15"/>
        <v>1.2843764520522536</v>
      </c>
      <c r="AD90" s="19">
        <f t="shared" si="16"/>
        <v>4.2355410836332172</v>
      </c>
      <c r="AE90" s="3" t="str">
        <f t="shared" si="17"/>
        <v>No rechazar H0</v>
      </c>
    </row>
    <row r="91" spans="1:31" x14ac:dyDescent="0.3">
      <c r="A91" s="3" t="s">
        <v>93</v>
      </c>
      <c r="B91" s="3">
        <v>6.7979999999999992</v>
      </c>
      <c r="C91" s="3">
        <v>0.88500000000000001</v>
      </c>
      <c r="D91" s="3" t="s">
        <v>102</v>
      </c>
      <c r="H91" s="9" t="s">
        <v>99</v>
      </c>
      <c r="I91" s="9" t="s">
        <v>108</v>
      </c>
      <c r="J91">
        <f t="shared" si="0"/>
        <v>6.0766875000000002</v>
      </c>
      <c r="K91">
        <f t="shared" si="1"/>
        <v>5.6415714285714289</v>
      </c>
      <c r="L91">
        <f t="shared" si="2"/>
        <v>0.43511607142857134</v>
      </c>
      <c r="M91">
        <f t="shared" si="3"/>
        <v>16</v>
      </c>
      <c r="N91">
        <f t="shared" si="4"/>
        <v>7</v>
      </c>
      <c r="O91" s="18">
        <f t="shared" si="5"/>
        <v>0.29173015495073612</v>
      </c>
      <c r="P91" s="18">
        <f t="shared" si="6"/>
        <v>1.4915018692601336</v>
      </c>
      <c r="Q91" s="19">
        <f t="shared" si="7"/>
        <v>4.2340922113244019</v>
      </c>
      <c r="R91" s="3" t="str">
        <f t="shared" si="8"/>
        <v>No rechazar H0</v>
      </c>
      <c r="U91" s="9" t="s">
        <v>99</v>
      </c>
      <c r="V91" s="9" t="s">
        <v>108</v>
      </c>
      <c r="W91">
        <f t="shared" si="9"/>
        <v>0.82643750000000005</v>
      </c>
      <c r="X91">
        <f t="shared" si="10"/>
        <v>0.82133333333333336</v>
      </c>
      <c r="Y91">
        <f t="shared" si="11"/>
        <v>5.1041666666666874E-3</v>
      </c>
      <c r="Z91">
        <f t="shared" si="12"/>
        <v>16</v>
      </c>
      <c r="AA91">
        <f t="shared" si="13"/>
        <v>6</v>
      </c>
      <c r="AB91" s="18">
        <f t="shared" si="14"/>
        <v>4.2643909615298008E-2</v>
      </c>
      <c r="AC91" s="18">
        <f t="shared" si="15"/>
        <v>0.11969274657771123</v>
      </c>
      <c r="AD91" s="19">
        <f t="shared" si="16"/>
        <v>4.2355410836332172</v>
      </c>
      <c r="AE91" s="3" t="str">
        <f t="shared" si="17"/>
        <v>No rechazar H0</v>
      </c>
    </row>
    <row r="92" spans="1:31" x14ac:dyDescent="0.3">
      <c r="A92" s="3" t="s">
        <v>94</v>
      </c>
      <c r="B92" s="3">
        <v>7.0279999999999996</v>
      </c>
      <c r="C92" s="3">
        <v>0.85</v>
      </c>
      <c r="D92" s="3" t="s">
        <v>101</v>
      </c>
      <c r="H92" s="9" t="s">
        <v>100</v>
      </c>
      <c r="I92" s="9" t="s">
        <v>101</v>
      </c>
      <c r="J92">
        <f t="shared" si="0"/>
        <v>5.660181818181818</v>
      </c>
      <c r="K92">
        <f t="shared" si="1"/>
        <v>7.1117499999999998</v>
      </c>
      <c r="L92">
        <f t="shared" si="2"/>
        <v>-1.4515681818181818</v>
      </c>
      <c r="M92">
        <f t="shared" si="3"/>
        <v>11</v>
      </c>
      <c r="N92">
        <f t="shared" si="4"/>
        <v>4</v>
      </c>
      <c r="O92" s="18">
        <f t="shared" si="5"/>
        <v>0.37587696135281468</v>
      </c>
      <c r="P92" s="18">
        <f t="shared" si="6"/>
        <v>-3.8618173792664989</v>
      </c>
      <c r="Q92" s="19">
        <f t="shared" si="7"/>
        <v>4.2340922113244019</v>
      </c>
      <c r="R92" s="3" t="str">
        <f t="shared" si="8"/>
        <v>No rechazar H0</v>
      </c>
      <c r="U92" s="9" t="s">
        <v>100</v>
      </c>
      <c r="V92" s="9" t="s">
        <v>101</v>
      </c>
      <c r="W92">
        <f t="shared" si="9"/>
        <v>0.82618181818181813</v>
      </c>
      <c r="X92">
        <f t="shared" si="10"/>
        <v>0.89</v>
      </c>
      <c r="Y92">
        <f t="shared" si="11"/>
        <v>-6.3818181818181885E-2</v>
      </c>
      <c r="Z92">
        <f t="shared" si="12"/>
        <v>11</v>
      </c>
      <c r="AA92">
        <f t="shared" si="13"/>
        <v>4</v>
      </c>
      <c r="AB92" s="18">
        <f t="shared" si="14"/>
        <v>5.2011644032452689E-2</v>
      </c>
      <c r="AC92" s="18">
        <f t="shared" si="15"/>
        <v>-1.2269979733454013</v>
      </c>
      <c r="AD92" s="19">
        <f t="shared" si="16"/>
        <v>4.2355410836332172</v>
      </c>
      <c r="AE92" s="3" t="str">
        <f t="shared" si="17"/>
        <v>No rechazar H0</v>
      </c>
    </row>
    <row r="93" spans="1:31" x14ac:dyDescent="0.3">
      <c r="A93" s="3" t="s">
        <v>95</v>
      </c>
      <c r="B93" s="3">
        <v>6.31</v>
      </c>
      <c r="C93" s="3">
        <v>0.90799999999999992</v>
      </c>
      <c r="D93" s="3" t="s">
        <v>100</v>
      </c>
      <c r="H93" s="20" t="s">
        <v>100</v>
      </c>
      <c r="I93" s="20" t="s">
        <v>102</v>
      </c>
      <c r="J93" s="21">
        <f t="shared" si="0"/>
        <v>5.660181818181818</v>
      </c>
      <c r="K93" s="21">
        <f t="shared" si="1"/>
        <v>6.9194210526315771</v>
      </c>
      <c r="L93" s="21">
        <f t="shared" si="2"/>
        <v>-1.2592392344497592</v>
      </c>
      <c r="M93" s="21">
        <f t="shared" si="3"/>
        <v>11</v>
      </c>
      <c r="N93" s="21">
        <f t="shared" si="4"/>
        <v>19</v>
      </c>
      <c r="O93" s="22">
        <f t="shared" si="5"/>
        <v>0.24390117936386524</v>
      </c>
      <c r="P93" s="22">
        <f t="shared" si="6"/>
        <v>-5.1629075256383103</v>
      </c>
      <c r="Q93" s="23">
        <f t="shared" si="7"/>
        <v>4.2340922113244019</v>
      </c>
      <c r="R93" s="24" t="str">
        <f t="shared" si="8"/>
        <v>Rechazar H0</v>
      </c>
      <c r="U93" s="9" t="s">
        <v>100</v>
      </c>
      <c r="V93" s="9" t="s">
        <v>102</v>
      </c>
      <c r="W93">
        <f t="shared" si="9"/>
        <v>0.82618181818181813</v>
      </c>
      <c r="X93">
        <f t="shared" si="10"/>
        <v>0.86436842105263145</v>
      </c>
      <c r="Y93">
        <f t="shared" si="11"/>
        <v>-3.8186602870813324E-2</v>
      </c>
      <c r="Z93">
        <f t="shared" si="12"/>
        <v>11</v>
      </c>
      <c r="AA93">
        <f t="shared" si="13"/>
        <v>19</v>
      </c>
      <c r="AB93" s="18">
        <f t="shared" si="14"/>
        <v>3.3749611241167272E-2</v>
      </c>
      <c r="AC93" s="18">
        <f t="shared" si="15"/>
        <v>-1.1314679330064068</v>
      </c>
      <c r="AD93" s="19">
        <f t="shared" si="16"/>
        <v>4.2355410836332172</v>
      </c>
      <c r="AE93" s="3" t="str">
        <f t="shared" si="17"/>
        <v>No rechazar H0</v>
      </c>
    </row>
    <row r="94" spans="1:31" x14ac:dyDescent="0.3">
      <c r="A94" s="3" t="s">
        <v>96</v>
      </c>
      <c r="B94" s="3">
        <v>4.5739999999999998</v>
      </c>
      <c r="C94" s="3">
        <v>0.61199999999999999</v>
      </c>
      <c r="D94" s="3" t="s">
        <v>100</v>
      </c>
      <c r="H94" s="9" t="s">
        <v>100</v>
      </c>
      <c r="I94" s="9" t="s">
        <v>103</v>
      </c>
      <c r="J94">
        <f t="shared" si="0"/>
        <v>5.660181818181818</v>
      </c>
      <c r="K94">
        <f t="shared" si="1"/>
        <v>5.3634545454545455</v>
      </c>
      <c r="L94">
        <f t="shared" si="2"/>
        <v>0.29672727272727251</v>
      </c>
      <c r="M94">
        <f t="shared" si="3"/>
        <v>11</v>
      </c>
      <c r="N94">
        <f t="shared" si="4"/>
        <v>11</v>
      </c>
      <c r="O94" s="18">
        <f t="shared" si="5"/>
        <v>0.27450172077257884</v>
      </c>
      <c r="P94" s="18">
        <f t="shared" si="6"/>
        <v>1.0809668948236111</v>
      </c>
      <c r="Q94" s="19">
        <f t="shared" si="7"/>
        <v>4.2340922113244019</v>
      </c>
      <c r="R94" s="3" t="str">
        <f t="shared" si="8"/>
        <v>No rechazar H0</v>
      </c>
      <c r="U94" s="9" t="s">
        <v>100</v>
      </c>
      <c r="V94" s="9" t="s">
        <v>103</v>
      </c>
      <c r="W94">
        <f t="shared" si="9"/>
        <v>0.82618181818181813</v>
      </c>
      <c r="X94">
        <f t="shared" si="10"/>
        <v>0.76800000000000002</v>
      </c>
      <c r="Y94">
        <f t="shared" si="11"/>
        <v>5.8181818181818112E-2</v>
      </c>
      <c r="Z94">
        <f t="shared" si="12"/>
        <v>11</v>
      </c>
      <c r="AA94">
        <f t="shared" si="13"/>
        <v>11</v>
      </c>
      <c r="AB94" s="18">
        <f t="shared" si="14"/>
        <v>3.7983934252671062E-2</v>
      </c>
      <c r="AC94" s="18">
        <f t="shared" si="15"/>
        <v>1.5317480752464898</v>
      </c>
      <c r="AD94" s="19">
        <f t="shared" si="16"/>
        <v>4.2355410836332172</v>
      </c>
      <c r="AE94" s="3" t="str">
        <f t="shared" si="17"/>
        <v>No rechazar H0</v>
      </c>
    </row>
    <row r="95" spans="1:31" x14ac:dyDescent="0.3">
      <c r="A95" s="3" t="s">
        <v>97</v>
      </c>
      <c r="B95" s="3">
        <v>4.8380000000000001</v>
      </c>
      <c r="C95" s="3">
        <v>0.75</v>
      </c>
      <c r="D95" s="3" t="s">
        <v>105</v>
      </c>
      <c r="H95" s="9" t="s">
        <v>100</v>
      </c>
      <c r="I95" s="9" t="s">
        <v>104</v>
      </c>
      <c r="J95">
        <f t="shared" si="0"/>
        <v>5.660181818181818</v>
      </c>
      <c r="K95">
        <f t="shared" si="1"/>
        <v>4.7524999999999995</v>
      </c>
      <c r="L95">
        <f t="shared" si="2"/>
        <v>0.90768181818181848</v>
      </c>
      <c r="M95">
        <f t="shared" si="3"/>
        <v>11</v>
      </c>
      <c r="N95">
        <f t="shared" si="4"/>
        <v>2</v>
      </c>
      <c r="O95" s="18">
        <f t="shared" si="5"/>
        <v>0.49486501472431582</v>
      </c>
      <c r="P95" s="18">
        <f t="shared" si="6"/>
        <v>1.8342008248198323</v>
      </c>
      <c r="Q95" s="19">
        <f t="shared" si="7"/>
        <v>4.2340922113244019</v>
      </c>
      <c r="R95" s="3" t="str">
        <f t="shared" si="8"/>
        <v>No rechazar H0</v>
      </c>
      <c r="U95" s="9" t="s">
        <v>100</v>
      </c>
      <c r="V95" s="9" t="s">
        <v>104</v>
      </c>
      <c r="W95">
        <f t="shared" si="9"/>
        <v>0.82618181818181813</v>
      </c>
      <c r="X95">
        <f t="shared" si="10"/>
        <v>0.84149999999999991</v>
      </c>
      <c r="Y95">
        <f t="shared" si="11"/>
        <v>-1.5318181818181786E-2</v>
      </c>
      <c r="Z95">
        <f t="shared" si="12"/>
        <v>11</v>
      </c>
      <c r="AA95">
        <f t="shared" si="13"/>
        <v>2</v>
      </c>
      <c r="AB95" s="18">
        <f t="shared" si="14"/>
        <v>6.8476511295929229E-2</v>
      </c>
      <c r="AC95" s="18">
        <f t="shared" si="15"/>
        <v>-0.2236997990739113</v>
      </c>
      <c r="AD95" s="19">
        <f t="shared" si="16"/>
        <v>4.2355410836332172</v>
      </c>
      <c r="AE95" s="3" t="str">
        <f t="shared" si="17"/>
        <v>No rechazar H0</v>
      </c>
    </row>
    <row r="96" spans="1:31" x14ac:dyDescent="0.3">
      <c r="A96" s="3" t="s">
        <v>98</v>
      </c>
      <c r="B96" s="3">
        <v>3.16</v>
      </c>
      <c r="C96" s="3">
        <v>0.64300000000000002</v>
      </c>
      <c r="D96" s="3" t="s">
        <v>105</v>
      </c>
      <c r="H96" s="9" t="s">
        <v>100</v>
      </c>
      <c r="I96" s="9" t="s">
        <v>105</v>
      </c>
      <c r="J96">
        <f t="shared" si="0"/>
        <v>5.660181818181818</v>
      </c>
      <c r="K96">
        <f t="shared" si="1"/>
        <v>4.761571428571429</v>
      </c>
      <c r="L96">
        <f t="shared" si="2"/>
        <v>0.89861038961038897</v>
      </c>
      <c r="M96">
        <f t="shared" si="3"/>
        <v>11</v>
      </c>
      <c r="N96">
        <f t="shared" si="4"/>
        <v>14</v>
      </c>
      <c r="O96" s="18">
        <f t="shared" si="5"/>
        <v>0.25937974557983451</v>
      </c>
      <c r="P96" s="18">
        <f t="shared" si="6"/>
        <v>3.464458597573131</v>
      </c>
      <c r="Q96" s="19">
        <f t="shared" si="7"/>
        <v>4.2340922113244019</v>
      </c>
      <c r="R96" s="3" t="str">
        <f t="shared" si="8"/>
        <v>No rechazar H0</v>
      </c>
      <c r="U96" s="9" t="s">
        <v>100</v>
      </c>
      <c r="V96" s="9" t="s">
        <v>105</v>
      </c>
      <c r="W96">
        <f t="shared" si="9"/>
        <v>0.82618181818181813</v>
      </c>
      <c r="X96">
        <f t="shared" si="10"/>
        <v>0.74371428571428566</v>
      </c>
      <c r="Y96">
        <f t="shared" si="11"/>
        <v>8.2467532467532467E-2</v>
      </c>
      <c r="Z96">
        <f t="shared" si="12"/>
        <v>11</v>
      </c>
      <c r="AA96">
        <f t="shared" si="13"/>
        <v>14</v>
      </c>
      <c r="AB96" s="18">
        <f t="shared" si="14"/>
        <v>3.5891444231569883E-2</v>
      </c>
      <c r="AC96" s="18">
        <f t="shared" si="15"/>
        <v>2.2976933426098958</v>
      </c>
      <c r="AD96" s="19">
        <f t="shared" si="16"/>
        <v>4.2355410836332172</v>
      </c>
      <c r="AE96" s="3" t="str">
        <f t="shared" si="17"/>
        <v>No rechazar H0</v>
      </c>
    </row>
    <row r="97" spans="8:31" x14ac:dyDescent="0.3">
      <c r="H97" s="9" t="s">
        <v>100</v>
      </c>
      <c r="I97" s="9" t="s">
        <v>106</v>
      </c>
      <c r="J97">
        <f t="shared" si="0"/>
        <v>5.660181818181818</v>
      </c>
      <c r="K97">
        <f t="shared" si="1"/>
        <v>5.0113999999999992</v>
      </c>
      <c r="L97">
        <f t="shared" si="2"/>
        <v>0.64878181818181879</v>
      </c>
      <c r="M97">
        <f t="shared" si="3"/>
        <v>11</v>
      </c>
      <c r="N97">
        <f t="shared" si="4"/>
        <v>5</v>
      </c>
      <c r="O97" s="18">
        <f t="shared" si="5"/>
        <v>0.34722026371076181</v>
      </c>
      <c r="P97" s="18">
        <f t="shared" si="6"/>
        <v>1.8685021756744618</v>
      </c>
      <c r="Q97" s="19">
        <f t="shared" si="7"/>
        <v>4.2340922113244019</v>
      </c>
      <c r="R97" s="3" t="str">
        <f t="shared" si="8"/>
        <v>No rechazar H0</v>
      </c>
      <c r="U97" s="9" t="s">
        <v>100</v>
      </c>
      <c r="V97" s="9" t="s">
        <v>106</v>
      </c>
      <c r="W97">
        <f t="shared" si="9"/>
        <v>0.82618181818181813</v>
      </c>
      <c r="X97">
        <f t="shared" si="10"/>
        <v>0.89500000000000013</v>
      </c>
      <c r="Y97">
        <f t="shared" si="11"/>
        <v>-6.8818181818182E-2</v>
      </c>
      <c r="Z97">
        <f t="shared" si="12"/>
        <v>11</v>
      </c>
      <c r="AA97">
        <f t="shared" si="13"/>
        <v>5</v>
      </c>
      <c r="AB97" s="18">
        <f t="shared" si="14"/>
        <v>4.8046298693010477E-2</v>
      </c>
      <c r="AC97" s="18">
        <f t="shared" si="15"/>
        <v>-1.4323305580288812</v>
      </c>
      <c r="AD97" s="19">
        <f t="shared" si="16"/>
        <v>4.2355410836332172</v>
      </c>
      <c r="AE97" s="3" t="str">
        <f t="shared" si="17"/>
        <v>No rechazar H0</v>
      </c>
    </row>
    <row r="98" spans="8:31" x14ac:dyDescent="0.3">
      <c r="H98" s="9" t="s">
        <v>100</v>
      </c>
      <c r="I98" s="9" t="s">
        <v>107</v>
      </c>
      <c r="J98">
        <f t="shared" si="0"/>
        <v>5.660181818181818</v>
      </c>
      <c r="K98">
        <f t="shared" si="1"/>
        <v>5.9564999999999992</v>
      </c>
      <c r="L98">
        <f t="shared" si="2"/>
        <v>-0.29631818181818126</v>
      </c>
      <c r="M98">
        <f t="shared" si="3"/>
        <v>11</v>
      </c>
      <c r="N98">
        <f t="shared" si="4"/>
        <v>6</v>
      </c>
      <c r="O98" s="18">
        <f t="shared" si="5"/>
        <v>0.32672239873487102</v>
      </c>
      <c r="P98" s="18">
        <f t="shared" si="6"/>
        <v>-0.906941743099278</v>
      </c>
      <c r="Q98" s="19">
        <f t="shared" si="7"/>
        <v>4.2340922113244019</v>
      </c>
      <c r="R98" s="3" t="str">
        <f t="shared" si="8"/>
        <v>No rechazar H0</v>
      </c>
      <c r="U98" s="9" t="s">
        <v>100</v>
      </c>
      <c r="V98" s="9" t="s">
        <v>107</v>
      </c>
      <c r="W98">
        <f t="shared" si="9"/>
        <v>0.82618181818181813</v>
      </c>
      <c r="X98">
        <f t="shared" si="10"/>
        <v>0.77166666666666661</v>
      </c>
      <c r="Y98">
        <f t="shared" si="11"/>
        <v>5.4515151515151516E-2</v>
      </c>
      <c r="Z98">
        <f t="shared" si="12"/>
        <v>11</v>
      </c>
      <c r="AA98">
        <f t="shared" si="13"/>
        <v>6</v>
      </c>
      <c r="AB98" s="18">
        <f t="shared" si="14"/>
        <v>4.5209924649987937E-2</v>
      </c>
      <c r="AC98" s="18">
        <f t="shared" si="15"/>
        <v>1.2058226581265947</v>
      </c>
      <c r="AD98" s="19">
        <f t="shared" si="16"/>
        <v>4.2355410836332172</v>
      </c>
      <c r="AE98" s="3" t="str">
        <f t="shared" si="17"/>
        <v>No rechazar H0</v>
      </c>
    </row>
    <row r="99" spans="8:31" x14ac:dyDescent="0.3">
      <c r="H99" s="9" t="s">
        <v>100</v>
      </c>
      <c r="I99" s="9" t="s">
        <v>108</v>
      </c>
      <c r="J99">
        <f t="shared" si="0"/>
        <v>5.660181818181818</v>
      </c>
      <c r="K99">
        <f t="shared" si="1"/>
        <v>5.6415714285714289</v>
      </c>
      <c r="L99">
        <f t="shared" si="2"/>
        <v>1.8610389610389078E-2</v>
      </c>
      <c r="M99">
        <f t="shared" si="3"/>
        <v>11</v>
      </c>
      <c r="N99">
        <f t="shared" si="4"/>
        <v>7</v>
      </c>
      <c r="O99" s="18">
        <f t="shared" si="5"/>
        <v>0.31125569469580144</v>
      </c>
      <c r="P99" s="18">
        <f t="shared" si="6"/>
        <v>5.9791322464244429E-2</v>
      </c>
      <c r="Q99" s="19">
        <f t="shared" si="7"/>
        <v>4.2340922113244019</v>
      </c>
      <c r="R99" s="3" t="str">
        <f t="shared" si="8"/>
        <v>No rechazar H0</v>
      </c>
      <c r="U99" s="9" t="s">
        <v>100</v>
      </c>
      <c r="V99" s="9" t="s">
        <v>108</v>
      </c>
      <c r="W99">
        <f t="shared" si="9"/>
        <v>0.82618181818181813</v>
      </c>
      <c r="X99">
        <f t="shared" si="10"/>
        <v>0.82133333333333336</v>
      </c>
      <c r="Y99">
        <f t="shared" si="11"/>
        <v>4.8484848484847687E-3</v>
      </c>
      <c r="Z99">
        <f t="shared" si="12"/>
        <v>11</v>
      </c>
      <c r="AA99">
        <f t="shared" si="13"/>
        <v>6</v>
      </c>
      <c r="AB99" s="18">
        <f t="shared" si="14"/>
        <v>4.5209924649987937E-2</v>
      </c>
      <c r="AC99" s="18">
        <f t="shared" si="15"/>
        <v>0.10724381617579322</v>
      </c>
      <c r="AD99" s="19">
        <f t="shared" si="16"/>
        <v>4.2355410836332172</v>
      </c>
      <c r="AE99" s="3" t="str">
        <f t="shared" si="17"/>
        <v>No rechazar H0</v>
      </c>
    </row>
    <row r="100" spans="8:31" x14ac:dyDescent="0.3">
      <c r="H100" s="9" t="s">
        <v>101</v>
      </c>
      <c r="I100" s="9" t="s">
        <v>102</v>
      </c>
      <c r="J100">
        <f t="shared" si="0"/>
        <v>7.1117499999999998</v>
      </c>
      <c r="K100">
        <f t="shared" si="1"/>
        <v>6.9194210526315771</v>
      </c>
      <c r="L100">
        <f t="shared" si="2"/>
        <v>0.19232894736842265</v>
      </c>
      <c r="M100">
        <f t="shared" si="3"/>
        <v>4</v>
      </c>
      <c r="N100">
        <f t="shared" si="4"/>
        <v>19</v>
      </c>
      <c r="O100" s="18">
        <f t="shared" si="5"/>
        <v>0.35414697607603945</v>
      </c>
      <c r="P100" s="18">
        <f t="shared" si="6"/>
        <v>0.54307663303929332</v>
      </c>
      <c r="Q100" s="19">
        <f t="shared" si="7"/>
        <v>4.2340922113244019</v>
      </c>
      <c r="R100" s="3" t="str">
        <f t="shared" si="8"/>
        <v>No rechazar H0</v>
      </c>
      <c r="U100" s="9" t="s">
        <v>101</v>
      </c>
      <c r="V100" s="9" t="s">
        <v>102</v>
      </c>
      <c r="W100">
        <f t="shared" si="9"/>
        <v>0.89</v>
      </c>
      <c r="X100">
        <f t="shared" si="10"/>
        <v>0.86436842105263145</v>
      </c>
      <c r="Y100">
        <f t="shared" si="11"/>
        <v>2.5631578947368561E-2</v>
      </c>
      <c r="Z100">
        <f t="shared" si="12"/>
        <v>4</v>
      </c>
      <c r="AA100">
        <f t="shared" si="13"/>
        <v>19</v>
      </c>
      <c r="AB100" s="18">
        <f t="shared" si="14"/>
        <v>4.9004776426153175E-2</v>
      </c>
      <c r="AC100" s="18">
        <f t="shared" si="15"/>
        <v>0.52304246272796662</v>
      </c>
      <c r="AD100" s="19">
        <f t="shared" si="16"/>
        <v>4.2355410836332172</v>
      </c>
      <c r="AE100" s="3" t="str">
        <f t="shared" si="17"/>
        <v>No rechazar H0</v>
      </c>
    </row>
    <row r="101" spans="8:31" x14ac:dyDescent="0.3">
      <c r="H101" s="20" t="s">
        <v>101</v>
      </c>
      <c r="I101" s="20" t="s">
        <v>103</v>
      </c>
      <c r="J101" s="21">
        <f t="shared" si="0"/>
        <v>7.1117499999999998</v>
      </c>
      <c r="K101" s="21">
        <f t="shared" si="1"/>
        <v>5.3634545454545455</v>
      </c>
      <c r="L101" s="21">
        <f t="shared" si="2"/>
        <v>1.7482954545454543</v>
      </c>
      <c r="M101" s="21">
        <f t="shared" si="3"/>
        <v>4</v>
      </c>
      <c r="N101" s="21">
        <f t="shared" si="4"/>
        <v>11</v>
      </c>
      <c r="O101" s="22">
        <f t="shared" si="5"/>
        <v>0.37587696135281468</v>
      </c>
      <c r="P101" s="22">
        <f t="shared" si="6"/>
        <v>4.6512439822147735</v>
      </c>
      <c r="Q101" s="23">
        <f t="shared" si="7"/>
        <v>4.2340922113244019</v>
      </c>
      <c r="R101" s="24" t="str">
        <f t="shared" si="8"/>
        <v>Rechazar H0</v>
      </c>
      <c r="U101" s="9" t="s">
        <v>101</v>
      </c>
      <c r="V101" s="9" t="s">
        <v>103</v>
      </c>
      <c r="W101">
        <f t="shared" si="9"/>
        <v>0.89</v>
      </c>
      <c r="X101">
        <f t="shared" si="10"/>
        <v>0.76800000000000002</v>
      </c>
      <c r="Y101">
        <f t="shared" si="11"/>
        <v>0.122</v>
      </c>
      <c r="Z101">
        <f t="shared" si="12"/>
        <v>4</v>
      </c>
      <c r="AA101">
        <f t="shared" si="13"/>
        <v>11</v>
      </c>
      <c r="AB101" s="18">
        <f t="shared" si="14"/>
        <v>5.2011644032452689E-2</v>
      </c>
      <c r="AC101" s="18">
        <f t="shared" si="15"/>
        <v>2.3456286043155652</v>
      </c>
      <c r="AD101" s="19">
        <f t="shared" si="16"/>
        <v>4.2355410836332172</v>
      </c>
      <c r="AE101" s="3" t="str">
        <f t="shared" si="17"/>
        <v>No rechazar H0</v>
      </c>
    </row>
    <row r="102" spans="8:31" x14ac:dyDescent="0.3">
      <c r="H102" s="9" t="s">
        <v>101</v>
      </c>
      <c r="I102" s="9" t="s">
        <v>104</v>
      </c>
      <c r="J102">
        <f t="shared" si="0"/>
        <v>7.1117499999999998</v>
      </c>
      <c r="K102">
        <f t="shared" si="1"/>
        <v>4.7524999999999995</v>
      </c>
      <c r="L102">
        <f t="shared" si="2"/>
        <v>2.3592500000000003</v>
      </c>
      <c r="M102">
        <f t="shared" si="3"/>
        <v>4</v>
      </c>
      <c r="N102">
        <f t="shared" si="4"/>
        <v>2</v>
      </c>
      <c r="O102" s="18">
        <f t="shared" si="5"/>
        <v>0.55751563042377184</v>
      </c>
      <c r="P102" s="18">
        <f t="shared" si="6"/>
        <v>4.231719921837378</v>
      </c>
      <c r="Q102" s="19">
        <f t="shared" si="7"/>
        <v>4.2340922113244019</v>
      </c>
      <c r="R102" s="3" t="str">
        <f t="shared" si="8"/>
        <v>No rechazar H0</v>
      </c>
      <c r="U102" s="9" t="s">
        <v>101</v>
      </c>
      <c r="V102" s="9" t="s">
        <v>104</v>
      </c>
      <c r="W102">
        <f t="shared" si="9"/>
        <v>0.89</v>
      </c>
      <c r="X102">
        <f t="shared" si="10"/>
        <v>0.84149999999999991</v>
      </c>
      <c r="Y102">
        <f t="shared" si="11"/>
        <v>4.8500000000000099E-2</v>
      </c>
      <c r="Z102">
        <f t="shared" si="12"/>
        <v>4</v>
      </c>
      <c r="AA102">
        <f t="shared" si="13"/>
        <v>2</v>
      </c>
      <c r="AB102" s="18">
        <f t="shared" si="14"/>
        <v>7.7145735156966752E-2</v>
      </c>
      <c r="AC102" s="18">
        <f t="shared" si="15"/>
        <v>0.62868024915853349</v>
      </c>
      <c r="AD102" s="19">
        <f t="shared" si="16"/>
        <v>4.2355410836332172</v>
      </c>
      <c r="AE102" s="3" t="str">
        <f t="shared" si="17"/>
        <v>No rechazar H0</v>
      </c>
    </row>
    <row r="103" spans="8:31" x14ac:dyDescent="0.3">
      <c r="H103" s="20" t="s">
        <v>101</v>
      </c>
      <c r="I103" s="20" t="s">
        <v>105</v>
      </c>
      <c r="J103" s="21">
        <f t="shared" si="0"/>
        <v>7.1117499999999998</v>
      </c>
      <c r="K103" s="21">
        <f t="shared" si="1"/>
        <v>4.761571428571429</v>
      </c>
      <c r="L103" s="21">
        <f t="shared" si="2"/>
        <v>2.3501785714285708</v>
      </c>
      <c r="M103" s="21">
        <f t="shared" si="3"/>
        <v>4</v>
      </c>
      <c r="N103" s="21">
        <f t="shared" si="4"/>
        <v>14</v>
      </c>
      <c r="O103" s="22">
        <f t="shared" si="5"/>
        <v>0.36497965393399423</v>
      </c>
      <c r="P103" s="22">
        <f t="shared" si="6"/>
        <v>6.4392043394659897</v>
      </c>
      <c r="Q103" s="23">
        <f t="shared" si="7"/>
        <v>4.2340922113244019</v>
      </c>
      <c r="R103" s="24" t="str">
        <f t="shared" si="8"/>
        <v>Rechazar H0</v>
      </c>
      <c r="U103" s="9" t="s">
        <v>101</v>
      </c>
      <c r="V103" s="9" t="s">
        <v>105</v>
      </c>
      <c r="W103">
        <f t="shared" si="9"/>
        <v>0.89</v>
      </c>
      <c r="X103">
        <f t="shared" si="10"/>
        <v>0.74371428571428566</v>
      </c>
      <c r="Y103">
        <f t="shared" si="11"/>
        <v>0.14628571428571435</v>
      </c>
      <c r="Z103">
        <f t="shared" si="12"/>
        <v>4</v>
      </c>
      <c r="AA103">
        <f t="shared" si="13"/>
        <v>14</v>
      </c>
      <c r="AB103" s="18">
        <f t="shared" si="14"/>
        <v>5.0503738699973731E-2</v>
      </c>
      <c r="AC103" s="18">
        <f t="shared" si="15"/>
        <v>2.8965323766375031</v>
      </c>
      <c r="AD103" s="19">
        <f t="shared" si="16"/>
        <v>4.2355410836332172</v>
      </c>
      <c r="AE103" s="3" t="str">
        <f t="shared" si="17"/>
        <v>No rechazar H0</v>
      </c>
    </row>
    <row r="104" spans="8:31" x14ac:dyDescent="0.3">
      <c r="H104" s="20" t="s">
        <v>101</v>
      </c>
      <c r="I104" s="20" t="s">
        <v>106</v>
      </c>
      <c r="J104" s="21">
        <f t="shared" si="0"/>
        <v>7.1117499999999998</v>
      </c>
      <c r="K104" s="21">
        <f t="shared" si="1"/>
        <v>5.0113999999999992</v>
      </c>
      <c r="L104" s="21">
        <f t="shared" si="2"/>
        <v>2.1003500000000006</v>
      </c>
      <c r="M104" s="21">
        <f t="shared" si="3"/>
        <v>4</v>
      </c>
      <c r="N104" s="21">
        <f t="shared" si="4"/>
        <v>5</v>
      </c>
      <c r="O104" s="22">
        <f t="shared" si="5"/>
        <v>0.43184975037631951</v>
      </c>
      <c r="P104" s="22">
        <f t="shared" si="6"/>
        <v>4.863612861115997</v>
      </c>
      <c r="Q104" s="23">
        <f t="shared" si="7"/>
        <v>4.2340922113244019</v>
      </c>
      <c r="R104" s="24" t="str">
        <f t="shared" si="8"/>
        <v>Rechazar H0</v>
      </c>
      <c r="U104" s="9" t="s">
        <v>101</v>
      </c>
      <c r="V104" s="9" t="s">
        <v>106</v>
      </c>
      <c r="W104">
        <f t="shared" si="9"/>
        <v>0.89</v>
      </c>
      <c r="X104">
        <f t="shared" si="10"/>
        <v>0.89500000000000013</v>
      </c>
      <c r="Y104">
        <f t="shared" si="11"/>
        <v>-5.0000000000001155E-3</v>
      </c>
      <c r="Z104">
        <f t="shared" si="12"/>
        <v>4</v>
      </c>
      <c r="AA104">
        <f t="shared" si="13"/>
        <v>5</v>
      </c>
      <c r="AB104" s="18">
        <f t="shared" si="14"/>
        <v>5.9756829498772056E-2</v>
      </c>
      <c r="AC104" s="18">
        <f t="shared" si="15"/>
        <v>-8.3672444504487312E-2</v>
      </c>
      <c r="AD104" s="19">
        <f t="shared" si="16"/>
        <v>4.2355410836332172</v>
      </c>
      <c r="AE104" s="3" t="str">
        <f t="shared" si="17"/>
        <v>No rechazar H0</v>
      </c>
    </row>
    <row r="105" spans="8:31" x14ac:dyDescent="0.3">
      <c r="H105" s="9" t="s">
        <v>101</v>
      </c>
      <c r="I105" s="9" t="s">
        <v>107</v>
      </c>
      <c r="J105">
        <f t="shared" si="0"/>
        <v>7.1117499999999998</v>
      </c>
      <c r="K105">
        <f t="shared" si="1"/>
        <v>5.9564999999999992</v>
      </c>
      <c r="L105">
        <f t="shared" si="2"/>
        <v>1.1552500000000006</v>
      </c>
      <c r="M105">
        <f t="shared" si="3"/>
        <v>4</v>
      </c>
      <c r="N105">
        <f t="shared" si="4"/>
        <v>6</v>
      </c>
      <c r="O105" s="18">
        <f t="shared" si="5"/>
        <v>0.41554761604873458</v>
      </c>
      <c r="P105" s="18">
        <f t="shared" si="6"/>
        <v>2.7800664842811065</v>
      </c>
      <c r="Q105" s="19">
        <f t="shared" si="7"/>
        <v>4.2340922113244019</v>
      </c>
      <c r="R105" s="3" t="str">
        <f t="shared" si="8"/>
        <v>No rechazar H0</v>
      </c>
      <c r="U105" s="9" t="s">
        <v>101</v>
      </c>
      <c r="V105" s="9" t="s">
        <v>107</v>
      </c>
      <c r="W105">
        <f t="shared" si="9"/>
        <v>0.89</v>
      </c>
      <c r="X105">
        <f t="shared" si="10"/>
        <v>0.77166666666666661</v>
      </c>
      <c r="Y105">
        <f t="shared" si="11"/>
        <v>0.1183333333333334</v>
      </c>
      <c r="Z105">
        <f t="shared" si="12"/>
        <v>4</v>
      </c>
      <c r="AA105">
        <f t="shared" si="13"/>
        <v>6</v>
      </c>
      <c r="AB105" s="18">
        <f t="shared" si="14"/>
        <v>5.7501035995057688E-2</v>
      </c>
      <c r="AC105" s="18">
        <f t="shared" si="15"/>
        <v>2.0579339360686362</v>
      </c>
      <c r="AD105" s="19">
        <f t="shared" si="16"/>
        <v>4.2355410836332172</v>
      </c>
      <c r="AE105" s="3" t="str">
        <f t="shared" si="17"/>
        <v>No rechazar H0</v>
      </c>
    </row>
    <row r="106" spans="8:31" x14ac:dyDescent="0.3">
      <c r="H106" s="9" t="s">
        <v>101</v>
      </c>
      <c r="I106" s="9" t="s">
        <v>108</v>
      </c>
      <c r="J106">
        <f t="shared" si="0"/>
        <v>7.1117499999999998</v>
      </c>
      <c r="K106">
        <f t="shared" si="1"/>
        <v>5.6415714285714289</v>
      </c>
      <c r="L106">
        <f t="shared" si="2"/>
        <v>1.4701785714285709</v>
      </c>
      <c r="M106">
        <f t="shared" si="3"/>
        <v>4</v>
      </c>
      <c r="N106">
        <f t="shared" si="4"/>
        <v>7</v>
      </c>
      <c r="O106" s="18">
        <f t="shared" si="5"/>
        <v>0.40350018940427335</v>
      </c>
      <c r="P106" s="18">
        <f t="shared" si="6"/>
        <v>3.6435635224834435</v>
      </c>
      <c r="Q106" s="19">
        <f t="shared" si="7"/>
        <v>4.2340922113244019</v>
      </c>
      <c r="R106" s="3" t="str">
        <f t="shared" si="8"/>
        <v>No rechazar H0</v>
      </c>
      <c r="U106" s="9" t="s">
        <v>101</v>
      </c>
      <c r="V106" s="9" t="s">
        <v>108</v>
      </c>
      <c r="W106">
        <f t="shared" si="9"/>
        <v>0.89</v>
      </c>
      <c r="X106">
        <f t="shared" si="10"/>
        <v>0.82133333333333336</v>
      </c>
      <c r="Y106">
        <f t="shared" si="11"/>
        <v>6.8666666666666654E-2</v>
      </c>
      <c r="Z106">
        <f t="shared" si="12"/>
        <v>4</v>
      </c>
      <c r="AA106">
        <f t="shared" si="13"/>
        <v>6</v>
      </c>
      <c r="AB106" s="18">
        <f t="shared" si="14"/>
        <v>5.7501035995057688E-2</v>
      </c>
      <c r="AC106" s="18">
        <f t="shared" si="15"/>
        <v>1.1941813826201091</v>
      </c>
      <c r="AD106" s="19">
        <f t="shared" si="16"/>
        <v>4.2355410836332172</v>
      </c>
      <c r="AE106" s="3" t="str">
        <f t="shared" si="17"/>
        <v>No rechazar H0</v>
      </c>
    </row>
    <row r="107" spans="8:31" x14ac:dyDescent="0.3">
      <c r="H107" s="20" t="s">
        <v>102</v>
      </c>
      <c r="I107" s="20" t="s">
        <v>103</v>
      </c>
      <c r="J107" s="21">
        <f t="shared" si="0"/>
        <v>6.9194210526315771</v>
      </c>
      <c r="K107" s="21">
        <f t="shared" si="1"/>
        <v>5.3634545454545455</v>
      </c>
      <c r="L107" s="21">
        <f t="shared" si="2"/>
        <v>1.5559665071770317</v>
      </c>
      <c r="M107" s="21">
        <f t="shared" si="3"/>
        <v>19</v>
      </c>
      <c r="N107" s="21">
        <f t="shared" si="4"/>
        <v>11</v>
      </c>
      <c r="O107" s="22">
        <f t="shared" si="5"/>
        <v>0.24390117936386524</v>
      </c>
      <c r="P107" s="22">
        <f t="shared" si="6"/>
        <v>6.3794956270209537</v>
      </c>
      <c r="Q107" s="23">
        <f t="shared" si="7"/>
        <v>4.2340922113244019</v>
      </c>
      <c r="R107" s="24" t="str">
        <f t="shared" si="8"/>
        <v>Rechazar H0</v>
      </c>
      <c r="U107" s="9" t="s">
        <v>102</v>
      </c>
      <c r="V107" s="9" t="s">
        <v>103</v>
      </c>
      <c r="W107">
        <f t="shared" si="9"/>
        <v>0.86436842105263145</v>
      </c>
      <c r="X107">
        <f t="shared" si="10"/>
        <v>0.76800000000000002</v>
      </c>
      <c r="Y107">
        <f t="shared" si="11"/>
        <v>9.6368421052631437E-2</v>
      </c>
      <c r="Z107">
        <f t="shared" si="12"/>
        <v>19</v>
      </c>
      <c r="AA107">
        <f t="shared" si="13"/>
        <v>11</v>
      </c>
      <c r="AB107" s="18">
        <f t="shared" si="14"/>
        <v>3.3749611241167272E-2</v>
      </c>
      <c r="AC107" s="18">
        <f t="shared" si="15"/>
        <v>2.8553935144320319</v>
      </c>
      <c r="AD107" s="19">
        <f t="shared" si="16"/>
        <v>4.2355410836332172</v>
      </c>
      <c r="AE107" s="3" t="str">
        <f t="shared" si="17"/>
        <v>No rechazar H0</v>
      </c>
    </row>
    <row r="108" spans="8:31" x14ac:dyDescent="0.3">
      <c r="H108" s="20" t="s">
        <v>102</v>
      </c>
      <c r="I108" s="20" t="s">
        <v>104</v>
      </c>
      <c r="J108" s="21">
        <f t="shared" si="0"/>
        <v>6.9194210526315771</v>
      </c>
      <c r="K108" s="21">
        <f t="shared" si="1"/>
        <v>4.7524999999999995</v>
      </c>
      <c r="L108" s="21">
        <f t="shared" si="2"/>
        <v>2.1669210526315776</v>
      </c>
      <c r="M108" s="21">
        <f t="shared" si="3"/>
        <v>19</v>
      </c>
      <c r="N108" s="21">
        <f t="shared" si="4"/>
        <v>2</v>
      </c>
      <c r="O108" s="22">
        <f t="shared" si="5"/>
        <v>0.4785686715468061</v>
      </c>
      <c r="P108" s="22">
        <f t="shared" si="6"/>
        <v>4.5279208219538525</v>
      </c>
      <c r="Q108" s="23">
        <f t="shared" si="7"/>
        <v>4.2340922113244019</v>
      </c>
      <c r="R108" s="24" t="str">
        <f t="shared" si="8"/>
        <v>Rechazar H0</v>
      </c>
      <c r="U108" s="9" t="s">
        <v>102</v>
      </c>
      <c r="V108" s="9" t="s">
        <v>104</v>
      </c>
      <c r="W108">
        <f t="shared" si="9"/>
        <v>0.86436842105263145</v>
      </c>
      <c r="X108">
        <f t="shared" si="10"/>
        <v>0.84149999999999991</v>
      </c>
      <c r="Y108">
        <f t="shared" si="11"/>
        <v>2.2868421052631538E-2</v>
      </c>
      <c r="Z108">
        <f t="shared" si="12"/>
        <v>19</v>
      </c>
      <c r="AA108">
        <f t="shared" si="13"/>
        <v>2</v>
      </c>
      <c r="AB108" s="18">
        <f t="shared" si="14"/>
        <v>6.6221519137514576E-2</v>
      </c>
      <c r="AC108" s="18">
        <f t="shared" si="15"/>
        <v>0.34533217223759743</v>
      </c>
      <c r="AD108" s="19">
        <f t="shared" si="16"/>
        <v>4.2355410836332172</v>
      </c>
      <c r="AE108" s="3" t="str">
        <f t="shared" si="17"/>
        <v>No rechazar H0</v>
      </c>
    </row>
    <row r="109" spans="8:31" x14ac:dyDescent="0.3">
      <c r="H109" s="20" t="s">
        <v>102</v>
      </c>
      <c r="I109" s="20" t="s">
        <v>105</v>
      </c>
      <c r="J109" s="21">
        <f t="shared" si="0"/>
        <v>6.9194210526315771</v>
      </c>
      <c r="K109" s="21">
        <f t="shared" si="1"/>
        <v>4.761571428571429</v>
      </c>
      <c r="L109" s="21">
        <f t="shared" si="2"/>
        <v>2.1578496240601481</v>
      </c>
      <c r="M109" s="21">
        <f t="shared" si="3"/>
        <v>19</v>
      </c>
      <c r="N109" s="21">
        <f t="shared" si="4"/>
        <v>14</v>
      </c>
      <c r="O109" s="22">
        <f t="shared" si="5"/>
        <v>0.22674753141994114</v>
      </c>
      <c r="P109" s="22">
        <f t="shared" si="6"/>
        <v>9.5165297304329446</v>
      </c>
      <c r="Q109" s="23">
        <f t="shared" si="7"/>
        <v>4.2340922113244019</v>
      </c>
      <c r="R109" s="24" t="str">
        <f t="shared" si="8"/>
        <v>Rechazar H0</v>
      </c>
      <c r="U109" s="25" t="s">
        <v>102</v>
      </c>
      <c r="V109" s="25" t="s">
        <v>105</v>
      </c>
      <c r="W109" s="26">
        <f t="shared" si="9"/>
        <v>0.86436842105263145</v>
      </c>
      <c r="X109" s="26">
        <f t="shared" si="10"/>
        <v>0.74371428571428566</v>
      </c>
      <c r="Y109" s="26">
        <f t="shared" si="11"/>
        <v>0.12065413533834579</v>
      </c>
      <c r="Z109" s="26">
        <f t="shared" si="12"/>
        <v>19</v>
      </c>
      <c r="AA109" s="26">
        <f t="shared" si="13"/>
        <v>14</v>
      </c>
      <c r="AB109" s="27">
        <f t="shared" si="14"/>
        <v>3.1375990289496482E-2</v>
      </c>
      <c r="AC109" s="27">
        <f t="shared" si="15"/>
        <v>3.845428756992455</v>
      </c>
      <c r="AD109" s="28">
        <f t="shared" si="16"/>
        <v>4.2355410836332172</v>
      </c>
      <c r="AE109" s="29" t="str">
        <f t="shared" si="17"/>
        <v>No rechazar H0</v>
      </c>
    </row>
    <row r="110" spans="8:31" x14ac:dyDescent="0.3">
      <c r="H110" s="20" t="s">
        <v>102</v>
      </c>
      <c r="I110" s="20" t="s">
        <v>106</v>
      </c>
      <c r="J110" s="21">
        <f t="shared" si="0"/>
        <v>6.9194210526315771</v>
      </c>
      <c r="K110" s="21">
        <f t="shared" si="1"/>
        <v>5.0113999999999992</v>
      </c>
      <c r="L110" s="21">
        <f t="shared" si="2"/>
        <v>1.908021052631578</v>
      </c>
      <c r="M110" s="21">
        <f t="shared" si="3"/>
        <v>19</v>
      </c>
      <c r="N110" s="21">
        <f t="shared" si="4"/>
        <v>5</v>
      </c>
      <c r="O110" s="22">
        <f t="shared" si="5"/>
        <v>0.32357147915004575</v>
      </c>
      <c r="P110" s="22">
        <f t="shared" si="6"/>
        <v>5.8967528832996905</v>
      </c>
      <c r="Q110" s="23">
        <f t="shared" si="7"/>
        <v>4.2340922113244019</v>
      </c>
      <c r="R110" s="24" t="str">
        <f t="shared" si="8"/>
        <v>Rechazar H0</v>
      </c>
      <c r="U110" s="9" t="s">
        <v>102</v>
      </c>
      <c r="V110" s="9" t="s">
        <v>106</v>
      </c>
      <c r="W110">
        <f t="shared" si="9"/>
        <v>0.86436842105263145</v>
      </c>
      <c r="X110">
        <f t="shared" si="10"/>
        <v>0.89500000000000013</v>
      </c>
      <c r="Y110">
        <f t="shared" si="11"/>
        <v>-3.0631578947368676E-2</v>
      </c>
      <c r="Z110">
        <f t="shared" si="12"/>
        <v>19</v>
      </c>
      <c r="AA110">
        <f t="shared" si="13"/>
        <v>5</v>
      </c>
      <c r="AB110" s="18">
        <f t="shared" si="14"/>
        <v>4.4773918922925066E-2</v>
      </c>
      <c r="AC110" s="18">
        <f t="shared" si="15"/>
        <v>-0.6841388845166454</v>
      </c>
      <c r="AD110" s="19">
        <f t="shared" si="16"/>
        <v>4.2355410836332172</v>
      </c>
      <c r="AE110" s="3" t="str">
        <f t="shared" si="17"/>
        <v>No rechazar H0</v>
      </c>
    </row>
    <row r="111" spans="8:31" x14ac:dyDescent="0.3">
      <c r="H111" s="9" t="s">
        <v>102</v>
      </c>
      <c r="I111" s="9" t="s">
        <v>107</v>
      </c>
      <c r="J111">
        <f t="shared" si="0"/>
        <v>6.9194210526315771</v>
      </c>
      <c r="K111">
        <f t="shared" si="1"/>
        <v>5.9564999999999992</v>
      </c>
      <c r="L111">
        <f t="shared" si="2"/>
        <v>0.9629210526315779</v>
      </c>
      <c r="M111">
        <f t="shared" si="3"/>
        <v>19</v>
      </c>
      <c r="N111">
        <f t="shared" si="4"/>
        <v>6</v>
      </c>
      <c r="O111" s="18">
        <f t="shared" si="5"/>
        <v>0.30146992623319085</v>
      </c>
      <c r="P111" s="18">
        <f t="shared" si="6"/>
        <v>3.1940866031417876</v>
      </c>
      <c r="Q111" s="19">
        <f t="shared" si="7"/>
        <v>4.2340922113244019</v>
      </c>
      <c r="R111" s="3" t="str">
        <f t="shared" si="8"/>
        <v>No rechazar H0</v>
      </c>
      <c r="U111" s="9" t="s">
        <v>102</v>
      </c>
      <c r="V111" s="9" t="s">
        <v>107</v>
      </c>
      <c r="W111">
        <f t="shared" si="9"/>
        <v>0.86436842105263145</v>
      </c>
      <c r="X111">
        <f t="shared" si="10"/>
        <v>0.77166666666666661</v>
      </c>
      <c r="Y111">
        <f t="shared" si="11"/>
        <v>9.2701754385964841E-2</v>
      </c>
      <c r="Z111">
        <f t="shared" si="12"/>
        <v>19</v>
      </c>
      <c r="AA111">
        <f t="shared" si="13"/>
        <v>6</v>
      </c>
      <c r="AB111" s="18">
        <f t="shared" si="14"/>
        <v>4.1715635971135256E-2</v>
      </c>
      <c r="AC111" s="18">
        <f t="shared" si="15"/>
        <v>2.2222303994144772</v>
      </c>
      <c r="AD111" s="19">
        <f t="shared" si="16"/>
        <v>4.2355410836332172</v>
      </c>
      <c r="AE111" s="3" t="str">
        <f t="shared" si="17"/>
        <v>No rechazar H0</v>
      </c>
    </row>
    <row r="112" spans="8:31" x14ac:dyDescent="0.3">
      <c r="H112" s="20" t="s">
        <v>102</v>
      </c>
      <c r="I112" s="20" t="s">
        <v>108</v>
      </c>
      <c r="J112" s="21">
        <f t="shared" si="0"/>
        <v>6.9194210526315771</v>
      </c>
      <c r="K112" s="21">
        <f t="shared" si="1"/>
        <v>5.6415714285714289</v>
      </c>
      <c r="L112" s="21">
        <f t="shared" si="2"/>
        <v>1.2778496240601482</v>
      </c>
      <c r="M112" s="21">
        <f t="shared" si="3"/>
        <v>19</v>
      </c>
      <c r="N112" s="21">
        <f t="shared" si="4"/>
        <v>7</v>
      </c>
      <c r="O112" s="22">
        <f t="shared" si="5"/>
        <v>0.28463432341961759</v>
      </c>
      <c r="P112" s="22">
        <f t="shared" si="6"/>
        <v>4.4894431869915383</v>
      </c>
      <c r="Q112" s="23">
        <f t="shared" si="7"/>
        <v>4.2340922113244019</v>
      </c>
      <c r="R112" s="24" t="str">
        <f t="shared" si="8"/>
        <v>Rechazar H0</v>
      </c>
      <c r="U112" s="9" t="s">
        <v>102</v>
      </c>
      <c r="V112" s="9" t="s">
        <v>108</v>
      </c>
      <c r="W112">
        <f t="shared" si="9"/>
        <v>0.86436842105263145</v>
      </c>
      <c r="X112">
        <f t="shared" si="10"/>
        <v>0.82133333333333336</v>
      </c>
      <c r="Y112">
        <f t="shared" si="11"/>
        <v>4.3035087719298093E-2</v>
      </c>
      <c r="Z112">
        <f t="shared" si="12"/>
        <v>19</v>
      </c>
      <c r="AA112">
        <f t="shared" si="13"/>
        <v>6</v>
      </c>
      <c r="AB112" s="18">
        <f t="shared" si="14"/>
        <v>4.1715635971135256E-2</v>
      </c>
      <c r="AC112" s="18">
        <f t="shared" si="15"/>
        <v>1.0316296687667861</v>
      </c>
      <c r="AD112" s="19">
        <f t="shared" si="16"/>
        <v>4.2355410836332172</v>
      </c>
      <c r="AE112" s="3" t="str">
        <f t="shared" si="17"/>
        <v>No rechazar H0</v>
      </c>
    </row>
    <row r="113" spans="8:31" x14ac:dyDescent="0.3">
      <c r="H113" s="9" t="s">
        <v>103</v>
      </c>
      <c r="I113" s="9" t="s">
        <v>104</v>
      </c>
      <c r="J113">
        <f t="shared" si="0"/>
        <v>5.3634545454545455</v>
      </c>
      <c r="K113">
        <f t="shared" si="1"/>
        <v>4.7524999999999995</v>
      </c>
      <c r="L113">
        <f t="shared" si="2"/>
        <v>0.61095454545454597</v>
      </c>
      <c r="M113">
        <f t="shared" si="3"/>
        <v>11</v>
      </c>
      <c r="N113">
        <f t="shared" si="4"/>
        <v>2</v>
      </c>
      <c r="O113" s="18">
        <f t="shared" si="5"/>
        <v>0.49486501472431582</v>
      </c>
      <c r="P113" s="18">
        <f t="shared" si="6"/>
        <v>1.2345882761481985</v>
      </c>
      <c r="Q113" s="19">
        <f t="shared" si="7"/>
        <v>4.2340922113244019</v>
      </c>
      <c r="R113" s="3" t="str">
        <f t="shared" si="8"/>
        <v>No rechazar H0</v>
      </c>
      <c r="U113" s="9" t="s">
        <v>103</v>
      </c>
      <c r="V113" s="9" t="s">
        <v>104</v>
      </c>
      <c r="W113">
        <f t="shared" si="9"/>
        <v>0.76800000000000002</v>
      </c>
      <c r="X113">
        <f t="shared" si="10"/>
        <v>0.84149999999999991</v>
      </c>
      <c r="Y113">
        <f t="shared" si="11"/>
        <v>-7.3499999999999899E-2</v>
      </c>
      <c r="Z113">
        <f t="shared" si="12"/>
        <v>11</v>
      </c>
      <c r="AA113">
        <f t="shared" si="13"/>
        <v>2</v>
      </c>
      <c r="AB113" s="18">
        <f t="shared" si="14"/>
        <v>6.8476511295929229E-2</v>
      </c>
      <c r="AC113" s="18">
        <f t="shared" si="15"/>
        <v>-1.0733607569807562</v>
      </c>
      <c r="AD113" s="19">
        <f t="shared" si="16"/>
        <v>4.2355410836332172</v>
      </c>
      <c r="AE113" s="3" t="str">
        <f t="shared" si="17"/>
        <v>No rechazar H0</v>
      </c>
    </row>
    <row r="114" spans="8:31" x14ac:dyDescent="0.3">
      <c r="H114" s="9" t="s">
        <v>103</v>
      </c>
      <c r="I114" s="9" t="s">
        <v>105</v>
      </c>
      <c r="J114">
        <f t="shared" si="0"/>
        <v>5.3634545454545455</v>
      </c>
      <c r="K114">
        <f t="shared" si="1"/>
        <v>4.761571428571429</v>
      </c>
      <c r="L114">
        <f t="shared" si="2"/>
        <v>0.60188311688311646</v>
      </c>
      <c r="M114">
        <f t="shared" si="3"/>
        <v>11</v>
      </c>
      <c r="N114">
        <f t="shared" si="4"/>
        <v>14</v>
      </c>
      <c r="O114" s="18">
        <f t="shared" si="5"/>
        <v>0.25937974557983451</v>
      </c>
      <c r="P114" s="18">
        <f t="shared" si="6"/>
        <v>2.3204707658943353</v>
      </c>
      <c r="Q114" s="19">
        <f t="shared" si="7"/>
        <v>4.2340922113244019</v>
      </c>
      <c r="R114" s="3" t="str">
        <f t="shared" si="8"/>
        <v>No rechazar H0</v>
      </c>
      <c r="U114" s="9" t="s">
        <v>103</v>
      </c>
      <c r="V114" s="9" t="s">
        <v>105</v>
      </c>
      <c r="W114">
        <f t="shared" si="9"/>
        <v>0.76800000000000002</v>
      </c>
      <c r="X114">
        <f t="shared" si="10"/>
        <v>0.74371428571428566</v>
      </c>
      <c r="Y114">
        <f t="shared" si="11"/>
        <v>2.4285714285714355E-2</v>
      </c>
      <c r="Z114">
        <f t="shared" si="12"/>
        <v>11</v>
      </c>
      <c r="AA114">
        <f t="shared" si="13"/>
        <v>14</v>
      </c>
      <c r="AB114" s="18">
        <f t="shared" si="14"/>
        <v>3.5891444231569883E-2</v>
      </c>
      <c r="AC114" s="18">
        <f t="shared" si="15"/>
        <v>0.67664355128827047</v>
      </c>
      <c r="AD114" s="19">
        <f t="shared" si="16"/>
        <v>4.2355410836332172</v>
      </c>
      <c r="AE114" s="3" t="str">
        <f t="shared" si="17"/>
        <v>No rechazar H0</v>
      </c>
    </row>
    <row r="115" spans="8:31" x14ac:dyDescent="0.3">
      <c r="H115" s="9" t="s">
        <v>103</v>
      </c>
      <c r="I115" s="9" t="s">
        <v>106</v>
      </c>
      <c r="J115">
        <f t="shared" si="0"/>
        <v>5.3634545454545455</v>
      </c>
      <c r="K115">
        <f t="shared" si="1"/>
        <v>5.0113999999999992</v>
      </c>
      <c r="L115">
        <f t="shared" si="2"/>
        <v>0.35205454545454629</v>
      </c>
      <c r="M115">
        <f t="shared" si="3"/>
        <v>11</v>
      </c>
      <c r="N115">
        <f t="shared" si="4"/>
        <v>5</v>
      </c>
      <c r="O115" s="18">
        <f t="shared" si="5"/>
        <v>0.34722026371076181</v>
      </c>
      <c r="P115" s="18">
        <f t="shared" si="6"/>
        <v>1.0139228099538899</v>
      </c>
      <c r="Q115" s="19">
        <f t="shared" si="7"/>
        <v>4.2340922113244019</v>
      </c>
      <c r="R115" s="3" t="str">
        <f t="shared" si="8"/>
        <v>No rechazar H0</v>
      </c>
      <c r="U115" s="9" t="s">
        <v>103</v>
      </c>
      <c r="V115" s="9" t="s">
        <v>106</v>
      </c>
      <c r="W115">
        <f t="shared" si="9"/>
        <v>0.76800000000000002</v>
      </c>
      <c r="X115">
        <f t="shared" si="10"/>
        <v>0.89500000000000013</v>
      </c>
      <c r="Y115">
        <f t="shared" si="11"/>
        <v>-0.12700000000000011</v>
      </c>
      <c r="Z115">
        <f t="shared" si="12"/>
        <v>11</v>
      </c>
      <c r="AA115">
        <f t="shared" si="13"/>
        <v>5</v>
      </c>
      <c r="AB115" s="18">
        <f t="shared" si="14"/>
        <v>4.8046298693010477E-2</v>
      </c>
      <c r="AC115" s="18">
        <f t="shared" si="15"/>
        <v>-2.6432837378683534</v>
      </c>
      <c r="AD115" s="19">
        <f t="shared" si="16"/>
        <v>4.2355410836332172</v>
      </c>
      <c r="AE115" s="3" t="str">
        <f t="shared" si="17"/>
        <v>No rechazar H0</v>
      </c>
    </row>
    <row r="116" spans="8:31" x14ac:dyDescent="0.3">
      <c r="H116" s="9" t="s">
        <v>103</v>
      </c>
      <c r="I116" s="9" t="s">
        <v>107</v>
      </c>
      <c r="J116">
        <f t="shared" si="0"/>
        <v>5.3634545454545455</v>
      </c>
      <c r="K116">
        <f t="shared" si="1"/>
        <v>5.9564999999999992</v>
      </c>
      <c r="L116">
        <f t="shared" si="2"/>
        <v>-0.59304545454545377</v>
      </c>
      <c r="M116">
        <f t="shared" si="3"/>
        <v>11</v>
      </c>
      <c r="N116">
        <f t="shared" si="4"/>
        <v>6</v>
      </c>
      <c r="O116" s="18">
        <f t="shared" si="5"/>
        <v>0.32672239873487102</v>
      </c>
      <c r="P116" s="18">
        <f t="shared" si="6"/>
        <v>-1.8151355916883396</v>
      </c>
      <c r="Q116" s="19">
        <f t="shared" si="7"/>
        <v>4.2340922113244019</v>
      </c>
      <c r="R116" s="3" t="str">
        <f t="shared" si="8"/>
        <v>No rechazar H0</v>
      </c>
      <c r="U116" s="9" t="s">
        <v>103</v>
      </c>
      <c r="V116" s="9" t="s">
        <v>107</v>
      </c>
      <c r="W116">
        <f t="shared" si="9"/>
        <v>0.76800000000000002</v>
      </c>
      <c r="X116">
        <f t="shared" si="10"/>
        <v>0.77166666666666661</v>
      </c>
      <c r="Y116">
        <f t="shared" si="11"/>
        <v>-3.6666666666665959E-3</v>
      </c>
      <c r="Z116">
        <f t="shared" si="12"/>
        <v>11</v>
      </c>
      <c r="AA116">
        <f t="shared" si="13"/>
        <v>6</v>
      </c>
      <c r="AB116" s="18">
        <f t="shared" si="14"/>
        <v>4.5209924649987937E-2</v>
      </c>
      <c r="AC116" s="18">
        <f t="shared" si="15"/>
        <v>-8.1103135982943386E-2</v>
      </c>
      <c r="AD116" s="19">
        <f t="shared" si="16"/>
        <v>4.2355410836332172</v>
      </c>
      <c r="AE116" s="3" t="str">
        <f t="shared" si="17"/>
        <v>No rechazar H0</v>
      </c>
    </row>
    <row r="117" spans="8:31" x14ac:dyDescent="0.3">
      <c r="H117" s="9" t="s">
        <v>103</v>
      </c>
      <c r="I117" s="9" t="s">
        <v>108</v>
      </c>
      <c r="J117">
        <f t="shared" si="0"/>
        <v>5.3634545454545455</v>
      </c>
      <c r="K117">
        <f t="shared" si="1"/>
        <v>5.6415714285714289</v>
      </c>
      <c r="L117">
        <f t="shared" si="2"/>
        <v>-0.27811688311688343</v>
      </c>
      <c r="M117">
        <f t="shared" si="3"/>
        <v>11</v>
      </c>
      <c r="N117">
        <f t="shared" si="4"/>
        <v>7</v>
      </c>
      <c r="O117" s="18">
        <f t="shared" si="5"/>
        <v>0.31125569469580144</v>
      </c>
      <c r="P117" s="18">
        <f t="shared" si="6"/>
        <v>-0.89353187060141837</v>
      </c>
      <c r="Q117" s="19">
        <f t="shared" si="7"/>
        <v>4.2340922113244019</v>
      </c>
      <c r="R117" s="3" t="str">
        <f t="shared" si="8"/>
        <v>No rechazar H0</v>
      </c>
      <c r="U117" s="9" t="s">
        <v>103</v>
      </c>
      <c r="V117" s="9" t="s">
        <v>108</v>
      </c>
      <c r="W117">
        <f t="shared" si="9"/>
        <v>0.76800000000000002</v>
      </c>
      <c r="X117">
        <f t="shared" si="10"/>
        <v>0.82133333333333336</v>
      </c>
      <c r="Y117">
        <f t="shared" si="11"/>
        <v>-5.3333333333333344E-2</v>
      </c>
      <c r="Z117">
        <f t="shared" si="12"/>
        <v>11</v>
      </c>
      <c r="AA117">
        <f t="shared" si="13"/>
        <v>6</v>
      </c>
      <c r="AB117" s="18">
        <f t="shared" si="14"/>
        <v>4.5209924649987937E-2</v>
      </c>
      <c r="AC117" s="18">
        <f t="shared" si="15"/>
        <v>-1.1796819779337451</v>
      </c>
      <c r="AD117" s="19">
        <f t="shared" si="16"/>
        <v>4.2355410836332172</v>
      </c>
      <c r="AE117" s="3" t="str">
        <f t="shared" si="17"/>
        <v>No rechazar H0</v>
      </c>
    </row>
    <row r="118" spans="8:31" x14ac:dyDescent="0.3">
      <c r="H118" s="9" t="s">
        <v>104</v>
      </c>
      <c r="I118" s="9" t="s">
        <v>105</v>
      </c>
      <c r="J118">
        <f t="shared" si="0"/>
        <v>4.7524999999999995</v>
      </c>
      <c r="K118">
        <f t="shared" si="1"/>
        <v>4.761571428571429</v>
      </c>
      <c r="L118">
        <f t="shared" si="2"/>
        <v>-9.0714285714295073E-3</v>
      </c>
      <c r="M118">
        <f t="shared" si="3"/>
        <v>2</v>
      </c>
      <c r="N118">
        <f t="shared" si="4"/>
        <v>14</v>
      </c>
      <c r="O118" s="18">
        <f t="shared" si="5"/>
        <v>0.48663953857865899</v>
      </c>
      <c r="P118" s="18">
        <f t="shared" si="6"/>
        <v>-1.8640960818606455E-2</v>
      </c>
      <c r="Q118" s="19">
        <f t="shared" si="7"/>
        <v>4.2340922113244019</v>
      </c>
      <c r="R118" s="3" t="str">
        <f t="shared" si="8"/>
        <v>No rechazar H0</v>
      </c>
      <c r="U118" s="9" t="s">
        <v>104</v>
      </c>
      <c r="V118" s="9" t="s">
        <v>105</v>
      </c>
      <c r="W118">
        <f t="shared" si="9"/>
        <v>0.84149999999999991</v>
      </c>
      <c r="X118">
        <f t="shared" si="10"/>
        <v>0.74371428571428566</v>
      </c>
      <c r="Y118">
        <f t="shared" si="11"/>
        <v>9.7785714285714254E-2</v>
      </c>
      <c r="Z118">
        <f t="shared" si="12"/>
        <v>2</v>
      </c>
      <c r="AA118">
        <f t="shared" si="13"/>
        <v>14</v>
      </c>
      <c r="AB118" s="18">
        <f t="shared" si="14"/>
        <v>6.7338318266631642E-2</v>
      </c>
      <c r="AC118" s="18">
        <f t="shared" si="15"/>
        <v>1.452155575054958</v>
      </c>
      <c r="AD118" s="19">
        <f t="shared" si="16"/>
        <v>4.2355410836332172</v>
      </c>
      <c r="AE118" s="3" t="str">
        <f t="shared" si="17"/>
        <v>No rechazar H0</v>
      </c>
    </row>
    <row r="119" spans="8:31" x14ac:dyDescent="0.3">
      <c r="H119" s="9" t="s">
        <v>104</v>
      </c>
      <c r="I119" s="9" t="s">
        <v>106</v>
      </c>
      <c r="J119">
        <f t="shared" si="0"/>
        <v>4.7524999999999995</v>
      </c>
      <c r="K119">
        <f t="shared" si="1"/>
        <v>5.0113999999999992</v>
      </c>
      <c r="L119">
        <f t="shared" si="2"/>
        <v>-0.25889999999999969</v>
      </c>
      <c r="M119">
        <f t="shared" si="3"/>
        <v>2</v>
      </c>
      <c r="N119">
        <f t="shared" si="4"/>
        <v>5</v>
      </c>
      <c r="O119" s="18">
        <f t="shared" si="5"/>
        <v>0.5386112694906795</v>
      </c>
      <c r="P119" s="18">
        <f t="shared" si="6"/>
        <v>-0.48068062193503708</v>
      </c>
      <c r="Q119" s="19">
        <f t="shared" si="7"/>
        <v>4.2340922113244019</v>
      </c>
      <c r="R119" s="3" t="str">
        <f t="shared" si="8"/>
        <v>No rechazar H0</v>
      </c>
      <c r="U119" s="9" t="s">
        <v>104</v>
      </c>
      <c r="V119" s="9" t="s">
        <v>106</v>
      </c>
      <c r="W119">
        <f t="shared" si="9"/>
        <v>0.84149999999999991</v>
      </c>
      <c r="X119">
        <f t="shared" si="10"/>
        <v>0.89500000000000013</v>
      </c>
      <c r="Y119">
        <f t="shared" si="11"/>
        <v>-5.3500000000000214E-2</v>
      </c>
      <c r="Z119">
        <f t="shared" si="12"/>
        <v>2</v>
      </c>
      <c r="AA119">
        <f t="shared" si="13"/>
        <v>5</v>
      </c>
      <c r="AB119" s="18">
        <f t="shared" si="14"/>
        <v>7.4529860834757142E-2</v>
      </c>
      <c r="AC119" s="18">
        <f t="shared" si="15"/>
        <v>-0.71783308597096407</v>
      </c>
      <c r="AD119" s="19">
        <f t="shared" si="16"/>
        <v>4.2355410836332172</v>
      </c>
      <c r="AE119" s="3" t="str">
        <f t="shared" si="17"/>
        <v>No rechazar H0</v>
      </c>
    </row>
    <row r="120" spans="8:31" x14ac:dyDescent="0.3">
      <c r="H120" s="9" t="s">
        <v>104</v>
      </c>
      <c r="I120" s="9" t="s">
        <v>107</v>
      </c>
      <c r="J120">
        <f t="shared" si="0"/>
        <v>4.7524999999999995</v>
      </c>
      <c r="K120">
        <f t="shared" si="1"/>
        <v>5.9564999999999992</v>
      </c>
      <c r="L120">
        <f t="shared" si="2"/>
        <v>-1.2039999999999997</v>
      </c>
      <c r="M120">
        <f t="shared" si="3"/>
        <v>2</v>
      </c>
      <c r="N120">
        <f t="shared" si="4"/>
        <v>6</v>
      </c>
      <c r="O120" s="18">
        <f t="shared" si="5"/>
        <v>0.52563077718685614</v>
      </c>
      <c r="P120" s="18">
        <f t="shared" si="6"/>
        <v>-2.290581244963878</v>
      </c>
      <c r="Q120" s="19">
        <f t="shared" si="7"/>
        <v>4.2340922113244019</v>
      </c>
      <c r="R120" s="3" t="str">
        <f t="shared" si="8"/>
        <v>No rechazar H0</v>
      </c>
      <c r="U120" s="9" t="s">
        <v>104</v>
      </c>
      <c r="V120" s="9" t="s">
        <v>107</v>
      </c>
      <c r="W120">
        <f t="shared" si="9"/>
        <v>0.84149999999999991</v>
      </c>
      <c r="X120">
        <f t="shared" si="10"/>
        <v>0.77166666666666661</v>
      </c>
      <c r="Y120">
        <f t="shared" si="11"/>
        <v>6.9833333333333303E-2</v>
      </c>
      <c r="Z120">
        <f t="shared" si="12"/>
        <v>2</v>
      </c>
      <c r="AA120">
        <f t="shared" si="13"/>
        <v>6</v>
      </c>
      <c r="AB120" s="18">
        <f t="shared" si="14"/>
        <v>7.2733696625483513E-2</v>
      </c>
      <c r="AC120" s="18">
        <f t="shared" si="15"/>
        <v>0.96012352696598657</v>
      </c>
      <c r="AD120" s="19">
        <f t="shared" si="16"/>
        <v>4.2355410836332172</v>
      </c>
      <c r="AE120" s="3" t="str">
        <f t="shared" si="17"/>
        <v>No rechazar H0</v>
      </c>
    </row>
    <row r="121" spans="8:31" x14ac:dyDescent="0.3">
      <c r="H121" s="9" t="s">
        <v>104</v>
      </c>
      <c r="I121" s="9" t="s">
        <v>108</v>
      </c>
      <c r="J121">
        <f t="shared" si="0"/>
        <v>4.7524999999999995</v>
      </c>
      <c r="K121">
        <f t="shared" si="1"/>
        <v>5.6415714285714289</v>
      </c>
      <c r="L121">
        <f t="shared" si="2"/>
        <v>-0.8890714285714294</v>
      </c>
      <c r="M121">
        <f t="shared" si="3"/>
        <v>2</v>
      </c>
      <c r="N121">
        <f t="shared" si="4"/>
        <v>7</v>
      </c>
      <c r="O121" s="18">
        <f t="shared" si="5"/>
        <v>0.51615917658369337</v>
      </c>
      <c r="P121" s="18">
        <f t="shared" si="6"/>
        <v>-1.7224752923234519</v>
      </c>
      <c r="Q121" s="19">
        <f t="shared" si="7"/>
        <v>4.2340922113244019</v>
      </c>
      <c r="R121" s="3" t="str">
        <f t="shared" si="8"/>
        <v>No rechazar H0</v>
      </c>
      <c r="U121" s="9" t="s">
        <v>104</v>
      </c>
      <c r="V121" s="9" t="s">
        <v>108</v>
      </c>
      <c r="W121">
        <f t="shared" si="9"/>
        <v>0.84149999999999991</v>
      </c>
      <c r="X121">
        <f t="shared" si="10"/>
        <v>0.82133333333333336</v>
      </c>
      <c r="Y121">
        <f t="shared" si="11"/>
        <v>2.0166666666666555E-2</v>
      </c>
      <c r="Z121">
        <f t="shared" si="12"/>
        <v>2</v>
      </c>
      <c r="AA121">
        <f t="shared" si="13"/>
        <v>6</v>
      </c>
      <c r="AB121" s="18">
        <f t="shared" si="14"/>
        <v>7.2733696625483513E-2</v>
      </c>
      <c r="AC121" s="18">
        <f t="shared" si="15"/>
        <v>0.27726717604506868</v>
      </c>
      <c r="AD121" s="19">
        <f t="shared" si="16"/>
        <v>4.2355410836332172</v>
      </c>
      <c r="AE121" s="3" t="str">
        <f t="shared" si="17"/>
        <v>No rechazar H0</v>
      </c>
    </row>
    <row r="122" spans="8:31" x14ac:dyDescent="0.3">
      <c r="H122" s="9" t="s">
        <v>105</v>
      </c>
      <c r="I122" s="9" t="s">
        <v>106</v>
      </c>
      <c r="J122">
        <f t="shared" si="0"/>
        <v>4.761571428571429</v>
      </c>
      <c r="K122">
        <f t="shared" si="1"/>
        <v>5.0113999999999992</v>
      </c>
      <c r="L122">
        <f t="shared" si="2"/>
        <v>-0.24982857142857018</v>
      </c>
      <c r="M122">
        <f t="shared" si="3"/>
        <v>14</v>
      </c>
      <c r="N122">
        <f t="shared" si="4"/>
        <v>5</v>
      </c>
      <c r="O122" s="18">
        <f t="shared" si="5"/>
        <v>0.3353931562231463</v>
      </c>
      <c r="P122" s="18">
        <f t="shared" si="6"/>
        <v>-0.74488273476383149</v>
      </c>
      <c r="Q122" s="19">
        <f t="shared" si="7"/>
        <v>4.2340922113244019</v>
      </c>
      <c r="R122" s="3" t="str">
        <f t="shared" si="8"/>
        <v>No rechazar H0</v>
      </c>
      <c r="U122" s="9" t="s">
        <v>105</v>
      </c>
      <c r="V122" s="9" t="s">
        <v>106</v>
      </c>
      <c r="W122">
        <f t="shared" si="9"/>
        <v>0.74371428571428566</v>
      </c>
      <c r="X122">
        <f t="shared" si="10"/>
        <v>0.89500000000000013</v>
      </c>
      <c r="Y122">
        <f t="shared" si="11"/>
        <v>-0.15128571428571447</v>
      </c>
      <c r="Z122">
        <f t="shared" si="12"/>
        <v>14</v>
      </c>
      <c r="AA122">
        <f t="shared" si="13"/>
        <v>5</v>
      </c>
      <c r="AB122" s="18">
        <f t="shared" si="14"/>
        <v>4.6409733093550905E-2</v>
      </c>
      <c r="AC122" s="18">
        <f t="shared" si="15"/>
        <v>-3.2597841918366286</v>
      </c>
      <c r="AD122" s="19">
        <f t="shared" si="16"/>
        <v>4.2355410836332172</v>
      </c>
      <c r="AE122" s="3" t="str">
        <f t="shared" si="17"/>
        <v>No rechazar H0</v>
      </c>
    </row>
    <row r="123" spans="8:31" x14ac:dyDescent="0.3">
      <c r="H123" s="9" t="s">
        <v>105</v>
      </c>
      <c r="I123" s="9" t="s">
        <v>107</v>
      </c>
      <c r="J123">
        <f t="shared" si="0"/>
        <v>4.761571428571429</v>
      </c>
      <c r="K123">
        <f t="shared" si="1"/>
        <v>5.9564999999999992</v>
      </c>
      <c r="L123">
        <f t="shared" si="2"/>
        <v>-1.1949285714285702</v>
      </c>
      <c r="M123">
        <f t="shared" si="3"/>
        <v>14</v>
      </c>
      <c r="N123">
        <f t="shared" si="4"/>
        <v>6</v>
      </c>
      <c r="O123" s="18">
        <f t="shared" si="5"/>
        <v>0.31412447142020133</v>
      </c>
      <c r="P123" s="18">
        <f t="shared" si="6"/>
        <v>-3.8039970780567605</v>
      </c>
      <c r="Q123" s="19">
        <f t="shared" si="7"/>
        <v>4.2340922113244019</v>
      </c>
      <c r="R123" s="3" t="str">
        <f t="shared" si="8"/>
        <v>No rechazar H0</v>
      </c>
      <c r="U123" s="9" t="s">
        <v>105</v>
      </c>
      <c r="V123" s="9" t="s">
        <v>107</v>
      </c>
      <c r="W123">
        <f t="shared" si="9"/>
        <v>0.74371428571428566</v>
      </c>
      <c r="X123">
        <f t="shared" si="10"/>
        <v>0.77166666666666661</v>
      </c>
      <c r="Y123">
        <f t="shared" si="11"/>
        <v>-2.7952380952380951E-2</v>
      </c>
      <c r="Z123">
        <f t="shared" si="12"/>
        <v>14</v>
      </c>
      <c r="AA123">
        <f t="shared" si="13"/>
        <v>6</v>
      </c>
      <c r="AB123" s="18">
        <f t="shared" si="14"/>
        <v>4.3466697534713168E-2</v>
      </c>
      <c r="AC123" s="18">
        <f t="shared" si="15"/>
        <v>-0.64307579222133804</v>
      </c>
      <c r="AD123" s="19">
        <f t="shared" si="16"/>
        <v>4.2355410836332172</v>
      </c>
      <c r="AE123" s="3" t="str">
        <f t="shared" si="17"/>
        <v>No rechazar H0</v>
      </c>
    </row>
    <row r="124" spans="8:31" x14ac:dyDescent="0.3">
      <c r="H124" s="9" t="s">
        <v>105</v>
      </c>
      <c r="I124" s="9" t="s">
        <v>108</v>
      </c>
      <c r="J124">
        <f t="shared" si="0"/>
        <v>4.761571428571429</v>
      </c>
      <c r="K124">
        <f t="shared" si="1"/>
        <v>5.6415714285714289</v>
      </c>
      <c r="L124">
        <f t="shared" si="2"/>
        <v>-0.87999999999999989</v>
      </c>
      <c r="M124">
        <f t="shared" si="3"/>
        <v>14</v>
      </c>
      <c r="N124">
        <f t="shared" si="4"/>
        <v>7</v>
      </c>
      <c r="O124" s="18">
        <f t="shared" si="5"/>
        <v>0.29800463954529094</v>
      </c>
      <c r="P124" s="18">
        <f t="shared" si="6"/>
        <v>-2.9529741595390728</v>
      </c>
      <c r="Q124" s="19">
        <f t="shared" si="7"/>
        <v>4.2340922113244019</v>
      </c>
      <c r="R124" s="3" t="str">
        <f t="shared" si="8"/>
        <v>No rechazar H0</v>
      </c>
      <c r="U124" s="9" t="s">
        <v>105</v>
      </c>
      <c r="V124" s="9" t="s">
        <v>108</v>
      </c>
      <c r="W124">
        <f t="shared" si="9"/>
        <v>0.74371428571428566</v>
      </c>
      <c r="X124">
        <f t="shared" si="10"/>
        <v>0.82133333333333336</v>
      </c>
      <c r="Y124">
        <f t="shared" si="11"/>
        <v>-7.7619047619047699E-2</v>
      </c>
      <c r="Z124">
        <f t="shared" si="12"/>
        <v>14</v>
      </c>
      <c r="AA124">
        <f t="shared" si="13"/>
        <v>6</v>
      </c>
      <c r="AB124" s="18">
        <f t="shared" si="14"/>
        <v>4.3466697534713168E-2</v>
      </c>
      <c r="AC124" s="18">
        <f t="shared" si="15"/>
        <v>-1.7857130175822522</v>
      </c>
      <c r="AD124" s="19">
        <f t="shared" si="16"/>
        <v>4.2355410836332172</v>
      </c>
      <c r="AE124" s="3" t="str">
        <f t="shared" si="17"/>
        <v>No rechazar H0</v>
      </c>
    </row>
    <row r="125" spans="8:31" x14ac:dyDescent="0.3">
      <c r="H125" s="9" t="s">
        <v>106</v>
      </c>
      <c r="I125" s="9" t="s">
        <v>107</v>
      </c>
      <c r="J125">
        <f t="shared" si="0"/>
        <v>5.0113999999999992</v>
      </c>
      <c r="K125">
        <f t="shared" si="1"/>
        <v>5.9564999999999992</v>
      </c>
      <c r="L125">
        <f t="shared" si="2"/>
        <v>-0.94510000000000005</v>
      </c>
      <c r="M125">
        <f t="shared" si="3"/>
        <v>5</v>
      </c>
      <c r="N125">
        <f t="shared" si="4"/>
        <v>6</v>
      </c>
      <c r="O125" s="18">
        <f t="shared" si="5"/>
        <v>0.38981821745440803</v>
      </c>
      <c r="P125" s="18">
        <f t="shared" si="6"/>
        <v>-2.4244633977644621</v>
      </c>
      <c r="Q125" s="19">
        <f t="shared" si="7"/>
        <v>4.2340922113244019</v>
      </c>
      <c r="R125" s="3" t="str">
        <f t="shared" si="8"/>
        <v>No rechazar H0</v>
      </c>
      <c r="U125" s="9" t="s">
        <v>106</v>
      </c>
      <c r="V125" s="9" t="s">
        <v>107</v>
      </c>
      <c r="W125">
        <f t="shared" si="9"/>
        <v>0.89500000000000013</v>
      </c>
      <c r="X125">
        <f t="shared" si="10"/>
        <v>0.77166666666666661</v>
      </c>
      <c r="Y125">
        <f t="shared" si="11"/>
        <v>0.12333333333333352</v>
      </c>
      <c r="Z125">
        <f t="shared" si="12"/>
        <v>5</v>
      </c>
      <c r="AA125">
        <f t="shared" si="13"/>
        <v>6</v>
      </c>
      <c r="AB125" s="18">
        <f t="shared" si="14"/>
        <v>5.3940753087478581E-2</v>
      </c>
      <c r="AC125" s="18">
        <f t="shared" si="15"/>
        <v>2.2864592404432567</v>
      </c>
      <c r="AD125" s="19">
        <f t="shared" si="16"/>
        <v>4.2355410836332172</v>
      </c>
      <c r="AE125" s="3" t="str">
        <f t="shared" si="17"/>
        <v>No rechazar H0</v>
      </c>
    </row>
    <row r="126" spans="8:31" x14ac:dyDescent="0.3">
      <c r="H126" s="9" t="s">
        <v>106</v>
      </c>
      <c r="I126" s="9" t="s">
        <v>108</v>
      </c>
      <c r="J126">
        <f t="shared" si="0"/>
        <v>5.0113999999999992</v>
      </c>
      <c r="K126">
        <f t="shared" si="1"/>
        <v>5.6415714285714289</v>
      </c>
      <c r="L126">
        <f t="shared" si="2"/>
        <v>-0.63017142857142971</v>
      </c>
      <c r="M126">
        <f t="shared" si="3"/>
        <v>5</v>
      </c>
      <c r="N126">
        <f t="shared" si="4"/>
        <v>7</v>
      </c>
      <c r="O126" s="18">
        <f t="shared" si="5"/>
        <v>0.37694936570424159</v>
      </c>
      <c r="P126" s="18">
        <f t="shared" si="6"/>
        <v>-1.6717667833028502</v>
      </c>
      <c r="Q126" s="19">
        <f t="shared" si="7"/>
        <v>4.2340922113244019</v>
      </c>
      <c r="R126" s="3" t="str">
        <f t="shared" si="8"/>
        <v>No rechazar H0</v>
      </c>
      <c r="U126" s="9" t="s">
        <v>106</v>
      </c>
      <c r="V126" s="9" t="s">
        <v>108</v>
      </c>
      <c r="W126">
        <f t="shared" si="9"/>
        <v>0.89500000000000013</v>
      </c>
      <c r="X126">
        <f t="shared" si="10"/>
        <v>0.82133333333333336</v>
      </c>
      <c r="Y126">
        <f t="shared" si="11"/>
        <v>7.3666666666666769E-2</v>
      </c>
      <c r="Z126">
        <f t="shared" si="12"/>
        <v>5</v>
      </c>
      <c r="AA126">
        <f t="shared" si="13"/>
        <v>6</v>
      </c>
      <c r="AB126" s="18">
        <f t="shared" si="14"/>
        <v>5.3940753087478581E-2</v>
      </c>
      <c r="AC126" s="18">
        <f t="shared" si="15"/>
        <v>1.3656959246971883</v>
      </c>
      <c r="AD126" s="19">
        <f t="shared" si="16"/>
        <v>4.2355410836332172</v>
      </c>
      <c r="AE126" s="3" t="str">
        <f t="shared" si="17"/>
        <v>No rechazar H0</v>
      </c>
    </row>
    <row r="127" spans="8:31" x14ac:dyDescent="0.3">
      <c r="H127" s="9" t="s">
        <v>107</v>
      </c>
      <c r="I127" s="9" t="s">
        <v>108</v>
      </c>
      <c r="J127">
        <f t="shared" si="0"/>
        <v>5.9564999999999992</v>
      </c>
      <c r="K127">
        <f t="shared" si="1"/>
        <v>5.6415714285714289</v>
      </c>
      <c r="L127">
        <f t="shared" si="2"/>
        <v>0.31492857142857034</v>
      </c>
      <c r="M127">
        <f t="shared" si="3"/>
        <v>6</v>
      </c>
      <c r="N127">
        <f t="shared" si="4"/>
        <v>7</v>
      </c>
      <c r="O127" s="18">
        <f t="shared" si="5"/>
        <v>0.35815700273557011</v>
      </c>
      <c r="P127" s="18">
        <f t="shared" si="6"/>
        <v>0.87930312411365685</v>
      </c>
      <c r="Q127" s="19">
        <f t="shared" si="7"/>
        <v>4.2340922113244019</v>
      </c>
      <c r="R127" s="3" t="str">
        <f t="shared" si="8"/>
        <v>No rechazar H0</v>
      </c>
      <c r="U127" s="9" t="s">
        <v>107</v>
      </c>
      <c r="V127" s="9" t="s">
        <v>108</v>
      </c>
      <c r="W127">
        <f t="shared" si="9"/>
        <v>0.77166666666666661</v>
      </c>
      <c r="X127">
        <f t="shared" si="10"/>
        <v>0.82133333333333336</v>
      </c>
      <c r="Y127">
        <f t="shared" si="11"/>
        <v>-4.9666666666666748E-2</v>
      </c>
      <c r="Z127">
        <f t="shared" si="12"/>
        <v>6</v>
      </c>
      <c r="AA127">
        <f t="shared" si="13"/>
        <v>6</v>
      </c>
      <c r="AB127" s="18">
        <f t="shared" si="14"/>
        <v>5.1430490104644504E-2</v>
      </c>
      <c r="AC127" s="18">
        <f t="shared" si="15"/>
        <v>-0.96570471262496349</v>
      </c>
      <c r="AD127" s="19">
        <f t="shared" si="16"/>
        <v>4.2355410836332172</v>
      </c>
      <c r="AE127" s="3" t="str">
        <f t="shared" si="17"/>
        <v>No rechazar H0</v>
      </c>
    </row>
    <row r="131" spans="1:14" x14ac:dyDescent="0.3">
      <c r="H131" s="43" t="s">
        <v>99</v>
      </c>
      <c r="J131" s="48" t="s">
        <v>104</v>
      </c>
      <c r="K131" s="49"/>
      <c r="L131" s="49"/>
      <c r="M131" s="49"/>
      <c r="N131" s="49"/>
    </row>
    <row r="132" spans="1:14" x14ac:dyDescent="0.3">
      <c r="H132" s="32" t="s">
        <v>100</v>
      </c>
      <c r="J132" s="50" t="s">
        <v>99</v>
      </c>
      <c r="K132" s="49"/>
      <c r="L132" s="49"/>
      <c r="M132" s="49"/>
      <c r="N132" s="49"/>
    </row>
    <row r="133" spans="1:14" x14ac:dyDescent="0.3">
      <c r="D133" s="4"/>
      <c r="H133" s="32" t="s">
        <v>101</v>
      </c>
      <c r="J133" s="50" t="s">
        <v>100</v>
      </c>
      <c r="K133" s="49"/>
      <c r="L133" s="49"/>
      <c r="M133" s="49"/>
      <c r="N133" s="49"/>
    </row>
    <row r="134" spans="1:14" x14ac:dyDescent="0.3">
      <c r="D134" s="4"/>
      <c r="H134" s="32" t="s">
        <v>102</v>
      </c>
      <c r="J134" s="50" t="s">
        <v>101</v>
      </c>
      <c r="K134" s="49"/>
      <c r="L134" s="49"/>
      <c r="M134" s="49"/>
      <c r="N134" s="49"/>
    </row>
    <row r="135" spans="1:14" x14ac:dyDescent="0.3">
      <c r="D135" s="4"/>
      <c r="H135" s="32" t="s">
        <v>103</v>
      </c>
      <c r="J135" s="50" t="s">
        <v>103</v>
      </c>
      <c r="K135" s="49"/>
      <c r="L135" s="49"/>
      <c r="M135" s="49"/>
      <c r="N135" s="49"/>
    </row>
    <row r="136" spans="1:14" x14ac:dyDescent="0.3">
      <c r="H136" s="32" t="s">
        <v>104</v>
      </c>
      <c r="J136" s="50" t="s">
        <v>105</v>
      </c>
      <c r="K136" s="49"/>
      <c r="L136" s="49"/>
      <c r="M136" s="49"/>
      <c r="N136" s="49"/>
    </row>
    <row r="137" spans="1:14" x14ac:dyDescent="0.3">
      <c r="H137" s="32" t="s">
        <v>106</v>
      </c>
      <c r="J137" s="50" t="s">
        <v>106</v>
      </c>
      <c r="K137" s="49"/>
      <c r="L137" s="49"/>
      <c r="M137" s="49"/>
      <c r="N137" s="49"/>
    </row>
    <row r="138" spans="1:14" x14ac:dyDescent="0.3">
      <c r="H138" s="32" t="s">
        <v>107</v>
      </c>
      <c r="J138" s="50" t="s">
        <v>107</v>
      </c>
      <c r="K138" s="49"/>
      <c r="L138" s="49"/>
      <c r="M138" s="49"/>
      <c r="N138" s="49"/>
    </row>
    <row r="139" spans="1:14" x14ac:dyDescent="0.3">
      <c r="H139" s="32" t="s">
        <v>108</v>
      </c>
      <c r="J139" s="50" t="s">
        <v>108</v>
      </c>
      <c r="K139" s="49"/>
      <c r="L139" s="49"/>
      <c r="M139" s="49"/>
      <c r="N139" s="49"/>
    </row>
    <row r="143" spans="1:14" x14ac:dyDescent="0.3">
      <c r="H143" s="31" t="s">
        <v>100</v>
      </c>
      <c r="J143" s="33" t="s">
        <v>105</v>
      </c>
      <c r="K143" s="34"/>
      <c r="L143" s="34"/>
      <c r="M143" s="34"/>
      <c r="N143" s="34"/>
    </row>
    <row r="144" spans="1:14" x14ac:dyDescent="0.3">
      <c r="A144" s="1" t="s">
        <v>99</v>
      </c>
      <c r="H144" s="32" t="s">
        <v>99</v>
      </c>
      <c r="J144" s="35" t="s">
        <v>100</v>
      </c>
      <c r="K144" s="34"/>
      <c r="L144" s="34"/>
      <c r="M144" s="34"/>
      <c r="N144" s="34"/>
    </row>
    <row r="145" spans="1:14" x14ac:dyDescent="0.3">
      <c r="A145" s="39" t="s">
        <v>4</v>
      </c>
      <c r="H145" s="32" t="s">
        <v>103</v>
      </c>
      <c r="J145" s="35" t="s">
        <v>103</v>
      </c>
      <c r="K145" s="34"/>
      <c r="L145" s="34"/>
      <c r="M145" s="34"/>
      <c r="N145" s="34"/>
    </row>
    <row r="146" spans="1:14" x14ac:dyDescent="0.3">
      <c r="A146" s="39" t="s">
        <v>13</v>
      </c>
      <c r="H146" s="32" t="s">
        <v>104</v>
      </c>
      <c r="J146" s="35" t="s">
        <v>104</v>
      </c>
      <c r="K146" s="34"/>
      <c r="L146" s="34"/>
      <c r="M146" s="34"/>
      <c r="N146" s="34"/>
    </row>
    <row r="147" spans="1:14" x14ac:dyDescent="0.3">
      <c r="A147" s="39" t="s">
        <v>15</v>
      </c>
      <c r="H147" s="32" t="s">
        <v>105</v>
      </c>
      <c r="J147" s="35" t="s">
        <v>106</v>
      </c>
      <c r="K147" s="34"/>
      <c r="L147" s="34"/>
      <c r="M147" s="34"/>
      <c r="N147" s="34"/>
    </row>
    <row r="148" spans="1:14" x14ac:dyDescent="0.3">
      <c r="A148" s="39" t="s">
        <v>22</v>
      </c>
      <c r="H148" s="32" t="s">
        <v>106</v>
      </c>
      <c r="J148" s="35" t="s">
        <v>107</v>
      </c>
      <c r="K148" s="34"/>
      <c r="L148" s="34"/>
      <c r="M148" s="34"/>
      <c r="N148" s="34"/>
    </row>
    <row r="149" spans="1:14" x14ac:dyDescent="0.3">
      <c r="A149" s="39" t="s">
        <v>24</v>
      </c>
      <c r="H149" s="32" t="s">
        <v>107</v>
      </c>
      <c r="J149" s="35" t="s">
        <v>108</v>
      </c>
      <c r="K149" s="34"/>
      <c r="L149" s="34"/>
      <c r="M149" s="34"/>
      <c r="N149" s="34"/>
    </row>
    <row r="150" spans="1:14" x14ac:dyDescent="0.3">
      <c r="A150" s="39" t="s">
        <v>30</v>
      </c>
      <c r="H150" s="32" t="s">
        <v>108</v>
      </c>
    </row>
    <row r="151" spans="1:14" x14ac:dyDescent="0.3">
      <c r="A151" s="39" t="s">
        <v>39</v>
      </c>
      <c r="H151" s="32" t="s">
        <v>101</v>
      </c>
    </row>
    <row r="152" spans="1:14" x14ac:dyDescent="0.3">
      <c r="A152" s="39" t="s">
        <v>52</v>
      </c>
    </row>
    <row r="153" spans="1:14" x14ac:dyDescent="0.3">
      <c r="A153" s="39" t="s">
        <v>55</v>
      </c>
      <c r="H153" s="44" t="s">
        <v>101</v>
      </c>
      <c r="J153" s="31" t="s">
        <v>106</v>
      </c>
      <c r="K153" s="46"/>
      <c r="L153" s="46"/>
      <c r="M153" s="46"/>
      <c r="N153" s="46"/>
    </row>
    <row r="154" spans="1:14" x14ac:dyDescent="0.3">
      <c r="A154" s="39" t="s">
        <v>56</v>
      </c>
      <c r="H154" s="45" t="s">
        <v>99</v>
      </c>
      <c r="J154" s="32" t="s">
        <v>99</v>
      </c>
      <c r="K154" s="46"/>
      <c r="L154" s="46"/>
      <c r="M154" s="46"/>
      <c r="N154" s="46"/>
    </row>
    <row r="155" spans="1:14" x14ac:dyDescent="0.3">
      <c r="A155" s="39" t="s">
        <v>62</v>
      </c>
      <c r="H155" s="45" t="s">
        <v>100</v>
      </c>
      <c r="J155" s="32" t="s">
        <v>100</v>
      </c>
      <c r="K155" s="46"/>
      <c r="L155" s="46"/>
      <c r="M155" s="46"/>
      <c r="N155" s="46"/>
    </row>
    <row r="156" spans="1:14" x14ac:dyDescent="0.3">
      <c r="A156" s="39" t="s">
        <v>69</v>
      </c>
      <c r="H156" s="45" t="s">
        <v>104</v>
      </c>
      <c r="J156" s="32" t="s">
        <v>103</v>
      </c>
      <c r="K156" s="46"/>
      <c r="L156" s="46"/>
      <c r="M156" s="46"/>
      <c r="N156" s="46"/>
    </row>
    <row r="157" spans="1:14" x14ac:dyDescent="0.3">
      <c r="A157" s="39" t="s">
        <v>72</v>
      </c>
      <c r="H157" s="45" t="s">
        <v>107</v>
      </c>
      <c r="J157" s="32" t="s">
        <v>107</v>
      </c>
      <c r="K157" s="46"/>
      <c r="L157" s="46"/>
      <c r="M157" s="46"/>
      <c r="N157" s="46"/>
    </row>
    <row r="158" spans="1:14" x14ac:dyDescent="0.3">
      <c r="A158" s="39" t="s">
        <v>76</v>
      </c>
      <c r="H158" s="45" t="s">
        <v>108</v>
      </c>
      <c r="J158" s="32" t="s">
        <v>108</v>
      </c>
      <c r="K158" s="46"/>
      <c r="L158" s="46"/>
      <c r="M158" s="46"/>
      <c r="N158" s="46"/>
    </row>
    <row r="159" spans="1:14" x14ac:dyDescent="0.3">
      <c r="A159" s="39" t="s">
        <v>77</v>
      </c>
      <c r="J159" s="32" t="s">
        <v>104</v>
      </c>
      <c r="K159" s="46"/>
      <c r="L159" s="46"/>
      <c r="M159" s="46"/>
      <c r="N159" s="46"/>
    </row>
    <row r="160" spans="1:14" x14ac:dyDescent="0.3">
      <c r="A160" s="39" t="s">
        <v>78</v>
      </c>
      <c r="H160" s="30" t="s">
        <v>102</v>
      </c>
      <c r="J160" s="32" t="s">
        <v>105</v>
      </c>
      <c r="K160" s="46"/>
      <c r="L160" s="46"/>
      <c r="M160" s="46"/>
      <c r="N160" s="46"/>
    </row>
    <row r="161" spans="1:14" x14ac:dyDescent="0.3">
      <c r="A161" s="1" t="s">
        <v>108</v>
      </c>
      <c r="H161" s="32" t="s">
        <v>99</v>
      </c>
    </row>
    <row r="162" spans="1:14" x14ac:dyDescent="0.3">
      <c r="A162" s="39" t="s">
        <v>34</v>
      </c>
      <c r="H162" s="20" t="s">
        <v>101</v>
      </c>
    </row>
    <row r="163" spans="1:14" x14ac:dyDescent="0.3">
      <c r="A163" s="39" t="s">
        <v>50</v>
      </c>
      <c r="H163" s="20" t="s">
        <v>107</v>
      </c>
      <c r="J163" s="31" t="s">
        <v>107</v>
      </c>
      <c r="K163" s="46"/>
      <c r="L163" s="46"/>
      <c r="M163" s="46"/>
      <c r="N163" s="46"/>
    </row>
    <row r="164" spans="1:14" x14ac:dyDescent="0.3">
      <c r="A164" s="39" t="s">
        <v>53</v>
      </c>
      <c r="J164" s="32" t="s">
        <v>108</v>
      </c>
      <c r="K164" s="46"/>
      <c r="L164" s="46"/>
      <c r="M164" s="46"/>
      <c r="N164" s="46"/>
    </row>
    <row r="165" spans="1:14" x14ac:dyDescent="0.3">
      <c r="A165" s="39" t="s">
        <v>60</v>
      </c>
      <c r="H165" s="33" t="s">
        <v>103</v>
      </c>
      <c r="J165" s="32" t="s">
        <v>105</v>
      </c>
      <c r="K165" s="46"/>
      <c r="L165" s="46"/>
      <c r="M165" s="46"/>
      <c r="N165" s="46"/>
    </row>
    <row r="166" spans="1:14" x14ac:dyDescent="0.3">
      <c r="A166" s="39" t="s">
        <v>74</v>
      </c>
      <c r="H166" s="35" t="s">
        <v>99</v>
      </c>
      <c r="J166" s="32" t="s">
        <v>104</v>
      </c>
      <c r="K166" s="46"/>
      <c r="L166" s="46"/>
      <c r="M166" s="46"/>
      <c r="N166" s="46"/>
    </row>
    <row r="167" spans="1:14" x14ac:dyDescent="0.3">
      <c r="A167" s="39" t="s">
        <v>85</v>
      </c>
      <c r="H167" s="35" t="s">
        <v>100</v>
      </c>
      <c r="J167" s="32" t="s">
        <v>103</v>
      </c>
      <c r="K167" s="46"/>
      <c r="L167" s="46"/>
      <c r="M167" s="46"/>
      <c r="N167" s="46"/>
    </row>
    <row r="168" spans="1:14" x14ac:dyDescent="0.3">
      <c r="A168" s="39" t="s">
        <v>91</v>
      </c>
      <c r="H168" s="35" t="s">
        <v>104</v>
      </c>
      <c r="J168" s="32" t="s">
        <v>102</v>
      </c>
      <c r="K168" s="46"/>
      <c r="L168" s="46"/>
      <c r="M168" s="46"/>
      <c r="N168" s="46"/>
    </row>
    <row r="169" spans="1:14" x14ac:dyDescent="0.3">
      <c r="A169" s="1" t="s">
        <v>107</v>
      </c>
      <c r="H169" s="35" t="s">
        <v>105</v>
      </c>
      <c r="J169" s="32" t="s">
        <v>101</v>
      </c>
      <c r="K169" s="46"/>
      <c r="L169" s="46"/>
      <c r="M169" s="46"/>
      <c r="N169" s="46"/>
    </row>
    <row r="170" spans="1:14" x14ac:dyDescent="0.3">
      <c r="A170" s="47" t="s">
        <v>20</v>
      </c>
      <c r="H170" s="35" t="s">
        <v>106</v>
      </c>
      <c r="J170" s="32" t="s">
        <v>100</v>
      </c>
      <c r="K170" s="46"/>
      <c r="L170" s="46"/>
      <c r="M170" s="46"/>
      <c r="N170" s="46"/>
    </row>
    <row r="171" spans="1:14" x14ac:dyDescent="0.3">
      <c r="A171" s="47" t="s">
        <v>38</v>
      </c>
      <c r="H171" s="35" t="s">
        <v>107</v>
      </c>
      <c r="J171" s="32" t="s">
        <v>99</v>
      </c>
      <c r="K171" s="46"/>
      <c r="L171" s="46"/>
      <c r="M171" s="46"/>
      <c r="N171" s="46"/>
    </row>
    <row r="172" spans="1:14" x14ac:dyDescent="0.3">
      <c r="A172" s="47" t="s">
        <v>48</v>
      </c>
      <c r="H172" s="35" t="s">
        <v>108</v>
      </c>
    </row>
    <row r="173" spans="1:14" x14ac:dyDescent="0.3">
      <c r="A173" s="47" t="s">
        <v>61</v>
      </c>
    </row>
    <row r="174" spans="1:14" x14ac:dyDescent="0.3">
      <c r="A174" s="47" t="s">
        <v>80</v>
      </c>
    </row>
    <row r="175" spans="1:14" x14ac:dyDescent="0.3">
      <c r="A175" s="47" t="s">
        <v>84</v>
      </c>
      <c r="H175" s="31" t="s">
        <v>108</v>
      </c>
    </row>
    <row r="176" spans="1:14" x14ac:dyDescent="0.3">
      <c r="A176" s="1" t="s">
        <v>100</v>
      </c>
      <c r="H176" s="32" t="s">
        <v>106</v>
      </c>
    </row>
    <row r="177" spans="1:8" x14ac:dyDescent="0.3">
      <c r="A177" s="39" t="s">
        <v>5</v>
      </c>
      <c r="H177" s="32" t="s">
        <v>107</v>
      </c>
    </row>
    <row r="178" spans="1:8" x14ac:dyDescent="0.3">
      <c r="A178" s="39" t="s">
        <v>12</v>
      </c>
      <c r="H178" s="32" t="s">
        <v>105</v>
      </c>
    </row>
    <row r="179" spans="1:8" x14ac:dyDescent="0.3">
      <c r="A179" s="39" t="s">
        <v>14</v>
      </c>
      <c r="H179" s="32" t="s">
        <v>104</v>
      </c>
    </row>
    <row r="180" spans="1:8" x14ac:dyDescent="0.3">
      <c r="A180" s="39" t="s">
        <v>19</v>
      </c>
      <c r="H180" s="32" t="s">
        <v>103</v>
      </c>
    </row>
    <row r="181" spans="1:8" x14ac:dyDescent="0.3">
      <c r="A181" s="39" t="s">
        <v>21</v>
      </c>
      <c r="H181" s="32" t="s">
        <v>101</v>
      </c>
    </row>
    <row r="182" spans="1:8" x14ac:dyDescent="0.3">
      <c r="A182" s="39" t="s">
        <v>26</v>
      </c>
      <c r="H182" s="32" t="s">
        <v>100</v>
      </c>
    </row>
    <row r="183" spans="1:8" x14ac:dyDescent="0.3">
      <c r="A183" s="39" t="s">
        <v>27</v>
      </c>
      <c r="H183" s="32" t="s">
        <v>99</v>
      </c>
    </row>
    <row r="184" spans="1:8" x14ac:dyDescent="0.3">
      <c r="A184" s="39" t="s">
        <v>29</v>
      </c>
    </row>
    <row r="185" spans="1:8" x14ac:dyDescent="0.3">
      <c r="A185" s="39" t="s">
        <v>59</v>
      </c>
    </row>
    <row r="186" spans="1:8" x14ac:dyDescent="0.3">
      <c r="A186" s="39" t="s">
        <v>95</v>
      </c>
    </row>
    <row r="187" spans="1:8" x14ac:dyDescent="0.3">
      <c r="A187" s="39" t="s">
        <v>96</v>
      </c>
    </row>
    <row r="188" spans="1:8" x14ac:dyDescent="0.3">
      <c r="A188" s="1" t="s">
        <v>103</v>
      </c>
    </row>
    <row r="189" spans="1:8" ht="23.4" x14ac:dyDescent="0.45">
      <c r="A189" s="42" t="s">
        <v>8</v>
      </c>
      <c r="H189" s="40"/>
    </row>
    <row r="190" spans="1:8" x14ac:dyDescent="0.3">
      <c r="A190" s="42" t="s">
        <v>28</v>
      </c>
    </row>
    <row r="191" spans="1:8" x14ac:dyDescent="0.3">
      <c r="A191" s="42" t="s">
        <v>42</v>
      </c>
    </row>
    <row r="192" spans="1:8" x14ac:dyDescent="0.3">
      <c r="A192" s="42" t="s">
        <v>43</v>
      </c>
    </row>
    <row r="193" spans="1:3" x14ac:dyDescent="0.3">
      <c r="A193" s="42" t="s">
        <v>45</v>
      </c>
    </row>
    <row r="194" spans="1:3" x14ac:dyDescent="0.3">
      <c r="A194" s="42" t="s">
        <v>49</v>
      </c>
    </row>
    <row r="195" spans="1:3" x14ac:dyDescent="0.3">
      <c r="A195" s="42" t="s">
        <v>63</v>
      </c>
    </row>
    <row r="196" spans="1:3" x14ac:dyDescent="0.3">
      <c r="A196" s="42" t="s">
        <v>75</v>
      </c>
    </row>
    <row r="197" spans="1:3" x14ac:dyDescent="0.3">
      <c r="A197" s="42" t="s">
        <v>88</v>
      </c>
    </row>
    <row r="198" spans="1:3" x14ac:dyDescent="0.3">
      <c r="A198" s="42" t="s">
        <v>89</v>
      </c>
    </row>
    <row r="199" spans="1:3" x14ac:dyDescent="0.3">
      <c r="A199" s="42" t="s">
        <v>92</v>
      </c>
      <c r="C199" t="s">
        <v>152</v>
      </c>
    </row>
    <row r="200" spans="1:3" x14ac:dyDescent="0.3">
      <c r="A200" s="1" t="s">
        <v>101</v>
      </c>
    </row>
    <row r="201" spans="1:3" x14ac:dyDescent="0.3">
      <c r="A201" s="41" t="s">
        <v>6</v>
      </c>
    </row>
    <row r="202" spans="1:3" x14ac:dyDescent="0.3">
      <c r="A202" s="41" t="s">
        <v>18</v>
      </c>
    </row>
    <row r="203" spans="1:3" x14ac:dyDescent="0.3">
      <c r="A203" s="41" t="s">
        <v>67</v>
      </c>
    </row>
    <row r="204" spans="1:3" x14ac:dyDescent="0.3">
      <c r="A204" s="41" t="s">
        <v>94</v>
      </c>
    </row>
    <row r="205" spans="1:3" x14ac:dyDescent="0.3">
      <c r="A205" s="1" t="s">
        <v>104</v>
      </c>
    </row>
    <row r="206" spans="1:3" x14ac:dyDescent="0.3">
      <c r="A206" s="39" t="s">
        <v>9</v>
      </c>
    </row>
    <row r="207" spans="1:3" x14ac:dyDescent="0.3">
      <c r="A207" s="39" t="s">
        <v>41</v>
      </c>
    </row>
    <row r="208" spans="1:3" x14ac:dyDescent="0.3">
      <c r="A208" s="1" t="s">
        <v>106</v>
      </c>
    </row>
    <row r="209" spans="1:1" x14ac:dyDescent="0.3">
      <c r="A209" s="39" t="s">
        <v>16</v>
      </c>
    </row>
    <row r="210" spans="1:1" x14ac:dyDescent="0.3">
      <c r="A210" s="39" t="s">
        <v>54</v>
      </c>
    </row>
    <row r="211" spans="1:1" x14ac:dyDescent="0.3">
      <c r="A211" s="39" t="s">
        <v>64</v>
      </c>
    </row>
    <row r="212" spans="1:1" x14ac:dyDescent="0.3">
      <c r="A212" s="39" t="s">
        <v>71</v>
      </c>
    </row>
    <row r="213" spans="1:1" x14ac:dyDescent="0.3">
      <c r="A213" s="39" t="s">
        <v>87</v>
      </c>
    </row>
    <row r="214" spans="1:1" x14ac:dyDescent="0.3">
      <c r="A214" s="1" t="s">
        <v>105</v>
      </c>
    </row>
    <row r="215" spans="1:1" x14ac:dyDescent="0.3">
      <c r="A215" s="42" t="s">
        <v>11</v>
      </c>
    </row>
    <row r="216" spans="1:1" x14ac:dyDescent="0.3">
      <c r="A216" s="42" t="s">
        <v>17</v>
      </c>
    </row>
    <row r="217" spans="1:1" x14ac:dyDescent="0.3">
      <c r="A217" s="42" t="s">
        <v>31</v>
      </c>
    </row>
    <row r="218" spans="1:1" x14ac:dyDescent="0.3">
      <c r="A218" s="42" t="s">
        <v>36</v>
      </c>
    </row>
    <row r="219" spans="1:1" x14ac:dyDescent="0.3">
      <c r="A219" s="42" t="s">
        <v>47</v>
      </c>
    </row>
    <row r="220" spans="1:1" x14ac:dyDescent="0.3">
      <c r="A220" s="42" t="s">
        <v>51</v>
      </c>
    </row>
    <row r="221" spans="1:1" x14ac:dyDescent="0.3">
      <c r="A221" s="42" t="s">
        <v>58</v>
      </c>
    </row>
    <row r="222" spans="1:1" x14ac:dyDescent="0.3">
      <c r="A222" s="42" t="s">
        <v>65</v>
      </c>
    </row>
    <row r="223" spans="1:1" x14ac:dyDescent="0.3">
      <c r="A223" s="42" t="s">
        <v>68</v>
      </c>
    </row>
    <row r="224" spans="1:1" x14ac:dyDescent="0.3">
      <c r="A224" s="42" t="s">
        <v>79</v>
      </c>
    </row>
    <row r="225" spans="1:1" x14ac:dyDescent="0.3">
      <c r="A225" s="42" t="s">
        <v>86</v>
      </c>
    </row>
    <row r="226" spans="1:1" x14ac:dyDescent="0.3">
      <c r="A226" s="42" t="s">
        <v>90</v>
      </c>
    </row>
    <row r="227" spans="1:1" x14ac:dyDescent="0.3">
      <c r="A227" s="42" t="s">
        <v>97</v>
      </c>
    </row>
    <row r="228" spans="1:1" x14ac:dyDescent="0.3">
      <c r="A228" s="42" t="s">
        <v>98</v>
      </c>
    </row>
    <row r="229" spans="1:1" x14ac:dyDescent="0.3">
      <c r="A229" s="1" t="s">
        <v>102</v>
      </c>
    </row>
    <row r="230" spans="1:1" x14ac:dyDescent="0.3">
      <c r="A230" s="41" t="s">
        <v>7</v>
      </c>
    </row>
    <row r="231" spans="1:1" x14ac:dyDescent="0.3">
      <c r="A231" s="41" t="s">
        <v>10</v>
      </c>
    </row>
    <row r="232" spans="1:1" x14ac:dyDescent="0.3">
      <c r="A232" s="41" t="s">
        <v>23</v>
      </c>
    </row>
    <row r="233" spans="1:1" x14ac:dyDescent="0.3">
      <c r="A233" s="41" t="s">
        <v>25</v>
      </c>
    </row>
    <row r="234" spans="1:1" x14ac:dyDescent="0.3">
      <c r="A234" s="41" t="s">
        <v>32</v>
      </c>
    </row>
    <row r="235" spans="1:1" x14ac:dyDescent="0.3">
      <c r="A235" s="41" t="s">
        <v>33</v>
      </c>
    </row>
    <row r="236" spans="1:1" x14ac:dyDescent="0.3">
      <c r="A236" s="41" t="s">
        <v>35</v>
      </c>
    </row>
    <row r="237" spans="1:1" x14ac:dyDescent="0.3">
      <c r="A237" s="41" t="s">
        <v>37</v>
      </c>
    </row>
    <row r="238" spans="1:1" x14ac:dyDescent="0.3">
      <c r="A238" s="41" t="s">
        <v>40</v>
      </c>
    </row>
    <row r="239" spans="1:1" x14ac:dyDescent="0.3">
      <c r="A239" s="41" t="s">
        <v>44</v>
      </c>
    </row>
    <row r="240" spans="1:1" x14ac:dyDescent="0.3">
      <c r="A240" s="41" t="s">
        <v>46</v>
      </c>
    </row>
    <row r="241" spans="1:1" x14ac:dyDescent="0.3">
      <c r="A241" s="41" t="s">
        <v>57</v>
      </c>
    </row>
    <row r="242" spans="1:1" x14ac:dyDescent="0.3">
      <c r="A242" s="41" t="s">
        <v>66</v>
      </c>
    </row>
    <row r="243" spans="1:1" x14ac:dyDescent="0.3">
      <c r="A243" s="41" t="s">
        <v>70</v>
      </c>
    </row>
    <row r="244" spans="1:1" x14ac:dyDescent="0.3">
      <c r="A244" s="41" t="s">
        <v>73</v>
      </c>
    </row>
    <row r="245" spans="1:1" x14ac:dyDescent="0.3">
      <c r="A245" s="41" t="s">
        <v>81</v>
      </c>
    </row>
    <row r="246" spans="1:1" x14ac:dyDescent="0.3">
      <c r="A246" s="41" t="s">
        <v>82</v>
      </c>
    </row>
    <row r="247" spans="1:1" x14ac:dyDescent="0.3">
      <c r="A247" s="41" t="s">
        <v>83</v>
      </c>
    </row>
    <row r="248" spans="1:1" x14ac:dyDescent="0.3">
      <c r="A248" s="41" t="s">
        <v>93</v>
      </c>
    </row>
  </sheetData>
  <mergeCells count="4">
    <mergeCell ref="H1:Q1"/>
    <mergeCell ref="U1:AD1"/>
    <mergeCell ref="H81:R81"/>
    <mergeCell ref="U81:AE81"/>
  </mergeCells>
  <conditionalFormatting sqref="V70:V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0:I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8523-C77D-4298-9AB4-12D97A189297}">
  <dimension ref="A1:O55"/>
  <sheetViews>
    <sheetView tabSelected="1" zoomScale="55" zoomScaleNormal="55" workbookViewId="0">
      <selection activeCell="F72" sqref="F72"/>
    </sheetView>
  </sheetViews>
  <sheetFormatPr defaultRowHeight="14.4" x14ac:dyDescent="0.3"/>
  <cols>
    <col min="1" max="1" width="24.5546875" bestFit="1" customWidth="1"/>
    <col min="2" max="2" width="25.6640625" bestFit="1" customWidth="1"/>
    <col min="3" max="3" width="21.109375" bestFit="1" customWidth="1"/>
    <col min="4" max="4" width="14.88671875" bestFit="1" customWidth="1"/>
    <col min="5" max="5" width="25.77734375" bestFit="1" customWidth="1"/>
    <col min="6" max="6" width="24.5546875" bestFit="1" customWidth="1"/>
    <col min="7" max="7" width="25.6640625" bestFit="1" customWidth="1"/>
    <col min="8" max="8" width="21.109375" bestFit="1" customWidth="1"/>
    <col min="9" max="9" width="24.5546875" bestFit="1" customWidth="1"/>
    <col min="10" max="10" width="25.6640625" bestFit="1" customWidth="1"/>
    <col min="11" max="11" width="25.77734375" bestFit="1" customWidth="1"/>
    <col min="12" max="12" width="9.88671875" bestFit="1" customWidth="1"/>
    <col min="13" max="13" width="13.5546875" bestFit="1" customWidth="1"/>
    <col min="14" max="14" width="8.44140625" bestFit="1" customWidth="1"/>
    <col min="15" max="15" width="34.44140625" bestFit="1" customWidth="1"/>
    <col min="16" max="16" width="21.109375" bestFit="1" customWidth="1"/>
    <col min="17" max="17" width="14.88671875" bestFit="1" customWidth="1"/>
    <col min="18" max="18" width="25.77734375" bestFit="1" customWidth="1"/>
    <col min="19" max="19" width="9.88671875" bestFit="1" customWidth="1"/>
    <col min="20" max="20" width="17.33203125" bestFit="1" customWidth="1"/>
    <col min="21" max="21" width="13.5546875" bestFit="1" customWidth="1"/>
    <col min="22" max="22" width="8.44140625" bestFit="1" customWidth="1"/>
    <col min="23" max="23" width="34.44140625" bestFit="1" customWidth="1"/>
  </cols>
  <sheetData>
    <row r="1" spans="1:15" x14ac:dyDescent="0.3">
      <c r="A1" s="5" t="s">
        <v>1</v>
      </c>
      <c r="B1" s="5"/>
      <c r="C1" s="5"/>
      <c r="D1" s="5"/>
      <c r="I1" s="5" t="s">
        <v>129</v>
      </c>
      <c r="J1" s="5"/>
      <c r="K1" s="5"/>
      <c r="L1" s="5"/>
    </row>
    <row r="2" spans="1:15" x14ac:dyDescent="0.3">
      <c r="A2" s="13" t="s">
        <v>130</v>
      </c>
      <c r="B2" s="6" t="s">
        <v>100</v>
      </c>
      <c r="C2" s="13" t="s">
        <v>131</v>
      </c>
      <c r="D2" s="13" t="s">
        <v>132</v>
      </c>
      <c r="I2" s="6" t="s">
        <v>99</v>
      </c>
      <c r="J2" s="6" t="s">
        <v>100</v>
      </c>
      <c r="K2" s="6" t="s">
        <v>103</v>
      </c>
      <c r="L2" s="6" t="s">
        <v>104</v>
      </c>
    </row>
    <row r="3" spans="1:15" x14ac:dyDescent="0.3">
      <c r="A3" s="8">
        <v>5.3650000000000002</v>
      </c>
      <c r="B3" s="8">
        <v>5.9009999999999998</v>
      </c>
      <c r="C3" s="8">
        <v>6.1729999999999992</v>
      </c>
      <c r="D3" s="8">
        <v>5.28</v>
      </c>
      <c r="I3" s="8">
        <v>0.754</v>
      </c>
      <c r="J3" s="8">
        <v>0.82299999999999995</v>
      </c>
      <c r="K3" s="8">
        <v>0.94499999999999995</v>
      </c>
      <c r="L3" s="8">
        <v>0.77700000000000002</v>
      </c>
    </row>
    <row r="4" spans="1:15" x14ac:dyDescent="0.3">
      <c r="A4" s="8">
        <v>5.516</v>
      </c>
      <c r="B4" s="8">
        <v>5.5590000000000002</v>
      </c>
      <c r="C4" s="8">
        <v>4.4720000000000004</v>
      </c>
      <c r="D4" s="8">
        <v>4.2249999999999996</v>
      </c>
      <c r="I4" s="12">
        <v>0.74</v>
      </c>
      <c r="J4" s="12">
        <v>0.877</v>
      </c>
      <c r="K4" s="12">
        <v>0.77</v>
      </c>
      <c r="L4" s="12">
        <v>0.90599999999999992</v>
      </c>
    </row>
    <row r="5" spans="1:15" x14ac:dyDescent="0.3">
      <c r="A5" s="8">
        <v>5.5979999999999999</v>
      </c>
      <c r="B5" s="8">
        <v>6.11</v>
      </c>
      <c r="C5" s="8">
        <v>4.8650000000000002</v>
      </c>
      <c r="D5" s="8">
        <v>4.3769999999999998</v>
      </c>
      <c r="I5" s="12">
        <v>0.81799999999999995</v>
      </c>
      <c r="J5" s="12">
        <v>0.78599999999999992</v>
      </c>
      <c r="K5" s="12">
        <v>0.6</v>
      </c>
      <c r="L5" s="8">
        <v>0.76400000000000001</v>
      </c>
    </row>
    <row r="6" spans="1:15" x14ac:dyDescent="0.3">
      <c r="A6" s="8">
        <v>6.5079999999999991</v>
      </c>
      <c r="B6" s="8">
        <v>6.1509999999999998</v>
      </c>
      <c r="C6" s="8">
        <v>4.7850000000000001</v>
      </c>
      <c r="D6" s="8">
        <v>5.2839999999999998</v>
      </c>
      <c r="I6" s="12">
        <v>0.83700000000000008</v>
      </c>
      <c r="J6" s="12">
        <v>0.78099999999999992</v>
      </c>
      <c r="K6" s="12">
        <v>0.7</v>
      </c>
      <c r="L6" s="12">
        <v>0.872</v>
      </c>
    </row>
    <row r="7" spans="1:15" x14ac:dyDescent="0.3">
      <c r="A7" s="8">
        <v>6.8970000000000002</v>
      </c>
      <c r="B7" s="8">
        <v>5.7089999999999996</v>
      </c>
      <c r="C7" s="8">
        <v>7.1950000000000003</v>
      </c>
      <c r="D7" s="8">
        <v>4.431</v>
      </c>
      <c r="I7" s="12">
        <v>0.90599999999999992</v>
      </c>
      <c r="J7" s="12">
        <v>0.84</v>
      </c>
      <c r="K7" s="12">
        <v>0.83099999999999996</v>
      </c>
      <c r="L7" s="12">
        <v>0.93500000000000005</v>
      </c>
    </row>
    <row r="8" spans="1:15" x14ac:dyDescent="0.3">
      <c r="A8" s="8">
        <v>6.4529999999999994</v>
      </c>
      <c r="B8" s="8">
        <v>5.1679999999999993</v>
      </c>
      <c r="C8" s="8">
        <v>4.0939999999999994</v>
      </c>
      <c r="D8" s="8">
        <v>5.08</v>
      </c>
      <c r="I8" s="12">
        <v>0.95400000000000007</v>
      </c>
      <c r="J8" s="12">
        <v>0.83499999999999996</v>
      </c>
      <c r="K8" s="12">
        <v>0.77900000000000003</v>
      </c>
      <c r="L8" s="12">
        <v>0.8590000000000001</v>
      </c>
    </row>
    <row r="9" spans="1:15" x14ac:dyDescent="0.3">
      <c r="A9" s="8">
        <v>6.0379999999999994</v>
      </c>
      <c r="B9" s="8">
        <v>5.3540000000000001</v>
      </c>
      <c r="C9" s="8">
        <v>4.8029999999999999</v>
      </c>
      <c r="D9" s="8">
        <v>5.8849999999999998</v>
      </c>
      <c r="I9" s="12">
        <v>0.77099999999999991</v>
      </c>
      <c r="J9" s="12">
        <v>0.82900000000000007</v>
      </c>
      <c r="K9" s="12">
        <v>0.81900000000000006</v>
      </c>
      <c r="L9" s="12">
        <v>0.71400000000000008</v>
      </c>
    </row>
    <row r="10" spans="1:15" x14ac:dyDescent="0.3">
      <c r="A10" s="8">
        <v>6.2939999999999996</v>
      </c>
      <c r="B10" s="8">
        <v>5.4620000000000006</v>
      </c>
      <c r="C10" s="8">
        <v>6.56</v>
      </c>
      <c r="D10" s="8">
        <v>5.7709999999999999</v>
      </c>
      <c r="I10" s="12">
        <v>0.88</v>
      </c>
      <c r="J10" s="12">
        <v>0.92400000000000004</v>
      </c>
      <c r="K10" s="12">
        <v>0.88400000000000001</v>
      </c>
      <c r="L10" s="12">
        <v>0</v>
      </c>
      <c r="O10" s="12"/>
    </row>
    <row r="11" spans="1:15" x14ac:dyDescent="0.3">
      <c r="A11" s="8">
        <v>6.2290000000000001</v>
      </c>
      <c r="B11" s="8">
        <v>5.9640000000000004</v>
      </c>
      <c r="C11" s="8">
        <v>4.7309999999999999</v>
      </c>
      <c r="D11" s="8">
        <v>5.2949999999999999</v>
      </c>
      <c r="I11" s="12">
        <v>0.82</v>
      </c>
      <c r="J11" s="12">
        <v>0.873</v>
      </c>
      <c r="K11" s="12">
        <v>0.66799999999999993</v>
      </c>
      <c r="L11" s="12">
        <v>0.78400000000000003</v>
      </c>
      <c r="O11" s="12"/>
    </row>
    <row r="12" spans="1:15" x14ac:dyDescent="0.3">
      <c r="A12" s="8">
        <v>6.391</v>
      </c>
      <c r="B12" s="8">
        <v>6.31</v>
      </c>
      <c r="C12" s="8">
        <v>4.8620000000000001</v>
      </c>
      <c r="D12" s="8">
        <v>6.1179999999999994</v>
      </c>
      <c r="I12" s="12">
        <v>0.82400000000000007</v>
      </c>
      <c r="J12" s="12">
        <v>0.90799999999999992</v>
      </c>
      <c r="K12" s="12">
        <v>0.51</v>
      </c>
      <c r="L12" s="8">
        <v>0.8909999999999999</v>
      </c>
      <c r="O12" s="12"/>
    </row>
    <row r="13" spans="1:15" x14ac:dyDescent="0.3">
      <c r="A13" s="8">
        <v>5.7220000000000004</v>
      </c>
      <c r="B13" s="8">
        <v>4.5739999999999998</v>
      </c>
      <c r="C13" s="8">
        <v>6.4579999999999993</v>
      </c>
      <c r="D13" s="8">
        <v>6.0110000000000001</v>
      </c>
      <c r="I13" s="12">
        <v>0.80200000000000005</v>
      </c>
      <c r="J13" s="12">
        <v>0.61199999999999999</v>
      </c>
      <c r="K13" s="12">
        <v>0.94200000000000006</v>
      </c>
      <c r="L13" s="12">
        <v>0.70499999999999996</v>
      </c>
      <c r="O13" s="12"/>
    </row>
    <row r="14" spans="1:15" x14ac:dyDescent="0.3">
      <c r="A14" s="8">
        <v>5.0539999999999994</v>
      </c>
      <c r="B14" s="8">
        <v>7.1369999999999996</v>
      </c>
      <c r="C14" s="8">
        <v>4.4080000000000004</v>
      </c>
      <c r="D14" s="8">
        <v>5.7929999999999993</v>
      </c>
      <c r="I14" s="12">
        <v>0.78700000000000003</v>
      </c>
      <c r="J14" s="8">
        <v>0.90500000000000003</v>
      </c>
      <c r="K14" s="8">
        <v>0.78299999999999992</v>
      </c>
      <c r="L14" s="12">
        <v>0.80599999999999994</v>
      </c>
      <c r="O14" s="12"/>
    </row>
    <row r="15" spans="1:15" x14ac:dyDescent="0.3">
      <c r="A15" s="8">
        <v>6.1389999999999993</v>
      </c>
      <c r="B15" s="8">
        <v>7.0250000000000004</v>
      </c>
      <c r="C15" s="8">
        <v>5.2410000000000014</v>
      </c>
      <c r="D15" s="8">
        <v>6.7510000000000003</v>
      </c>
      <c r="I15" s="12">
        <v>0.76700000000000002</v>
      </c>
      <c r="J15" s="12">
        <v>0.88700000000000001</v>
      </c>
      <c r="K15" s="12">
        <v>0.67500000000000004</v>
      </c>
      <c r="L15" s="12">
        <v>0.71799999999999997</v>
      </c>
      <c r="O15" s="12"/>
    </row>
    <row r="16" spans="1:15" x14ac:dyDescent="0.3">
      <c r="A16" s="8">
        <v>6.0420000000000007</v>
      </c>
      <c r="B16" s="8">
        <v>7.2570000000000006</v>
      </c>
      <c r="C16" s="8">
        <v>4.5489999999999986</v>
      </c>
      <c r="D16" s="8">
        <v>5.1229999999999993</v>
      </c>
      <c r="I16" s="12">
        <v>0.84299999999999997</v>
      </c>
      <c r="J16" s="12">
        <v>0.91799999999999993</v>
      </c>
      <c r="K16" s="12">
        <v>0.76900000000000002</v>
      </c>
      <c r="L16" s="12">
        <v>0.71099999999999997</v>
      </c>
      <c r="O16" s="12"/>
    </row>
    <row r="17" spans="1:15" x14ac:dyDescent="0.3">
      <c r="A17" s="8">
        <v>6.5190000000000001</v>
      </c>
      <c r="B17" s="8">
        <v>7.0279999999999996</v>
      </c>
      <c r="C17" s="8">
        <v>5.319</v>
      </c>
      <c r="D17" s="8">
        <v>6.1679999999999993</v>
      </c>
      <c r="I17" s="12">
        <v>0.76200000000000001</v>
      </c>
      <c r="J17" s="12">
        <v>0.85</v>
      </c>
      <c r="K17" s="12">
        <v>0.82400000000000007</v>
      </c>
      <c r="L17" s="12">
        <v>0.79900000000000004</v>
      </c>
      <c r="O17" s="12"/>
    </row>
    <row r="18" spans="1:15" x14ac:dyDescent="0.3">
      <c r="A18" s="8">
        <v>6.4620000000000006</v>
      </c>
      <c r="B18" s="8"/>
      <c r="C18" s="8">
        <v>5.2570000000000006</v>
      </c>
      <c r="D18" s="8">
        <v>6.25</v>
      </c>
      <c r="I18" s="12">
        <v>0.95799999999999996</v>
      </c>
      <c r="J18" s="12"/>
      <c r="K18" s="12">
        <v>0.77</v>
      </c>
      <c r="L18" s="8">
        <v>0.96299999999999997</v>
      </c>
      <c r="O18" s="12"/>
    </row>
    <row r="19" spans="1:15" x14ac:dyDescent="0.3">
      <c r="A19" s="8">
        <v>7.2129999999999992</v>
      </c>
      <c r="B19" s="8"/>
      <c r="C19" s="8">
        <v>4.5469999999999997</v>
      </c>
      <c r="D19" s="8">
        <v>5.8120000000000003</v>
      </c>
      <c r="I19" s="8">
        <v>0.91200000000000003</v>
      </c>
      <c r="J19" s="12"/>
      <c r="K19" s="12">
        <v>0.70200000000000007</v>
      </c>
      <c r="L19" s="12">
        <v>0.91500000000000004</v>
      </c>
      <c r="O19" s="12"/>
    </row>
    <row r="20" spans="1:15" x14ac:dyDescent="0.3">
      <c r="A20" s="8">
        <v>6.8390000000000004</v>
      </c>
      <c r="B20" s="8"/>
      <c r="C20" s="8">
        <v>6.0149999999999997</v>
      </c>
      <c r="D20" s="8">
        <v>5.4950000000000001</v>
      </c>
      <c r="I20" s="12">
        <v>0.76700000000000002</v>
      </c>
      <c r="J20" s="12"/>
      <c r="K20" s="12">
        <v>0.84299999999999997</v>
      </c>
      <c r="L20" s="12">
        <v>0.82499999999999996</v>
      </c>
      <c r="O20" s="12"/>
    </row>
    <row r="21" spans="1:15" x14ac:dyDescent="0.3">
      <c r="A21" s="8">
        <v>6.26</v>
      </c>
      <c r="B21" s="8"/>
      <c r="C21" s="8">
        <v>4.4510000000000014</v>
      </c>
      <c r="D21" s="8">
        <v>5.3729999999999993</v>
      </c>
      <c r="I21" s="12">
        <v>0.76300000000000001</v>
      </c>
      <c r="J21" s="12"/>
      <c r="K21" s="12">
        <v>0.66599999999999993</v>
      </c>
      <c r="L21" s="12">
        <v>0.93200000000000005</v>
      </c>
      <c r="O21" s="12"/>
    </row>
    <row r="22" spans="1:15" x14ac:dyDescent="0.3">
      <c r="A22" s="8">
        <v>7.5149999999999997</v>
      </c>
      <c r="C22" s="8">
        <v>5.5029999999999992</v>
      </c>
      <c r="D22" s="8">
        <v>5.27</v>
      </c>
      <c r="I22" s="12">
        <v>0.93799999999999994</v>
      </c>
      <c r="K22" s="12">
        <v>0.71299999999999997</v>
      </c>
      <c r="L22" s="12">
        <v>0.84</v>
      </c>
    </row>
    <row r="23" spans="1:15" x14ac:dyDescent="0.3">
      <c r="A23" s="8">
        <v>7.8889999999999993</v>
      </c>
      <c r="C23" s="8">
        <v>4.9470000000000001</v>
      </c>
      <c r="I23" s="12">
        <v>0.96200000000000008</v>
      </c>
      <c r="K23" s="12">
        <v>0.75700000000000001</v>
      </c>
    </row>
    <row r="24" spans="1:15" x14ac:dyDescent="0.3">
      <c r="A24" s="8">
        <v>6.7140000000000004</v>
      </c>
      <c r="C24" s="8">
        <v>3.786</v>
      </c>
      <c r="I24" s="12">
        <v>0.82299999999999995</v>
      </c>
      <c r="K24" s="12">
        <v>0.83</v>
      </c>
    </row>
    <row r="25" spans="1:15" x14ac:dyDescent="0.3">
      <c r="A25" s="8">
        <v>7.3120000000000003</v>
      </c>
      <c r="C25" s="8">
        <v>4.641</v>
      </c>
      <c r="I25" s="12">
        <v>0.8640000000000001</v>
      </c>
      <c r="K25" s="12">
        <v>0.68700000000000006</v>
      </c>
    </row>
    <row r="26" spans="1:15" x14ac:dyDescent="0.3">
      <c r="A26" s="8">
        <v>5.7879999999999994</v>
      </c>
      <c r="C26" s="8">
        <v>4.8380000000000001</v>
      </c>
      <c r="I26" s="12">
        <v>0.56499999999999995</v>
      </c>
      <c r="K26" s="12">
        <v>0.75</v>
      </c>
    </row>
    <row r="27" spans="1:15" x14ac:dyDescent="0.3">
      <c r="A27" s="8">
        <v>7.5750000000000002</v>
      </c>
      <c r="C27" s="8">
        <v>3.16</v>
      </c>
      <c r="I27" s="12">
        <v>0.94900000000000007</v>
      </c>
      <c r="K27" s="12">
        <v>0.64300000000000002</v>
      </c>
    </row>
    <row r="28" spans="1:15" x14ac:dyDescent="0.3">
      <c r="A28" s="8">
        <v>7.0350000000000001</v>
      </c>
      <c r="I28" s="12">
        <v>0.88200000000000001</v>
      </c>
    </row>
    <row r="29" spans="1:15" x14ac:dyDescent="0.3">
      <c r="A29" s="8">
        <v>6.4880000000000004</v>
      </c>
      <c r="I29" s="12">
        <v>0.71799999999999997</v>
      </c>
    </row>
    <row r="30" spans="1:15" x14ac:dyDescent="0.3">
      <c r="A30" s="8">
        <v>6.157</v>
      </c>
      <c r="I30" s="12">
        <v>0.93099999999999994</v>
      </c>
    </row>
    <row r="31" spans="1:15" x14ac:dyDescent="0.3">
      <c r="A31" s="8">
        <v>7.5039999999999996</v>
      </c>
      <c r="I31" s="12">
        <v>0.93500000000000005</v>
      </c>
    </row>
    <row r="32" spans="1:15" x14ac:dyDescent="0.3">
      <c r="A32" s="8">
        <v>7.29</v>
      </c>
      <c r="I32" s="12">
        <v>0.96499999999999997</v>
      </c>
    </row>
    <row r="33" spans="1:13" x14ac:dyDescent="0.3">
      <c r="A33" s="8">
        <v>5.7679999999999998</v>
      </c>
      <c r="I33" s="12">
        <v>0.91299999999999992</v>
      </c>
    </row>
    <row r="34" spans="1:13" x14ac:dyDescent="0.3">
      <c r="A34" s="8">
        <v>6.5020000000000007</v>
      </c>
      <c r="I34" s="12">
        <v>0.78299999999999992</v>
      </c>
    </row>
    <row r="35" spans="1:13" x14ac:dyDescent="0.3">
      <c r="A35" s="8">
        <v>7.3140000000000001</v>
      </c>
      <c r="I35" s="12">
        <v>0.95099999999999996</v>
      </c>
    </row>
    <row r="36" spans="1:13" x14ac:dyDescent="0.3">
      <c r="A36" s="8">
        <v>7.5079999999999991</v>
      </c>
      <c r="I36" s="12">
        <v>0.91700000000000004</v>
      </c>
    </row>
    <row r="37" spans="1:13" x14ac:dyDescent="0.3">
      <c r="A37" s="8">
        <v>6.7979999999999992</v>
      </c>
      <c r="I37" s="12">
        <v>0.88500000000000001</v>
      </c>
    </row>
    <row r="40" spans="1:13" x14ac:dyDescent="0.3">
      <c r="A40" t="s">
        <v>111</v>
      </c>
      <c r="I40" t="s">
        <v>111</v>
      </c>
    </row>
    <row r="42" spans="1:13" ht="15" thickBot="1" x14ac:dyDescent="0.35">
      <c r="A42" t="s">
        <v>112</v>
      </c>
      <c r="I42" t="s">
        <v>112</v>
      </c>
    </row>
    <row r="43" spans="1:13" x14ac:dyDescent="0.3">
      <c r="A43" s="11" t="s">
        <v>113</v>
      </c>
      <c r="B43" s="11" t="s">
        <v>114</v>
      </c>
      <c r="C43" s="11" t="s">
        <v>115</v>
      </c>
      <c r="D43" s="11" t="s">
        <v>116</v>
      </c>
      <c r="E43" s="11" t="s">
        <v>117</v>
      </c>
      <c r="I43" s="11" t="s">
        <v>113</v>
      </c>
      <c r="J43" s="11" t="s">
        <v>114</v>
      </c>
      <c r="K43" s="11" t="s">
        <v>115</v>
      </c>
      <c r="L43" s="11" t="s">
        <v>116</v>
      </c>
      <c r="M43" s="11" t="s">
        <v>117</v>
      </c>
    </row>
    <row r="44" spans="1:13" x14ac:dyDescent="0.3">
      <c r="A44" s="9" t="s">
        <v>130</v>
      </c>
      <c r="B44" s="9">
        <v>35</v>
      </c>
      <c r="C44" s="9">
        <v>228.69600000000003</v>
      </c>
      <c r="D44" s="9">
        <v>6.5341714285714296</v>
      </c>
      <c r="E44" s="9">
        <v>0.49752826386552712</v>
      </c>
      <c r="I44" s="9" t="s">
        <v>99</v>
      </c>
      <c r="J44" s="9">
        <v>35</v>
      </c>
      <c r="K44" s="9">
        <v>29.646000000000011</v>
      </c>
      <c r="L44" s="9">
        <v>0.8470285714285718</v>
      </c>
      <c r="M44" s="9">
        <v>8.1723815126044791E-3</v>
      </c>
    </row>
    <row r="45" spans="1:13" x14ac:dyDescent="0.3">
      <c r="A45" s="9" t="s">
        <v>100</v>
      </c>
      <c r="B45" s="9">
        <v>15</v>
      </c>
      <c r="C45" s="9">
        <v>90.709000000000017</v>
      </c>
      <c r="D45" s="9">
        <v>6.0472666666666681</v>
      </c>
      <c r="E45" s="9">
        <v>0.62860249523808009</v>
      </c>
      <c r="I45" s="9" t="s">
        <v>100</v>
      </c>
      <c r="J45" s="9">
        <v>15</v>
      </c>
      <c r="K45" s="9">
        <v>12.647999999999998</v>
      </c>
      <c r="L45" s="9">
        <v>0.84319999999999984</v>
      </c>
      <c r="M45" s="9">
        <v>6.1013142857142873E-3</v>
      </c>
    </row>
    <row r="46" spans="1:13" x14ac:dyDescent="0.3">
      <c r="A46" s="9" t="s">
        <v>131</v>
      </c>
      <c r="B46" s="9">
        <v>25</v>
      </c>
      <c r="C46" s="9">
        <v>125.66000000000001</v>
      </c>
      <c r="D46" s="9">
        <v>5.0264000000000006</v>
      </c>
      <c r="E46" s="9">
        <v>0.81737949999999182</v>
      </c>
      <c r="I46" s="9" t="s">
        <v>103</v>
      </c>
      <c r="J46" s="9">
        <v>25</v>
      </c>
      <c r="K46" s="9">
        <v>18.86</v>
      </c>
      <c r="L46" s="9">
        <v>0.75439999999999996</v>
      </c>
      <c r="M46" s="9">
        <v>1.0351833333333227E-2</v>
      </c>
    </row>
    <row r="47" spans="1:13" ht="15" thickBot="1" x14ac:dyDescent="0.35">
      <c r="A47" s="10" t="s">
        <v>132</v>
      </c>
      <c r="B47" s="10">
        <v>20</v>
      </c>
      <c r="C47" s="10">
        <v>109.79200000000002</v>
      </c>
      <c r="D47" s="10">
        <v>5.4896000000000011</v>
      </c>
      <c r="E47" s="10">
        <v>0.43019183157894314</v>
      </c>
      <c r="I47" s="10" t="s">
        <v>104</v>
      </c>
      <c r="J47" s="10">
        <v>20</v>
      </c>
      <c r="K47" s="10">
        <v>15.715999999999996</v>
      </c>
      <c r="L47" s="10">
        <v>0.78579999999999983</v>
      </c>
      <c r="M47" s="10">
        <v>4.0789536842105643E-2</v>
      </c>
    </row>
    <row r="50" spans="1:15" ht="15" thickBot="1" x14ac:dyDescent="0.35">
      <c r="A50" t="s">
        <v>118</v>
      </c>
      <c r="I50" t="s">
        <v>118</v>
      </c>
    </row>
    <row r="51" spans="1:15" x14ac:dyDescent="0.3">
      <c r="A51" s="11" t="s">
        <v>119</v>
      </c>
      <c r="B51" s="11" t="s">
        <v>120</v>
      </c>
      <c r="C51" s="11" t="s">
        <v>121</v>
      </c>
      <c r="D51" s="11" t="s">
        <v>122</v>
      </c>
      <c r="E51" s="11" t="s">
        <v>123</v>
      </c>
      <c r="F51" s="11" t="s">
        <v>124</v>
      </c>
      <c r="G51" s="11" t="s">
        <v>125</v>
      </c>
      <c r="I51" s="11" t="s">
        <v>119</v>
      </c>
      <c r="J51" s="11" t="s">
        <v>120</v>
      </c>
      <c r="K51" s="11" t="s">
        <v>121</v>
      </c>
      <c r="L51" s="11" t="s">
        <v>122</v>
      </c>
      <c r="M51" s="11" t="s">
        <v>123</v>
      </c>
      <c r="N51" s="11" t="s">
        <v>124</v>
      </c>
      <c r="O51" s="11" t="s">
        <v>125</v>
      </c>
    </row>
    <row r="52" spans="1:15" x14ac:dyDescent="0.3">
      <c r="A52" s="9" t="s">
        <v>126</v>
      </c>
      <c r="B52" s="9">
        <v>36.51417409523809</v>
      </c>
      <c r="C52" s="9">
        <v>3</v>
      </c>
      <c r="D52" s="9">
        <v>12.171391365079364</v>
      </c>
      <c r="E52" s="9">
        <v>20.699974508708046</v>
      </c>
      <c r="F52" s="9">
        <v>2.6048599713967832E-10</v>
      </c>
      <c r="G52" s="9">
        <v>2.7047034345472598</v>
      </c>
      <c r="I52" s="9" t="s">
        <v>126</v>
      </c>
      <c r="J52" s="9">
        <v>0.15345206015037571</v>
      </c>
      <c r="K52" s="9">
        <v>3</v>
      </c>
      <c r="L52" s="9">
        <v>5.1150686716791904E-2</v>
      </c>
      <c r="M52" s="9">
        <v>3.3566236490876395</v>
      </c>
      <c r="N52" s="9">
        <v>2.2265955352583609E-2</v>
      </c>
      <c r="O52" s="9">
        <v>2.7047034345472598</v>
      </c>
    </row>
    <row r="53" spans="1:15" x14ac:dyDescent="0.3">
      <c r="A53" s="9" t="s">
        <v>127</v>
      </c>
      <c r="B53" s="9">
        <v>53.507148704761903</v>
      </c>
      <c r="C53" s="9">
        <v>91</v>
      </c>
      <c r="D53" s="9">
        <v>0.58799064510727361</v>
      </c>
      <c r="E53" s="9"/>
      <c r="F53" s="9"/>
      <c r="G53" s="9"/>
      <c r="I53" s="9" t="s">
        <v>127</v>
      </c>
      <c r="J53" s="9">
        <v>1.3867245714285712</v>
      </c>
      <c r="K53" s="9">
        <v>91</v>
      </c>
      <c r="L53" s="9">
        <v>1.5238731554160122E-2</v>
      </c>
      <c r="M53" s="9"/>
      <c r="N53" s="9"/>
      <c r="O53" s="9"/>
    </row>
    <row r="54" spans="1:15" x14ac:dyDescent="0.3">
      <c r="A54" s="9"/>
      <c r="B54" s="9"/>
      <c r="C54" s="9"/>
      <c r="D54" s="9"/>
      <c r="E54" s="9"/>
      <c r="F54" s="9"/>
      <c r="G54" s="9"/>
      <c r="I54" s="9"/>
      <c r="J54" s="9"/>
      <c r="K54" s="9"/>
      <c r="L54" s="9"/>
      <c r="M54" s="9"/>
      <c r="N54" s="9"/>
      <c r="O54" s="9"/>
    </row>
    <row r="55" spans="1:15" ht="15" thickBot="1" x14ac:dyDescent="0.35">
      <c r="A55" s="10" t="s">
        <v>128</v>
      </c>
      <c r="B55" s="10">
        <v>90.021322799999993</v>
      </c>
      <c r="C55" s="10">
        <v>94</v>
      </c>
      <c r="D55" s="10"/>
      <c r="E55" s="10"/>
      <c r="F55" s="10"/>
      <c r="G55" s="10"/>
      <c r="I55" s="10" t="s">
        <v>128</v>
      </c>
      <c r="J55" s="10">
        <v>1.5401766315789469</v>
      </c>
      <c r="K55" s="10">
        <v>94</v>
      </c>
      <c r="L55" s="10"/>
      <c r="M55" s="10"/>
      <c r="N55" s="10"/>
      <c r="O55" s="10"/>
    </row>
  </sheetData>
  <mergeCells count="2">
    <mergeCell ref="A1:D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Análisis Rapido</vt:lpstr>
      <vt:lpstr>Countries</vt:lpstr>
      <vt:lpstr>Continent</vt:lpstr>
      <vt:lpstr>Life_Ladder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actda</cp:lastModifiedBy>
  <dcterms:created xsi:type="dcterms:W3CDTF">2021-12-27T23:48:39Z</dcterms:created>
  <dcterms:modified xsi:type="dcterms:W3CDTF">2021-12-29T03:37:20Z</dcterms:modified>
</cp:coreProperties>
</file>