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SERIES DE TIEMPO\Series de Tiempo\"/>
    </mc:Choice>
  </mc:AlternateContent>
  <xr:revisionPtr revIDLastSave="0" documentId="13_ncr:1_{B25A8CE7-7704-4B2F-B445-8C09C17CE99F}" xr6:coauthVersionLast="47" xr6:coauthVersionMax="47" xr10:uidLastSave="{00000000-0000-0000-0000-000000000000}"/>
  <bookViews>
    <workbookView xWindow="2760" yWindow="3980" windowWidth="14400" windowHeight="5570" activeTab="1" xr2:uid="{00000000-000D-0000-FFFF-FFFF00000000}"/>
  </bookViews>
  <sheets>
    <sheet name="IPC MEX MM" sheetId="1" r:id="rId1"/>
    <sheet name="IPC MEX TAREA" sheetId="2" r:id="rId2"/>
    <sheet name="EJERCICI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0" i="2"/>
  <c r="M9" i="2"/>
  <c r="L9" i="2"/>
  <c r="K9" i="2"/>
  <c r="D12" i="3"/>
  <c r="K10" i="2"/>
  <c r="J9" i="2"/>
  <c r="D11" i="3"/>
  <c r="F11" i="3" s="1"/>
  <c r="G11" i="3" s="1"/>
  <c r="L10" i="2" l="1"/>
  <c r="E11" i="3"/>
  <c r="F12" i="3"/>
  <c r="E12" i="3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0" i="1"/>
  <c r="M10" i="2" l="1"/>
  <c r="L11" i="2"/>
  <c r="K11" i="2"/>
  <c r="D13" i="3"/>
  <c r="D14" i="3" s="1"/>
  <c r="G12" i="3"/>
  <c r="M11" i="2" l="1"/>
  <c r="L12" i="2"/>
  <c r="M12" i="2" s="1"/>
  <c r="K12" i="2"/>
  <c r="E13" i="3"/>
  <c r="F13" i="3"/>
  <c r="G13" i="3" s="1"/>
  <c r="D15" i="3"/>
  <c r="F14" i="3"/>
  <c r="G14" i="3" s="1"/>
  <c r="E14" i="3"/>
  <c r="K13" i="2" l="1"/>
  <c r="L13" i="2"/>
  <c r="D16" i="3"/>
  <c r="E15" i="3"/>
  <c r="F15" i="3"/>
  <c r="G15" i="3" s="1"/>
  <c r="M13" i="2" l="1"/>
  <c r="L14" i="2"/>
  <c r="K14" i="2"/>
  <c r="D17" i="3"/>
  <c r="E16" i="3"/>
  <c r="F16" i="3"/>
  <c r="G16" i="3" s="1"/>
  <c r="M14" i="2" l="1"/>
  <c r="L15" i="2"/>
  <c r="M15" i="2" s="1"/>
  <c r="K15" i="2"/>
  <c r="D18" i="3"/>
  <c r="F17" i="3"/>
  <c r="G17" i="3" s="1"/>
  <c r="E17" i="3"/>
  <c r="L16" i="2" l="1"/>
  <c r="M16" i="2" s="1"/>
  <c r="K16" i="2"/>
  <c r="D19" i="3"/>
  <c r="E18" i="3"/>
  <c r="F18" i="3"/>
  <c r="G18" i="3" s="1"/>
  <c r="L17" i="2" l="1"/>
  <c r="M17" i="2" s="1"/>
  <c r="K17" i="2"/>
  <c r="D20" i="3"/>
  <c r="E19" i="3"/>
  <c r="F19" i="3"/>
  <c r="G19" i="3" s="1"/>
  <c r="K18" i="2" l="1"/>
  <c r="L18" i="2"/>
  <c r="M18" i="2" s="1"/>
  <c r="D21" i="3"/>
  <c r="F20" i="3"/>
  <c r="G20" i="3" s="1"/>
  <c r="E20" i="3"/>
  <c r="L19" i="2" l="1"/>
  <c r="M19" i="2" s="1"/>
  <c r="K19" i="2"/>
  <c r="D22" i="3"/>
  <c r="E21" i="3"/>
  <c r="F21" i="3"/>
  <c r="G21" i="3" s="1"/>
  <c r="L20" i="2" l="1"/>
  <c r="M20" i="2" s="1"/>
  <c r="K20" i="2"/>
  <c r="D23" i="3"/>
  <c r="E22" i="3"/>
  <c r="F22" i="3"/>
  <c r="G22" i="3" s="1"/>
  <c r="K21" i="2" l="1"/>
  <c r="L21" i="2"/>
  <c r="M21" i="2" s="1"/>
  <c r="D24" i="3"/>
  <c r="F23" i="3"/>
  <c r="G23" i="3" s="1"/>
  <c r="E23" i="3"/>
  <c r="L22" i="2" l="1"/>
  <c r="M22" i="2" s="1"/>
  <c r="K22" i="2"/>
  <c r="D25" i="3"/>
  <c r="E24" i="3"/>
  <c r="F24" i="3"/>
  <c r="G24" i="3" s="1"/>
  <c r="L23" i="2" l="1"/>
  <c r="M23" i="2" s="1"/>
  <c r="K23" i="2"/>
  <c r="D26" i="3"/>
  <c r="E25" i="3"/>
  <c r="F25" i="3"/>
  <c r="G25" i="3" s="1"/>
  <c r="L24" i="2" l="1"/>
  <c r="M24" i="2" s="1"/>
  <c r="K24" i="2"/>
  <c r="D27" i="3"/>
  <c r="F26" i="3"/>
  <c r="G26" i="3" s="1"/>
  <c r="E26" i="3"/>
  <c r="L25" i="2" l="1"/>
  <c r="M25" i="2" s="1"/>
  <c r="K25" i="2"/>
  <c r="D28" i="3"/>
  <c r="E27" i="3"/>
  <c r="F27" i="3"/>
  <c r="G27" i="3" s="1"/>
  <c r="L26" i="2" l="1"/>
  <c r="M26" i="2" s="1"/>
  <c r="K26" i="2"/>
  <c r="D29" i="3"/>
  <c r="E28" i="3"/>
  <c r="F28" i="3"/>
  <c r="G28" i="3" s="1"/>
  <c r="L27" i="2" l="1"/>
  <c r="M27" i="2" s="1"/>
  <c r="K27" i="2"/>
  <c r="D30" i="3"/>
  <c r="E29" i="3"/>
  <c r="F29" i="3"/>
  <c r="G29" i="3" s="1"/>
  <c r="L28" i="2" l="1"/>
  <c r="M28" i="2" s="1"/>
  <c r="K28" i="2"/>
  <c r="D31" i="3"/>
  <c r="E30" i="3"/>
  <c r="F30" i="3"/>
  <c r="G30" i="3" s="1"/>
  <c r="K29" i="2" l="1"/>
  <c r="L29" i="2"/>
  <c r="M29" i="2" s="1"/>
  <c r="D32" i="3"/>
  <c r="E31" i="3"/>
  <c r="F31" i="3"/>
  <c r="G31" i="3" s="1"/>
  <c r="L30" i="2" l="1"/>
  <c r="M30" i="2" s="1"/>
  <c r="K30" i="2"/>
  <c r="D33" i="3"/>
  <c r="E32" i="3"/>
  <c r="F32" i="3"/>
  <c r="G32" i="3" s="1"/>
  <c r="L31" i="2" l="1"/>
  <c r="M31" i="2" s="1"/>
  <c r="K31" i="2"/>
  <c r="D34" i="3"/>
  <c r="E33" i="3"/>
  <c r="F33" i="3"/>
  <c r="G33" i="3" s="1"/>
  <c r="L32" i="2" l="1"/>
  <c r="M32" i="2" s="1"/>
  <c r="K32" i="2"/>
  <c r="D35" i="3"/>
  <c r="E34" i="3"/>
  <c r="F34" i="3"/>
  <c r="G34" i="3" s="1"/>
  <c r="L33" i="2" l="1"/>
  <c r="M33" i="2" s="1"/>
  <c r="K33" i="2"/>
  <c r="D36" i="3"/>
  <c r="F35" i="3"/>
  <c r="G35" i="3" s="1"/>
  <c r="E35" i="3"/>
  <c r="K34" i="2" l="1"/>
  <c r="L34" i="2"/>
  <c r="M34" i="2" s="1"/>
  <c r="D37" i="3"/>
  <c r="E36" i="3"/>
  <c r="F36" i="3"/>
  <c r="G36" i="3" s="1"/>
  <c r="L35" i="2" l="1"/>
  <c r="M35" i="2" s="1"/>
  <c r="K35" i="2"/>
  <c r="D38" i="3"/>
  <c r="F37" i="3"/>
  <c r="G37" i="3" s="1"/>
  <c r="E37" i="3"/>
  <c r="L36" i="2" l="1"/>
  <c r="M36" i="2" s="1"/>
  <c r="K36" i="2"/>
  <c r="D39" i="3"/>
  <c r="E38" i="3"/>
  <c r="F38" i="3"/>
  <c r="G38" i="3" s="1"/>
  <c r="K37" i="2" l="1"/>
  <c r="L37" i="2"/>
  <c r="M37" i="2" s="1"/>
  <c r="D40" i="3"/>
  <c r="E39" i="3"/>
  <c r="F39" i="3"/>
  <c r="G39" i="3" s="1"/>
  <c r="L38" i="2" l="1"/>
  <c r="M38" i="2" s="1"/>
  <c r="K38" i="2"/>
  <c r="D41" i="3"/>
  <c r="F40" i="3"/>
  <c r="G40" i="3" s="1"/>
  <c r="E40" i="3"/>
  <c r="L39" i="2" l="1"/>
  <c r="M39" i="2" s="1"/>
  <c r="K39" i="2"/>
  <c r="D42" i="3"/>
  <c r="E41" i="3"/>
  <c r="F41" i="3"/>
  <c r="G41" i="3" s="1"/>
  <c r="L40" i="2" l="1"/>
  <c r="M40" i="2" s="1"/>
  <c r="K40" i="2"/>
  <c r="D43" i="3"/>
  <c r="F42" i="3"/>
  <c r="G42" i="3" s="1"/>
  <c r="E42" i="3"/>
  <c r="K41" i="2" l="1"/>
  <c r="L41" i="2"/>
  <c r="M41" i="2" s="1"/>
  <c r="D44" i="3"/>
  <c r="E43" i="3"/>
  <c r="F43" i="3"/>
  <c r="G43" i="3" s="1"/>
  <c r="K42" i="2" l="1"/>
  <c r="L42" i="2"/>
  <c r="M42" i="2" s="1"/>
  <c r="D45" i="3"/>
  <c r="E44" i="3"/>
  <c r="F44" i="3"/>
  <c r="G44" i="3" s="1"/>
  <c r="L43" i="2" l="1"/>
  <c r="M43" i="2" s="1"/>
  <c r="K43" i="2"/>
  <c r="D46" i="3"/>
  <c r="F45" i="3"/>
  <c r="G45" i="3" s="1"/>
  <c r="E45" i="3"/>
  <c r="L44" i="2" l="1"/>
  <c r="M44" i="2" s="1"/>
  <c r="K44" i="2"/>
  <c r="D47" i="3"/>
  <c r="E46" i="3"/>
  <c r="F46" i="3"/>
  <c r="G46" i="3" s="1"/>
  <c r="K45" i="2" l="1"/>
  <c r="L45" i="2"/>
  <c r="M45" i="2" s="1"/>
  <c r="D48" i="3"/>
  <c r="E47" i="3"/>
  <c r="F47" i="3"/>
  <c r="G47" i="3" s="1"/>
  <c r="L46" i="2" l="1"/>
  <c r="M46" i="2" s="1"/>
  <c r="K46" i="2"/>
  <c r="D49" i="3"/>
  <c r="F48" i="3"/>
  <c r="G48" i="3" s="1"/>
  <c r="E48" i="3"/>
  <c r="L47" i="2" l="1"/>
  <c r="M47" i="2" s="1"/>
  <c r="K47" i="2"/>
  <c r="D50" i="3"/>
  <c r="E49" i="3"/>
  <c r="F49" i="3"/>
  <c r="G49" i="3" s="1"/>
  <c r="L48" i="2" l="1"/>
  <c r="M48" i="2" s="1"/>
  <c r="K48" i="2"/>
  <c r="D51" i="3"/>
  <c r="F50" i="3"/>
  <c r="G50" i="3" s="1"/>
  <c r="E50" i="3"/>
  <c r="L49" i="2" l="1"/>
  <c r="M49" i="2" s="1"/>
  <c r="K49" i="2"/>
  <c r="D52" i="3"/>
  <c r="E51" i="3"/>
  <c r="F51" i="3"/>
  <c r="G51" i="3" s="1"/>
  <c r="L50" i="2" l="1"/>
  <c r="M50" i="2" s="1"/>
  <c r="K50" i="2"/>
  <c r="D53" i="3"/>
  <c r="E52" i="3"/>
  <c r="F52" i="3"/>
  <c r="G52" i="3" s="1"/>
  <c r="L51" i="2" l="1"/>
  <c r="M51" i="2" s="1"/>
  <c r="K51" i="2"/>
  <c r="D54" i="3"/>
  <c r="E53" i="3"/>
  <c r="F53" i="3"/>
  <c r="G53" i="3" s="1"/>
  <c r="L52" i="2" l="1"/>
  <c r="M52" i="2" s="1"/>
  <c r="K52" i="2"/>
  <c r="D55" i="3"/>
  <c r="E54" i="3"/>
  <c r="F54" i="3"/>
  <c r="G54" i="3" s="1"/>
  <c r="K53" i="2" l="1"/>
  <c r="L53" i="2"/>
  <c r="M53" i="2" s="1"/>
  <c r="D56" i="3"/>
  <c r="F55" i="3"/>
  <c r="G55" i="3" s="1"/>
  <c r="E55" i="3"/>
  <c r="L54" i="2" l="1"/>
  <c r="M54" i="2" s="1"/>
  <c r="K54" i="2"/>
  <c r="D57" i="3"/>
  <c r="E56" i="3"/>
  <c r="F56" i="3"/>
  <c r="G56" i="3" s="1"/>
  <c r="L55" i="2" l="1"/>
  <c r="M55" i="2" s="1"/>
  <c r="K55" i="2"/>
  <c r="D58" i="3"/>
  <c r="F57" i="3"/>
  <c r="G57" i="3" s="1"/>
  <c r="E57" i="3"/>
  <c r="L56" i="2" l="1"/>
  <c r="M56" i="2" s="1"/>
  <c r="K56" i="2"/>
  <c r="D59" i="3"/>
  <c r="E58" i="3"/>
  <c r="F58" i="3"/>
  <c r="G58" i="3" s="1"/>
  <c r="K57" i="2" l="1"/>
  <c r="L57" i="2"/>
  <c r="M57" i="2" s="1"/>
  <c r="D60" i="3"/>
  <c r="E59" i="3"/>
  <c r="F59" i="3"/>
  <c r="G59" i="3" s="1"/>
  <c r="K58" i="2" l="1"/>
  <c r="L58" i="2"/>
  <c r="M58" i="2" s="1"/>
  <c r="D61" i="3"/>
  <c r="E60" i="3"/>
  <c r="F60" i="3"/>
  <c r="G60" i="3" s="1"/>
  <c r="L59" i="2" l="1"/>
  <c r="M59" i="2" s="1"/>
  <c r="K59" i="2"/>
  <c r="D62" i="3"/>
  <c r="E61" i="3"/>
  <c r="F61" i="3"/>
  <c r="G61" i="3" s="1"/>
  <c r="L60" i="2" l="1"/>
  <c r="M60" i="2" s="1"/>
  <c r="K60" i="2"/>
  <c r="D63" i="3"/>
  <c r="E62" i="3"/>
  <c r="F62" i="3"/>
  <c r="G62" i="3" s="1"/>
  <c r="K61" i="2" l="1"/>
  <c r="L61" i="2"/>
  <c r="M61" i="2" s="1"/>
  <c r="D64" i="3"/>
  <c r="E63" i="3"/>
  <c r="F63" i="3"/>
  <c r="G63" i="3" s="1"/>
  <c r="L62" i="2" l="1"/>
  <c r="M62" i="2" s="1"/>
  <c r="K62" i="2"/>
  <c r="D65" i="3"/>
  <c r="F64" i="3"/>
  <c r="G64" i="3" s="1"/>
  <c r="E64" i="3"/>
  <c r="L63" i="2" l="1"/>
  <c r="M63" i="2" s="1"/>
  <c r="K63" i="2"/>
  <c r="D66" i="3"/>
  <c r="E65" i="3"/>
  <c r="F65" i="3"/>
  <c r="G65" i="3" s="1"/>
  <c r="L64" i="2" l="1"/>
  <c r="M64" i="2" s="1"/>
  <c r="K64" i="2"/>
  <c r="D67" i="3"/>
  <c r="F66" i="3"/>
  <c r="G66" i="3" s="1"/>
  <c r="E66" i="3"/>
  <c r="L65" i="2" l="1"/>
  <c r="M65" i="2" s="1"/>
  <c r="K65" i="2"/>
  <c r="D68" i="3"/>
  <c r="E67" i="3"/>
  <c r="F67" i="3"/>
  <c r="G67" i="3" s="1"/>
  <c r="L66" i="2" l="1"/>
  <c r="M66" i="2" s="1"/>
  <c r="K66" i="2"/>
  <c r="D69" i="3"/>
  <c r="E68" i="3"/>
  <c r="F68" i="3"/>
  <c r="G68" i="3" s="1"/>
  <c r="L67" i="2" l="1"/>
  <c r="M67" i="2" s="1"/>
  <c r="K67" i="2"/>
  <c r="D70" i="3"/>
  <c r="E69" i="3"/>
  <c r="F69" i="3"/>
  <c r="G69" i="3" s="1"/>
  <c r="L68" i="2" l="1"/>
  <c r="M68" i="2" s="1"/>
  <c r="K68" i="2"/>
  <c r="D71" i="3"/>
  <c r="E70" i="3"/>
  <c r="F70" i="3"/>
  <c r="G70" i="3" s="1"/>
  <c r="K69" i="2" l="1"/>
  <c r="L69" i="2"/>
  <c r="M69" i="2" s="1"/>
  <c r="D72" i="3"/>
  <c r="F71" i="3"/>
  <c r="G71" i="3" s="1"/>
  <c r="E71" i="3"/>
  <c r="L70" i="2" l="1"/>
  <c r="M70" i="2" s="1"/>
  <c r="K70" i="2"/>
  <c r="D73" i="3"/>
  <c r="E72" i="3"/>
  <c r="F72" i="3"/>
  <c r="G72" i="3" s="1"/>
  <c r="L71" i="2" l="1"/>
  <c r="M71" i="2" s="1"/>
  <c r="K71" i="2"/>
  <c r="D74" i="3"/>
  <c r="F73" i="3"/>
  <c r="G73" i="3" s="1"/>
  <c r="E73" i="3"/>
  <c r="L72" i="2" l="1"/>
  <c r="M72" i="2" s="1"/>
  <c r="K72" i="2"/>
  <c r="D75" i="3"/>
  <c r="E74" i="3"/>
  <c r="F74" i="3"/>
  <c r="G74" i="3" s="1"/>
  <c r="K73" i="2" l="1"/>
  <c r="L73" i="2"/>
  <c r="M73" i="2" s="1"/>
  <c r="D76" i="3"/>
  <c r="E75" i="3"/>
  <c r="F75" i="3"/>
  <c r="G75" i="3" s="1"/>
  <c r="K74" i="2" l="1"/>
  <c r="L74" i="2"/>
  <c r="M74" i="2" s="1"/>
  <c r="D77" i="3"/>
  <c r="E76" i="3"/>
  <c r="F76" i="3"/>
  <c r="G76" i="3" s="1"/>
  <c r="L75" i="2" l="1"/>
  <c r="M75" i="2" s="1"/>
  <c r="K75" i="2"/>
  <c r="D78" i="3"/>
  <c r="E77" i="3"/>
  <c r="F77" i="3"/>
  <c r="G77" i="3" s="1"/>
  <c r="L76" i="2" l="1"/>
  <c r="M76" i="2" s="1"/>
  <c r="K76" i="2"/>
  <c r="D79" i="3"/>
  <c r="E78" i="3"/>
  <c r="F78" i="3"/>
  <c r="G78" i="3" s="1"/>
  <c r="K77" i="2" l="1"/>
  <c r="L77" i="2"/>
  <c r="M77" i="2" s="1"/>
  <c r="D80" i="3"/>
  <c r="E79" i="3"/>
  <c r="F79" i="3"/>
  <c r="G79" i="3" s="1"/>
  <c r="L78" i="2" l="1"/>
  <c r="M78" i="2" s="1"/>
  <c r="K78" i="2"/>
  <c r="D81" i="3"/>
  <c r="E80" i="3"/>
  <c r="F80" i="3"/>
  <c r="G80" i="3" s="1"/>
  <c r="L79" i="2" l="1"/>
  <c r="M79" i="2" s="1"/>
  <c r="K79" i="2"/>
  <c r="D82" i="3"/>
  <c r="E81" i="3"/>
  <c r="F81" i="3"/>
  <c r="G81" i="3" s="1"/>
  <c r="L80" i="2" l="1"/>
  <c r="M80" i="2" s="1"/>
  <c r="K80" i="2"/>
  <c r="D83" i="3"/>
  <c r="E82" i="3"/>
  <c r="F82" i="3"/>
  <c r="G82" i="3" s="1"/>
  <c r="K81" i="2" l="1"/>
  <c r="L81" i="2"/>
  <c r="M81" i="2" s="1"/>
  <c r="D84" i="3"/>
  <c r="F83" i="3"/>
  <c r="G83" i="3" s="1"/>
  <c r="E83" i="3"/>
  <c r="K82" i="2" l="1"/>
  <c r="L82" i="2"/>
  <c r="M82" i="2" s="1"/>
  <c r="D85" i="3"/>
  <c r="E84" i="3"/>
  <c r="F84" i="3"/>
  <c r="G84" i="3" s="1"/>
  <c r="L83" i="2" l="1"/>
  <c r="M83" i="2" s="1"/>
  <c r="K83" i="2"/>
  <c r="D86" i="3"/>
  <c r="E85" i="3"/>
  <c r="F85" i="3"/>
  <c r="G85" i="3" s="1"/>
  <c r="L84" i="2" l="1"/>
  <c r="M84" i="2" s="1"/>
  <c r="K84" i="2"/>
  <c r="D87" i="3"/>
  <c r="E86" i="3"/>
  <c r="F86" i="3"/>
  <c r="G86" i="3" s="1"/>
  <c r="K85" i="2" l="1"/>
  <c r="L85" i="2"/>
  <c r="M85" i="2" s="1"/>
  <c r="D88" i="3"/>
  <c r="E87" i="3"/>
  <c r="F87" i="3"/>
  <c r="G87" i="3" s="1"/>
  <c r="L86" i="2" l="1"/>
  <c r="M86" i="2" s="1"/>
  <c r="K86" i="2"/>
  <c r="D89" i="3"/>
  <c r="E88" i="3"/>
  <c r="F88" i="3"/>
  <c r="G88" i="3" s="1"/>
  <c r="L87" i="2" l="1"/>
  <c r="M87" i="2" s="1"/>
  <c r="K87" i="2"/>
  <c r="D90" i="3"/>
  <c r="E89" i="3"/>
  <c r="F89" i="3"/>
  <c r="G89" i="3" s="1"/>
  <c r="L88" i="2" l="1"/>
  <c r="M88" i="2" s="1"/>
  <c r="K88" i="2"/>
  <c r="D91" i="3"/>
  <c r="E90" i="3"/>
  <c r="F90" i="3"/>
  <c r="G90" i="3" s="1"/>
  <c r="L89" i="2" l="1"/>
  <c r="M89" i="2" s="1"/>
  <c r="K89" i="2"/>
  <c r="D92" i="3"/>
  <c r="F91" i="3"/>
  <c r="G91" i="3" s="1"/>
  <c r="E91" i="3"/>
  <c r="L90" i="2" l="1"/>
  <c r="M90" i="2" s="1"/>
  <c r="K90" i="2"/>
  <c r="D93" i="3"/>
  <c r="E92" i="3"/>
  <c r="F92" i="3"/>
  <c r="G92" i="3" s="1"/>
  <c r="L91" i="2" l="1"/>
  <c r="M91" i="2" s="1"/>
  <c r="K91" i="2"/>
  <c r="D94" i="3"/>
  <c r="E93" i="3"/>
  <c r="F93" i="3"/>
  <c r="G93" i="3" s="1"/>
  <c r="L92" i="2" l="1"/>
  <c r="M92" i="2" s="1"/>
  <c r="K92" i="2"/>
  <c r="D95" i="3"/>
  <c r="E94" i="3"/>
  <c r="F94" i="3"/>
  <c r="G94" i="3" s="1"/>
  <c r="K93" i="2" l="1"/>
  <c r="L93" i="2"/>
  <c r="M93" i="2" s="1"/>
  <c r="D96" i="3"/>
  <c r="E95" i="3"/>
  <c r="F95" i="3"/>
  <c r="G95" i="3" s="1"/>
  <c r="L94" i="2" l="1"/>
  <c r="M94" i="2" s="1"/>
  <c r="K94" i="2"/>
  <c r="D97" i="3"/>
  <c r="F96" i="3"/>
  <c r="G96" i="3" s="1"/>
  <c r="E96" i="3"/>
  <c r="L95" i="2" l="1"/>
  <c r="M95" i="2" s="1"/>
  <c r="K95" i="2"/>
  <c r="D98" i="3"/>
  <c r="E97" i="3"/>
  <c r="F97" i="3"/>
  <c r="G97" i="3" s="1"/>
  <c r="L96" i="2" l="1"/>
  <c r="M96" i="2" s="1"/>
  <c r="K96" i="2"/>
  <c r="D99" i="3"/>
  <c r="F98" i="3"/>
  <c r="G98" i="3" s="1"/>
  <c r="E98" i="3"/>
  <c r="K97" i="2" l="1"/>
  <c r="L97" i="2"/>
  <c r="M97" i="2" s="1"/>
  <c r="D100" i="3"/>
  <c r="E99" i="3"/>
  <c r="F99" i="3"/>
  <c r="G99" i="3" s="1"/>
  <c r="K98" i="2" l="1"/>
  <c r="L98" i="2"/>
  <c r="M98" i="2" s="1"/>
  <c r="D101" i="3"/>
  <c r="E100" i="3"/>
  <c r="F100" i="3"/>
  <c r="G100" i="3" s="1"/>
  <c r="L99" i="2" l="1"/>
  <c r="M99" i="2" s="1"/>
  <c r="K99" i="2"/>
  <c r="D102" i="3"/>
  <c r="E101" i="3"/>
  <c r="F101" i="3"/>
  <c r="G101" i="3" s="1"/>
  <c r="L100" i="2" l="1"/>
  <c r="M100" i="2" s="1"/>
  <c r="K100" i="2"/>
  <c r="D103" i="3"/>
  <c r="E102" i="3"/>
  <c r="F102" i="3"/>
  <c r="G102" i="3" s="1"/>
  <c r="K101" i="2" l="1"/>
  <c r="L101" i="2"/>
  <c r="M101" i="2" s="1"/>
  <c r="D104" i="3"/>
  <c r="F103" i="3"/>
  <c r="G103" i="3" s="1"/>
  <c r="E103" i="3"/>
  <c r="L102" i="2" l="1"/>
  <c r="M102" i="2" s="1"/>
  <c r="K102" i="2"/>
  <c r="D105" i="3"/>
  <c r="E104" i="3"/>
  <c r="F104" i="3"/>
  <c r="G104" i="3" s="1"/>
  <c r="L103" i="2" l="1"/>
  <c r="M103" i="2" s="1"/>
  <c r="K103" i="2"/>
  <c r="D106" i="3"/>
  <c r="F105" i="3"/>
  <c r="G105" i="3" s="1"/>
  <c r="E105" i="3"/>
  <c r="L104" i="2" l="1"/>
  <c r="M104" i="2" s="1"/>
  <c r="K104" i="2"/>
  <c r="D107" i="3"/>
  <c r="F106" i="3"/>
  <c r="G106" i="3" s="1"/>
  <c r="E106" i="3"/>
  <c r="L105" i="2" l="1"/>
  <c r="M105" i="2" s="1"/>
  <c r="K105" i="2"/>
  <c r="D108" i="3"/>
  <c r="E107" i="3"/>
  <c r="F107" i="3"/>
  <c r="G107" i="3" s="1"/>
  <c r="L106" i="2" l="1"/>
  <c r="M106" i="2" s="1"/>
  <c r="K106" i="2"/>
  <c r="D109" i="3"/>
  <c r="E108" i="3"/>
  <c r="F108" i="3"/>
  <c r="G108" i="3" s="1"/>
  <c r="L107" i="2" l="1"/>
  <c r="M107" i="2" s="1"/>
  <c r="K107" i="2"/>
  <c r="D110" i="3"/>
  <c r="E109" i="3"/>
  <c r="F109" i="3"/>
  <c r="G109" i="3" s="1"/>
  <c r="L108" i="2" l="1"/>
  <c r="M108" i="2" s="1"/>
  <c r="K108" i="2"/>
  <c r="D111" i="3"/>
  <c r="E110" i="3"/>
  <c r="F110" i="3"/>
  <c r="G110" i="3" s="1"/>
  <c r="K109" i="2" l="1"/>
  <c r="L109" i="2"/>
  <c r="M109" i="2" s="1"/>
  <c r="D112" i="3"/>
  <c r="F111" i="3"/>
  <c r="G111" i="3" s="1"/>
  <c r="E111" i="3"/>
  <c r="L110" i="2" l="1"/>
  <c r="M110" i="2" s="1"/>
  <c r="K110" i="2"/>
  <c r="D113" i="3"/>
  <c r="E112" i="3"/>
  <c r="F112" i="3"/>
  <c r="G112" i="3" s="1"/>
  <c r="L111" i="2" l="1"/>
  <c r="M111" i="2" s="1"/>
  <c r="K111" i="2"/>
  <c r="D114" i="3"/>
  <c r="E113" i="3"/>
  <c r="F113" i="3"/>
  <c r="G113" i="3" s="1"/>
  <c r="L112" i="2" l="1"/>
  <c r="M112" i="2" s="1"/>
  <c r="K112" i="2"/>
  <c r="D115" i="3"/>
  <c r="E114" i="3"/>
  <c r="F114" i="3"/>
  <c r="G114" i="3" s="1"/>
  <c r="L113" i="2" l="1"/>
  <c r="M113" i="2" s="1"/>
  <c r="K113" i="2"/>
  <c r="D116" i="3"/>
  <c r="F115" i="3"/>
  <c r="G115" i="3" s="1"/>
  <c r="E115" i="3"/>
  <c r="K114" i="2" l="1"/>
  <c r="L114" i="2"/>
  <c r="M114" i="2" s="1"/>
  <c r="D117" i="3"/>
  <c r="E116" i="3"/>
  <c r="F116" i="3"/>
  <c r="G116" i="3" s="1"/>
  <c r="L115" i="2" l="1"/>
  <c r="M115" i="2" s="1"/>
  <c r="K115" i="2"/>
  <c r="D118" i="3"/>
  <c r="E117" i="3"/>
  <c r="F117" i="3"/>
  <c r="G117" i="3" s="1"/>
  <c r="L116" i="2" l="1"/>
  <c r="M116" i="2" s="1"/>
  <c r="K116" i="2"/>
  <c r="D119" i="3"/>
  <c r="E118" i="3"/>
  <c r="F118" i="3"/>
  <c r="G118" i="3" s="1"/>
  <c r="K117" i="2" l="1"/>
  <c r="L117" i="2"/>
  <c r="M117" i="2" s="1"/>
  <c r="D120" i="3"/>
  <c r="F119" i="3"/>
  <c r="G119" i="3" s="1"/>
  <c r="E119" i="3"/>
  <c r="L118" i="2" l="1"/>
  <c r="M118" i="2" s="1"/>
  <c r="K118" i="2"/>
  <c r="D121" i="3"/>
  <c r="E120" i="3"/>
  <c r="F120" i="3"/>
  <c r="G120" i="3" s="1"/>
  <c r="L119" i="2" l="1"/>
  <c r="M119" i="2" s="1"/>
  <c r="K119" i="2"/>
  <c r="D122" i="3"/>
  <c r="E121" i="3"/>
  <c r="F121" i="3"/>
  <c r="G121" i="3" s="1"/>
  <c r="L120" i="2" l="1"/>
  <c r="M120" i="2" s="1"/>
  <c r="K120" i="2"/>
  <c r="D123" i="3"/>
  <c r="E122" i="3"/>
  <c r="F122" i="3"/>
  <c r="G122" i="3" s="1"/>
  <c r="K121" i="2" l="1"/>
  <c r="L121" i="2"/>
  <c r="M121" i="2" s="1"/>
  <c r="D124" i="3"/>
  <c r="F123" i="3"/>
  <c r="G123" i="3" s="1"/>
  <c r="E123" i="3"/>
  <c r="K122" i="2" l="1"/>
  <c r="L122" i="2"/>
  <c r="M122" i="2" s="1"/>
  <c r="D125" i="3"/>
  <c r="E124" i="3"/>
  <c r="F124" i="3"/>
  <c r="G124" i="3" s="1"/>
  <c r="L123" i="2" l="1"/>
  <c r="M123" i="2" s="1"/>
  <c r="K123" i="2"/>
  <c r="D126" i="3"/>
  <c r="E125" i="3"/>
  <c r="F125" i="3"/>
  <c r="G125" i="3" s="1"/>
  <c r="L124" i="2" l="1"/>
  <c r="M124" i="2" s="1"/>
  <c r="K124" i="2"/>
  <c r="D127" i="3"/>
  <c r="E126" i="3"/>
  <c r="F126" i="3"/>
  <c r="G126" i="3" s="1"/>
  <c r="K125" i="2" l="1"/>
  <c r="L125" i="2"/>
  <c r="M125" i="2" s="1"/>
  <c r="D128" i="3"/>
  <c r="F127" i="3"/>
  <c r="G127" i="3" s="1"/>
  <c r="E127" i="3"/>
  <c r="L126" i="2" l="1"/>
  <c r="M126" i="2" s="1"/>
  <c r="K126" i="2"/>
  <c r="D129" i="3"/>
  <c r="E128" i="3"/>
  <c r="F128" i="3"/>
  <c r="G128" i="3" s="1"/>
  <c r="L127" i="2" l="1"/>
  <c r="M127" i="2" s="1"/>
  <c r="K127" i="2"/>
  <c r="D130" i="3"/>
  <c r="E129" i="3"/>
  <c r="F129" i="3"/>
  <c r="G129" i="3" s="1"/>
  <c r="L128" i="2" l="1"/>
  <c r="M128" i="2" s="1"/>
  <c r="K128" i="2"/>
  <c r="D131" i="3"/>
  <c r="E130" i="3"/>
  <c r="F130" i="3"/>
  <c r="G130" i="3" s="1"/>
  <c r="L129" i="2" l="1"/>
  <c r="M129" i="2" s="1"/>
  <c r="K129" i="2"/>
  <c r="D132" i="3"/>
  <c r="F131" i="3"/>
  <c r="G131" i="3" s="1"/>
  <c r="E131" i="3"/>
  <c r="L130" i="2" l="1"/>
  <c r="M130" i="2" s="1"/>
  <c r="K130" i="2"/>
  <c r="D133" i="3"/>
  <c r="E132" i="3"/>
  <c r="F132" i="3"/>
  <c r="G132" i="3" s="1"/>
  <c r="L131" i="2" l="1"/>
  <c r="M131" i="2" s="1"/>
  <c r="K131" i="2"/>
  <c r="D134" i="3"/>
  <c r="E133" i="3"/>
  <c r="F133" i="3"/>
  <c r="G133" i="3" s="1"/>
  <c r="L132" i="2" l="1"/>
  <c r="M132" i="2" s="1"/>
  <c r="K132" i="2"/>
  <c r="D135" i="3"/>
  <c r="E134" i="3"/>
  <c r="F134" i="3"/>
  <c r="G134" i="3" s="1"/>
  <c r="K133" i="2" l="1"/>
  <c r="L133" i="2"/>
  <c r="M133" i="2" s="1"/>
  <c r="D136" i="3"/>
  <c r="F135" i="3"/>
  <c r="G135" i="3" s="1"/>
  <c r="E135" i="3"/>
  <c r="L134" i="2" l="1"/>
  <c r="M134" i="2" s="1"/>
  <c r="K134" i="2"/>
  <c r="D137" i="3"/>
  <c r="E136" i="3"/>
  <c r="F136" i="3"/>
  <c r="G136" i="3" s="1"/>
  <c r="L135" i="2" l="1"/>
  <c r="M135" i="2" s="1"/>
  <c r="K135" i="2"/>
  <c r="D138" i="3"/>
  <c r="E137" i="3"/>
  <c r="F137" i="3"/>
  <c r="G137" i="3" s="1"/>
  <c r="L136" i="2" l="1"/>
  <c r="M136" i="2" s="1"/>
  <c r="K136" i="2"/>
  <c r="D139" i="3"/>
  <c r="E138" i="3"/>
  <c r="F138" i="3"/>
  <c r="G138" i="3" s="1"/>
  <c r="K137" i="2" l="1"/>
  <c r="L137" i="2"/>
  <c r="M137" i="2" s="1"/>
  <c r="D140" i="3"/>
  <c r="F139" i="3"/>
  <c r="G139" i="3" s="1"/>
  <c r="E139" i="3"/>
  <c r="L138" i="2" l="1"/>
  <c r="M138" i="2" s="1"/>
  <c r="K138" i="2"/>
  <c r="D141" i="3"/>
  <c r="E140" i="3"/>
  <c r="F140" i="3"/>
  <c r="G140" i="3" s="1"/>
  <c r="L139" i="2" l="1"/>
  <c r="M139" i="2" s="1"/>
  <c r="K139" i="2"/>
  <c r="D142" i="3"/>
  <c r="E141" i="3"/>
  <c r="F141" i="3"/>
  <c r="G141" i="3" s="1"/>
  <c r="L140" i="2" l="1"/>
  <c r="M140" i="2" s="1"/>
  <c r="K140" i="2"/>
  <c r="D143" i="3"/>
  <c r="E142" i="3"/>
  <c r="F142" i="3"/>
  <c r="G142" i="3" s="1"/>
  <c r="K141" i="2" l="1"/>
  <c r="L141" i="2"/>
  <c r="M141" i="2" s="1"/>
  <c r="D144" i="3"/>
  <c r="F143" i="3"/>
  <c r="G143" i="3" s="1"/>
  <c r="E143" i="3"/>
  <c r="L142" i="2" l="1"/>
  <c r="M142" i="2" s="1"/>
  <c r="K142" i="2"/>
  <c r="D145" i="3"/>
  <c r="E144" i="3"/>
  <c r="F144" i="3"/>
  <c r="G144" i="3" s="1"/>
  <c r="L143" i="2" l="1"/>
  <c r="M143" i="2" s="1"/>
  <c r="K143" i="2"/>
  <c r="D146" i="3"/>
  <c r="E145" i="3"/>
  <c r="F145" i="3"/>
  <c r="G145" i="3" s="1"/>
  <c r="L144" i="2" l="1"/>
  <c r="M144" i="2" s="1"/>
  <c r="K144" i="2"/>
  <c r="D147" i="3"/>
  <c r="E146" i="3"/>
  <c r="F146" i="3"/>
  <c r="G146" i="3" s="1"/>
  <c r="L145" i="2" l="1"/>
  <c r="M145" i="2" s="1"/>
  <c r="K145" i="2"/>
  <c r="D148" i="3"/>
  <c r="E147" i="3"/>
  <c r="F147" i="3"/>
  <c r="G147" i="3" s="1"/>
  <c r="K146" i="2" l="1"/>
  <c r="L146" i="2"/>
  <c r="M146" i="2" s="1"/>
  <c r="D149" i="3"/>
  <c r="F148" i="3"/>
  <c r="G148" i="3" s="1"/>
  <c r="E148" i="3"/>
  <c r="L147" i="2" l="1"/>
  <c r="M147" i="2" s="1"/>
  <c r="K147" i="2"/>
  <c r="D150" i="3"/>
  <c r="F149" i="3"/>
  <c r="G149" i="3" s="1"/>
  <c r="E149" i="3"/>
  <c r="L148" i="2" l="1"/>
  <c r="M148" i="2" s="1"/>
  <c r="K148" i="2"/>
  <c r="D151" i="3"/>
  <c r="F150" i="3"/>
  <c r="G150" i="3" s="1"/>
  <c r="E150" i="3"/>
  <c r="K149" i="2" l="1"/>
  <c r="L149" i="2"/>
  <c r="M149" i="2" s="1"/>
  <c r="D152" i="3"/>
  <c r="F151" i="3"/>
  <c r="G151" i="3" s="1"/>
  <c r="E151" i="3"/>
  <c r="L150" i="2" l="1"/>
  <c r="M150" i="2" s="1"/>
  <c r="K150" i="2"/>
  <c r="D153" i="3"/>
  <c r="E152" i="3"/>
  <c r="F152" i="3"/>
  <c r="G152" i="3" s="1"/>
  <c r="L151" i="2" l="1"/>
  <c r="M151" i="2" s="1"/>
  <c r="K151" i="2"/>
  <c r="D154" i="3"/>
  <c r="E153" i="3"/>
  <c r="F153" i="3"/>
  <c r="G153" i="3" s="1"/>
  <c r="L152" i="2" l="1"/>
  <c r="M152" i="2" s="1"/>
  <c r="K152" i="2"/>
  <c r="D155" i="3"/>
  <c r="E154" i="3"/>
  <c r="F154" i="3"/>
  <c r="G154" i="3" s="1"/>
  <c r="K153" i="2" l="1"/>
  <c r="L153" i="2"/>
  <c r="M153" i="2" s="1"/>
  <c r="D156" i="3"/>
  <c r="E155" i="3"/>
  <c r="F155" i="3"/>
  <c r="G155" i="3" s="1"/>
  <c r="L154" i="2" l="1"/>
  <c r="M154" i="2" s="1"/>
  <c r="K154" i="2"/>
  <c r="D157" i="3"/>
  <c r="E156" i="3"/>
  <c r="F156" i="3"/>
  <c r="G156" i="3" s="1"/>
  <c r="L155" i="2" l="1"/>
  <c r="M155" i="2" s="1"/>
  <c r="K155" i="2"/>
  <c r="D158" i="3"/>
  <c r="E157" i="3"/>
  <c r="F157" i="3"/>
  <c r="G157" i="3" s="1"/>
  <c r="L156" i="2" l="1"/>
  <c r="M156" i="2" s="1"/>
  <c r="K156" i="2"/>
  <c r="D159" i="3"/>
  <c r="E158" i="3"/>
  <c r="F158" i="3"/>
  <c r="G158" i="3" s="1"/>
  <c r="K157" i="2" l="1"/>
  <c r="L157" i="2"/>
  <c r="M157" i="2" s="1"/>
  <c r="D160" i="3"/>
  <c r="F159" i="3"/>
  <c r="G159" i="3" s="1"/>
  <c r="E159" i="3"/>
  <c r="L158" i="2" l="1"/>
  <c r="M158" i="2" s="1"/>
  <c r="K158" i="2"/>
  <c r="D161" i="3"/>
  <c r="E160" i="3"/>
  <c r="F160" i="3"/>
  <c r="G160" i="3" s="1"/>
  <c r="L159" i="2" l="1"/>
  <c r="M159" i="2" s="1"/>
  <c r="K159" i="2"/>
  <c r="D162" i="3"/>
  <c r="E161" i="3"/>
  <c r="F161" i="3"/>
  <c r="G161" i="3" s="1"/>
  <c r="L160" i="2" l="1"/>
  <c r="M160" i="2" s="1"/>
  <c r="K160" i="2"/>
  <c r="D163" i="3"/>
  <c r="E162" i="3"/>
  <c r="F162" i="3"/>
  <c r="G162" i="3" s="1"/>
  <c r="L161" i="2" l="1"/>
  <c r="Q21" i="2" s="1"/>
  <c r="K161" i="2"/>
  <c r="Q16" i="2" s="1"/>
  <c r="D164" i="3"/>
  <c r="E163" i="3"/>
  <c r="F163" i="3"/>
  <c r="G163" i="3" s="1"/>
  <c r="M161" i="2" l="1"/>
  <c r="Q25" i="2" s="1"/>
  <c r="D165" i="3"/>
  <c r="F164" i="3"/>
  <c r="G164" i="3" s="1"/>
  <c r="E164" i="3"/>
  <c r="D166" i="3" l="1"/>
  <c r="E165" i="3"/>
  <c r="F165" i="3"/>
  <c r="G165" i="3" s="1"/>
  <c r="D167" i="3" l="1"/>
  <c r="F166" i="3"/>
  <c r="G166" i="3" s="1"/>
  <c r="E166" i="3"/>
  <c r="D168" i="3" l="1"/>
  <c r="E167" i="3"/>
  <c r="F167" i="3"/>
  <c r="G167" i="3" s="1"/>
  <c r="D169" i="3" l="1"/>
  <c r="E168" i="3"/>
  <c r="F168" i="3"/>
  <c r="G168" i="3" s="1"/>
  <c r="D170" i="3" l="1"/>
  <c r="E169" i="3"/>
  <c r="F169" i="3"/>
  <c r="G169" i="3" s="1"/>
  <c r="D171" i="3" l="1"/>
  <c r="E170" i="3"/>
  <c r="F170" i="3"/>
  <c r="G170" i="3" s="1"/>
  <c r="D172" i="3" l="1"/>
  <c r="F171" i="3"/>
  <c r="G171" i="3" s="1"/>
  <c r="E171" i="3"/>
  <c r="D173" i="3" l="1"/>
  <c r="E172" i="3"/>
  <c r="F172" i="3"/>
  <c r="G172" i="3" s="1"/>
  <c r="D174" i="3" l="1"/>
  <c r="F173" i="3"/>
  <c r="G173" i="3" s="1"/>
  <c r="E173" i="3"/>
  <c r="D175" i="3" l="1"/>
  <c r="E174" i="3"/>
  <c r="F174" i="3"/>
  <c r="G174" i="3" s="1"/>
  <c r="D176" i="3" l="1"/>
  <c r="E175" i="3"/>
  <c r="F175" i="3"/>
  <c r="G175" i="3" s="1"/>
  <c r="D177" i="3" l="1"/>
  <c r="E176" i="3"/>
  <c r="F176" i="3"/>
  <c r="G176" i="3" s="1"/>
  <c r="D178" i="3" l="1"/>
  <c r="E177" i="3"/>
  <c r="F177" i="3"/>
  <c r="G177" i="3" s="1"/>
  <c r="D179" i="3" l="1"/>
  <c r="E178" i="3"/>
  <c r="F178" i="3"/>
  <c r="G178" i="3" s="1"/>
  <c r="D180" i="3" l="1"/>
  <c r="E179" i="3"/>
  <c r="F179" i="3"/>
  <c r="G179" i="3" s="1"/>
  <c r="D181" i="3" l="1"/>
  <c r="F180" i="3"/>
  <c r="G180" i="3" s="1"/>
  <c r="E180" i="3"/>
  <c r="D182" i="3" l="1"/>
  <c r="E181" i="3"/>
  <c r="F181" i="3"/>
  <c r="G181" i="3" s="1"/>
  <c r="D183" i="3" l="1"/>
  <c r="F182" i="3"/>
  <c r="G182" i="3" s="1"/>
  <c r="E182" i="3"/>
  <c r="D184" i="3" l="1"/>
  <c r="E183" i="3"/>
  <c r="F183" i="3"/>
  <c r="G183" i="3" s="1"/>
  <c r="D185" i="3" l="1"/>
  <c r="F184" i="3"/>
  <c r="G184" i="3" s="1"/>
  <c r="E184" i="3"/>
  <c r="D186" i="3" l="1"/>
  <c r="E185" i="3"/>
  <c r="F185" i="3"/>
  <c r="G185" i="3" s="1"/>
  <c r="D187" i="3" l="1"/>
  <c r="F186" i="3"/>
  <c r="G186" i="3" s="1"/>
  <c r="E186" i="3"/>
  <c r="D188" i="3" l="1"/>
  <c r="F187" i="3"/>
  <c r="G187" i="3" s="1"/>
  <c r="E187" i="3"/>
  <c r="D189" i="3" l="1"/>
  <c r="E188" i="3"/>
  <c r="F188" i="3"/>
  <c r="G188" i="3" s="1"/>
  <c r="D190" i="3" l="1"/>
  <c r="E189" i="3"/>
  <c r="F189" i="3"/>
  <c r="G189" i="3" s="1"/>
  <c r="D191" i="3" l="1"/>
  <c r="E190" i="3"/>
  <c r="F190" i="3"/>
  <c r="G190" i="3" s="1"/>
  <c r="D192" i="3" l="1"/>
  <c r="F191" i="3"/>
  <c r="G191" i="3" s="1"/>
  <c r="E191" i="3"/>
  <c r="D193" i="3" l="1"/>
  <c r="E192" i="3"/>
  <c r="F192" i="3"/>
  <c r="G192" i="3" s="1"/>
  <c r="D194" i="3" l="1"/>
  <c r="E193" i="3"/>
  <c r="F193" i="3"/>
  <c r="G193" i="3" s="1"/>
  <c r="D195" i="3" l="1"/>
  <c r="F194" i="3"/>
  <c r="G194" i="3" s="1"/>
  <c r="E194" i="3"/>
  <c r="D196" i="3" l="1"/>
  <c r="E195" i="3"/>
  <c r="F195" i="3"/>
  <c r="G195" i="3" s="1"/>
  <c r="D197" i="3" l="1"/>
  <c r="E196" i="3"/>
  <c r="F196" i="3"/>
  <c r="G196" i="3" s="1"/>
  <c r="D198" i="3" l="1"/>
  <c r="F197" i="3"/>
  <c r="G197" i="3" s="1"/>
  <c r="E197" i="3"/>
  <c r="D199" i="3" l="1"/>
  <c r="E198" i="3"/>
  <c r="F198" i="3"/>
  <c r="G198" i="3" s="1"/>
  <c r="D200" i="3" l="1"/>
  <c r="F199" i="3"/>
  <c r="G199" i="3" s="1"/>
  <c r="E199" i="3"/>
  <c r="D201" i="3" l="1"/>
  <c r="F200" i="3"/>
  <c r="G200" i="3" s="1"/>
  <c r="E200" i="3"/>
  <c r="D202" i="3" l="1"/>
  <c r="E201" i="3"/>
  <c r="F201" i="3"/>
  <c r="G201" i="3" s="1"/>
  <c r="D203" i="3" l="1"/>
  <c r="F202" i="3"/>
  <c r="G202" i="3" s="1"/>
  <c r="E202" i="3"/>
  <c r="D204" i="3" l="1"/>
  <c r="F203" i="3"/>
  <c r="G203" i="3" s="1"/>
  <c r="E203" i="3"/>
  <c r="D205" i="3" l="1"/>
  <c r="E204" i="3"/>
  <c r="F204" i="3"/>
  <c r="G204" i="3" s="1"/>
  <c r="D206" i="3" l="1"/>
  <c r="E205" i="3"/>
  <c r="F205" i="3"/>
  <c r="G205" i="3" s="1"/>
  <c r="D207" i="3" l="1"/>
  <c r="E206" i="3"/>
  <c r="F206" i="3"/>
  <c r="G206" i="3" s="1"/>
  <c r="D208" i="3" l="1"/>
  <c r="E207" i="3"/>
  <c r="F207" i="3"/>
  <c r="G207" i="3" s="1"/>
  <c r="D209" i="3" l="1"/>
  <c r="F208" i="3"/>
  <c r="G208" i="3" s="1"/>
  <c r="E208" i="3"/>
  <c r="D210" i="3" l="1"/>
  <c r="E209" i="3"/>
  <c r="F209" i="3"/>
  <c r="G209" i="3" s="1"/>
  <c r="D211" i="3" l="1"/>
  <c r="E210" i="3"/>
  <c r="F210" i="3"/>
  <c r="G210" i="3" s="1"/>
  <c r="D212" i="3" l="1"/>
  <c r="F211" i="3"/>
  <c r="G211" i="3" s="1"/>
  <c r="E211" i="3"/>
  <c r="D213" i="3" l="1"/>
  <c r="E212" i="3"/>
  <c r="F212" i="3"/>
  <c r="G212" i="3" s="1"/>
  <c r="D214" i="3" l="1"/>
  <c r="F213" i="3"/>
  <c r="G213" i="3" s="1"/>
  <c r="E213" i="3"/>
  <c r="D215" i="3" l="1"/>
  <c r="E214" i="3"/>
  <c r="F214" i="3"/>
  <c r="G214" i="3" s="1"/>
  <c r="D216" i="3" l="1"/>
  <c r="E215" i="3"/>
  <c r="F215" i="3"/>
  <c r="G215" i="3" s="1"/>
  <c r="D217" i="3" l="1"/>
  <c r="F216" i="3"/>
  <c r="G216" i="3" s="1"/>
  <c r="E216" i="3"/>
  <c r="D218" i="3" l="1"/>
  <c r="E217" i="3"/>
  <c r="F217" i="3"/>
  <c r="G217" i="3" s="1"/>
  <c r="D219" i="3" l="1"/>
  <c r="E218" i="3"/>
  <c r="F218" i="3"/>
  <c r="G218" i="3" s="1"/>
  <c r="D220" i="3" l="1"/>
  <c r="F219" i="3"/>
  <c r="G219" i="3" s="1"/>
  <c r="E219" i="3"/>
  <c r="D221" i="3" l="1"/>
  <c r="E220" i="3"/>
  <c r="F220" i="3"/>
  <c r="G220" i="3" s="1"/>
  <c r="D222" i="3" l="1"/>
  <c r="F221" i="3"/>
  <c r="G221" i="3" s="1"/>
  <c r="E221" i="3"/>
  <c r="D223" i="3" l="1"/>
  <c r="F222" i="3"/>
  <c r="G222" i="3" s="1"/>
  <c r="E222" i="3"/>
  <c r="D224" i="3" l="1"/>
  <c r="E223" i="3"/>
  <c r="F223" i="3"/>
  <c r="G223" i="3" s="1"/>
  <c r="D225" i="3" l="1"/>
  <c r="F224" i="3"/>
  <c r="G224" i="3" s="1"/>
  <c r="E224" i="3"/>
  <c r="D226" i="3" l="1"/>
  <c r="E225" i="3"/>
  <c r="F225" i="3"/>
  <c r="G225" i="3" s="1"/>
  <c r="D227" i="3" l="1"/>
  <c r="E226" i="3"/>
  <c r="F226" i="3"/>
  <c r="G226" i="3" s="1"/>
  <c r="D228" i="3" l="1"/>
  <c r="F227" i="3"/>
  <c r="G227" i="3" s="1"/>
  <c r="E227" i="3"/>
  <c r="D229" i="3" l="1"/>
  <c r="E228" i="3"/>
  <c r="F228" i="3"/>
  <c r="G228" i="3" s="1"/>
  <c r="D230" i="3" l="1"/>
  <c r="F229" i="3"/>
  <c r="G229" i="3" s="1"/>
  <c r="E229" i="3"/>
  <c r="D231" i="3" l="1"/>
  <c r="E230" i="3"/>
  <c r="F230" i="3"/>
  <c r="G230" i="3" s="1"/>
  <c r="D232" i="3" l="1"/>
  <c r="E231" i="3"/>
  <c r="F231" i="3"/>
  <c r="G231" i="3" s="1"/>
  <c r="D233" i="3" l="1"/>
  <c r="F232" i="3"/>
  <c r="G232" i="3" s="1"/>
  <c r="E232" i="3"/>
  <c r="D234" i="3" l="1"/>
  <c r="E233" i="3"/>
  <c r="F233" i="3"/>
  <c r="G233" i="3" s="1"/>
  <c r="D235" i="3" l="1"/>
  <c r="E234" i="3"/>
  <c r="F234" i="3"/>
  <c r="G234" i="3" s="1"/>
  <c r="D236" i="3" l="1"/>
  <c r="F235" i="3"/>
  <c r="G235" i="3" s="1"/>
  <c r="E235" i="3"/>
  <c r="D237" i="3" l="1"/>
  <c r="E236" i="3"/>
  <c r="F236" i="3"/>
  <c r="G236" i="3" s="1"/>
  <c r="D238" i="3" l="1"/>
  <c r="F237" i="3"/>
  <c r="G237" i="3" s="1"/>
  <c r="E237" i="3"/>
  <c r="D239" i="3" l="1"/>
  <c r="F238" i="3"/>
  <c r="G238" i="3" s="1"/>
  <c r="E238" i="3"/>
  <c r="D240" i="3" l="1"/>
  <c r="E239" i="3"/>
  <c r="F239" i="3"/>
  <c r="G239" i="3" s="1"/>
  <c r="D241" i="3" l="1"/>
  <c r="F240" i="3"/>
  <c r="G240" i="3" s="1"/>
  <c r="E240" i="3"/>
  <c r="D242" i="3" l="1"/>
  <c r="E241" i="3"/>
  <c r="F241" i="3"/>
  <c r="G241" i="3" s="1"/>
  <c r="D243" i="3" l="1"/>
  <c r="E242" i="3"/>
  <c r="F242" i="3"/>
  <c r="G242" i="3" s="1"/>
  <c r="D244" i="3" l="1"/>
  <c r="F243" i="3"/>
  <c r="G243" i="3" s="1"/>
  <c r="E243" i="3"/>
  <c r="D245" i="3" l="1"/>
  <c r="E244" i="3"/>
  <c r="F244" i="3"/>
  <c r="G244" i="3" s="1"/>
  <c r="D246" i="3" l="1"/>
  <c r="E245" i="3"/>
  <c r="F245" i="3"/>
  <c r="G245" i="3" s="1"/>
  <c r="D247" i="3" l="1"/>
  <c r="F246" i="3"/>
  <c r="G246" i="3" s="1"/>
  <c r="E246" i="3"/>
  <c r="D248" i="3" l="1"/>
  <c r="E247" i="3"/>
  <c r="F247" i="3"/>
  <c r="G247" i="3" s="1"/>
  <c r="D249" i="3" l="1"/>
  <c r="F248" i="3"/>
  <c r="G248" i="3" s="1"/>
  <c r="E248" i="3"/>
  <c r="D250" i="3" l="1"/>
  <c r="E249" i="3"/>
  <c r="F249" i="3"/>
  <c r="G249" i="3" s="1"/>
  <c r="D251" i="3" l="1"/>
  <c r="E250" i="3"/>
  <c r="F250" i="3"/>
  <c r="G250" i="3" s="1"/>
  <c r="D252" i="3" l="1"/>
  <c r="F251" i="3"/>
  <c r="G251" i="3" s="1"/>
  <c r="E251" i="3"/>
  <c r="D253" i="3" l="1"/>
  <c r="E252" i="3"/>
  <c r="F252" i="3"/>
  <c r="G252" i="3" s="1"/>
  <c r="D254" i="3" l="1"/>
  <c r="F253" i="3"/>
  <c r="G253" i="3" s="1"/>
  <c r="E253" i="3"/>
  <c r="D255" i="3" l="1"/>
  <c r="E254" i="3"/>
  <c r="F254" i="3"/>
  <c r="G254" i="3" s="1"/>
  <c r="D256" i="3" l="1"/>
  <c r="E255" i="3"/>
  <c r="F255" i="3"/>
  <c r="G255" i="3" s="1"/>
  <c r="D257" i="3" l="1"/>
  <c r="F256" i="3"/>
  <c r="G256" i="3" s="1"/>
  <c r="E256" i="3"/>
  <c r="D258" i="3" l="1"/>
  <c r="E257" i="3"/>
  <c r="F257" i="3"/>
  <c r="G257" i="3" s="1"/>
  <c r="D259" i="3" l="1"/>
  <c r="F258" i="3"/>
  <c r="G258" i="3" s="1"/>
  <c r="E258" i="3"/>
  <c r="D260" i="3" l="1"/>
  <c r="E259" i="3"/>
  <c r="F259" i="3"/>
  <c r="G259" i="3" s="1"/>
  <c r="D261" i="3" l="1"/>
  <c r="E260" i="3"/>
  <c r="F260" i="3"/>
  <c r="G260" i="3" s="1"/>
  <c r="D262" i="3" l="1"/>
  <c r="F261" i="3"/>
  <c r="G261" i="3" s="1"/>
  <c r="E261" i="3"/>
  <c r="D263" i="3" l="1"/>
  <c r="E262" i="3"/>
  <c r="F262" i="3"/>
  <c r="G262" i="3" s="1"/>
  <c r="D264" i="3" l="1"/>
  <c r="E263" i="3"/>
  <c r="F263" i="3"/>
  <c r="G263" i="3" s="1"/>
  <c r="D265" i="3" l="1"/>
  <c r="E264" i="3"/>
  <c r="F264" i="3"/>
  <c r="G264" i="3" s="1"/>
  <c r="D266" i="3" l="1"/>
  <c r="E265" i="3"/>
  <c r="F265" i="3"/>
  <c r="G265" i="3" s="1"/>
  <c r="D267" i="3" l="1"/>
  <c r="F266" i="3"/>
  <c r="G266" i="3" s="1"/>
  <c r="E266" i="3"/>
  <c r="D268" i="3" l="1"/>
  <c r="F267" i="3"/>
  <c r="G267" i="3" s="1"/>
  <c r="E267" i="3"/>
  <c r="D269" i="3" l="1"/>
  <c r="E268" i="3"/>
  <c r="F268" i="3"/>
  <c r="G268" i="3" s="1"/>
  <c r="E269" i="3" l="1"/>
  <c r="K9" i="3" s="1"/>
  <c r="F269" i="3"/>
  <c r="G269" i="3" l="1"/>
  <c r="K18" i="3" s="1"/>
  <c r="K14" i="3"/>
</calcChain>
</file>

<file path=xl/sharedStrings.xml><?xml version="1.0" encoding="utf-8"?>
<sst xmlns="http://schemas.openxmlformats.org/spreadsheetml/2006/main" count="39" uniqueCount="29">
  <si>
    <t>SERIE DE IPC PARA MEDIAS MOVILES</t>
  </si>
  <si>
    <t>Fecha</t>
  </si>
  <si>
    <t>Precio Apertura</t>
  </si>
  <si>
    <t>Máximo</t>
  </si>
  <si>
    <t>Mínimo</t>
  </si>
  <si>
    <t>Cierre</t>
  </si>
  <si>
    <t>Volumen</t>
  </si>
  <si>
    <t>Cierre Ajustado*</t>
  </si>
  <si>
    <t>MM  5 Pronóstico</t>
  </si>
  <si>
    <t>MM   10 Pronóstico</t>
  </si>
  <si>
    <t>Alfa =</t>
  </si>
  <si>
    <t>Exponencial Simpe</t>
  </si>
  <si>
    <t>SERIE DE TIEMPO DE TASAS DE INFLACIÓN ANUALIZADAS 2000  - 2021</t>
  </si>
  <si>
    <t>a) Obtener Medias Móviles de 6 y 12 periodos</t>
  </si>
  <si>
    <t>b) Obtener suavixamiento exponenecial simmple para Alfa = 0.4   y Alfa = 0.7</t>
  </si>
  <si>
    <t>c) Elaborar Gráfica con MM</t>
  </si>
  <si>
    <t>d) Elaborar Gráfica con Exp Simple</t>
  </si>
  <si>
    <t>Entregar Reporte con Primeros  18 meses junto con gráafcias</t>
  </si>
  <si>
    <t>Mes</t>
  </si>
  <si>
    <t>Inflación</t>
  </si>
  <si>
    <t>Exp Alfa 0.4</t>
  </si>
  <si>
    <t>(Y - Yest)2</t>
  </si>
  <si>
    <t>ABS(Y - Yest)</t>
  </si>
  <si>
    <t>ABS(Y - Yest)/Y</t>
  </si>
  <si>
    <t>SERIE DE INDICE DE PRECIOS Y COTIZACIONES MÉXICO (IPC) PARA SUAVIZAMIENTO EXPONENCIAL SIMPLE</t>
  </si>
  <si>
    <t>TAREA 1. FECHA DE ENTREGA JUEVES 30 DE SEPTIEMBRE</t>
  </si>
  <si>
    <t>ENTREGA EN ARCHIVO PDF SOLO RESULTADOS IMPORTANTES (NO TODA LA TABLA DE DATOS)</t>
  </si>
  <si>
    <t>FORMATO DE NOMBRE APELLIDO1_APELLIDO2_NOMBRES_TAREA_1.PDF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</si>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</sst>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.9"/>
      <name val="Arial"/>
      <family val="2"/>
    </font>
    <font>
      <b/>
      <sz val="7.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1"/>
    <xf numFmtId="0" fontId="2" fillId="0" borderId="0" xfId="1" applyFont="1"/>
    <xf numFmtId="4" fontId="1" fillId="0" borderId="0" xfId="1" applyNumberFormat="1"/>
    <xf numFmtId="0" fontId="5" fillId="3" borderId="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right"/>
    </xf>
    <xf numFmtId="4" fontId="7" fillId="2" borderId="0" xfId="1" applyNumberFormat="1" applyFont="1" applyFill="1" applyAlignment="1">
      <alignment horizontal="right" wrapText="1"/>
    </xf>
    <xf numFmtId="14" fontId="7" fillId="0" borderId="0" xfId="1" applyNumberFormat="1" applyFont="1" applyAlignment="1">
      <alignment horizontal="right"/>
    </xf>
    <xf numFmtId="4" fontId="7" fillId="0" borderId="0" xfId="1" applyNumberFormat="1" applyFont="1" applyAlignment="1">
      <alignment horizontal="right" wrapText="1"/>
    </xf>
    <xf numFmtId="3" fontId="7" fillId="0" borderId="0" xfId="1" applyNumberFormat="1" applyFont="1" applyAlignment="1">
      <alignment horizontal="right" wrapText="1"/>
    </xf>
    <xf numFmtId="43" fontId="7" fillId="0" borderId="0" xfId="2" applyFont="1"/>
    <xf numFmtId="0" fontId="7" fillId="0" borderId="0" xfId="1" applyFont="1"/>
    <xf numFmtId="0" fontId="1" fillId="0" borderId="0" xfId="1"/>
    <xf numFmtId="0" fontId="2" fillId="0" borderId="0" xfId="1" applyFont="1"/>
    <xf numFmtId="14" fontId="4" fillId="0" borderId="0" xfId="1" applyNumberFormat="1" applyFont="1" applyAlignment="1">
      <alignment horizontal="right"/>
    </xf>
    <xf numFmtId="4" fontId="1" fillId="0" borderId="0" xfId="1" applyNumberFormat="1"/>
    <xf numFmtId="4" fontId="4" fillId="0" borderId="0" xfId="1" applyNumberFormat="1" applyFont="1" applyAlignment="1">
      <alignment horizontal="right" wrapText="1"/>
    </xf>
    <xf numFmtId="3" fontId="4" fillId="0" borderId="0" xfId="1" applyNumberFormat="1" applyFont="1" applyAlignment="1">
      <alignment horizontal="right" wrapText="1"/>
    </xf>
    <xf numFmtId="4" fontId="6" fillId="2" borderId="0" xfId="1" applyNumberFormat="1" applyFont="1" applyFill="1" applyAlignment="1">
      <alignment horizontal="right" wrapText="1"/>
    </xf>
    <xf numFmtId="43" fontId="3" fillId="0" borderId="0" xfId="2" applyFont="1"/>
    <xf numFmtId="0" fontId="5" fillId="3" borderId="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1" fillId="0" borderId="0" xfId="1"/>
    <xf numFmtId="0" fontId="2" fillId="0" borderId="0" xfId="1" applyFont="1"/>
    <xf numFmtId="43" fontId="7" fillId="0" borderId="0" xfId="2" applyFont="1"/>
    <xf numFmtId="4" fontId="7" fillId="0" borderId="0" xfId="1" applyNumberFormat="1" applyFont="1"/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7" fontId="2" fillId="0" borderId="0" xfId="1" applyNumberFormat="1" applyFont="1"/>
    <xf numFmtId="2" fontId="2" fillId="0" borderId="0" xfId="1" applyNumberFormat="1" applyFont="1"/>
    <xf numFmtId="43" fontId="2" fillId="0" borderId="0" xfId="2" applyFont="1"/>
    <xf numFmtId="0" fontId="2" fillId="3" borderId="5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/>
    </xf>
    <xf numFmtId="164" fontId="2" fillId="0" borderId="0" xfId="1" applyNumberFormat="1" applyFont="1"/>
    <xf numFmtId="165" fontId="9" fillId="0" borderId="6" xfId="3" applyNumberFormat="1" applyFont="1" applyBorder="1"/>
    <xf numFmtId="164" fontId="9" fillId="0" borderId="6" xfId="0" applyNumberFormat="1" applyFont="1" applyBorder="1"/>
    <xf numFmtId="0" fontId="9" fillId="0" borderId="6" xfId="0" applyFont="1" applyBorder="1"/>
    <xf numFmtId="0" fontId="11" fillId="3" borderId="4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/>
    </xf>
    <xf numFmtId="0" fontId="5" fillId="3" borderId="7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9" fillId="0" borderId="0" xfId="0" applyFont="1"/>
    <xf numFmtId="0" fontId="12" fillId="0" borderId="0" xfId="0" applyFont="1"/>
    <xf numFmtId="9" fontId="9" fillId="0" borderId="6" xfId="3" applyFont="1" applyBorder="1"/>
  </cellXfs>
  <cellStyles count="4">
    <cellStyle name="Millares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/>
              <a:t>IPC</a:t>
            </a:r>
            <a:r>
              <a:rPr lang="es-MX" sz="1200" baseline="0"/>
              <a:t> México y MM5  MM10</a:t>
            </a:r>
            <a:endParaRPr lang="es-MX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95629350678992"/>
          <c:y val="0.15584281131525227"/>
          <c:w val="0.81146506143253827"/>
          <c:h val="0.63817206182560515"/>
        </c:manualLayout>
      </c:layout>
      <c:lineChart>
        <c:grouping val="standard"/>
        <c:varyColors val="0"/>
        <c:ser>
          <c:idx val="0"/>
          <c:order val="0"/>
          <c:tx>
            <c:strRef>
              <c:f>'IPC MEX MM'!$H$5</c:f>
              <c:strCache>
                <c:ptCount val="1"/>
                <c:pt idx="0">
                  <c:v>Cierre Ajustado*</c:v>
                </c:pt>
              </c:strCache>
            </c:strRef>
          </c:tx>
          <c:marker>
            <c:symbol val="none"/>
          </c:marker>
          <c:cat>
            <c:numRef>
              <c:f>'IPC MEX MM'!$B$6:$B$158</c:f>
              <c:numCache>
                <c:formatCode>m/d/yyyy</c:formatCode>
                <c:ptCount val="153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40224</c:v>
                </c:pt>
                <c:pt idx="30">
                  <c:v>40225</c:v>
                </c:pt>
                <c:pt idx="31">
                  <c:v>40226</c:v>
                </c:pt>
                <c:pt idx="32">
                  <c:v>40227</c:v>
                </c:pt>
                <c:pt idx="33">
                  <c:v>40228</c:v>
                </c:pt>
                <c:pt idx="34">
                  <c:v>40231</c:v>
                </c:pt>
                <c:pt idx="35">
                  <c:v>40232</c:v>
                </c:pt>
                <c:pt idx="36">
                  <c:v>40233</c:v>
                </c:pt>
                <c:pt idx="37">
                  <c:v>40234</c:v>
                </c:pt>
                <c:pt idx="38">
                  <c:v>40235</c:v>
                </c:pt>
                <c:pt idx="39">
                  <c:v>40238</c:v>
                </c:pt>
                <c:pt idx="40">
                  <c:v>40239</c:v>
                </c:pt>
                <c:pt idx="41">
                  <c:v>40240</c:v>
                </c:pt>
                <c:pt idx="42">
                  <c:v>40241</c:v>
                </c:pt>
                <c:pt idx="43">
                  <c:v>40242</c:v>
                </c:pt>
                <c:pt idx="44">
                  <c:v>40245</c:v>
                </c:pt>
                <c:pt idx="45">
                  <c:v>40246</c:v>
                </c:pt>
                <c:pt idx="46">
                  <c:v>40247</c:v>
                </c:pt>
                <c:pt idx="47">
                  <c:v>40248</c:v>
                </c:pt>
                <c:pt idx="48">
                  <c:v>40249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40273</c:v>
                </c:pt>
                <c:pt idx="62">
                  <c:v>40274</c:v>
                </c:pt>
                <c:pt idx="63">
                  <c:v>40275</c:v>
                </c:pt>
                <c:pt idx="64">
                  <c:v>40276</c:v>
                </c:pt>
                <c:pt idx="65">
                  <c:v>40277</c:v>
                </c:pt>
                <c:pt idx="66">
                  <c:v>40280</c:v>
                </c:pt>
                <c:pt idx="67">
                  <c:v>40281</c:v>
                </c:pt>
                <c:pt idx="68">
                  <c:v>40282</c:v>
                </c:pt>
                <c:pt idx="69">
                  <c:v>40283</c:v>
                </c:pt>
                <c:pt idx="70">
                  <c:v>40284</c:v>
                </c:pt>
                <c:pt idx="71">
                  <c:v>40287</c:v>
                </c:pt>
                <c:pt idx="72">
                  <c:v>40288</c:v>
                </c:pt>
                <c:pt idx="73">
                  <c:v>40289</c:v>
                </c:pt>
                <c:pt idx="74">
                  <c:v>40290</c:v>
                </c:pt>
                <c:pt idx="75">
                  <c:v>40291</c:v>
                </c:pt>
                <c:pt idx="76">
                  <c:v>40294</c:v>
                </c:pt>
                <c:pt idx="77">
                  <c:v>40295</c:v>
                </c:pt>
                <c:pt idx="78">
                  <c:v>40296</c:v>
                </c:pt>
                <c:pt idx="79">
                  <c:v>40297</c:v>
                </c:pt>
                <c:pt idx="80">
                  <c:v>40298</c:v>
                </c:pt>
                <c:pt idx="81">
                  <c:v>40301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40329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40364</c:v>
                </c:pt>
                <c:pt idx="127">
                  <c:v>40365</c:v>
                </c:pt>
                <c:pt idx="128">
                  <c:v>40366</c:v>
                </c:pt>
                <c:pt idx="129">
                  <c:v>40367</c:v>
                </c:pt>
                <c:pt idx="130">
                  <c:v>40368</c:v>
                </c:pt>
                <c:pt idx="131">
                  <c:v>40371</c:v>
                </c:pt>
                <c:pt idx="132">
                  <c:v>40372</c:v>
                </c:pt>
                <c:pt idx="133">
                  <c:v>40373</c:v>
                </c:pt>
                <c:pt idx="134">
                  <c:v>40374</c:v>
                </c:pt>
                <c:pt idx="135">
                  <c:v>40375</c:v>
                </c:pt>
                <c:pt idx="136">
                  <c:v>40378</c:v>
                </c:pt>
                <c:pt idx="137">
                  <c:v>40379</c:v>
                </c:pt>
                <c:pt idx="138">
                  <c:v>40380</c:v>
                </c:pt>
                <c:pt idx="139">
                  <c:v>40381</c:v>
                </c:pt>
                <c:pt idx="140">
                  <c:v>40382</c:v>
                </c:pt>
                <c:pt idx="141">
                  <c:v>40385</c:v>
                </c:pt>
                <c:pt idx="142">
                  <c:v>40386</c:v>
                </c:pt>
                <c:pt idx="143">
                  <c:v>40387</c:v>
                </c:pt>
                <c:pt idx="144">
                  <c:v>40388</c:v>
                </c:pt>
                <c:pt idx="145">
                  <c:v>40389</c:v>
                </c:pt>
                <c:pt idx="146">
                  <c:v>40392</c:v>
                </c:pt>
                <c:pt idx="147">
                  <c:v>40393</c:v>
                </c:pt>
                <c:pt idx="148">
                  <c:v>40394</c:v>
                </c:pt>
                <c:pt idx="149">
                  <c:v>40395</c:v>
                </c:pt>
                <c:pt idx="150">
                  <c:v>40396</c:v>
                </c:pt>
                <c:pt idx="151">
                  <c:v>40399</c:v>
                </c:pt>
                <c:pt idx="152">
                  <c:v>40400</c:v>
                </c:pt>
              </c:numCache>
            </c:numRef>
          </c:cat>
          <c:val>
            <c:numRef>
              <c:f>'IPC MEX MM'!$H$6:$H$158</c:f>
              <c:numCache>
                <c:formatCode>#,##0.00</c:formatCode>
                <c:ptCount val="153"/>
                <c:pt idx="0">
                  <c:v>32758.53</c:v>
                </c:pt>
                <c:pt idx="1">
                  <c:v>32732.76</c:v>
                </c:pt>
                <c:pt idx="2">
                  <c:v>32830.160000000003</c:v>
                </c:pt>
                <c:pt idx="3">
                  <c:v>33064.57</c:v>
                </c:pt>
                <c:pt idx="4">
                  <c:v>32892.04</c:v>
                </c:pt>
                <c:pt idx="5">
                  <c:v>32935.379999999997</c:v>
                </c:pt>
                <c:pt idx="6">
                  <c:v>32792.660000000003</c:v>
                </c:pt>
                <c:pt idx="7">
                  <c:v>32836.080000000002</c:v>
                </c:pt>
                <c:pt idx="8">
                  <c:v>32729.58</c:v>
                </c:pt>
                <c:pt idx="9">
                  <c:v>32262.3</c:v>
                </c:pt>
                <c:pt idx="10">
                  <c:v>32482.73</c:v>
                </c:pt>
                <c:pt idx="11">
                  <c:v>32473.05</c:v>
                </c:pt>
                <c:pt idx="12">
                  <c:v>32025.34</c:v>
                </c:pt>
                <c:pt idx="13">
                  <c:v>31205.3</c:v>
                </c:pt>
                <c:pt idx="14">
                  <c:v>30830.91</c:v>
                </c:pt>
                <c:pt idx="15">
                  <c:v>30465.06</c:v>
                </c:pt>
                <c:pt idx="16">
                  <c:v>30651.56</c:v>
                </c:pt>
                <c:pt idx="17">
                  <c:v>30610.83</c:v>
                </c:pt>
                <c:pt idx="18">
                  <c:v>30811.35</c:v>
                </c:pt>
                <c:pt idx="19">
                  <c:v>30391.61</c:v>
                </c:pt>
                <c:pt idx="20">
                  <c:v>30876.65</c:v>
                </c:pt>
                <c:pt idx="21">
                  <c:v>31287.040000000001</c:v>
                </c:pt>
                <c:pt idx="22">
                  <c:v>30603.71</c:v>
                </c:pt>
                <c:pt idx="23">
                  <c:v>30630.73</c:v>
                </c:pt>
                <c:pt idx="24">
                  <c:v>30649.439999999999</c:v>
                </c:pt>
                <c:pt idx="25">
                  <c:v>30818.48</c:v>
                </c:pt>
                <c:pt idx="26">
                  <c:v>30746.05</c:v>
                </c:pt>
                <c:pt idx="27">
                  <c:v>30845.63</c:v>
                </c:pt>
                <c:pt idx="28">
                  <c:v>31005.74</c:v>
                </c:pt>
                <c:pt idx="29">
                  <c:v>31038.32</c:v>
                </c:pt>
                <c:pt idx="30">
                  <c:v>31644.77</c:v>
                </c:pt>
                <c:pt idx="31">
                  <c:v>31892.12</c:v>
                </c:pt>
                <c:pt idx="32">
                  <c:v>32170.79</c:v>
                </c:pt>
                <c:pt idx="33">
                  <c:v>32172.11</c:v>
                </c:pt>
                <c:pt idx="34">
                  <c:v>32034.34</c:v>
                </c:pt>
                <c:pt idx="35">
                  <c:v>31850.240000000002</c:v>
                </c:pt>
                <c:pt idx="36">
                  <c:v>31788.54</c:v>
                </c:pt>
                <c:pt idx="37">
                  <c:v>31649.1</c:v>
                </c:pt>
                <c:pt idx="38">
                  <c:v>31634.54</c:v>
                </c:pt>
                <c:pt idx="39">
                  <c:v>31765.14</c:v>
                </c:pt>
                <c:pt idx="40">
                  <c:v>32055.040000000001</c:v>
                </c:pt>
                <c:pt idx="41">
                  <c:v>32353.54</c:v>
                </c:pt>
                <c:pt idx="42">
                  <c:v>32202</c:v>
                </c:pt>
                <c:pt idx="43">
                  <c:v>32436.53</c:v>
                </c:pt>
                <c:pt idx="44">
                  <c:v>32520.27</c:v>
                </c:pt>
                <c:pt idx="45">
                  <c:v>32514.17</c:v>
                </c:pt>
                <c:pt idx="46">
                  <c:v>32505.759999999998</c:v>
                </c:pt>
                <c:pt idx="47">
                  <c:v>32602.94</c:v>
                </c:pt>
                <c:pt idx="48">
                  <c:v>32578.05</c:v>
                </c:pt>
                <c:pt idx="49">
                  <c:v>32723.9</c:v>
                </c:pt>
                <c:pt idx="50">
                  <c:v>32798.300000000003</c:v>
                </c:pt>
                <c:pt idx="51">
                  <c:v>32969.83</c:v>
                </c:pt>
                <c:pt idx="52">
                  <c:v>33022.839999999997</c:v>
                </c:pt>
                <c:pt idx="53">
                  <c:v>33142.019999999997</c:v>
                </c:pt>
                <c:pt idx="54">
                  <c:v>33361.269999999997</c:v>
                </c:pt>
                <c:pt idx="55">
                  <c:v>33160.97</c:v>
                </c:pt>
                <c:pt idx="56">
                  <c:v>33164.33</c:v>
                </c:pt>
                <c:pt idx="57">
                  <c:v>33147.81</c:v>
                </c:pt>
                <c:pt idx="58">
                  <c:v>33416.1</c:v>
                </c:pt>
                <c:pt idx="59">
                  <c:v>33399.46</c:v>
                </c:pt>
                <c:pt idx="60">
                  <c:v>33266.43</c:v>
                </c:pt>
                <c:pt idx="61">
                  <c:v>33648.89</c:v>
                </c:pt>
                <c:pt idx="62">
                  <c:v>33801.21</c:v>
                </c:pt>
                <c:pt idx="63">
                  <c:v>33632.35</c:v>
                </c:pt>
                <c:pt idx="64">
                  <c:v>33567.35</c:v>
                </c:pt>
                <c:pt idx="65">
                  <c:v>33840.85</c:v>
                </c:pt>
                <c:pt idx="66">
                  <c:v>33852.39</c:v>
                </c:pt>
                <c:pt idx="67">
                  <c:v>33819.040000000001</c:v>
                </c:pt>
                <c:pt idx="68">
                  <c:v>34113.93</c:v>
                </c:pt>
                <c:pt idx="69">
                  <c:v>34134.230000000003</c:v>
                </c:pt>
                <c:pt idx="70">
                  <c:v>33621.39</c:v>
                </c:pt>
                <c:pt idx="71">
                  <c:v>33439.769999999997</c:v>
                </c:pt>
                <c:pt idx="72">
                  <c:v>33813.160000000003</c:v>
                </c:pt>
                <c:pt idx="73">
                  <c:v>33517.18</c:v>
                </c:pt>
                <c:pt idx="74">
                  <c:v>33658.370000000003</c:v>
                </c:pt>
                <c:pt idx="75">
                  <c:v>33853.69</c:v>
                </c:pt>
                <c:pt idx="76">
                  <c:v>33771.550000000003</c:v>
                </c:pt>
                <c:pt idx="77">
                  <c:v>32679.360000000001</c:v>
                </c:pt>
                <c:pt idx="78">
                  <c:v>32952.86</c:v>
                </c:pt>
                <c:pt idx="79">
                  <c:v>32861</c:v>
                </c:pt>
                <c:pt idx="80">
                  <c:v>32687.32</c:v>
                </c:pt>
                <c:pt idx="81">
                  <c:v>32832.449999999997</c:v>
                </c:pt>
                <c:pt idx="82">
                  <c:v>32120.65</c:v>
                </c:pt>
                <c:pt idx="83">
                  <c:v>31995.279999999999</c:v>
                </c:pt>
                <c:pt idx="84">
                  <c:v>31398.97</c:v>
                </c:pt>
                <c:pt idx="85">
                  <c:v>31488.82</c:v>
                </c:pt>
                <c:pt idx="86">
                  <c:v>32276.92</c:v>
                </c:pt>
                <c:pt idx="87">
                  <c:v>32119.11</c:v>
                </c:pt>
                <c:pt idx="88">
                  <c:v>32379.63</c:v>
                </c:pt>
                <c:pt idx="89">
                  <c:v>32342.43</c:v>
                </c:pt>
                <c:pt idx="90">
                  <c:v>31812.73</c:v>
                </c:pt>
                <c:pt idx="91">
                  <c:v>31580.63</c:v>
                </c:pt>
                <c:pt idx="92">
                  <c:v>31136.35</c:v>
                </c:pt>
                <c:pt idx="93">
                  <c:v>30992.76</c:v>
                </c:pt>
                <c:pt idx="94">
                  <c:v>30368.080000000002</c:v>
                </c:pt>
                <c:pt idx="95">
                  <c:v>30629.15</c:v>
                </c:pt>
                <c:pt idx="96">
                  <c:v>30759.48</c:v>
                </c:pt>
                <c:pt idx="97">
                  <c:v>30634.17</c:v>
                </c:pt>
                <c:pt idx="98">
                  <c:v>31328.49</c:v>
                </c:pt>
                <c:pt idx="99">
                  <c:v>32056.16</c:v>
                </c:pt>
                <c:pt idx="100">
                  <c:v>31547.55</c:v>
                </c:pt>
                <c:pt idx="101">
                  <c:v>32038.53</c:v>
                </c:pt>
                <c:pt idx="102">
                  <c:v>31245.83</c:v>
                </c:pt>
                <c:pt idx="103">
                  <c:v>31411.91</c:v>
                </c:pt>
                <c:pt idx="104">
                  <c:v>31331.86</c:v>
                </c:pt>
                <c:pt idx="105">
                  <c:v>30992.65</c:v>
                </c:pt>
                <c:pt idx="106">
                  <c:v>30739.01</c:v>
                </c:pt>
                <c:pt idx="107">
                  <c:v>31059.83</c:v>
                </c:pt>
                <c:pt idx="108">
                  <c:v>31209.33</c:v>
                </c:pt>
                <c:pt idx="109">
                  <c:v>31910.22</c:v>
                </c:pt>
                <c:pt idx="110">
                  <c:v>32124.28</c:v>
                </c:pt>
                <c:pt idx="111">
                  <c:v>32238.41</c:v>
                </c:pt>
                <c:pt idx="112">
                  <c:v>32685.4</c:v>
                </c:pt>
                <c:pt idx="113">
                  <c:v>32805.629999999997</c:v>
                </c:pt>
                <c:pt idx="114">
                  <c:v>32775.339999999997</c:v>
                </c:pt>
                <c:pt idx="115">
                  <c:v>32814.620000000003</c:v>
                </c:pt>
                <c:pt idx="116">
                  <c:v>32882</c:v>
                </c:pt>
                <c:pt idx="117">
                  <c:v>32470.7</c:v>
                </c:pt>
                <c:pt idx="118">
                  <c:v>32663.29</c:v>
                </c:pt>
                <c:pt idx="119">
                  <c:v>32312.76</c:v>
                </c:pt>
                <c:pt idx="120">
                  <c:v>32607.13</c:v>
                </c:pt>
                <c:pt idx="121">
                  <c:v>32568.19</c:v>
                </c:pt>
                <c:pt idx="122">
                  <c:v>31473.200000000001</c:v>
                </c:pt>
                <c:pt idx="123">
                  <c:v>31156.97</c:v>
                </c:pt>
                <c:pt idx="124">
                  <c:v>31197.040000000001</c:v>
                </c:pt>
                <c:pt idx="125">
                  <c:v>31379.67</c:v>
                </c:pt>
                <c:pt idx="126">
                  <c:v>31391.45</c:v>
                </c:pt>
                <c:pt idx="127">
                  <c:v>31533.58</c:v>
                </c:pt>
                <c:pt idx="128">
                  <c:v>32035.19</c:v>
                </c:pt>
                <c:pt idx="129">
                  <c:v>31960.639999999999</c:v>
                </c:pt>
                <c:pt idx="130">
                  <c:v>32004.31</c:v>
                </c:pt>
                <c:pt idx="131">
                  <c:v>31870.55</c:v>
                </c:pt>
                <c:pt idx="132">
                  <c:v>32185.200000000001</c:v>
                </c:pt>
                <c:pt idx="133">
                  <c:v>32305.71</c:v>
                </c:pt>
                <c:pt idx="134">
                  <c:v>32381.06</c:v>
                </c:pt>
                <c:pt idx="135">
                  <c:v>31783.39</c:v>
                </c:pt>
                <c:pt idx="136">
                  <c:v>31845.88</c:v>
                </c:pt>
                <c:pt idx="137">
                  <c:v>32024.27</c:v>
                </c:pt>
                <c:pt idx="138">
                  <c:v>32108.99</c:v>
                </c:pt>
                <c:pt idx="139">
                  <c:v>32720.76</c:v>
                </c:pt>
                <c:pt idx="140">
                  <c:v>32806.03</c:v>
                </c:pt>
                <c:pt idx="141">
                  <c:v>32958.89</c:v>
                </c:pt>
                <c:pt idx="142">
                  <c:v>32695.31</c:v>
                </c:pt>
                <c:pt idx="143">
                  <c:v>32665.56</c:v>
                </c:pt>
                <c:pt idx="144">
                  <c:v>32463.72</c:v>
                </c:pt>
                <c:pt idx="145">
                  <c:v>32308.74</c:v>
                </c:pt>
                <c:pt idx="146">
                  <c:v>32816.519999999997</c:v>
                </c:pt>
                <c:pt idx="147">
                  <c:v>32768.080000000002</c:v>
                </c:pt>
                <c:pt idx="148">
                  <c:v>32900.480000000003</c:v>
                </c:pt>
                <c:pt idx="149">
                  <c:v>32907.19</c:v>
                </c:pt>
                <c:pt idx="150">
                  <c:v>32917.919999999998</c:v>
                </c:pt>
                <c:pt idx="151">
                  <c:v>32837.57</c:v>
                </c:pt>
                <c:pt idx="152">
                  <c:v>32685.52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0-4D05-99E6-2A0D597EE7B7}"/>
            </c:ext>
          </c:extLst>
        </c:ser>
        <c:ser>
          <c:idx val="1"/>
          <c:order val="1"/>
          <c:tx>
            <c:strRef>
              <c:f>'IPC MEX MM'!$I$5</c:f>
              <c:strCache>
                <c:ptCount val="1"/>
                <c:pt idx="0">
                  <c:v>MM  5 Pronóstico</c:v>
                </c:pt>
              </c:strCache>
            </c:strRef>
          </c:tx>
          <c:marker>
            <c:symbol val="none"/>
          </c:marker>
          <c:cat>
            <c:numRef>
              <c:f>'IPC MEX MM'!$B$6:$B$158</c:f>
              <c:numCache>
                <c:formatCode>m/d/yyyy</c:formatCode>
                <c:ptCount val="153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40224</c:v>
                </c:pt>
                <c:pt idx="30">
                  <c:v>40225</c:v>
                </c:pt>
                <c:pt idx="31">
                  <c:v>40226</c:v>
                </c:pt>
                <c:pt idx="32">
                  <c:v>40227</c:v>
                </c:pt>
                <c:pt idx="33">
                  <c:v>40228</c:v>
                </c:pt>
                <c:pt idx="34">
                  <c:v>40231</c:v>
                </c:pt>
                <c:pt idx="35">
                  <c:v>40232</c:v>
                </c:pt>
                <c:pt idx="36">
                  <c:v>40233</c:v>
                </c:pt>
                <c:pt idx="37">
                  <c:v>40234</c:v>
                </c:pt>
                <c:pt idx="38">
                  <c:v>40235</c:v>
                </c:pt>
                <c:pt idx="39">
                  <c:v>40238</c:v>
                </c:pt>
                <c:pt idx="40">
                  <c:v>40239</c:v>
                </c:pt>
                <c:pt idx="41">
                  <c:v>40240</c:v>
                </c:pt>
                <c:pt idx="42">
                  <c:v>40241</c:v>
                </c:pt>
                <c:pt idx="43">
                  <c:v>40242</c:v>
                </c:pt>
                <c:pt idx="44">
                  <c:v>40245</c:v>
                </c:pt>
                <c:pt idx="45">
                  <c:v>40246</c:v>
                </c:pt>
                <c:pt idx="46">
                  <c:v>40247</c:v>
                </c:pt>
                <c:pt idx="47">
                  <c:v>40248</c:v>
                </c:pt>
                <c:pt idx="48">
                  <c:v>40249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40273</c:v>
                </c:pt>
                <c:pt idx="62">
                  <c:v>40274</c:v>
                </c:pt>
                <c:pt idx="63">
                  <c:v>40275</c:v>
                </c:pt>
                <c:pt idx="64">
                  <c:v>40276</c:v>
                </c:pt>
                <c:pt idx="65">
                  <c:v>40277</c:v>
                </c:pt>
                <c:pt idx="66">
                  <c:v>40280</c:v>
                </c:pt>
                <c:pt idx="67">
                  <c:v>40281</c:v>
                </c:pt>
                <c:pt idx="68">
                  <c:v>40282</c:v>
                </c:pt>
                <c:pt idx="69">
                  <c:v>40283</c:v>
                </c:pt>
                <c:pt idx="70">
                  <c:v>40284</c:v>
                </c:pt>
                <c:pt idx="71">
                  <c:v>40287</c:v>
                </c:pt>
                <c:pt idx="72">
                  <c:v>40288</c:v>
                </c:pt>
                <c:pt idx="73">
                  <c:v>40289</c:v>
                </c:pt>
                <c:pt idx="74">
                  <c:v>40290</c:v>
                </c:pt>
                <c:pt idx="75">
                  <c:v>40291</c:v>
                </c:pt>
                <c:pt idx="76">
                  <c:v>40294</c:v>
                </c:pt>
                <c:pt idx="77">
                  <c:v>40295</c:v>
                </c:pt>
                <c:pt idx="78">
                  <c:v>40296</c:v>
                </c:pt>
                <c:pt idx="79">
                  <c:v>40297</c:v>
                </c:pt>
                <c:pt idx="80">
                  <c:v>40298</c:v>
                </c:pt>
                <c:pt idx="81">
                  <c:v>40301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40329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40364</c:v>
                </c:pt>
                <c:pt idx="127">
                  <c:v>40365</c:v>
                </c:pt>
                <c:pt idx="128">
                  <c:v>40366</c:v>
                </c:pt>
                <c:pt idx="129">
                  <c:v>40367</c:v>
                </c:pt>
                <c:pt idx="130">
                  <c:v>40368</c:v>
                </c:pt>
                <c:pt idx="131">
                  <c:v>40371</c:v>
                </c:pt>
                <c:pt idx="132">
                  <c:v>40372</c:v>
                </c:pt>
                <c:pt idx="133">
                  <c:v>40373</c:v>
                </c:pt>
                <c:pt idx="134">
                  <c:v>40374</c:v>
                </c:pt>
                <c:pt idx="135">
                  <c:v>40375</c:v>
                </c:pt>
                <c:pt idx="136">
                  <c:v>40378</c:v>
                </c:pt>
                <c:pt idx="137">
                  <c:v>40379</c:v>
                </c:pt>
                <c:pt idx="138">
                  <c:v>40380</c:v>
                </c:pt>
                <c:pt idx="139">
                  <c:v>40381</c:v>
                </c:pt>
                <c:pt idx="140">
                  <c:v>40382</c:v>
                </c:pt>
                <c:pt idx="141">
                  <c:v>40385</c:v>
                </c:pt>
                <c:pt idx="142">
                  <c:v>40386</c:v>
                </c:pt>
                <c:pt idx="143">
                  <c:v>40387</c:v>
                </c:pt>
                <c:pt idx="144">
                  <c:v>40388</c:v>
                </c:pt>
                <c:pt idx="145">
                  <c:v>40389</c:v>
                </c:pt>
                <c:pt idx="146">
                  <c:v>40392</c:v>
                </c:pt>
                <c:pt idx="147">
                  <c:v>40393</c:v>
                </c:pt>
                <c:pt idx="148">
                  <c:v>40394</c:v>
                </c:pt>
                <c:pt idx="149">
                  <c:v>40395</c:v>
                </c:pt>
                <c:pt idx="150">
                  <c:v>40396</c:v>
                </c:pt>
                <c:pt idx="151">
                  <c:v>40399</c:v>
                </c:pt>
                <c:pt idx="152">
                  <c:v>40400</c:v>
                </c:pt>
              </c:numCache>
            </c:numRef>
          </c:cat>
          <c:val>
            <c:numRef>
              <c:f>'IPC MEX MM'!$I$6:$I$158</c:f>
              <c:numCache>
                <c:formatCode>_(* #,##0.00_);_(* \(#,##0.00\);_(* "-"??_);_(@_)</c:formatCode>
                <c:ptCount val="153"/>
                <c:pt idx="4">
                  <c:v>32855.612000000001</c:v>
                </c:pt>
                <c:pt idx="5">
                  <c:v>32890.982000000004</c:v>
                </c:pt>
                <c:pt idx="6">
                  <c:v>32902.962000000007</c:v>
                </c:pt>
                <c:pt idx="7">
                  <c:v>32904.145999999993</c:v>
                </c:pt>
                <c:pt idx="8">
                  <c:v>32837.148000000001</c:v>
                </c:pt>
                <c:pt idx="9">
                  <c:v>32711.200000000001</c:v>
                </c:pt>
                <c:pt idx="10">
                  <c:v>32620.670000000002</c:v>
                </c:pt>
                <c:pt idx="11">
                  <c:v>32556.748</c:v>
                </c:pt>
                <c:pt idx="12">
                  <c:v>32394.6</c:v>
                </c:pt>
                <c:pt idx="13">
                  <c:v>32089.743999999999</c:v>
                </c:pt>
                <c:pt idx="14">
                  <c:v>31803.465999999997</c:v>
                </c:pt>
                <c:pt idx="15">
                  <c:v>31399.932000000001</c:v>
                </c:pt>
                <c:pt idx="16">
                  <c:v>31035.634000000002</c:v>
                </c:pt>
                <c:pt idx="17">
                  <c:v>30752.732</c:v>
                </c:pt>
                <c:pt idx="18">
                  <c:v>30673.941999999999</c:v>
                </c:pt>
                <c:pt idx="19">
                  <c:v>30586.082000000006</c:v>
                </c:pt>
                <c:pt idx="20">
                  <c:v>30668.400000000001</c:v>
                </c:pt>
                <c:pt idx="21">
                  <c:v>30795.496000000003</c:v>
                </c:pt>
                <c:pt idx="22">
                  <c:v>30794.071999999996</c:v>
                </c:pt>
                <c:pt idx="23">
                  <c:v>30757.948000000004</c:v>
                </c:pt>
                <c:pt idx="24">
                  <c:v>30809.513999999996</c:v>
                </c:pt>
                <c:pt idx="25">
                  <c:v>30797.879999999997</c:v>
                </c:pt>
                <c:pt idx="26">
                  <c:v>30689.682000000001</c:v>
                </c:pt>
                <c:pt idx="27">
                  <c:v>30738.065999999999</c:v>
                </c:pt>
                <c:pt idx="28">
                  <c:v>30813.067999999999</c:v>
                </c:pt>
                <c:pt idx="29">
                  <c:v>30890.844000000001</c:v>
                </c:pt>
                <c:pt idx="30">
                  <c:v>31056.101999999995</c:v>
                </c:pt>
                <c:pt idx="31">
                  <c:v>31285.316000000003</c:v>
                </c:pt>
                <c:pt idx="32">
                  <c:v>31550.347999999998</c:v>
                </c:pt>
                <c:pt idx="33">
                  <c:v>31783.621999999996</c:v>
                </c:pt>
                <c:pt idx="34">
                  <c:v>31982.826000000001</c:v>
                </c:pt>
                <c:pt idx="35">
                  <c:v>32023.920000000002</c:v>
                </c:pt>
                <c:pt idx="36">
                  <c:v>32003.204000000005</c:v>
                </c:pt>
                <c:pt idx="37">
                  <c:v>31898.866000000002</c:v>
                </c:pt>
                <c:pt idx="38">
                  <c:v>31791.352000000003</c:v>
                </c:pt>
                <c:pt idx="39">
                  <c:v>31737.511999999999</c:v>
                </c:pt>
                <c:pt idx="40">
                  <c:v>31778.471999999998</c:v>
                </c:pt>
                <c:pt idx="41">
                  <c:v>31891.472000000002</c:v>
                </c:pt>
                <c:pt idx="42">
                  <c:v>32002.052000000003</c:v>
                </c:pt>
                <c:pt idx="43">
                  <c:v>32162.45</c:v>
                </c:pt>
                <c:pt idx="44">
                  <c:v>32313.476000000002</c:v>
                </c:pt>
                <c:pt idx="45">
                  <c:v>32405.302000000003</c:v>
                </c:pt>
                <c:pt idx="46">
                  <c:v>32435.746000000003</c:v>
                </c:pt>
                <c:pt idx="47">
                  <c:v>32515.933999999997</c:v>
                </c:pt>
                <c:pt idx="48">
                  <c:v>32544.238000000001</c:v>
                </c:pt>
                <c:pt idx="49">
                  <c:v>32584.964</c:v>
                </c:pt>
                <c:pt idx="50">
                  <c:v>32641.79</c:v>
                </c:pt>
                <c:pt idx="51">
                  <c:v>32734.604000000003</c:v>
                </c:pt>
                <c:pt idx="52">
                  <c:v>32818.583999999995</c:v>
                </c:pt>
                <c:pt idx="53">
                  <c:v>32931.377999999997</c:v>
                </c:pt>
                <c:pt idx="54">
                  <c:v>33058.851999999999</c:v>
                </c:pt>
                <c:pt idx="55">
                  <c:v>33131.385999999999</c:v>
                </c:pt>
                <c:pt idx="56">
                  <c:v>33170.286</c:v>
                </c:pt>
                <c:pt idx="57">
                  <c:v>33195.279999999999</c:v>
                </c:pt>
                <c:pt idx="58">
                  <c:v>33250.096000000005</c:v>
                </c:pt>
                <c:pt idx="59">
                  <c:v>33257.733999999997</c:v>
                </c:pt>
                <c:pt idx="60">
                  <c:v>33278.825999999994</c:v>
                </c:pt>
                <c:pt idx="61">
                  <c:v>33375.737999999998</c:v>
                </c:pt>
                <c:pt idx="62">
                  <c:v>33506.417999999998</c:v>
                </c:pt>
                <c:pt idx="63">
                  <c:v>33549.667999999998</c:v>
                </c:pt>
                <c:pt idx="64">
                  <c:v>33583.245999999999</c:v>
                </c:pt>
                <c:pt idx="65">
                  <c:v>33698.130000000005</c:v>
                </c:pt>
                <c:pt idx="66">
                  <c:v>33738.83</c:v>
                </c:pt>
                <c:pt idx="67">
                  <c:v>33742.396000000001</c:v>
                </c:pt>
                <c:pt idx="68">
                  <c:v>33838.712</c:v>
                </c:pt>
                <c:pt idx="69">
                  <c:v>33952.088000000003</c:v>
                </c:pt>
                <c:pt idx="70">
                  <c:v>33908.195999999996</c:v>
                </c:pt>
                <c:pt idx="71">
                  <c:v>33825.672000000006</c:v>
                </c:pt>
                <c:pt idx="72">
                  <c:v>33824.495999999999</c:v>
                </c:pt>
                <c:pt idx="73">
                  <c:v>33705.145999999993</c:v>
                </c:pt>
                <c:pt idx="74">
                  <c:v>33609.974000000002</c:v>
                </c:pt>
                <c:pt idx="75">
                  <c:v>33656.433999999994</c:v>
                </c:pt>
                <c:pt idx="76">
                  <c:v>33722.79</c:v>
                </c:pt>
                <c:pt idx="77">
                  <c:v>33496.030000000006</c:v>
                </c:pt>
                <c:pt idx="78">
                  <c:v>33383.166000000005</c:v>
                </c:pt>
                <c:pt idx="79">
                  <c:v>33223.692000000003</c:v>
                </c:pt>
                <c:pt idx="80">
                  <c:v>32990.418000000005</c:v>
                </c:pt>
                <c:pt idx="81">
                  <c:v>32802.597999999998</c:v>
                </c:pt>
                <c:pt idx="82">
                  <c:v>32690.856</c:v>
                </c:pt>
                <c:pt idx="83">
                  <c:v>32499.340000000004</c:v>
                </c:pt>
                <c:pt idx="84">
                  <c:v>32206.933999999997</c:v>
                </c:pt>
                <c:pt idx="85">
                  <c:v>31967.234000000004</c:v>
                </c:pt>
                <c:pt idx="86">
                  <c:v>31856.128000000004</c:v>
                </c:pt>
                <c:pt idx="87">
                  <c:v>31855.82</c:v>
                </c:pt>
                <c:pt idx="88">
                  <c:v>31932.689999999995</c:v>
                </c:pt>
                <c:pt idx="89">
                  <c:v>32121.382000000001</c:v>
                </c:pt>
                <c:pt idx="90">
                  <c:v>32186.164000000001</c:v>
                </c:pt>
                <c:pt idx="91">
                  <c:v>32046.905999999999</c:v>
                </c:pt>
                <c:pt idx="92">
                  <c:v>31850.353999999999</c:v>
                </c:pt>
                <c:pt idx="93">
                  <c:v>31572.980000000003</c:v>
                </c:pt>
                <c:pt idx="94">
                  <c:v>31178.109999999997</c:v>
                </c:pt>
                <c:pt idx="95">
                  <c:v>30941.394</c:v>
                </c:pt>
                <c:pt idx="96">
                  <c:v>30777.164000000001</c:v>
                </c:pt>
                <c:pt idx="97">
                  <c:v>30676.727999999996</c:v>
                </c:pt>
                <c:pt idx="98">
                  <c:v>30743.874</c:v>
                </c:pt>
                <c:pt idx="99">
                  <c:v>31081.49</c:v>
                </c:pt>
                <c:pt idx="100">
                  <c:v>31265.170000000002</c:v>
                </c:pt>
                <c:pt idx="101">
                  <c:v>31520.980000000003</c:v>
                </c:pt>
                <c:pt idx="102">
                  <c:v>31643.311999999998</c:v>
                </c:pt>
                <c:pt idx="103">
                  <c:v>31659.995999999996</c:v>
                </c:pt>
                <c:pt idx="104">
                  <c:v>31515.135999999999</c:v>
                </c:pt>
                <c:pt idx="105">
                  <c:v>31404.155999999999</c:v>
                </c:pt>
                <c:pt idx="106">
                  <c:v>31144.252</c:v>
                </c:pt>
                <c:pt idx="107">
                  <c:v>31107.052000000003</c:v>
                </c:pt>
                <c:pt idx="108">
                  <c:v>31066.536</c:v>
                </c:pt>
                <c:pt idx="109">
                  <c:v>31182.208000000002</c:v>
                </c:pt>
                <c:pt idx="110">
                  <c:v>31408.533999999996</c:v>
                </c:pt>
                <c:pt idx="111">
                  <c:v>31708.414000000001</c:v>
                </c:pt>
                <c:pt idx="112">
                  <c:v>32033.528000000002</c:v>
                </c:pt>
                <c:pt idx="113">
                  <c:v>32352.788</c:v>
                </c:pt>
                <c:pt idx="114">
                  <c:v>32525.811999999998</c:v>
                </c:pt>
                <c:pt idx="115">
                  <c:v>32663.879999999997</c:v>
                </c:pt>
                <c:pt idx="116">
                  <c:v>32792.597999999998</c:v>
                </c:pt>
                <c:pt idx="117">
                  <c:v>32749.658000000003</c:v>
                </c:pt>
                <c:pt idx="118">
                  <c:v>32721.189999999995</c:v>
                </c:pt>
                <c:pt idx="119">
                  <c:v>32628.673999999999</c:v>
                </c:pt>
                <c:pt idx="120">
                  <c:v>32587.175999999996</c:v>
                </c:pt>
                <c:pt idx="121">
                  <c:v>32524.414000000001</c:v>
                </c:pt>
                <c:pt idx="122">
                  <c:v>32324.914000000001</c:v>
                </c:pt>
                <c:pt idx="123">
                  <c:v>32023.65</c:v>
                </c:pt>
                <c:pt idx="124">
                  <c:v>31800.506000000001</c:v>
                </c:pt>
                <c:pt idx="125">
                  <c:v>31555.014000000003</c:v>
                </c:pt>
                <c:pt idx="126">
                  <c:v>31319.665999999997</c:v>
                </c:pt>
                <c:pt idx="127">
                  <c:v>31331.741999999998</c:v>
                </c:pt>
                <c:pt idx="128">
                  <c:v>31507.385999999999</c:v>
                </c:pt>
                <c:pt idx="129">
                  <c:v>31660.106</c:v>
                </c:pt>
                <c:pt idx="130">
                  <c:v>31785.034000000003</c:v>
                </c:pt>
                <c:pt idx="131">
                  <c:v>31880.853999999999</c:v>
                </c:pt>
                <c:pt idx="132">
                  <c:v>32011.178000000004</c:v>
                </c:pt>
                <c:pt idx="133">
                  <c:v>32065.281999999999</c:v>
                </c:pt>
                <c:pt idx="134">
                  <c:v>32149.365999999998</c:v>
                </c:pt>
                <c:pt idx="135">
                  <c:v>32105.181999999993</c:v>
                </c:pt>
                <c:pt idx="136">
                  <c:v>32100.248</c:v>
                </c:pt>
                <c:pt idx="137">
                  <c:v>32068.061999999998</c:v>
                </c:pt>
                <c:pt idx="138">
                  <c:v>32028.718000000001</c:v>
                </c:pt>
                <c:pt idx="139">
                  <c:v>32096.658000000003</c:v>
                </c:pt>
                <c:pt idx="140">
                  <c:v>32301.185999999998</c:v>
                </c:pt>
                <c:pt idx="141">
                  <c:v>32523.788</c:v>
                </c:pt>
                <c:pt idx="142">
                  <c:v>32657.996000000003</c:v>
                </c:pt>
                <c:pt idx="143">
                  <c:v>32769.31</c:v>
                </c:pt>
                <c:pt idx="144">
                  <c:v>32717.902000000002</c:v>
                </c:pt>
                <c:pt idx="145">
                  <c:v>32618.444</c:v>
                </c:pt>
                <c:pt idx="146">
                  <c:v>32589.97</c:v>
                </c:pt>
                <c:pt idx="147">
                  <c:v>32604.523999999998</c:v>
                </c:pt>
                <c:pt idx="148">
                  <c:v>32651.508000000002</c:v>
                </c:pt>
                <c:pt idx="149">
                  <c:v>32740.202000000001</c:v>
                </c:pt>
                <c:pt idx="150">
                  <c:v>32862.038</c:v>
                </c:pt>
                <c:pt idx="151">
                  <c:v>32866.248</c:v>
                </c:pt>
                <c:pt idx="152">
                  <c:v>32849.735999999997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0-4D05-99E6-2A0D597EE7B7}"/>
            </c:ext>
          </c:extLst>
        </c:ser>
        <c:ser>
          <c:idx val="2"/>
          <c:order val="2"/>
          <c:tx>
            <c:strRef>
              <c:f>'IPC MEX MM'!$J$5</c:f>
              <c:strCache>
                <c:ptCount val="1"/>
                <c:pt idx="0">
                  <c:v>MM   10 Pronóstico</c:v>
                </c:pt>
              </c:strCache>
            </c:strRef>
          </c:tx>
          <c:marker>
            <c:symbol val="none"/>
          </c:marker>
          <c:cat>
            <c:numRef>
              <c:f>'IPC MEX MM'!$B$6:$B$158</c:f>
              <c:numCache>
                <c:formatCode>m/d/yyyy</c:formatCode>
                <c:ptCount val="153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40224</c:v>
                </c:pt>
                <c:pt idx="30">
                  <c:v>40225</c:v>
                </c:pt>
                <c:pt idx="31">
                  <c:v>40226</c:v>
                </c:pt>
                <c:pt idx="32">
                  <c:v>40227</c:v>
                </c:pt>
                <c:pt idx="33">
                  <c:v>40228</c:v>
                </c:pt>
                <c:pt idx="34">
                  <c:v>40231</c:v>
                </c:pt>
                <c:pt idx="35">
                  <c:v>40232</c:v>
                </c:pt>
                <c:pt idx="36">
                  <c:v>40233</c:v>
                </c:pt>
                <c:pt idx="37">
                  <c:v>40234</c:v>
                </c:pt>
                <c:pt idx="38">
                  <c:v>40235</c:v>
                </c:pt>
                <c:pt idx="39">
                  <c:v>40238</c:v>
                </c:pt>
                <c:pt idx="40">
                  <c:v>40239</c:v>
                </c:pt>
                <c:pt idx="41">
                  <c:v>40240</c:v>
                </c:pt>
                <c:pt idx="42">
                  <c:v>40241</c:v>
                </c:pt>
                <c:pt idx="43">
                  <c:v>40242</c:v>
                </c:pt>
                <c:pt idx="44">
                  <c:v>40245</c:v>
                </c:pt>
                <c:pt idx="45">
                  <c:v>40246</c:v>
                </c:pt>
                <c:pt idx="46">
                  <c:v>40247</c:v>
                </c:pt>
                <c:pt idx="47">
                  <c:v>40248</c:v>
                </c:pt>
                <c:pt idx="48">
                  <c:v>40249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40273</c:v>
                </c:pt>
                <c:pt idx="62">
                  <c:v>40274</c:v>
                </c:pt>
                <c:pt idx="63">
                  <c:v>40275</c:v>
                </c:pt>
                <c:pt idx="64">
                  <c:v>40276</c:v>
                </c:pt>
                <c:pt idx="65">
                  <c:v>40277</c:v>
                </c:pt>
                <c:pt idx="66">
                  <c:v>40280</c:v>
                </c:pt>
                <c:pt idx="67">
                  <c:v>40281</c:v>
                </c:pt>
                <c:pt idx="68">
                  <c:v>40282</c:v>
                </c:pt>
                <c:pt idx="69">
                  <c:v>40283</c:v>
                </c:pt>
                <c:pt idx="70">
                  <c:v>40284</c:v>
                </c:pt>
                <c:pt idx="71">
                  <c:v>40287</c:v>
                </c:pt>
                <c:pt idx="72">
                  <c:v>40288</c:v>
                </c:pt>
                <c:pt idx="73">
                  <c:v>40289</c:v>
                </c:pt>
                <c:pt idx="74">
                  <c:v>40290</c:v>
                </c:pt>
                <c:pt idx="75">
                  <c:v>40291</c:v>
                </c:pt>
                <c:pt idx="76">
                  <c:v>40294</c:v>
                </c:pt>
                <c:pt idx="77">
                  <c:v>40295</c:v>
                </c:pt>
                <c:pt idx="78">
                  <c:v>40296</c:v>
                </c:pt>
                <c:pt idx="79">
                  <c:v>40297</c:v>
                </c:pt>
                <c:pt idx="80">
                  <c:v>40298</c:v>
                </c:pt>
                <c:pt idx="81">
                  <c:v>40301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40329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40364</c:v>
                </c:pt>
                <c:pt idx="127">
                  <c:v>40365</c:v>
                </c:pt>
                <c:pt idx="128">
                  <c:v>40366</c:v>
                </c:pt>
                <c:pt idx="129">
                  <c:v>40367</c:v>
                </c:pt>
                <c:pt idx="130">
                  <c:v>40368</c:v>
                </c:pt>
                <c:pt idx="131">
                  <c:v>40371</c:v>
                </c:pt>
                <c:pt idx="132">
                  <c:v>40372</c:v>
                </c:pt>
                <c:pt idx="133">
                  <c:v>40373</c:v>
                </c:pt>
                <c:pt idx="134">
                  <c:v>40374</c:v>
                </c:pt>
                <c:pt idx="135">
                  <c:v>40375</c:v>
                </c:pt>
                <c:pt idx="136">
                  <c:v>40378</c:v>
                </c:pt>
                <c:pt idx="137">
                  <c:v>40379</c:v>
                </c:pt>
                <c:pt idx="138">
                  <c:v>40380</c:v>
                </c:pt>
                <c:pt idx="139">
                  <c:v>40381</c:v>
                </c:pt>
                <c:pt idx="140">
                  <c:v>40382</c:v>
                </c:pt>
                <c:pt idx="141">
                  <c:v>40385</c:v>
                </c:pt>
                <c:pt idx="142">
                  <c:v>40386</c:v>
                </c:pt>
                <c:pt idx="143">
                  <c:v>40387</c:v>
                </c:pt>
                <c:pt idx="144">
                  <c:v>40388</c:v>
                </c:pt>
                <c:pt idx="145">
                  <c:v>40389</c:v>
                </c:pt>
                <c:pt idx="146">
                  <c:v>40392</c:v>
                </c:pt>
                <c:pt idx="147">
                  <c:v>40393</c:v>
                </c:pt>
                <c:pt idx="148">
                  <c:v>40394</c:v>
                </c:pt>
                <c:pt idx="149">
                  <c:v>40395</c:v>
                </c:pt>
                <c:pt idx="150">
                  <c:v>40396</c:v>
                </c:pt>
                <c:pt idx="151">
                  <c:v>40399</c:v>
                </c:pt>
                <c:pt idx="152">
                  <c:v>40400</c:v>
                </c:pt>
              </c:numCache>
            </c:numRef>
          </c:cat>
          <c:val>
            <c:numRef>
              <c:f>'IPC MEX MM'!$J$6:$J$158</c:f>
              <c:numCache>
                <c:formatCode>General</c:formatCode>
                <c:ptCount val="153"/>
                <c:pt idx="9" formatCode="#,##0.00">
                  <c:v>32841.306666666671</c:v>
                </c:pt>
                <c:pt idx="10" formatCode="#,##0.00">
                  <c:v>32786.170000000006</c:v>
                </c:pt>
                <c:pt idx="11" formatCode="#,##0.00">
                  <c:v>32758.388888888891</c:v>
                </c:pt>
                <c:pt idx="12" formatCode="#,##0.00">
                  <c:v>32718.710000000003</c:v>
                </c:pt>
                <c:pt idx="13" formatCode="#,##0.00">
                  <c:v>32603.239999999998</c:v>
                </c:pt>
                <c:pt idx="14" formatCode="#,##0.00">
                  <c:v>32415.824444444443</c:v>
                </c:pt>
                <c:pt idx="15" formatCode="#,##0.00">
                  <c:v>32181.994444444441</c:v>
                </c:pt>
                <c:pt idx="16" formatCode="#,##0.00">
                  <c:v>31923.37222222222</c:v>
                </c:pt>
                <c:pt idx="17" formatCode="#,##0.00">
                  <c:v>31680.64777777778</c:v>
                </c:pt>
                <c:pt idx="18" formatCode="#,##0.00">
                  <c:v>31445.231111111112</c:v>
                </c:pt>
                <c:pt idx="19" formatCode="#,##0.00">
                  <c:v>31284.014444444438</c:v>
                </c:pt>
                <c:pt idx="20" formatCode="#,##0.00">
                  <c:v>31051.66777777778</c:v>
                </c:pt>
                <c:pt idx="21" formatCode="#,##0.00">
                  <c:v>30874.290000000005</c:v>
                </c:pt>
                <c:pt idx="22" formatCode="#,##0.00">
                  <c:v>30792.256666666668</c:v>
                </c:pt>
                <c:pt idx="23" formatCode="#,##0.00">
                  <c:v>30725.413333333338</c:v>
                </c:pt>
                <c:pt idx="24" formatCode="#,##0.00">
                  <c:v>30703.171111111114</c:v>
                </c:pt>
                <c:pt idx="25" formatCode="#,##0.00">
                  <c:v>30723.657777777775</c:v>
                </c:pt>
                <c:pt idx="26" formatCode="#,##0.00">
                  <c:v>30742.204444444447</c:v>
                </c:pt>
                <c:pt idx="27" formatCode="#,##0.00">
                  <c:v>30757.228888888887</c:v>
                </c:pt>
                <c:pt idx="28" formatCode="#,##0.00">
                  <c:v>30761.037777777779</c:v>
                </c:pt>
                <c:pt idx="29" formatCode="#,##0.00">
                  <c:v>30829.27444444444</c:v>
                </c:pt>
                <c:pt idx="30" formatCode="#,##0.00">
                  <c:v>30847.237777777773</c:v>
                </c:pt>
                <c:pt idx="31" formatCode="#,##0.00">
                  <c:v>30886.985555555555</c:v>
                </c:pt>
                <c:pt idx="32" formatCode="#,##0.00">
                  <c:v>31030.142222222217</c:v>
                </c:pt>
                <c:pt idx="33" formatCode="#,##0.00">
                  <c:v>31201.259999999995</c:v>
                </c:pt>
                <c:pt idx="34" formatCode="#,##0.00">
                  <c:v>31370.445555555558</c:v>
                </c:pt>
                <c:pt idx="35" formatCode="#,##0.00">
                  <c:v>31505.54111111111</c:v>
                </c:pt>
                <c:pt idx="36" formatCode="#,##0.00">
                  <c:v>31628.228888888894</c:v>
                </c:pt>
                <c:pt idx="37" formatCode="#,##0.00">
                  <c:v>31732.996666666662</c:v>
                </c:pt>
                <c:pt idx="38" formatCode="#,##0.00">
                  <c:v>31804.481111111105</c:v>
                </c:pt>
                <c:pt idx="39" formatCode="#,##0.00">
                  <c:v>31870.727777777778</c:v>
                </c:pt>
                <c:pt idx="40" formatCode="#,##0.00">
                  <c:v>31884.102222222227</c:v>
                </c:pt>
                <c:pt idx="41" formatCode="#,##0.00">
                  <c:v>31902.204444444447</c:v>
                </c:pt>
                <c:pt idx="42" formatCode="#,##0.00">
                  <c:v>31922.510000000002</c:v>
                </c:pt>
                <c:pt idx="43" formatCode="#,##0.00">
                  <c:v>31925.831111111114</c:v>
                </c:pt>
                <c:pt idx="44" formatCode="#,##0.00">
                  <c:v>31970.518888888895</c:v>
                </c:pt>
                <c:pt idx="45" formatCode="#,##0.00">
                  <c:v>32044.966666666667</c:v>
                </c:pt>
                <c:pt idx="46" formatCode="#,##0.00">
                  <c:v>32125.592222222225</c:v>
                </c:pt>
                <c:pt idx="47" formatCode="#,##0.00">
                  <c:v>32220.776666666665</c:v>
                </c:pt>
                <c:pt idx="48" formatCode="#,##0.00">
                  <c:v>32328.376666666667</c:v>
                </c:pt>
                <c:pt idx="49" formatCode="#,##0.00">
                  <c:v>32418.699999999997</c:v>
                </c:pt>
                <c:pt idx="50" formatCode="#,##0.00">
                  <c:v>32493.017777777783</c:v>
                </c:pt>
                <c:pt idx="51" formatCode="#,##0.00">
                  <c:v>32542.435555555552</c:v>
                </c:pt>
                <c:pt idx="52" formatCode="#,##0.00">
                  <c:v>32627.75</c:v>
                </c:pt>
                <c:pt idx="53" formatCode="#,##0.00">
                  <c:v>32692.895555555562</c:v>
                </c:pt>
                <c:pt idx="54" formatCode="#,##0.00">
                  <c:v>32761.978888888887</c:v>
                </c:pt>
                <c:pt idx="55" formatCode="#,##0.00">
                  <c:v>32856.101111111115</c:v>
                </c:pt>
                <c:pt idx="56" formatCode="#,##0.00">
                  <c:v>32928.902222222219</c:v>
                </c:pt>
                <c:pt idx="57" formatCode="#,##0.00">
                  <c:v>32991.278888888883</c:v>
                </c:pt>
                <c:pt idx="58" formatCode="#,##0.00">
                  <c:v>33054.585555555554</c:v>
                </c:pt>
                <c:pt idx="59" formatCode="#,##0.00">
                  <c:v>33131.496666666666</c:v>
                </c:pt>
                <c:pt idx="60" formatCode="#,##0.00">
                  <c:v>33198.292222222226</c:v>
                </c:pt>
                <c:pt idx="61" formatCode="#,##0.00">
                  <c:v>33231.247777777775</c:v>
                </c:pt>
                <c:pt idx="62" formatCode="#,##0.00">
                  <c:v>33300.808888888889</c:v>
                </c:pt>
                <c:pt idx="63" formatCode="#,##0.00">
                  <c:v>33374.052222222228</c:v>
                </c:pt>
                <c:pt idx="64" formatCode="#,##0.00">
                  <c:v>33404.172222222223</c:v>
                </c:pt>
                <c:pt idx="65" formatCode="#,##0.00">
                  <c:v>33449.325555555552</c:v>
                </c:pt>
                <c:pt idx="66" formatCode="#,##0.00">
                  <c:v>33524.494444444441</c:v>
                </c:pt>
                <c:pt idx="67" formatCode="#,##0.00">
                  <c:v>33602.781111111115</c:v>
                </c:pt>
                <c:pt idx="68" formatCode="#,##0.00">
                  <c:v>33647.552222222221</c:v>
                </c:pt>
                <c:pt idx="69" formatCode="#,##0.00">
                  <c:v>33726.937777777777</c:v>
                </c:pt>
                <c:pt idx="70" formatCode="#,##0.00">
                  <c:v>33823.360000000008</c:v>
                </c:pt>
                <c:pt idx="71" formatCode="#,##0.00">
                  <c:v>33820.304444444453</c:v>
                </c:pt>
                <c:pt idx="72" formatCode="#,##0.00">
                  <c:v>33780.14444444445</c:v>
                </c:pt>
                <c:pt idx="73" formatCode="#,##0.00">
                  <c:v>33800.234444444446</c:v>
                </c:pt>
                <c:pt idx="74" formatCode="#,##0.00">
                  <c:v>33794.660000000003</c:v>
                </c:pt>
                <c:pt idx="75" formatCode="#,##0.00">
                  <c:v>33774.38444444444</c:v>
                </c:pt>
                <c:pt idx="76" formatCode="#,##0.00">
                  <c:v>33774.52888888889</c:v>
                </c:pt>
                <c:pt idx="77" formatCode="#,##0.00">
                  <c:v>33769.252222222218</c:v>
                </c:pt>
                <c:pt idx="78" formatCode="#,##0.00">
                  <c:v>33609.85555555555</c:v>
                </c:pt>
                <c:pt idx="79" formatCode="#,##0.00">
                  <c:v>33478.592222222214</c:v>
                </c:pt>
                <c:pt idx="80" formatCode="#,##0.00">
                  <c:v>33394.104444444441</c:v>
                </c:pt>
                <c:pt idx="81" formatCode="#,##0.00">
                  <c:v>33310.498888888891</c:v>
                </c:pt>
                <c:pt idx="82" formatCode="#,##0.00">
                  <c:v>33201.531111111115</c:v>
                </c:pt>
                <c:pt idx="83" formatCode="#,##0.00">
                  <c:v>33046.361111111117</c:v>
                </c:pt>
                <c:pt idx="84" formatCode="#,##0.00">
                  <c:v>32861.573333333334</c:v>
                </c:pt>
                <c:pt idx="85" formatCode="#,##0.00">
                  <c:v>32588.826666666675</c:v>
                </c:pt>
                <c:pt idx="86" formatCode="#,##0.00">
                  <c:v>32335.189999999995</c:v>
                </c:pt>
                <c:pt idx="87" formatCode="#,##0.00">
                  <c:v>32290.474444444448</c:v>
                </c:pt>
                <c:pt idx="88" formatCode="#,##0.00">
                  <c:v>32197.835555555557</c:v>
                </c:pt>
                <c:pt idx="89" formatCode="#,##0.00">
                  <c:v>32144.349999999995</c:v>
                </c:pt>
                <c:pt idx="90" formatCode="#,##0.00">
                  <c:v>32106.02888888889</c:v>
                </c:pt>
                <c:pt idx="91" formatCode="#,##0.00">
                  <c:v>31992.726666666666</c:v>
                </c:pt>
                <c:pt idx="92" formatCode="#,##0.00">
                  <c:v>31932.724444444448</c:v>
                </c:pt>
                <c:pt idx="93" formatCode="#,##0.00">
                  <c:v>31837.287777777776</c:v>
                </c:pt>
                <c:pt idx="94" formatCode="#,##0.00">
                  <c:v>31792.153333333335</c:v>
                </c:pt>
                <c:pt idx="95" formatCode="#,##0.00">
                  <c:v>31667.626666666667</c:v>
                </c:pt>
                <c:pt idx="96" formatCode="#,##0.00">
                  <c:v>31484.541111111117</c:v>
                </c:pt>
                <c:pt idx="97" formatCode="#,##0.00">
                  <c:v>31333.47111111111</c:v>
                </c:pt>
                <c:pt idx="98" formatCode="#,##0.00">
                  <c:v>31139.531111111115</c:v>
                </c:pt>
                <c:pt idx="99" formatCode="#,##0.00">
                  <c:v>31026.871111111108</c:v>
                </c:pt>
                <c:pt idx="100" formatCode="#,##0.00">
                  <c:v>31053.918888888886</c:v>
                </c:pt>
                <c:pt idx="101" formatCode="#,##0.00">
                  <c:v>31050.243333333332</c:v>
                </c:pt>
                <c:pt idx="102" formatCode="#,##0.00">
                  <c:v>31150.485555555555</c:v>
                </c:pt>
                <c:pt idx="103" formatCode="#,##0.00">
                  <c:v>31178.604444444445</c:v>
                </c:pt>
                <c:pt idx="104" formatCode="#,##0.00">
                  <c:v>31294.58555555555</c:v>
                </c:pt>
                <c:pt idx="105" formatCode="#,##0.00">
                  <c:v>31372.66444444445</c:v>
                </c:pt>
                <c:pt idx="106" formatCode="#,##0.00">
                  <c:v>31398.572222222232</c:v>
                </c:pt>
                <c:pt idx="107" formatCode="#,##0.00">
                  <c:v>31410.22111111111</c:v>
                </c:pt>
                <c:pt idx="108" formatCode="#,##0.00">
                  <c:v>31380.369999999995</c:v>
                </c:pt>
                <c:pt idx="109" formatCode="#,##0.00">
                  <c:v>31286.277777777777</c:v>
                </c:pt>
                <c:pt idx="110" formatCode="#,##0.00">
                  <c:v>31326.57444444445</c:v>
                </c:pt>
                <c:pt idx="111" formatCode="#,##0.00">
                  <c:v>31336.102222222227</c:v>
                </c:pt>
                <c:pt idx="112" formatCode="#,##0.00">
                  <c:v>31446.388888888891</c:v>
                </c:pt>
                <c:pt idx="113" formatCode="#,##0.00">
                  <c:v>31587.887777777778</c:v>
                </c:pt>
                <c:pt idx="114" formatCode="#,##0.00">
                  <c:v>31751.64</c:v>
                </c:pt>
                <c:pt idx="115" formatCode="#,##0.00">
                  <c:v>31949.71666666666</c:v>
                </c:pt>
                <c:pt idx="116" formatCode="#,##0.00">
                  <c:v>32180.34</c:v>
                </c:pt>
                <c:pt idx="117" formatCode="#,##0.00">
                  <c:v>32382.80333333333</c:v>
                </c:pt>
                <c:pt idx="118" formatCode="#,##0.00">
                  <c:v>32522.955555555553</c:v>
                </c:pt>
                <c:pt idx="119" formatCode="#,##0.00">
                  <c:v>32606.629999999997</c:v>
                </c:pt>
                <c:pt idx="120" formatCode="#,##0.00">
                  <c:v>32627.572222222225</c:v>
                </c:pt>
                <c:pt idx="121" formatCode="#,##0.00">
                  <c:v>32668.54111111111</c:v>
                </c:pt>
                <c:pt idx="122" formatCode="#,##0.00">
                  <c:v>32655.517777777783</c:v>
                </c:pt>
                <c:pt idx="123" formatCode="#,##0.00">
                  <c:v>32507.469999999998</c:v>
                </c:pt>
                <c:pt idx="124" formatCode="#,##0.00">
                  <c:v>32327.65111111111</c:v>
                </c:pt>
                <c:pt idx="125" formatCode="#,##0.00">
                  <c:v>32147.919999999998</c:v>
                </c:pt>
                <c:pt idx="126" formatCode="#,##0.00">
                  <c:v>31980.994444444445</c:v>
                </c:pt>
                <c:pt idx="127" formatCode="#,##0.00">
                  <c:v>31861.07777777778</c:v>
                </c:pt>
                <c:pt idx="128" formatCode="#,##0.00">
                  <c:v>31735.554444444449</c:v>
                </c:pt>
                <c:pt idx="129" formatCode="#,##0.00">
                  <c:v>31704.713333333337</c:v>
                </c:pt>
                <c:pt idx="130" formatCode="#,##0.00">
                  <c:v>31632.881111111117</c:v>
                </c:pt>
                <c:pt idx="131" formatCode="#,##0.00">
                  <c:v>31570.227777777778</c:v>
                </c:pt>
                <c:pt idx="132" formatCode="#,##0.00">
                  <c:v>31614.377777777772</c:v>
                </c:pt>
                <c:pt idx="133" formatCode="#,##0.00">
                  <c:v>31728.625555555554</c:v>
                </c:pt>
                <c:pt idx="134" formatCode="#,##0.00">
                  <c:v>31851.81111111111</c:v>
                </c:pt>
                <c:pt idx="135" formatCode="#,##0.00">
                  <c:v>31963.076666666668</c:v>
                </c:pt>
                <c:pt idx="136" formatCode="#,##0.00">
                  <c:v>32006.625555555554</c:v>
                </c:pt>
                <c:pt idx="137" formatCode="#,##0.00">
                  <c:v>32041.325555555555</c:v>
                </c:pt>
                <c:pt idx="138" formatCode="#,##0.00">
                  <c:v>32040.112222222222</c:v>
                </c:pt>
                <c:pt idx="139" formatCode="#,##0.00">
                  <c:v>32056.595555555556</c:v>
                </c:pt>
                <c:pt idx="140" formatCode="#,##0.00">
                  <c:v>32136.201111111106</c:v>
                </c:pt>
                <c:pt idx="141" formatCode="#,##0.00">
                  <c:v>32240.14333333333</c:v>
                </c:pt>
                <c:pt idx="142" formatCode="#,##0.00">
                  <c:v>32326.108888888888</c:v>
                </c:pt>
                <c:pt idx="143" formatCode="#,##0.00">
                  <c:v>32369.39777777778</c:v>
                </c:pt>
                <c:pt idx="144" formatCode="#,##0.00">
                  <c:v>32401.008888888889</c:v>
                </c:pt>
                <c:pt idx="145" formatCode="#,##0.00">
                  <c:v>32476.601111111115</c:v>
                </c:pt>
                <c:pt idx="146" formatCode="#,##0.00">
                  <c:v>32528.030000000002</c:v>
                </c:pt>
                <c:pt idx="147" formatCode="#,##0.00">
                  <c:v>32616.05777777778</c:v>
                </c:pt>
                <c:pt idx="148" formatCode="#,##0.00">
                  <c:v>32689.289999999997</c:v>
                </c:pt>
                <c:pt idx="149" formatCode="#,##0.00">
                  <c:v>32709.258888888886</c:v>
                </c:pt>
                <c:pt idx="150" formatCode="#,##0.00">
                  <c:v>32720.498888888887</c:v>
                </c:pt>
                <c:pt idx="151" formatCode="#,##0.00">
                  <c:v>32715.94666666667</c:v>
                </c:pt>
                <c:pt idx="152" formatCode="#,##0.00">
                  <c:v>32731.753333333338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0-4D05-99E6-2A0D597EE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447616"/>
        <c:axId val="254481536"/>
      </c:lineChart>
      <c:dateAx>
        <c:axId val="2544476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900" b="1"/>
            </a:pPr>
            <a:endParaRPr lang="es-MX"/>
          </a:p>
        </c:txPr>
        <c:crossAx val="254481536"/>
        <c:crosses val="autoZero"/>
        <c:auto val="1"/>
        <c:lblOffset val="100"/>
        <c:baseTimeUnit val="days"/>
      </c:dateAx>
      <c:valAx>
        <c:axId val="254481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MX"/>
          </a:p>
        </c:txPr>
        <c:crossAx val="254447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0300505915"/>
          <c:y val="0.59360775447623504"/>
          <c:w val="0.26520597968732168"/>
          <c:h val="0.17903874639432446"/>
        </c:manualLayout>
      </c:layout>
      <c:overlay val="0"/>
      <c:txPr>
        <a:bodyPr/>
        <a:lstStyle/>
        <a:p>
          <a:pPr>
            <a:defRPr b="1"/>
          </a:pPr>
          <a:endParaRPr lang="es-MX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/>
              <a:t>IPC México</a:t>
            </a:r>
            <a:r>
              <a:rPr lang="es-MX" sz="1200" baseline="0"/>
              <a:t> Suavizamiento Exponencial Simple</a:t>
            </a:r>
            <a:endParaRPr lang="es-MX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997622938642"/>
          <c:y val="0.1427567737238952"/>
          <c:w val="0.81509909374535738"/>
          <c:h val="0.66855456045093598"/>
        </c:manualLayout>
      </c:layout>
      <c:lineChart>
        <c:grouping val="standard"/>
        <c:varyColors val="0"/>
        <c:ser>
          <c:idx val="0"/>
          <c:order val="0"/>
          <c:tx>
            <c:strRef>
              <c:f>'IPC MEX TAREA'!$I$8</c:f>
              <c:strCache>
                <c:ptCount val="1"/>
                <c:pt idx="0">
                  <c:v>Cierre Ajustado*</c:v>
                </c:pt>
              </c:strCache>
            </c:strRef>
          </c:tx>
          <c:marker>
            <c:symbol val="none"/>
          </c:marker>
          <c:cat>
            <c:numRef>
              <c:f>'IPC MEX TAREA'!$C$9:$C$161</c:f>
              <c:numCache>
                <c:formatCode>m/d/yyyy</c:formatCode>
                <c:ptCount val="153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40224</c:v>
                </c:pt>
                <c:pt idx="30">
                  <c:v>40225</c:v>
                </c:pt>
                <c:pt idx="31">
                  <c:v>40226</c:v>
                </c:pt>
                <c:pt idx="32">
                  <c:v>40227</c:v>
                </c:pt>
                <c:pt idx="33">
                  <c:v>40228</c:v>
                </c:pt>
                <c:pt idx="34">
                  <c:v>40231</c:v>
                </c:pt>
                <c:pt idx="35">
                  <c:v>40232</c:v>
                </c:pt>
                <c:pt idx="36">
                  <c:v>40233</c:v>
                </c:pt>
                <c:pt idx="37">
                  <c:v>40234</c:v>
                </c:pt>
                <c:pt idx="38">
                  <c:v>40235</c:v>
                </c:pt>
                <c:pt idx="39">
                  <c:v>40238</c:v>
                </c:pt>
                <c:pt idx="40">
                  <c:v>40239</c:v>
                </c:pt>
                <c:pt idx="41">
                  <c:v>40240</c:v>
                </c:pt>
                <c:pt idx="42">
                  <c:v>40241</c:v>
                </c:pt>
                <c:pt idx="43">
                  <c:v>40242</c:v>
                </c:pt>
                <c:pt idx="44">
                  <c:v>40245</c:v>
                </c:pt>
                <c:pt idx="45">
                  <c:v>40246</c:v>
                </c:pt>
                <c:pt idx="46">
                  <c:v>40247</c:v>
                </c:pt>
                <c:pt idx="47">
                  <c:v>40248</c:v>
                </c:pt>
                <c:pt idx="48">
                  <c:v>40249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40273</c:v>
                </c:pt>
                <c:pt idx="62">
                  <c:v>40274</c:v>
                </c:pt>
                <c:pt idx="63">
                  <c:v>40275</c:v>
                </c:pt>
                <c:pt idx="64">
                  <c:v>40276</c:v>
                </c:pt>
                <c:pt idx="65">
                  <c:v>40277</c:v>
                </c:pt>
                <c:pt idx="66">
                  <c:v>40280</c:v>
                </c:pt>
                <c:pt idx="67">
                  <c:v>40281</c:v>
                </c:pt>
                <c:pt idx="68">
                  <c:v>40282</c:v>
                </c:pt>
                <c:pt idx="69">
                  <c:v>40283</c:v>
                </c:pt>
                <c:pt idx="70">
                  <c:v>40284</c:v>
                </c:pt>
                <c:pt idx="71">
                  <c:v>40287</c:v>
                </c:pt>
                <c:pt idx="72">
                  <c:v>40288</c:v>
                </c:pt>
                <c:pt idx="73">
                  <c:v>40289</c:v>
                </c:pt>
                <c:pt idx="74">
                  <c:v>40290</c:v>
                </c:pt>
                <c:pt idx="75">
                  <c:v>40291</c:v>
                </c:pt>
                <c:pt idx="76">
                  <c:v>40294</c:v>
                </c:pt>
                <c:pt idx="77">
                  <c:v>40295</c:v>
                </c:pt>
                <c:pt idx="78">
                  <c:v>40296</c:v>
                </c:pt>
                <c:pt idx="79">
                  <c:v>40297</c:v>
                </c:pt>
                <c:pt idx="80">
                  <c:v>40298</c:v>
                </c:pt>
                <c:pt idx="81">
                  <c:v>40301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40329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40364</c:v>
                </c:pt>
                <c:pt idx="127">
                  <c:v>40365</c:v>
                </c:pt>
                <c:pt idx="128">
                  <c:v>40366</c:v>
                </c:pt>
                <c:pt idx="129">
                  <c:v>40367</c:v>
                </c:pt>
                <c:pt idx="130">
                  <c:v>40368</c:v>
                </c:pt>
                <c:pt idx="131">
                  <c:v>40371</c:v>
                </c:pt>
                <c:pt idx="132">
                  <c:v>40372</c:v>
                </c:pt>
                <c:pt idx="133">
                  <c:v>40373</c:v>
                </c:pt>
                <c:pt idx="134">
                  <c:v>40374</c:v>
                </c:pt>
                <c:pt idx="135">
                  <c:v>40375</c:v>
                </c:pt>
                <c:pt idx="136">
                  <c:v>40378</c:v>
                </c:pt>
                <c:pt idx="137">
                  <c:v>40379</c:v>
                </c:pt>
                <c:pt idx="138">
                  <c:v>40380</c:v>
                </c:pt>
                <c:pt idx="139">
                  <c:v>40381</c:v>
                </c:pt>
                <c:pt idx="140">
                  <c:v>40382</c:v>
                </c:pt>
                <c:pt idx="141">
                  <c:v>40385</c:v>
                </c:pt>
                <c:pt idx="142">
                  <c:v>40386</c:v>
                </c:pt>
                <c:pt idx="143">
                  <c:v>40387</c:v>
                </c:pt>
                <c:pt idx="144">
                  <c:v>40388</c:v>
                </c:pt>
                <c:pt idx="145">
                  <c:v>40389</c:v>
                </c:pt>
                <c:pt idx="146">
                  <c:v>40392</c:v>
                </c:pt>
                <c:pt idx="147">
                  <c:v>40393</c:v>
                </c:pt>
                <c:pt idx="148">
                  <c:v>40394</c:v>
                </c:pt>
                <c:pt idx="149">
                  <c:v>40395</c:v>
                </c:pt>
                <c:pt idx="150">
                  <c:v>40396</c:v>
                </c:pt>
                <c:pt idx="151">
                  <c:v>40399</c:v>
                </c:pt>
                <c:pt idx="152">
                  <c:v>40400</c:v>
                </c:pt>
              </c:numCache>
            </c:numRef>
          </c:cat>
          <c:val>
            <c:numRef>
              <c:f>'IPC MEX TAREA'!$I$9:$I$161</c:f>
              <c:numCache>
                <c:formatCode>#,##0.00</c:formatCode>
                <c:ptCount val="153"/>
                <c:pt idx="0">
                  <c:v>32758.53</c:v>
                </c:pt>
                <c:pt idx="1">
                  <c:v>32732.76</c:v>
                </c:pt>
                <c:pt idx="2">
                  <c:v>32830.160000000003</c:v>
                </c:pt>
                <c:pt idx="3">
                  <c:v>33064.57</c:v>
                </c:pt>
                <c:pt idx="4">
                  <c:v>32892.04</c:v>
                </c:pt>
                <c:pt idx="5">
                  <c:v>32935.379999999997</c:v>
                </c:pt>
                <c:pt idx="6">
                  <c:v>32792.660000000003</c:v>
                </c:pt>
                <c:pt idx="7">
                  <c:v>32836.080000000002</c:v>
                </c:pt>
                <c:pt idx="8">
                  <c:v>32729.58</c:v>
                </c:pt>
                <c:pt idx="9">
                  <c:v>32262.3</c:v>
                </c:pt>
                <c:pt idx="10">
                  <c:v>32482.73</c:v>
                </c:pt>
                <c:pt idx="11">
                  <c:v>32473.05</c:v>
                </c:pt>
                <c:pt idx="12">
                  <c:v>32025.34</c:v>
                </c:pt>
                <c:pt idx="13">
                  <c:v>31205.3</c:v>
                </c:pt>
                <c:pt idx="14">
                  <c:v>30830.91</c:v>
                </c:pt>
                <c:pt idx="15">
                  <c:v>30465.06</c:v>
                </c:pt>
                <c:pt idx="16">
                  <c:v>30651.56</c:v>
                </c:pt>
                <c:pt idx="17">
                  <c:v>30610.83</c:v>
                </c:pt>
                <c:pt idx="18">
                  <c:v>30811.35</c:v>
                </c:pt>
                <c:pt idx="19">
                  <c:v>30391.61</c:v>
                </c:pt>
                <c:pt idx="20">
                  <c:v>30876.65</c:v>
                </c:pt>
                <c:pt idx="21">
                  <c:v>31287.040000000001</c:v>
                </c:pt>
                <c:pt idx="22">
                  <c:v>30603.71</c:v>
                </c:pt>
                <c:pt idx="23">
                  <c:v>30630.73</c:v>
                </c:pt>
                <c:pt idx="24">
                  <c:v>30649.439999999999</c:v>
                </c:pt>
                <c:pt idx="25">
                  <c:v>30818.48</c:v>
                </c:pt>
                <c:pt idx="26">
                  <c:v>30746.05</c:v>
                </c:pt>
                <c:pt idx="27">
                  <c:v>30845.63</c:v>
                </c:pt>
                <c:pt idx="28">
                  <c:v>31005.74</c:v>
                </c:pt>
                <c:pt idx="29">
                  <c:v>31038.32</c:v>
                </c:pt>
                <c:pt idx="30">
                  <c:v>31644.77</c:v>
                </c:pt>
                <c:pt idx="31">
                  <c:v>31892.12</c:v>
                </c:pt>
                <c:pt idx="32">
                  <c:v>32170.79</c:v>
                </c:pt>
                <c:pt idx="33">
                  <c:v>32172.11</c:v>
                </c:pt>
                <c:pt idx="34">
                  <c:v>32034.34</c:v>
                </c:pt>
                <c:pt idx="35">
                  <c:v>31850.240000000002</c:v>
                </c:pt>
                <c:pt idx="36">
                  <c:v>31788.54</c:v>
                </c:pt>
                <c:pt idx="37">
                  <c:v>31649.1</c:v>
                </c:pt>
                <c:pt idx="38">
                  <c:v>31634.54</c:v>
                </c:pt>
                <c:pt idx="39">
                  <c:v>31765.14</c:v>
                </c:pt>
                <c:pt idx="40">
                  <c:v>32055.040000000001</c:v>
                </c:pt>
                <c:pt idx="41">
                  <c:v>32353.54</c:v>
                </c:pt>
                <c:pt idx="42">
                  <c:v>32202</c:v>
                </c:pt>
                <c:pt idx="43">
                  <c:v>32436.53</c:v>
                </c:pt>
                <c:pt idx="44">
                  <c:v>32520.27</c:v>
                </c:pt>
                <c:pt idx="45">
                  <c:v>32514.17</c:v>
                </c:pt>
                <c:pt idx="46">
                  <c:v>32505.759999999998</c:v>
                </c:pt>
                <c:pt idx="47">
                  <c:v>32602.94</c:v>
                </c:pt>
                <c:pt idx="48">
                  <c:v>32578.05</c:v>
                </c:pt>
                <c:pt idx="49">
                  <c:v>32723.9</c:v>
                </c:pt>
                <c:pt idx="50">
                  <c:v>32798.300000000003</c:v>
                </c:pt>
                <c:pt idx="51">
                  <c:v>32969.83</c:v>
                </c:pt>
                <c:pt idx="52">
                  <c:v>33022.839999999997</c:v>
                </c:pt>
                <c:pt idx="53">
                  <c:v>33142.019999999997</c:v>
                </c:pt>
                <c:pt idx="54">
                  <c:v>33361.269999999997</c:v>
                </c:pt>
                <c:pt idx="55">
                  <c:v>33160.97</c:v>
                </c:pt>
                <c:pt idx="56">
                  <c:v>33164.33</c:v>
                </c:pt>
                <c:pt idx="57">
                  <c:v>33147.81</c:v>
                </c:pt>
                <c:pt idx="58">
                  <c:v>33416.1</c:v>
                </c:pt>
                <c:pt idx="59">
                  <c:v>33399.46</c:v>
                </c:pt>
                <c:pt idx="60">
                  <c:v>33266.43</c:v>
                </c:pt>
                <c:pt idx="61">
                  <c:v>33648.89</c:v>
                </c:pt>
                <c:pt idx="62">
                  <c:v>33801.21</c:v>
                </c:pt>
                <c:pt idx="63">
                  <c:v>33632.35</c:v>
                </c:pt>
                <c:pt idx="64">
                  <c:v>33567.35</c:v>
                </c:pt>
                <c:pt idx="65">
                  <c:v>33840.85</c:v>
                </c:pt>
                <c:pt idx="66">
                  <c:v>33852.39</c:v>
                </c:pt>
                <c:pt idx="67">
                  <c:v>33819.040000000001</c:v>
                </c:pt>
                <c:pt idx="68">
                  <c:v>34113.93</c:v>
                </c:pt>
                <c:pt idx="69">
                  <c:v>34134.230000000003</c:v>
                </c:pt>
                <c:pt idx="70">
                  <c:v>33621.39</c:v>
                </c:pt>
                <c:pt idx="71">
                  <c:v>33439.769999999997</c:v>
                </c:pt>
                <c:pt idx="72">
                  <c:v>33813.160000000003</c:v>
                </c:pt>
                <c:pt idx="73">
                  <c:v>33517.18</c:v>
                </c:pt>
                <c:pt idx="74">
                  <c:v>33658.370000000003</c:v>
                </c:pt>
                <c:pt idx="75">
                  <c:v>33853.69</c:v>
                </c:pt>
                <c:pt idx="76">
                  <c:v>33771.550000000003</c:v>
                </c:pt>
                <c:pt idx="77">
                  <c:v>32679.360000000001</c:v>
                </c:pt>
                <c:pt idx="78">
                  <c:v>32952.86</c:v>
                </c:pt>
                <c:pt idx="79">
                  <c:v>32861</c:v>
                </c:pt>
                <c:pt idx="80">
                  <c:v>32687.32</c:v>
                </c:pt>
                <c:pt idx="81">
                  <c:v>32832.449999999997</c:v>
                </c:pt>
                <c:pt idx="82">
                  <c:v>32120.65</c:v>
                </c:pt>
                <c:pt idx="83">
                  <c:v>31995.279999999999</c:v>
                </c:pt>
                <c:pt idx="84">
                  <c:v>31398.97</c:v>
                </c:pt>
                <c:pt idx="85">
                  <c:v>31488.82</c:v>
                </c:pt>
                <c:pt idx="86">
                  <c:v>32276.92</c:v>
                </c:pt>
                <c:pt idx="87">
                  <c:v>32119.11</c:v>
                </c:pt>
                <c:pt idx="88">
                  <c:v>32379.63</c:v>
                </c:pt>
                <c:pt idx="89">
                  <c:v>32342.43</c:v>
                </c:pt>
                <c:pt idx="90">
                  <c:v>31812.73</c:v>
                </c:pt>
                <c:pt idx="91">
                  <c:v>31580.63</c:v>
                </c:pt>
                <c:pt idx="92">
                  <c:v>31136.35</c:v>
                </c:pt>
                <c:pt idx="93">
                  <c:v>30992.76</c:v>
                </c:pt>
                <c:pt idx="94">
                  <c:v>30368.080000000002</c:v>
                </c:pt>
                <c:pt idx="95">
                  <c:v>30629.15</c:v>
                </c:pt>
                <c:pt idx="96">
                  <c:v>30759.48</c:v>
                </c:pt>
                <c:pt idx="97">
                  <c:v>30634.17</c:v>
                </c:pt>
                <c:pt idx="98">
                  <c:v>31328.49</c:v>
                </c:pt>
                <c:pt idx="99">
                  <c:v>32056.16</c:v>
                </c:pt>
                <c:pt idx="100">
                  <c:v>31547.55</c:v>
                </c:pt>
                <c:pt idx="101">
                  <c:v>32038.53</c:v>
                </c:pt>
                <c:pt idx="102">
                  <c:v>31245.83</c:v>
                </c:pt>
                <c:pt idx="103">
                  <c:v>31411.91</c:v>
                </c:pt>
                <c:pt idx="104">
                  <c:v>31331.86</c:v>
                </c:pt>
                <c:pt idx="105">
                  <c:v>30992.65</c:v>
                </c:pt>
                <c:pt idx="106">
                  <c:v>30739.01</c:v>
                </c:pt>
                <c:pt idx="107">
                  <c:v>31059.83</c:v>
                </c:pt>
                <c:pt idx="108">
                  <c:v>31209.33</c:v>
                </c:pt>
                <c:pt idx="109">
                  <c:v>31910.22</c:v>
                </c:pt>
                <c:pt idx="110">
                  <c:v>32124.28</c:v>
                </c:pt>
                <c:pt idx="111">
                  <c:v>32238.41</c:v>
                </c:pt>
                <c:pt idx="112">
                  <c:v>32685.4</c:v>
                </c:pt>
                <c:pt idx="113">
                  <c:v>32805.629999999997</c:v>
                </c:pt>
                <c:pt idx="114">
                  <c:v>32775.339999999997</c:v>
                </c:pt>
                <c:pt idx="115">
                  <c:v>32814.620000000003</c:v>
                </c:pt>
                <c:pt idx="116">
                  <c:v>32882</c:v>
                </c:pt>
                <c:pt idx="117">
                  <c:v>32470.7</c:v>
                </c:pt>
                <c:pt idx="118">
                  <c:v>32663.29</c:v>
                </c:pt>
                <c:pt idx="119">
                  <c:v>32312.76</c:v>
                </c:pt>
                <c:pt idx="120">
                  <c:v>32607.13</c:v>
                </c:pt>
                <c:pt idx="121">
                  <c:v>32568.19</c:v>
                </c:pt>
                <c:pt idx="122">
                  <c:v>31473.200000000001</c:v>
                </c:pt>
                <c:pt idx="123">
                  <c:v>31156.97</c:v>
                </c:pt>
                <c:pt idx="124">
                  <c:v>31197.040000000001</c:v>
                </c:pt>
                <c:pt idx="125">
                  <c:v>31379.67</c:v>
                </c:pt>
                <c:pt idx="126">
                  <c:v>31391.45</c:v>
                </c:pt>
                <c:pt idx="127">
                  <c:v>31533.58</c:v>
                </c:pt>
                <c:pt idx="128">
                  <c:v>32035.19</c:v>
                </c:pt>
                <c:pt idx="129">
                  <c:v>31960.639999999999</c:v>
                </c:pt>
                <c:pt idx="130">
                  <c:v>32004.31</c:v>
                </c:pt>
                <c:pt idx="131">
                  <c:v>31870.55</c:v>
                </c:pt>
                <c:pt idx="132">
                  <c:v>32185.200000000001</c:v>
                </c:pt>
                <c:pt idx="133">
                  <c:v>32305.71</c:v>
                </c:pt>
                <c:pt idx="134">
                  <c:v>32381.06</c:v>
                </c:pt>
                <c:pt idx="135">
                  <c:v>31783.39</c:v>
                </c:pt>
                <c:pt idx="136">
                  <c:v>31845.88</c:v>
                </c:pt>
                <c:pt idx="137">
                  <c:v>32024.27</c:v>
                </c:pt>
                <c:pt idx="138">
                  <c:v>32108.99</c:v>
                </c:pt>
                <c:pt idx="139">
                  <c:v>32720.76</c:v>
                </c:pt>
                <c:pt idx="140">
                  <c:v>32806.03</c:v>
                </c:pt>
                <c:pt idx="141">
                  <c:v>32958.89</c:v>
                </c:pt>
                <c:pt idx="142">
                  <c:v>32695.31</c:v>
                </c:pt>
                <c:pt idx="143">
                  <c:v>32665.56</c:v>
                </c:pt>
                <c:pt idx="144">
                  <c:v>32463.72</c:v>
                </c:pt>
                <c:pt idx="145">
                  <c:v>32308.74</c:v>
                </c:pt>
                <c:pt idx="146">
                  <c:v>32816.519999999997</c:v>
                </c:pt>
                <c:pt idx="147">
                  <c:v>32768.080000000002</c:v>
                </c:pt>
                <c:pt idx="148">
                  <c:v>32900.480000000003</c:v>
                </c:pt>
                <c:pt idx="149">
                  <c:v>32907.19</c:v>
                </c:pt>
                <c:pt idx="150">
                  <c:v>32917.919999999998</c:v>
                </c:pt>
                <c:pt idx="151">
                  <c:v>32837.57</c:v>
                </c:pt>
                <c:pt idx="152">
                  <c:v>32685.52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A-40B6-9465-368964F0C137}"/>
            </c:ext>
          </c:extLst>
        </c:ser>
        <c:ser>
          <c:idx val="1"/>
          <c:order val="1"/>
          <c:tx>
            <c:strRef>
              <c:f>'IPC MEX TAREA'!$J$8</c:f>
              <c:strCache>
                <c:ptCount val="1"/>
                <c:pt idx="0">
                  <c:v>Exponencial Simpe</c:v>
                </c:pt>
              </c:strCache>
            </c:strRef>
          </c:tx>
          <c:marker>
            <c:symbol val="none"/>
          </c:marker>
          <c:cat>
            <c:numRef>
              <c:f>'IPC MEX TAREA'!$C$9:$C$161</c:f>
              <c:numCache>
                <c:formatCode>m/d/yyyy</c:formatCode>
                <c:ptCount val="153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40224</c:v>
                </c:pt>
                <c:pt idx="30">
                  <c:v>40225</c:v>
                </c:pt>
                <c:pt idx="31">
                  <c:v>40226</c:v>
                </c:pt>
                <c:pt idx="32">
                  <c:v>40227</c:v>
                </c:pt>
                <c:pt idx="33">
                  <c:v>40228</c:v>
                </c:pt>
                <c:pt idx="34">
                  <c:v>40231</c:v>
                </c:pt>
                <c:pt idx="35">
                  <c:v>40232</c:v>
                </c:pt>
                <c:pt idx="36">
                  <c:v>40233</c:v>
                </c:pt>
                <c:pt idx="37">
                  <c:v>40234</c:v>
                </c:pt>
                <c:pt idx="38">
                  <c:v>40235</c:v>
                </c:pt>
                <c:pt idx="39">
                  <c:v>40238</c:v>
                </c:pt>
                <c:pt idx="40">
                  <c:v>40239</c:v>
                </c:pt>
                <c:pt idx="41">
                  <c:v>40240</c:v>
                </c:pt>
                <c:pt idx="42">
                  <c:v>40241</c:v>
                </c:pt>
                <c:pt idx="43">
                  <c:v>40242</c:v>
                </c:pt>
                <c:pt idx="44">
                  <c:v>40245</c:v>
                </c:pt>
                <c:pt idx="45">
                  <c:v>40246</c:v>
                </c:pt>
                <c:pt idx="46">
                  <c:v>40247</c:v>
                </c:pt>
                <c:pt idx="47">
                  <c:v>40248</c:v>
                </c:pt>
                <c:pt idx="48">
                  <c:v>40249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40273</c:v>
                </c:pt>
                <c:pt idx="62">
                  <c:v>40274</c:v>
                </c:pt>
                <c:pt idx="63">
                  <c:v>40275</c:v>
                </c:pt>
                <c:pt idx="64">
                  <c:v>40276</c:v>
                </c:pt>
                <c:pt idx="65">
                  <c:v>40277</c:v>
                </c:pt>
                <c:pt idx="66">
                  <c:v>40280</c:v>
                </c:pt>
                <c:pt idx="67">
                  <c:v>40281</c:v>
                </c:pt>
                <c:pt idx="68">
                  <c:v>40282</c:v>
                </c:pt>
                <c:pt idx="69">
                  <c:v>40283</c:v>
                </c:pt>
                <c:pt idx="70">
                  <c:v>40284</c:v>
                </c:pt>
                <c:pt idx="71">
                  <c:v>40287</c:v>
                </c:pt>
                <c:pt idx="72">
                  <c:v>40288</c:v>
                </c:pt>
                <c:pt idx="73">
                  <c:v>40289</c:v>
                </c:pt>
                <c:pt idx="74">
                  <c:v>40290</c:v>
                </c:pt>
                <c:pt idx="75">
                  <c:v>40291</c:v>
                </c:pt>
                <c:pt idx="76">
                  <c:v>40294</c:v>
                </c:pt>
                <c:pt idx="77">
                  <c:v>40295</c:v>
                </c:pt>
                <c:pt idx="78">
                  <c:v>40296</c:v>
                </c:pt>
                <c:pt idx="79">
                  <c:v>40297</c:v>
                </c:pt>
                <c:pt idx="80">
                  <c:v>40298</c:v>
                </c:pt>
                <c:pt idx="81">
                  <c:v>40301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40329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40364</c:v>
                </c:pt>
                <c:pt idx="127">
                  <c:v>40365</c:v>
                </c:pt>
                <c:pt idx="128">
                  <c:v>40366</c:v>
                </c:pt>
                <c:pt idx="129">
                  <c:v>40367</c:v>
                </c:pt>
                <c:pt idx="130">
                  <c:v>40368</c:v>
                </c:pt>
                <c:pt idx="131">
                  <c:v>40371</c:v>
                </c:pt>
                <c:pt idx="132">
                  <c:v>40372</c:v>
                </c:pt>
                <c:pt idx="133">
                  <c:v>40373</c:v>
                </c:pt>
                <c:pt idx="134">
                  <c:v>40374</c:v>
                </c:pt>
                <c:pt idx="135">
                  <c:v>40375</c:v>
                </c:pt>
                <c:pt idx="136">
                  <c:v>40378</c:v>
                </c:pt>
                <c:pt idx="137">
                  <c:v>40379</c:v>
                </c:pt>
                <c:pt idx="138">
                  <c:v>40380</c:v>
                </c:pt>
                <c:pt idx="139">
                  <c:v>40381</c:v>
                </c:pt>
                <c:pt idx="140">
                  <c:v>40382</c:v>
                </c:pt>
                <c:pt idx="141">
                  <c:v>40385</c:v>
                </c:pt>
                <c:pt idx="142">
                  <c:v>40386</c:v>
                </c:pt>
                <c:pt idx="143">
                  <c:v>40387</c:v>
                </c:pt>
                <c:pt idx="144">
                  <c:v>40388</c:v>
                </c:pt>
                <c:pt idx="145">
                  <c:v>40389</c:v>
                </c:pt>
                <c:pt idx="146">
                  <c:v>40392</c:v>
                </c:pt>
                <c:pt idx="147">
                  <c:v>40393</c:v>
                </c:pt>
                <c:pt idx="148">
                  <c:v>40394</c:v>
                </c:pt>
                <c:pt idx="149">
                  <c:v>40395</c:v>
                </c:pt>
                <c:pt idx="150">
                  <c:v>40396</c:v>
                </c:pt>
                <c:pt idx="151">
                  <c:v>40399</c:v>
                </c:pt>
                <c:pt idx="152">
                  <c:v>40400</c:v>
                </c:pt>
              </c:numCache>
            </c:numRef>
          </c:cat>
          <c:val>
            <c:numRef>
              <c:f>'IPC MEX TAREA'!$J$9:$J$161</c:f>
              <c:numCache>
                <c:formatCode>_(* #,##0.00_);_(* \(#,##0.00\);_(* "-"??_);_(@_)</c:formatCode>
                <c:ptCount val="153"/>
                <c:pt idx="0">
                  <c:v>32758.53</c:v>
                </c:pt>
                <c:pt idx="1">
                  <c:v>32758.53</c:v>
                </c:pt>
                <c:pt idx="2">
                  <c:v>32750.798999999999</c:v>
                </c:pt>
                <c:pt idx="3">
                  <c:v>32774.607299999996</c:v>
                </c:pt>
                <c:pt idx="4">
                  <c:v>32861.596109999999</c:v>
                </c:pt>
                <c:pt idx="5">
                  <c:v>32870.729276999999</c:v>
                </c:pt>
                <c:pt idx="6">
                  <c:v>32890.124493899995</c:v>
                </c:pt>
                <c:pt idx="7">
                  <c:v>32860.885145729997</c:v>
                </c:pt>
                <c:pt idx="8">
                  <c:v>32853.443602011001</c:v>
                </c:pt>
                <c:pt idx="9">
                  <c:v>32816.284521407695</c:v>
                </c:pt>
                <c:pt idx="10">
                  <c:v>32650.089164985384</c:v>
                </c:pt>
                <c:pt idx="11">
                  <c:v>32599.881415489766</c:v>
                </c:pt>
                <c:pt idx="12">
                  <c:v>32561.831990842831</c:v>
                </c:pt>
                <c:pt idx="13">
                  <c:v>32400.884393589979</c:v>
                </c:pt>
                <c:pt idx="14">
                  <c:v>32042.209075512983</c:v>
                </c:pt>
                <c:pt idx="15">
                  <c:v>31678.819352859085</c:v>
                </c:pt>
                <c:pt idx="16">
                  <c:v>31314.691547001359</c:v>
                </c:pt>
                <c:pt idx="17">
                  <c:v>31115.752082900952</c:v>
                </c:pt>
                <c:pt idx="18">
                  <c:v>30964.275458030665</c:v>
                </c:pt>
                <c:pt idx="19">
                  <c:v>30918.397820621463</c:v>
                </c:pt>
                <c:pt idx="20">
                  <c:v>30760.361474435023</c:v>
                </c:pt>
                <c:pt idx="21">
                  <c:v>30795.248032104515</c:v>
                </c:pt>
                <c:pt idx="22">
                  <c:v>30942.785622473159</c:v>
                </c:pt>
                <c:pt idx="23">
                  <c:v>30841.062935731206</c:v>
                </c:pt>
                <c:pt idx="24">
                  <c:v>30777.963055011845</c:v>
                </c:pt>
                <c:pt idx="25">
                  <c:v>30739.40613850829</c:v>
                </c:pt>
                <c:pt idx="26">
                  <c:v>30763.128296955801</c:v>
                </c:pt>
                <c:pt idx="27">
                  <c:v>30758.00480786906</c:v>
                </c:pt>
                <c:pt idx="28">
                  <c:v>30784.292365508343</c:v>
                </c:pt>
                <c:pt idx="29">
                  <c:v>30850.72665585584</c:v>
                </c:pt>
                <c:pt idx="30">
                  <c:v>30907.004659099086</c:v>
                </c:pt>
                <c:pt idx="31">
                  <c:v>31128.33426136936</c:v>
                </c:pt>
                <c:pt idx="32">
                  <c:v>31357.469982958548</c:v>
                </c:pt>
                <c:pt idx="33">
                  <c:v>31601.465988070981</c:v>
                </c:pt>
                <c:pt idx="34">
                  <c:v>31772.659191649684</c:v>
                </c:pt>
                <c:pt idx="35">
                  <c:v>31851.163434154776</c:v>
                </c:pt>
                <c:pt idx="36">
                  <c:v>31850.886403908342</c:v>
                </c:pt>
                <c:pt idx="37">
                  <c:v>31832.182482735836</c:v>
                </c:pt>
                <c:pt idx="38">
                  <c:v>31777.257737915083</c:v>
                </c:pt>
                <c:pt idx="39">
                  <c:v>31734.442416540558</c:v>
                </c:pt>
                <c:pt idx="40">
                  <c:v>31743.651691578387</c:v>
                </c:pt>
                <c:pt idx="41">
                  <c:v>31837.068184104872</c:v>
                </c:pt>
                <c:pt idx="42">
                  <c:v>31992.00972887341</c:v>
                </c:pt>
                <c:pt idx="43">
                  <c:v>32055.006810211387</c:v>
                </c:pt>
                <c:pt idx="44">
                  <c:v>32169.463767147969</c:v>
                </c:pt>
                <c:pt idx="45">
                  <c:v>32274.705637003579</c:v>
                </c:pt>
                <c:pt idx="46">
                  <c:v>32346.544945902504</c:v>
                </c:pt>
                <c:pt idx="47">
                  <c:v>32394.30946213175</c:v>
                </c:pt>
                <c:pt idx="48">
                  <c:v>32456.898623492227</c:v>
                </c:pt>
                <c:pt idx="49">
                  <c:v>32493.244036444557</c:v>
                </c:pt>
                <c:pt idx="50">
                  <c:v>32562.440825511192</c:v>
                </c:pt>
                <c:pt idx="51">
                  <c:v>32633.198577857831</c:v>
                </c:pt>
                <c:pt idx="52">
                  <c:v>32734.18800450048</c:v>
                </c:pt>
                <c:pt idx="53">
                  <c:v>32820.783603150332</c:v>
                </c:pt>
                <c:pt idx="54">
                  <c:v>32917.15452220523</c:v>
                </c:pt>
                <c:pt idx="55">
                  <c:v>33050.38916554366</c:v>
                </c:pt>
                <c:pt idx="56">
                  <c:v>33083.563415880562</c:v>
                </c:pt>
                <c:pt idx="57">
                  <c:v>33107.793391116393</c:v>
                </c:pt>
                <c:pt idx="58">
                  <c:v>33119.798373781472</c:v>
                </c:pt>
                <c:pt idx="59">
                  <c:v>33208.688861647031</c:v>
                </c:pt>
                <c:pt idx="60">
                  <c:v>33265.92020315292</c:v>
                </c:pt>
                <c:pt idx="61">
                  <c:v>33266.073142207038</c:v>
                </c:pt>
                <c:pt idx="62">
                  <c:v>33380.918199544925</c:v>
                </c:pt>
                <c:pt idx="63">
                  <c:v>33507.005739681445</c:v>
                </c:pt>
                <c:pt idx="64">
                  <c:v>33544.609017777009</c:v>
                </c:pt>
                <c:pt idx="65">
                  <c:v>33551.431312443907</c:v>
                </c:pt>
                <c:pt idx="66">
                  <c:v>33638.256918710729</c:v>
                </c:pt>
                <c:pt idx="67">
                  <c:v>33702.496843097506</c:v>
                </c:pt>
                <c:pt idx="68">
                  <c:v>33737.459790168257</c:v>
                </c:pt>
                <c:pt idx="69">
                  <c:v>33850.400853117782</c:v>
                </c:pt>
                <c:pt idx="70">
                  <c:v>33935.549597182442</c:v>
                </c:pt>
                <c:pt idx="71">
                  <c:v>33841.301718027709</c:v>
                </c:pt>
                <c:pt idx="72">
                  <c:v>33720.842202619395</c:v>
                </c:pt>
                <c:pt idx="73">
                  <c:v>33748.537541833575</c:v>
                </c:pt>
                <c:pt idx="74">
                  <c:v>33679.130279283505</c:v>
                </c:pt>
                <c:pt idx="75">
                  <c:v>33672.902195498449</c:v>
                </c:pt>
                <c:pt idx="76">
                  <c:v>33727.138536848914</c:v>
                </c:pt>
                <c:pt idx="77">
                  <c:v>33740.461975794242</c:v>
                </c:pt>
                <c:pt idx="78">
                  <c:v>33422.131383055967</c:v>
                </c:pt>
                <c:pt idx="79">
                  <c:v>33281.349968139177</c:v>
                </c:pt>
                <c:pt idx="80">
                  <c:v>33155.244977697424</c:v>
                </c:pt>
                <c:pt idx="81">
                  <c:v>33014.867484388196</c:v>
                </c:pt>
                <c:pt idx="82">
                  <c:v>32960.142239071734</c:v>
                </c:pt>
                <c:pt idx="83">
                  <c:v>32708.294567350211</c:v>
                </c:pt>
                <c:pt idx="84">
                  <c:v>32494.390197145145</c:v>
                </c:pt>
                <c:pt idx="85">
                  <c:v>32165.764138001599</c:v>
                </c:pt>
                <c:pt idx="86">
                  <c:v>31962.680896601116</c:v>
                </c:pt>
                <c:pt idx="87">
                  <c:v>32056.952627620776</c:v>
                </c:pt>
                <c:pt idx="88">
                  <c:v>32075.599839334544</c:v>
                </c:pt>
                <c:pt idx="89">
                  <c:v>32166.808887534178</c:v>
                </c:pt>
                <c:pt idx="90">
                  <c:v>32219.495221273923</c:v>
                </c:pt>
                <c:pt idx="91">
                  <c:v>32097.465654891745</c:v>
                </c:pt>
                <c:pt idx="92">
                  <c:v>31942.414958424219</c:v>
                </c:pt>
                <c:pt idx="93">
                  <c:v>31700.595470896951</c:v>
                </c:pt>
                <c:pt idx="94">
                  <c:v>31488.244829627867</c:v>
                </c:pt>
                <c:pt idx="95">
                  <c:v>31152.195380739504</c:v>
                </c:pt>
                <c:pt idx="96">
                  <c:v>30995.281766517655</c:v>
                </c:pt>
                <c:pt idx="97">
                  <c:v>30924.541236562356</c:v>
                </c:pt>
                <c:pt idx="98">
                  <c:v>30837.429865593644</c:v>
                </c:pt>
                <c:pt idx="99">
                  <c:v>30984.747905915552</c:v>
                </c:pt>
                <c:pt idx="100">
                  <c:v>31306.171534140885</c:v>
                </c:pt>
                <c:pt idx="101">
                  <c:v>31378.585073898619</c:v>
                </c:pt>
                <c:pt idx="102">
                  <c:v>31576.568551729033</c:v>
                </c:pt>
                <c:pt idx="103">
                  <c:v>31477.346986210323</c:v>
                </c:pt>
                <c:pt idx="104">
                  <c:v>31457.715890347226</c:v>
                </c:pt>
                <c:pt idx="105">
                  <c:v>31419.959123243054</c:v>
                </c:pt>
                <c:pt idx="106">
                  <c:v>31291.766386270137</c:v>
                </c:pt>
                <c:pt idx="107">
                  <c:v>31125.939470389094</c:v>
                </c:pt>
                <c:pt idx="108">
                  <c:v>31106.106629272366</c:v>
                </c:pt>
                <c:pt idx="109">
                  <c:v>31137.073640490657</c:v>
                </c:pt>
                <c:pt idx="110">
                  <c:v>31369.017548343458</c:v>
                </c:pt>
                <c:pt idx="111">
                  <c:v>31595.596283840419</c:v>
                </c:pt>
                <c:pt idx="112">
                  <c:v>31788.44039868829</c:v>
                </c:pt>
                <c:pt idx="113">
                  <c:v>32057.528279081802</c:v>
                </c:pt>
                <c:pt idx="114">
                  <c:v>32281.958795357259</c:v>
                </c:pt>
                <c:pt idx="115">
                  <c:v>32429.973156750078</c:v>
                </c:pt>
                <c:pt idx="116">
                  <c:v>32545.367209725053</c:v>
                </c:pt>
                <c:pt idx="117">
                  <c:v>32646.357046807534</c:v>
                </c:pt>
                <c:pt idx="118">
                  <c:v>32593.659932765273</c:v>
                </c:pt>
                <c:pt idx="119">
                  <c:v>32614.548952935686</c:v>
                </c:pt>
                <c:pt idx="120">
                  <c:v>32524.012267054975</c:v>
                </c:pt>
                <c:pt idx="121">
                  <c:v>32548.947586938481</c:v>
                </c:pt>
                <c:pt idx="122">
                  <c:v>32554.720310856934</c:v>
                </c:pt>
                <c:pt idx="123">
                  <c:v>32230.264217599852</c:v>
                </c:pt>
                <c:pt idx="124">
                  <c:v>31908.275952319895</c:v>
                </c:pt>
                <c:pt idx="125">
                  <c:v>31694.905166623925</c:v>
                </c:pt>
                <c:pt idx="126">
                  <c:v>31600.334616636748</c:v>
                </c:pt>
                <c:pt idx="127">
                  <c:v>31537.669231645719</c:v>
                </c:pt>
                <c:pt idx="128">
                  <c:v>31536.442462152001</c:v>
                </c:pt>
                <c:pt idx="129">
                  <c:v>31686.066723506396</c:v>
                </c:pt>
                <c:pt idx="130">
                  <c:v>31768.438706454475</c:v>
                </c:pt>
                <c:pt idx="131">
                  <c:v>31839.200094518128</c:v>
                </c:pt>
                <c:pt idx="132">
                  <c:v>31848.605066162687</c:v>
                </c:pt>
                <c:pt idx="133">
                  <c:v>31949.583546313879</c:v>
                </c:pt>
                <c:pt idx="134">
                  <c:v>32056.421482419715</c:v>
                </c:pt>
                <c:pt idx="135">
                  <c:v>32153.813037693799</c:v>
                </c:pt>
                <c:pt idx="136">
                  <c:v>32042.686126385659</c:v>
                </c:pt>
                <c:pt idx="137">
                  <c:v>31983.644288469961</c:v>
                </c:pt>
                <c:pt idx="138">
                  <c:v>31995.832001928971</c:v>
                </c:pt>
                <c:pt idx="139">
                  <c:v>32029.779401350279</c:v>
                </c:pt>
                <c:pt idx="140">
                  <c:v>32237.073580945194</c:v>
                </c:pt>
                <c:pt idx="141">
                  <c:v>32407.760506661631</c:v>
                </c:pt>
                <c:pt idx="142">
                  <c:v>32573.099354663136</c:v>
                </c:pt>
                <c:pt idx="143">
                  <c:v>32609.762548264196</c:v>
                </c:pt>
                <c:pt idx="144">
                  <c:v>32626.501783784937</c:v>
                </c:pt>
                <c:pt idx="145">
                  <c:v>32577.667248649457</c:v>
                </c:pt>
                <c:pt idx="146">
                  <c:v>32496.989074054618</c:v>
                </c:pt>
                <c:pt idx="147">
                  <c:v>32592.848351838231</c:v>
                </c:pt>
                <c:pt idx="148">
                  <c:v>32645.417846286764</c:v>
                </c:pt>
                <c:pt idx="149">
                  <c:v>32721.936492400735</c:v>
                </c:pt>
                <c:pt idx="150">
                  <c:v>32777.512544680518</c:v>
                </c:pt>
                <c:pt idx="151">
                  <c:v>32819.634781276356</c:v>
                </c:pt>
                <c:pt idx="152">
                  <c:v>32825.015346893444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A-40B6-9465-368964F0C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121344"/>
        <c:axId val="260124032"/>
      </c:lineChart>
      <c:dateAx>
        <c:axId val="2601213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900" b="1"/>
            </a:pPr>
            <a:endParaRPr lang="es-MX"/>
          </a:p>
        </c:txPr>
        <c:crossAx val="260124032"/>
        <c:crosses val="autoZero"/>
        <c:auto val="1"/>
        <c:lblOffset val="100"/>
        <c:baseTimeUnit val="days"/>
      </c:dateAx>
      <c:valAx>
        <c:axId val="2601240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.00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MX"/>
          </a:p>
        </c:txPr>
        <c:crossAx val="260121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9066547813598768"/>
          <c:y val="0.63368823171912669"/>
          <c:w val="0.26719615708413808"/>
          <c:h val="0.12259602295475777"/>
        </c:manualLayout>
      </c:layout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400"/>
              <a:t>Tasas de Inflación Anualizadas 2000 -2021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42631334891029"/>
          <c:y val="0.11324474271224572"/>
          <c:w val="0.86195288196179598"/>
          <c:h val="0.71604761269248118"/>
        </c:manualLayout>
      </c:layout>
      <c:lineChart>
        <c:grouping val="standard"/>
        <c:varyColors val="0"/>
        <c:ser>
          <c:idx val="0"/>
          <c:order val="0"/>
          <c:tx>
            <c:strRef>
              <c:f>EJERCICIO!$C$10</c:f>
              <c:strCache>
                <c:ptCount val="1"/>
                <c:pt idx="0">
                  <c:v>Inflación</c:v>
                </c:pt>
              </c:strCache>
            </c:strRef>
          </c:tx>
          <c:marker>
            <c:symbol val="none"/>
          </c:marker>
          <c:cat>
            <c:numRef>
              <c:f>EJERCICIO!$B$11:$B$269</c:f>
              <c:numCache>
                <c:formatCode>mmm\-yy</c:formatCode>
                <c:ptCount val="25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</c:numCache>
            </c:numRef>
          </c:cat>
          <c:val>
            <c:numRef>
              <c:f>EJERCICIO!$C$11:$C$269</c:f>
              <c:numCache>
                <c:formatCode>0.00</c:formatCode>
                <c:ptCount val="259"/>
                <c:pt idx="0">
                  <c:v>11.02</c:v>
                </c:pt>
                <c:pt idx="1">
                  <c:v>10.52</c:v>
                </c:pt>
                <c:pt idx="2">
                  <c:v>10.11</c:v>
                </c:pt>
                <c:pt idx="3">
                  <c:v>9.73</c:v>
                </c:pt>
                <c:pt idx="4">
                  <c:v>9.48</c:v>
                </c:pt>
                <c:pt idx="5">
                  <c:v>9.41</c:v>
                </c:pt>
                <c:pt idx="6">
                  <c:v>9.1199999999999992</c:v>
                </c:pt>
                <c:pt idx="7">
                  <c:v>9.1</c:v>
                </c:pt>
                <c:pt idx="8">
                  <c:v>8.85</c:v>
                </c:pt>
                <c:pt idx="9">
                  <c:v>8.91</c:v>
                </c:pt>
                <c:pt idx="10">
                  <c:v>8.8699999999999992</c:v>
                </c:pt>
                <c:pt idx="11">
                  <c:v>8.9600000000000009</c:v>
                </c:pt>
                <c:pt idx="12">
                  <c:v>8.11</c:v>
                </c:pt>
                <c:pt idx="13">
                  <c:v>7.09</c:v>
                </c:pt>
                <c:pt idx="14">
                  <c:v>7.17</c:v>
                </c:pt>
                <c:pt idx="15">
                  <c:v>7.11</c:v>
                </c:pt>
                <c:pt idx="16">
                  <c:v>6.95</c:v>
                </c:pt>
                <c:pt idx="17">
                  <c:v>6.57</c:v>
                </c:pt>
                <c:pt idx="18">
                  <c:v>5.88</c:v>
                </c:pt>
                <c:pt idx="19">
                  <c:v>5.93</c:v>
                </c:pt>
                <c:pt idx="20">
                  <c:v>6.14</c:v>
                </c:pt>
                <c:pt idx="21">
                  <c:v>5.89</c:v>
                </c:pt>
                <c:pt idx="22">
                  <c:v>5.39</c:v>
                </c:pt>
                <c:pt idx="23">
                  <c:v>4.4000000000000004</c:v>
                </c:pt>
                <c:pt idx="24">
                  <c:v>4.79</c:v>
                </c:pt>
                <c:pt idx="25">
                  <c:v>4.79</c:v>
                </c:pt>
                <c:pt idx="26">
                  <c:v>4.66</c:v>
                </c:pt>
                <c:pt idx="27">
                  <c:v>4.7</c:v>
                </c:pt>
                <c:pt idx="28">
                  <c:v>4.68</c:v>
                </c:pt>
                <c:pt idx="29">
                  <c:v>4.9400000000000004</c:v>
                </c:pt>
                <c:pt idx="30">
                  <c:v>5.51</c:v>
                </c:pt>
                <c:pt idx="31">
                  <c:v>5.29</c:v>
                </c:pt>
                <c:pt idx="32">
                  <c:v>4.95</c:v>
                </c:pt>
                <c:pt idx="33">
                  <c:v>4.9400000000000004</c:v>
                </c:pt>
                <c:pt idx="34">
                  <c:v>5.39</c:v>
                </c:pt>
                <c:pt idx="35">
                  <c:v>5.7</c:v>
                </c:pt>
                <c:pt idx="36">
                  <c:v>5.16</c:v>
                </c:pt>
                <c:pt idx="37">
                  <c:v>5.52</c:v>
                </c:pt>
                <c:pt idx="38">
                  <c:v>5.64</c:v>
                </c:pt>
                <c:pt idx="39">
                  <c:v>5.25</c:v>
                </c:pt>
                <c:pt idx="40">
                  <c:v>4.7</c:v>
                </c:pt>
                <c:pt idx="41">
                  <c:v>4.2699999999999996</c:v>
                </c:pt>
                <c:pt idx="42">
                  <c:v>4.13</c:v>
                </c:pt>
                <c:pt idx="43">
                  <c:v>4.04</c:v>
                </c:pt>
                <c:pt idx="44">
                  <c:v>4.04</c:v>
                </c:pt>
                <c:pt idx="45">
                  <c:v>3.96</c:v>
                </c:pt>
                <c:pt idx="46">
                  <c:v>3.98</c:v>
                </c:pt>
                <c:pt idx="47">
                  <c:v>3.98</c:v>
                </c:pt>
                <c:pt idx="48">
                  <c:v>4.2</c:v>
                </c:pt>
                <c:pt idx="49">
                  <c:v>4.53</c:v>
                </c:pt>
                <c:pt idx="50">
                  <c:v>4.2300000000000004</c:v>
                </c:pt>
                <c:pt idx="51">
                  <c:v>4.21</c:v>
                </c:pt>
                <c:pt idx="52">
                  <c:v>4.29</c:v>
                </c:pt>
                <c:pt idx="53">
                  <c:v>4.37</c:v>
                </c:pt>
                <c:pt idx="54">
                  <c:v>4.49</c:v>
                </c:pt>
                <c:pt idx="55">
                  <c:v>4.82</c:v>
                </c:pt>
                <c:pt idx="56">
                  <c:v>5.0599999999999996</c:v>
                </c:pt>
                <c:pt idx="57">
                  <c:v>5.4</c:v>
                </c:pt>
                <c:pt idx="58">
                  <c:v>5.43</c:v>
                </c:pt>
                <c:pt idx="59">
                  <c:v>5.19</c:v>
                </c:pt>
                <c:pt idx="60">
                  <c:v>4.54</c:v>
                </c:pt>
                <c:pt idx="61">
                  <c:v>4.2699999999999996</c:v>
                </c:pt>
                <c:pt idx="62">
                  <c:v>4.3899999999999997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4.33</c:v>
                </c:pt>
                <c:pt idx="66">
                  <c:v>4.47</c:v>
                </c:pt>
                <c:pt idx="67">
                  <c:v>3.95</c:v>
                </c:pt>
                <c:pt idx="68">
                  <c:v>3.51</c:v>
                </c:pt>
                <c:pt idx="69">
                  <c:v>3.05</c:v>
                </c:pt>
                <c:pt idx="70">
                  <c:v>2.91</c:v>
                </c:pt>
                <c:pt idx="71">
                  <c:v>3.33</c:v>
                </c:pt>
                <c:pt idx="72">
                  <c:v>3.94</c:v>
                </c:pt>
                <c:pt idx="73">
                  <c:v>3.75</c:v>
                </c:pt>
                <c:pt idx="74">
                  <c:v>3.41</c:v>
                </c:pt>
                <c:pt idx="75">
                  <c:v>3.2</c:v>
                </c:pt>
                <c:pt idx="76" formatCode="General">
                  <c:v>3</c:v>
                </c:pt>
                <c:pt idx="77">
                  <c:v>3.18</c:v>
                </c:pt>
                <c:pt idx="78">
                  <c:v>3.06</c:v>
                </c:pt>
                <c:pt idx="79">
                  <c:v>3.47</c:v>
                </c:pt>
                <c:pt idx="80">
                  <c:v>4.09</c:v>
                </c:pt>
                <c:pt idx="81">
                  <c:v>4.29</c:v>
                </c:pt>
                <c:pt idx="82">
                  <c:v>4.09</c:v>
                </c:pt>
                <c:pt idx="83">
                  <c:v>4.05</c:v>
                </c:pt>
                <c:pt idx="84">
                  <c:v>3.98</c:v>
                </c:pt>
                <c:pt idx="85">
                  <c:v>4.1100000000000003</c:v>
                </c:pt>
                <c:pt idx="86">
                  <c:v>4.21</c:v>
                </c:pt>
                <c:pt idx="87">
                  <c:v>3.99</c:v>
                </c:pt>
                <c:pt idx="88">
                  <c:v>3.95</c:v>
                </c:pt>
                <c:pt idx="89">
                  <c:v>3.98</c:v>
                </c:pt>
                <c:pt idx="90">
                  <c:v>4.1399999999999997</c:v>
                </c:pt>
                <c:pt idx="91">
                  <c:v>4.03</c:v>
                </c:pt>
                <c:pt idx="92">
                  <c:v>3.79</c:v>
                </c:pt>
                <c:pt idx="93">
                  <c:v>3.74</c:v>
                </c:pt>
                <c:pt idx="94">
                  <c:v>3.93</c:v>
                </c:pt>
                <c:pt idx="95">
                  <c:v>3.76</c:v>
                </c:pt>
                <c:pt idx="96">
                  <c:v>3.7</c:v>
                </c:pt>
                <c:pt idx="97">
                  <c:v>3.72</c:v>
                </c:pt>
                <c:pt idx="98">
                  <c:v>4.25</c:v>
                </c:pt>
                <c:pt idx="99">
                  <c:v>4.55</c:v>
                </c:pt>
                <c:pt idx="100">
                  <c:v>4.95</c:v>
                </c:pt>
                <c:pt idx="101">
                  <c:v>5.26</c:v>
                </c:pt>
                <c:pt idx="102">
                  <c:v>5.39</c:v>
                </c:pt>
                <c:pt idx="103">
                  <c:v>5.57</c:v>
                </c:pt>
                <c:pt idx="104">
                  <c:v>5.47</c:v>
                </c:pt>
                <c:pt idx="105">
                  <c:v>5.78</c:v>
                </c:pt>
                <c:pt idx="106">
                  <c:v>6.23</c:v>
                </c:pt>
                <c:pt idx="107">
                  <c:v>6.53</c:v>
                </c:pt>
                <c:pt idx="108">
                  <c:v>6.28</c:v>
                </c:pt>
                <c:pt idx="109">
                  <c:v>6.2</c:v>
                </c:pt>
                <c:pt idx="110">
                  <c:v>6.04</c:v>
                </c:pt>
                <c:pt idx="111">
                  <c:v>6.17</c:v>
                </c:pt>
                <c:pt idx="112">
                  <c:v>5.98</c:v>
                </c:pt>
                <c:pt idx="113">
                  <c:v>5.74</c:v>
                </c:pt>
                <c:pt idx="114">
                  <c:v>5.44</c:v>
                </c:pt>
                <c:pt idx="115">
                  <c:v>5.08</c:v>
                </c:pt>
                <c:pt idx="116">
                  <c:v>4.8899999999999997</c:v>
                </c:pt>
                <c:pt idx="117">
                  <c:v>4.5</c:v>
                </c:pt>
                <c:pt idx="118">
                  <c:v>3.86</c:v>
                </c:pt>
                <c:pt idx="119">
                  <c:v>3.57</c:v>
                </c:pt>
                <c:pt idx="120">
                  <c:v>4.46</c:v>
                </c:pt>
                <c:pt idx="121">
                  <c:v>4.83</c:v>
                </c:pt>
                <c:pt idx="122">
                  <c:v>4.97</c:v>
                </c:pt>
                <c:pt idx="123">
                  <c:v>4.2699999999999996</c:v>
                </c:pt>
                <c:pt idx="124">
                  <c:v>3.92</c:v>
                </c:pt>
                <c:pt idx="125">
                  <c:v>3.69</c:v>
                </c:pt>
                <c:pt idx="126">
                  <c:v>3.64</c:v>
                </c:pt>
                <c:pt idx="127">
                  <c:v>3.68</c:v>
                </c:pt>
                <c:pt idx="128">
                  <c:v>3.7</c:v>
                </c:pt>
                <c:pt idx="129">
                  <c:v>4.0199999999999996</c:v>
                </c:pt>
                <c:pt idx="130">
                  <c:v>4.32</c:v>
                </c:pt>
                <c:pt idx="131">
                  <c:v>4.4000000000000004</c:v>
                </c:pt>
                <c:pt idx="132">
                  <c:v>3.78</c:v>
                </c:pt>
                <c:pt idx="133">
                  <c:v>3.57</c:v>
                </c:pt>
                <c:pt idx="134">
                  <c:v>3.04</c:v>
                </c:pt>
                <c:pt idx="135">
                  <c:v>3.36</c:v>
                </c:pt>
                <c:pt idx="136">
                  <c:v>3.25</c:v>
                </c:pt>
                <c:pt idx="137">
                  <c:v>3.28</c:v>
                </c:pt>
                <c:pt idx="138">
                  <c:v>3.55</c:v>
                </c:pt>
                <c:pt idx="139">
                  <c:v>3.42</c:v>
                </c:pt>
                <c:pt idx="140">
                  <c:v>3.14</c:v>
                </c:pt>
                <c:pt idx="141">
                  <c:v>3.2</c:v>
                </c:pt>
                <c:pt idx="142">
                  <c:v>3.48</c:v>
                </c:pt>
                <c:pt idx="143">
                  <c:v>3.82</c:v>
                </c:pt>
                <c:pt idx="144">
                  <c:v>4.05</c:v>
                </c:pt>
                <c:pt idx="145">
                  <c:v>3.87</c:v>
                </c:pt>
                <c:pt idx="146">
                  <c:v>3.73</c:v>
                </c:pt>
                <c:pt idx="147">
                  <c:v>3.41</c:v>
                </c:pt>
                <c:pt idx="148">
                  <c:v>3.85</c:v>
                </c:pt>
                <c:pt idx="149">
                  <c:v>4.34</c:v>
                </c:pt>
                <c:pt idx="150">
                  <c:v>4.42</c:v>
                </c:pt>
                <c:pt idx="151">
                  <c:v>4.57</c:v>
                </c:pt>
                <c:pt idx="152">
                  <c:v>4.7699999999999996</c:v>
                </c:pt>
                <c:pt idx="153">
                  <c:v>4.5999999999999996</c:v>
                </c:pt>
                <c:pt idx="154">
                  <c:v>4.18</c:v>
                </c:pt>
                <c:pt idx="155">
                  <c:v>3.57</c:v>
                </c:pt>
                <c:pt idx="156">
                  <c:v>3.25</c:v>
                </c:pt>
                <c:pt idx="157">
                  <c:v>3.55</c:v>
                </c:pt>
                <c:pt idx="158">
                  <c:v>4.25</c:v>
                </c:pt>
                <c:pt idx="159">
                  <c:v>4.6500000000000004</c:v>
                </c:pt>
                <c:pt idx="160">
                  <c:v>4.63</c:v>
                </c:pt>
                <c:pt idx="161">
                  <c:v>4.09</c:v>
                </c:pt>
                <c:pt idx="162">
                  <c:v>3.47</c:v>
                </c:pt>
                <c:pt idx="163">
                  <c:v>3.46</c:v>
                </c:pt>
                <c:pt idx="164">
                  <c:v>3.39</c:v>
                </c:pt>
                <c:pt idx="165">
                  <c:v>3.36</c:v>
                </c:pt>
                <c:pt idx="166">
                  <c:v>3.62</c:v>
                </c:pt>
                <c:pt idx="167">
                  <c:v>3.97</c:v>
                </c:pt>
                <c:pt idx="168">
                  <c:v>4.4800000000000004</c:v>
                </c:pt>
                <c:pt idx="169">
                  <c:v>4.2300000000000004</c:v>
                </c:pt>
                <c:pt idx="170">
                  <c:v>3.76</c:v>
                </c:pt>
                <c:pt idx="171">
                  <c:v>3.5</c:v>
                </c:pt>
                <c:pt idx="172">
                  <c:v>3.51</c:v>
                </c:pt>
                <c:pt idx="173">
                  <c:v>3.75</c:v>
                </c:pt>
                <c:pt idx="174">
                  <c:v>4.07</c:v>
                </c:pt>
                <c:pt idx="175">
                  <c:v>4.1500000000000004</c:v>
                </c:pt>
                <c:pt idx="176">
                  <c:v>4.22</c:v>
                </c:pt>
                <c:pt idx="177">
                  <c:v>4.3</c:v>
                </c:pt>
                <c:pt idx="178">
                  <c:v>4.17</c:v>
                </c:pt>
                <c:pt idx="179">
                  <c:v>4.08</c:v>
                </c:pt>
                <c:pt idx="180">
                  <c:v>3.07</c:v>
                </c:pt>
                <c:pt idx="181" formatCode="General">
                  <c:v>3</c:v>
                </c:pt>
                <c:pt idx="182">
                  <c:v>3.14</c:v>
                </c:pt>
                <c:pt idx="183">
                  <c:v>3.06</c:v>
                </c:pt>
                <c:pt idx="184">
                  <c:v>2.88</c:v>
                </c:pt>
                <c:pt idx="185">
                  <c:v>2.87</c:v>
                </c:pt>
                <c:pt idx="186">
                  <c:v>2.74</c:v>
                </c:pt>
                <c:pt idx="187">
                  <c:v>2.59</c:v>
                </c:pt>
                <c:pt idx="188">
                  <c:v>2.52</c:v>
                </c:pt>
                <c:pt idx="189">
                  <c:v>2.48</c:v>
                </c:pt>
                <c:pt idx="190">
                  <c:v>2.21</c:v>
                </c:pt>
                <c:pt idx="191">
                  <c:v>2.13</c:v>
                </c:pt>
                <c:pt idx="192">
                  <c:v>2.61</c:v>
                </c:pt>
                <c:pt idx="193">
                  <c:v>2.87</c:v>
                </c:pt>
                <c:pt idx="194">
                  <c:v>2.6</c:v>
                </c:pt>
                <c:pt idx="195">
                  <c:v>2.54</c:v>
                </c:pt>
                <c:pt idx="196">
                  <c:v>2.6</c:v>
                </c:pt>
                <c:pt idx="197">
                  <c:v>2.54</c:v>
                </c:pt>
                <c:pt idx="198">
                  <c:v>2.65</c:v>
                </c:pt>
                <c:pt idx="199">
                  <c:v>2.73</c:v>
                </c:pt>
                <c:pt idx="200">
                  <c:v>2.97</c:v>
                </c:pt>
                <c:pt idx="201">
                  <c:v>3.06</c:v>
                </c:pt>
                <c:pt idx="202">
                  <c:v>3.31</c:v>
                </c:pt>
                <c:pt idx="203">
                  <c:v>3.36</c:v>
                </c:pt>
                <c:pt idx="204">
                  <c:v>4.72</c:v>
                </c:pt>
                <c:pt idx="205">
                  <c:v>4.8600000000000003</c:v>
                </c:pt>
                <c:pt idx="206">
                  <c:v>5.35</c:v>
                </c:pt>
                <c:pt idx="207">
                  <c:v>5.82</c:v>
                </c:pt>
                <c:pt idx="208">
                  <c:v>6.16</c:v>
                </c:pt>
                <c:pt idx="209">
                  <c:v>6.31</c:v>
                </c:pt>
                <c:pt idx="210">
                  <c:v>6.44</c:v>
                </c:pt>
                <c:pt idx="211">
                  <c:v>6.66</c:v>
                </c:pt>
                <c:pt idx="212">
                  <c:v>6.35</c:v>
                </c:pt>
                <c:pt idx="213">
                  <c:v>6.37</c:v>
                </c:pt>
                <c:pt idx="214">
                  <c:v>6.63</c:v>
                </c:pt>
                <c:pt idx="215">
                  <c:v>6.77</c:v>
                </c:pt>
                <c:pt idx="216">
                  <c:v>5.55</c:v>
                </c:pt>
                <c:pt idx="217">
                  <c:v>5.34</c:v>
                </c:pt>
                <c:pt idx="218">
                  <c:v>5.04</c:v>
                </c:pt>
                <c:pt idx="219">
                  <c:v>4.55</c:v>
                </c:pt>
                <c:pt idx="220">
                  <c:v>4.51</c:v>
                </c:pt>
                <c:pt idx="221">
                  <c:v>4.6500000000000004</c:v>
                </c:pt>
                <c:pt idx="222">
                  <c:v>4.8099999999999996</c:v>
                </c:pt>
                <c:pt idx="223">
                  <c:v>4.9000000000000004</c:v>
                </c:pt>
                <c:pt idx="224">
                  <c:v>5.0199999999999996</c:v>
                </c:pt>
                <c:pt idx="225">
                  <c:v>4.9000000000000004</c:v>
                </c:pt>
                <c:pt idx="226">
                  <c:v>4.72</c:v>
                </c:pt>
                <c:pt idx="227">
                  <c:v>4.83</c:v>
                </c:pt>
                <c:pt idx="228">
                  <c:v>4.37</c:v>
                </c:pt>
                <c:pt idx="229">
                  <c:v>3.94</c:v>
                </c:pt>
                <c:pt idx="230" formatCode="General">
                  <c:v>4</c:v>
                </c:pt>
                <c:pt idx="231">
                  <c:v>4.41</c:v>
                </c:pt>
                <c:pt idx="232">
                  <c:v>4.28</c:v>
                </c:pt>
                <c:pt idx="233">
                  <c:v>3.95</c:v>
                </c:pt>
                <c:pt idx="234">
                  <c:v>3.78</c:v>
                </c:pt>
                <c:pt idx="235">
                  <c:v>3.16</c:v>
                </c:pt>
                <c:pt idx="236" formatCode="General">
                  <c:v>3</c:v>
                </c:pt>
                <c:pt idx="237">
                  <c:v>3.02</c:v>
                </c:pt>
                <c:pt idx="238">
                  <c:v>2.97</c:v>
                </c:pt>
                <c:pt idx="239">
                  <c:v>2.83</c:v>
                </c:pt>
                <c:pt idx="240">
                  <c:v>3.24</c:v>
                </c:pt>
                <c:pt idx="241">
                  <c:v>3.7</c:v>
                </c:pt>
                <c:pt idx="242">
                  <c:v>3.25</c:v>
                </c:pt>
                <c:pt idx="243">
                  <c:v>2.15</c:v>
                </c:pt>
                <c:pt idx="244">
                  <c:v>2.84</c:v>
                </c:pt>
                <c:pt idx="245">
                  <c:v>3.33</c:v>
                </c:pt>
                <c:pt idx="246">
                  <c:v>3.62</c:v>
                </c:pt>
                <c:pt idx="247">
                  <c:v>4.05</c:v>
                </c:pt>
                <c:pt idx="248">
                  <c:v>4.01</c:v>
                </c:pt>
                <c:pt idx="249">
                  <c:v>4.09</c:v>
                </c:pt>
                <c:pt idx="250">
                  <c:v>3.33</c:v>
                </c:pt>
                <c:pt idx="251">
                  <c:v>3.15</c:v>
                </c:pt>
                <c:pt idx="252">
                  <c:v>3.54</c:v>
                </c:pt>
                <c:pt idx="253">
                  <c:v>3.76</c:v>
                </c:pt>
                <c:pt idx="254">
                  <c:v>4.67</c:v>
                </c:pt>
                <c:pt idx="255">
                  <c:v>6.08</c:v>
                </c:pt>
                <c:pt idx="256">
                  <c:v>5.89</c:v>
                </c:pt>
                <c:pt idx="257">
                  <c:v>5.88</c:v>
                </c:pt>
                <c:pt idx="258">
                  <c:v>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E-44BC-B04C-4093F191BC28}"/>
            </c:ext>
          </c:extLst>
        </c:ser>
        <c:ser>
          <c:idx val="1"/>
          <c:order val="1"/>
          <c:tx>
            <c:strRef>
              <c:f>EJERCICIO!$D$10</c:f>
              <c:strCache>
                <c:ptCount val="1"/>
                <c:pt idx="0">
                  <c:v>Exp Alfa 0.4</c:v>
                </c:pt>
              </c:strCache>
            </c:strRef>
          </c:tx>
          <c:marker>
            <c:symbol val="none"/>
          </c:marker>
          <c:cat>
            <c:numRef>
              <c:f>EJERCICIO!$B$11:$B$269</c:f>
              <c:numCache>
                <c:formatCode>mmm\-yy</c:formatCode>
                <c:ptCount val="25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</c:numCache>
            </c:numRef>
          </c:cat>
          <c:val>
            <c:numRef>
              <c:f>EJERCICIO!$D$11:$D$269</c:f>
              <c:numCache>
                <c:formatCode>_(* #,##0.00_);_(* \(#,##0.00\);_(* "-"??_);_(@_)</c:formatCode>
                <c:ptCount val="259"/>
                <c:pt idx="0">
                  <c:v>11.02</c:v>
                </c:pt>
                <c:pt idx="1">
                  <c:v>10.920000000000002</c:v>
                </c:pt>
                <c:pt idx="2">
                  <c:v>10.758000000000003</c:v>
                </c:pt>
                <c:pt idx="3">
                  <c:v>10.552400000000002</c:v>
                </c:pt>
                <c:pt idx="4">
                  <c:v>10.337920000000002</c:v>
                </c:pt>
                <c:pt idx="5">
                  <c:v>10.152336000000002</c:v>
                </c:pt>
                <c:pt idx="6">
                  <c:v>9.9458688000000013</c:v>
                </c:pt>
                <c:pt idx="7">
                  <c:v>9.7766950400000017</c:v>
                </c:pt>
                <c:pt idx="8">
                  <c:v>9.591356032000002</c:v>
                </c:pt>
                <c:pt idx="9">
                  <c:v>9.455084825600002</c:v>
                </c:pt>
                <c:pt idx="10">
                  <c:v>9.3380678604800025</c:v>
                </c:pt>
                <c:pt idx="11">
                  <c:v>9.2624542883840029</c:v>
                </c:pt>
                <c:pt idx="12">
                  <c:v>9.0319634307072025</c:v>
                </c:pt>
                <c:pt idx="13">
                  <c:v>8.6435707445657624</c:v>
                </c:pt>
                <c:pt idx="14">
                  <c:v>8.3488565956526095</c:v>
                </c:pt>
                <c:pt idx="15">
                  <c:v>8.1010852765220882</c:v>
                </c:pt>
                <c:pt idx="16">
                  <c:v>7.8708682212176715</c:v>
                </c:pt>
                <c:pt idx="17">
                  <c:v>7.6106945769741374</c:v>
                </c:pt>
                <c:pt idx="18">
                  <c:v>7.2645556615793101</c:v>
                </c:pt>
                <c:pt idx="19">
                  <c:v>6.9976445292634484</c:v>
                </c:pt>
                <c:pt idx="20">
                  <c:v>6.8261156234107592</c:v>
                </c:pt>
                <c:pt idx="21">
                  <c:v>6.638892498728608</c:v>
                </c:pt>
                <c:pt idx="22">
                  <c:v>6.3891139989828867</c:v>
                </c:pt>
                <c:pt idx="23">
                  <c:v>5.9912911991863096</c:v>
                </c:pt>
                <c:pt idx="24">
                  <c:v>5.7510329593490477</c:v>
                </c:pt>
                <c:pt idx="25">
                  <c:v>5.5588263674792389</c:v>
                </c:pt>
                <c:pt idx="26">
                  <c:v>5.3790610939833918</c:v>
                </c:pt>
                <c:pt idx="27">
                  <c:v>5.2432488751867137</c:v>
                </c:pt>
                <c:pt idx="28">
                  <c:v>5.1305991001493707</c:v>
                </c:pt>
                <c:pt idx="29">
                  <c:v>5.0924792801194974</c:v>
                </c:pt>
                <c:pt idx="30">
                  <c:v>5.1759834240955982</c:v>
                </c:pt>
                <c:pt idx="31">
                  <c:v>5.1987867392764784</c:v>
                </c:pt>
                <c:pt idx="32">
                  <c:v>5.1490293914211831</c:v>
                </c:pt>
                <c:pt idx="33">
                  <c:v>5.1072235131369474</c:v>
                </c:pt>
                <c:pt idx="34">
                  <c:v>5.1637788105095588</c:v>
                </c:pt>
                <c:pt idx="35">
                  <c:v>5.2710230484076472</c:v>
                </c:pt>
                <c:pt idx="36">
                  <c:v>5.2488184387261176</c:v>
                </c:pt>
                <c:pt idx="37">
                  <c:v>5.3030547509808947</c:v>
                </c:pt>
                <c:pt idx="38">
                  <c:v>5.3704438007847157</c:v>
                </c:pt>
                <c:pt idx="39">
                  <c:v>5.3463550406277722</c:v>
                </c:pt>
                <c:pt idx="40">
                  <c:v>5.2170840325022185</c:v>
                </c:pt>
                <c:pt idx="41">
                  <c:v>5.0276672260017747</c:v>
                </c:pt>
                <c:pt idx="42">
                  <c:v>4.8481337808014207</c:v>
                </c:pt>
                <c:pt idx="43">
                  <c:v>4.6865070246411369</c:v>
                </c:pt>
                <c:pt idx="44">
                  <c:v>4.55720561971291</c:v>
                </c:pt>
                <c:pt idx="45">
                  <c:v>4.4377644957703284</c:v>
                </c:pt>
                <c:pt idx="46">
                  <c:v>4.3462115966162633</c:v>
                </c:pt>
                <c:pt idx="47">
                  <c:v>4.2729692772930106</c:v>
                </c:pt>
                <c:pt idx="48">
                  <c:v>4.2583754218344083</c:v>
                </c:pt>
                <c:pt idx="49">
                  <c:v>4.3127003374675272</c:v>
                </c:pt>
                <c:pt idx="50">
                  <c:v>4.2961602699740222</c:v>
                </c:pt>
                <c:pt idx="51">
                  <c:v>4.2789282159792181</c:v>
                </c:pt>
                <c:pt idx="52">
                  <c:v>4.2811425727833754</c:v>
                </c:pt>
                <c:pt idx="53">
                  <c:v>4.2989140582267007</c:v>
                </c:pt>
                <c:pt idx="54">
                  <c:v>4.337131246581361</c:v>
                </c:pt>
                <c:pt idx="55">
                  <c:v>4.4337049972650888</c:v>
                </c:pt>
                <c:pt idx="56">
                  <c:v>4.5589639978120715</c:v>
                </c:pt>
                <c:pt idx="57">
                  <c:v>4.7271711982496569</c:v>
                </c:pt>
                <c:pt idx="58">
                  <c:v>4.8677369585997257</c:v>
                </c:pt>
                <c:pt idx="59">
                  <c:v>4.9321895668797806</c:v>
                </c:pt>
                <c:pt idx="60">
                  <c:v>4.8537516535038252</c:v>
                </c:pt>
                <c:pt idx="61">
                  <c:v>4.7370013228030601</c:v>
                </c:pt>
                <c:pt idx="62">
                  <c:v>4.6676010582424485</c:v>
                </c:pt>
                <c:pt idx="63">
                  <c:v>4.6540808465939589</c:v>
                </c:pt>
                <c:pt idx="64">
                  <c:v>4.6432646772751678</c:v>
                </c:pt>
                <c:pt idx="65">
                  <c:v>4.5806117418201344</c:v>
                </c:pt>
                <c:pt idx="66">
                  <c:v>4.5584893934561075</c:v>
                </c:pt>
                <c:pt idx="67">
                  <c:v>4.4367915147648862</c:v>
                </c:pt>
                <c:pt idx="68">
                  <c:v>4.2514332118119089</c:v>
                </c:pt>
                <c:pt idx="69">
                  <c:v>4.0111465694495276</c:v>
                </c:pt>
                <c:pt idx="70">
                  <c:v>3.7909172555596227</c:v>
                </c:pt>
                <c:pt idx="71">
                  <c:v>3.6987338044476981</c:v>
                </c:pt>
                <c:pt idx="72">
                  <c:v>3.7469870435581587</c:v>
                </c:pt>
                <c:pt idx="73">
                  <c:v>3.747589634846527</c:v>
                </c:pt>
                <c:pt idx="74">
                  <c:v>3.6800717078772216</c:v>
                </c:pt>
                <c:pt idx="75">
                  <c:v>3.5840573663017774</c:v>
                </c:pt>
                <c:pt idx="76">
                  <c:v>3.4672458930414223</c:v>
                </c:pt>
                <c:pt idx="77">
                  <c:v>3.409796714433138</c:v>
                </c:pt>
                <c:pt idx="78">
                  <c:v>3.3398373715465106</c:v>
                </c:pt>
                <c:pt idx="79">
                  <c:v>3.3658698972372085</c:v>
                </c:pt>
                <c:pt idx="80">
                  <c:v>3.510695917789767</c:v>
                </c:pt>
                <c:pt idx="81">
                  <c:v>3.6665567342318139</c:v>
                </c:pt>
                <c:pt idx="82">
                  <c:v>3.7512453873854512</c:v>
                </c:pt>
                <c:pt idx="83">
                  <c:v>3.810996309908361</c:v>
                </c:pt>
                <c:pt idx="84">
                  <c:v>3.8447970479266891</c:v>
                </c:pt>
                <c:pt idx="85">
                  <c:v>3.8978376383413513</c:v>
                </c:pt>
                <c:pt idx="86">
                  <c:v>3.9602701106730813</c:v>
                </c:pt>
                <c:pt idx="87">
                  <c:v>3.9662160885384652</c:v>
                </c:pt>
                <c:pt idx="88">
                  <c:v>3.9629728708307725</c:v>
                </c:pt>
                <c:pt idx="89">
                  <c:v>3.9663782966646179</c:v>
                </c:pt>
                <c:pt idx="90">
                  <c:v>4.0011026373316945</c:v>
                </c:pt>
                <c:pt idx="91">
                  <c:v>4.006882109865356</c:v>
                </c:pt>
                <c:pt idx="92">
                  <c:v>3.963505687892285</c:v>
                </c:pt>
                <c:pt idx="93">
                  <c:v>3.9188045503138285</c:v>
                </c:pt>
                <c:pt idx="94">
                  <c:v>3.9210436402510629</c:v>
                </c:pt>
                <c:pt idx="95">
                  <c:v>3.8888349122008501</c:v>
                </c:pt>
                <c:pt idx="96">
                  <c:v>3.8510679297606805</c:v>
                </c:pt>
                <c:pt idx="97">
                  <c:v>3.8248543438085449</c:v>
                </c:pt>
                <c:pt idx="98">
                  <c:v>3.9098834750468363</c:v>
                </c:pt>
                <c:pt idx="99">
                  <c:v>4.0379067800374688</c:v>
                </c:pt>
                <c:pt idx="100">
                  <c:v>4.2203254240299755</c:v>
                </c:pt>
                <c:pt idx="101">
                  <c:v>4.4282603392239803</c:v>
                </c:pt>
                <c:pt idx="102">
                  <c:v>4.6206082713791847</c:v>
                </c:pt>
                <c:pt idx="103">
                  <c:v>4.810486617103348</c:v>
                </c:pt>
                <c:pt idx="104">
                  <c:v>4.9423892936826785</c:v>
                </c:pt>
                <c:pt idx="105">
                  <c:v>5.1099114349461434</c:v>
                </c:pt>
                <c:pt idx="106">
                  <c:v>5.3339291479569155</c:v>
                </c:pt>
                <c:pt idx="107">
                  <c:v>5.573143318365533</c:v>
                </c:pt>
                <c:pt idx="108">
                  <c:v>5.7145146546924268</c:v>
                </c:pt>
                <c:pt idx="109">
                  <c:v>5.8116117237539422</c:v>
                </c:pt>
                <c:pt idx="110">
                  <c:v>5.8572893790031539</c:v>
                </c:pt>
                <c:pt idx="111">
                  <c:v>5.9198315032025235</c:v>
                </c:pt>
                <c:pt idx="112">
                  <c:v>5.9318652025620189</c:v>
                </c:pt>
                <c:pt idx="113">
                  <c:v>5.8934921620496148</c:v>
                </c:pt>
                <c:pt idx="114">
                  <c:v>5.8027937296396921</c:v>
                </c:pt>
                <c:pt idx="115">
                  <c:v>5.658234983711754</c:v>
                </c:pt>
                <c:pt idx="116">
                  <c:v>5.504587986969403</c:v>
                </c:pt>
                <c:pt idx="117">
                  <c:v>5.3036703895755233</c:v>
                </c:pt>
                <c:pt idx="118">
                  <c:v>5.0149363116604189</c:v>
                </c:pt>
                <c:pt idx="119">
                  <c:v>4.7259490493283351</c:v>
                </c:pt>
                <c:pt idx="120">
                  <c:v>4.6727592394626685</c:v>
                </c:pt>
                <c:pt idx="121">
                  <c:v>4.7042073915701348</c:v>
                </c:pt>
                <c:pt idx="122">
                  <c:v>4.7573659132561081</c:v>
                </c:pt>
                <c:pt idx="123">
                  <c:v>4.659892730604887</c:v>
                </c:pt>
                <c:pt idx="124">
                  <c:v>4.5119141844839099</c:v>
                </c:pt>
                <c:pt idx="125">
                  <c:v>4.347531347587128</c:v>
                </c:pt>
                <c:pt idx="126">
                  <c:v>4.2060250780697022</c:v>
                </c:pt>
                <c:pt idx="127">
                  <c:v>4.100820062455762</c:v>
                </c:pt>
                <c:pt idx="128">
                  <c:v>4.02065604996461</c:v>
                </c:pt>
                <c:pt idx="129">
                  <c:v>4.0205248399716886</c:v>
                </c:pt>
                <c:pt idx="130">
                  <c:v>4.0804198719773508</c:v>
                </c:pt>
                <c:pt idx="131">
                  <c:v>4.1443358975818807</c:v>
                </c:pt>
                <c:pt idx="132">
                  <c:v>4.0714687180655051</c:v>
                </c:pt>
                <c:pt idx="133">
                  <c:v>3.9711749744524041</c:v>
                </c:pt>
                <c:pt idx="134">
                  <c:v>3.7849399795619236</c:v>
                </c:pt>
                <c:pt idx="135">
                  <c:v>3.6999519836495391</c:v>
                </c:pt>
                <c:pt idx="136">
                  <c:v>3.6099615869196313</c:v>
                </c:pt>
                <c:pt idx="137">
                  <c:v>3.5439692695357055</c:v>
                </c:pt>
                <c:pt idx="138">
                  <c:v>3.5451754156285644</c:v>
                </c:pt>
                <c:pt idx="139">
                  <c:v>3.520140332502852</c:v>
                </c:pt>
                <c:pt idx="140">
                  <c:v>3.444112266002282</c:v>
                </c:pt>
                <c:pt idx="141">
                  <c:v>3.3952898128018258</c:v>
                </c:pt>
                <c:pt idx="142">
                  <c:v>3.412231850241461</c:v>
                </c:pt>
                <c:pt idx="143">
                  <c:v>3.4937854801931687</c:v>
                </c:pt>
                <c:pt idx="144">
                  <c:v>3.6050283841545352</c:v>
                </c:pt>
                <c:pt idx="145">
                  <c:v>3.6580227073236284</c:v>
                </c:pt>
                <c:pt idx="146">
                  <c:v>3.672418165858903</c:v>
                </c:pt>
                <c:pt idx="147">
                  <c:v>3.6199345326871226</c:v>
                </c:pt>
                <c:pt idx="148">
                  <c:v>3.6659476261496984</c:v>
                </c:pt>
                <c:pt idx="149">
                  <c:v>3.8007581009197589</c:v>
                </c:pt>
                <c:pt idx="150">
                  <c:v>3.924606480735807</c:v>
                </c:pt>
                <c:pt idx="151">
                  <c:v>4.0536851845886464</c:v>
                </c:pt>
                <c:pt idx="152">
                  <c:v>4.1969481476709172</c:v>
                </c:pt>
                <c:pt idx="153">
                  <c:v>4.2775585181367344</c:v>
                </c:pt>
                <c:pt idx="154">
                  <c:v>4.2580468145093882</c:v>
                </c:pt>
                <c:pt idx="155">
                  <c:v>4.1204374516075113</c:v>
                </c:pt>
                <c:pt idx="156">
                  <c:v>3.9463499612860091</c:v>
                </c:pt>
                <c:pt idx="157">
                  <c:v>3.8670799690288074</c:v>
                </c:pt>
                <c:pt idx="158">
                  <c:v>3.9436639752230462</c:v>
                </c:pt>
                <c:pt idx="159">
                  <c:v>4.0849311801784367</c:v>
                </c:pt>
                <c:pt idx="160">
                  <c:v>4.1939449441427499</c:v>
                </c:pt>
                <c:pt idx="161">
                  <c:v>4.1731559553142006</c:v>
                </c:pt>
                <c:pt idx="162">
                  <c:v>4.0325247642513604</c:v>
                </c:pt>
                <c:pt idx="163">
                  <c:v>3.9180198114010887</c:v>
                </c:pt>
                <c:pt idx="164">
                  <c:v>3.8124158491208711</c:v>
                </c:pt>
                <c:pt idx="165">
                  <c:v>3.7219326792966974</c:v>
                </c:pt>
                <c:pt idx="166">
                  <c:v>3.7015461434373584</c:v>
                </c:pt>
                <c:pt idx="167">
                  <c:v>3.755236914749887</c:v>
                </c:pt>
                <c:pt idx="168">
                  <c:v>3.90018953179991</c:v>
                </c:pt>
                <c:pt idx="169">
                  <c:v>3.9661516254399283</c:v>
                </c:pt>
                <c:pt idx="170">
                  <c:v>3.9249213003519428</c:v>
                </c:pt>
                <c:pt idx="171">
                  <c:v>3.8399370402815545</c:v>
                </c:pt>
                <c:pt idx="172">
                  <c:v>3.7739496322252437</c:v>
                </c:pt>
                <c:pt idx="173">
                  <c:v>3.7691597057801953</c:v>
                </c:pt>
                <c:pt idx="174">
                  <c:v>3.8293277646241566</c:v>
                </c:pt>
                <c:pt idx="175">
                  <c:v>3.8934622116993256</c:v>
                </c:pt>
                <c:pt idx="176">
                  <c:v>3.9587697693594603</c:v>
                </c:pt>
                <c:pt idx="177">
                  <c:v>4.0270158154875686</c:v>
                </c:pt>
                <c:pt idx="178">
                  <c:v>4.0556126523900549</c:v>
                </c:pt>
                <c:pt idx="179">
                  <c:v>4.0604901219120437</c:v>
                </c:pt>
                <c:pt idx="180">
                  <c:v>3.8623920975296349</c:v>
                </c:pt>
                <c:pt idx="181">
                  <c:v>3.6899136780237081</c:v>
                </c:pt>
                <c:pt idx="182">
                  <c:v>3.5799309424189669</c:v>
                </c:pt>
                <c:pt idx="183">
                  <c:v>3.475944753935174</c:v>
                </c:pt>
                <c:pt idx="184">
                  <c:v>3.3567558031481393</c:v>
                </c:pt>
                <c:pt idx="185">
                  <c:v>3.2594046425185113</c:v>
                </c:pt>
                <c:pt idx="186">
                  <c:v>3.1555237140148091</c:v>
                </c:pt>
                <c:pt idx="187">
                  <c:v>3.0424189712118475</c:v>
                </c:pt>
                <c:pt idx="188">
                  <c:v>2.9379351769694781</c:v>
                </c:pt>
                <c:pt idx="189">
                  <c:v>2.8463481415755827</c:v>
                </c:pt>
                <c:pt idx="190">
                  <c:v>2.7190785132604662</c:v>
                </c:pt>
                <c:pt idx="191">
                  <c:v>2.6012628106083731</c:v>
                </c:pt>
                <c:pt idx="192">
                  <c:v>2.6030102484866982</c:v>
                </c:pt>
                <c:pt idx="193">
                  <c:v>2.6564081987893591</c:v>
                </c:pt>
                <c:pt idx="194">
                  <c:v>2.6451265590314872</c:v>
                </c:pt>
                <c:pt idx="195">
                  <c:v>2.6241012472251897</c:v>
                </c:pt>
                <c:pt idx="196">
                  <c:v>2.6192809977801517</c:v>
                </c:pt>
                <c:pt idx="197">
                  <c:v>2.6034247982241214</c:v>
                </c:pt>
                <c:pt idx="198">
                  <c:v>2.612739838579297</c:v>
                </c:pt>
                <c:pt idx="199">
                  <c:v>2.6361918708634375</c:v>
                </c:pt>
                <c:pt idx="200">
                  <c:v>2.7029534966907498</c:v>
                </c:pt>
                <c:pt idx="201">
                  <c:v>2.7743627973525999</c:v>
                </c:pt>
                <c:pt idx="202">
                  <c:v>2.8814902378820801</c:v>
                </c:pt>
                <c:pt idx="203">
                  <c:v>2.9771921903056642</c:v>
                </c:pt>
                <c:pt idx="204">
                  <c:v>3.3257537522445313</c:v>
                </c:pt>
                <c:pt idx="205">
                  <c:v>3.632603001795625</c:v>
                </c:pt>
                <c:pt idx="206">
                  <c:v>3.9760824014364999</c:v>
                </c:pt>
                <c:pt idx="207">
                  <c:v>4.3448659211492</c:v>
                </c:pt>
                <c:pt idx="208">
                  <c:v>4.7078927369193604</c:v>
                </c:pt>
                <c:pt idx="209">
                  <c:v>5.0283141895354886</c:v>
                </c:pt>
                <c:pt idx="210">
                  <c:v>5.3106513516283913</c:v>
                </c:pt>
                <c:pt idx="211">
                  <c:v>5.5805210813027131</c:v>
                </c:pt>
                <c:pt idx="212">
                  <c:v>5.7344168650421707</c:v>
                </c:pt>
                <c:pt idx="213">
                  <c:v>5.861533492033737</c:v>
                </c:pt>
                <c:pt idx="214">
                  <c:v>6.0152267936269901</c:v>
                </c:pt>
                <c:pt idx="215">
                  <c:v>6.1661814349015929</c:v>
                </c:pt>
                <c:pt idx="216">
                  <c:v>6.0429451479212748</c:v>
                </c:pt>
                <c:pt idx="217">
                  <c:v>5.9023561183370195</c:v>
                </c:pt>
                <c:pt idx="218">
                  <c:v>5.7298848946696159</c:v>
                </c:pt>
                <c:pt idx="219">
                  <c:v>5.4939079157356927</c:v>
                </c:pt>
                <c:pt idx="220">
                  <c:v>5.2971263325885545</c:v>
                </c:pt>
                <c:pt idx="221">
                  <c:v>5.167701066070844</c:v>
                </c:pt>
                <c:pt idx="222">
                  <c:v>5.0961608528566753</c:v>
                </c:pt>
                <c:pt idx="223">
                  <c:v>5.0569286822853412</c:v>
                </c:pt>
                <c:pt idx="224">
                  <c:v>5.0495429458282732</c:v>
                </c:pt>
                <c:pt idx="225">
                  <c:v>5.0196343566626194</c:v>
                </c:pt>
                <c:pt idx="226">
                  <c:v>4.959707485330096</c:v>
                </c:pt>
                <c:pt idx="227">
                  <c:v>4.933765988264077</c:v>
                </c:pt>
                <c:pt idx="228">
                  <c:v>4.8210127906112614</c:v>
                </c:pt>
                <c:pt idx="229">
                  <c:v>4.644810232489009</c:v>
                </c:pt>
                <c:pt idx="230">
                  <c:v>4.5158481859912074</c:v>
                </c:pt>
                <c:pt idx="231">
                  <c:v>4.4946785487929661</c:v>
                </c:pt>
                <c:pt idx="232">
                  <c:v>4.451742839034373</c:v>
                </c:pt>
                <c:pt idx="233">
                  <c:v>4.3513942712274982</c:v>
                </c:pt>
                <c:pt idx="234">
                  <c:v>4.2371154169819985</c:v>
                </c:pt>
                <c:pt idx="235">
                  <c:v>4.021692333585599</c:v>
                </c:pt>
                <c:pt idx="236">
                  <c:v>3.8173538668684794</c:v>
                </c:pt>
                <c:pt idx="237">
                  <c:v>3.6578830934947839</c:v>
                </c:pt>
                <c:pt idx="238">
                  <c:v>3.5203064747958273</c:v>
                </c:pt>
                <c:pt idx="239">
                  <c:v>3.3822451798366622</c:v>
                </c:pt>
                <c:pt idx="240">
                  <c:v>3.3537961438693302</c:v>
                </c:pt>
                <c:pt idx="241">
                  <c:v>3.4230369150954645</c:v>
                </c:pt>
                <c:pt idx="242">
                  <c:v>3.3884295320763718</c:v>
                </c:pt>
                <c:pt idx="243">
                  <c:v>3.1407436256610977</c:v>
                </c:pt>
                <c:pt idx="244">
                  <c:v>3.0805949005288782</c:v>
                </c:pt>
                <c:pt idx="245">
                  <c:v>3.1304759204231027</c:v>
                </c:pt>
                <c:pt idx="246">
                  <c:v>3.2283807363384827</c:v>
                </c:pt>
                <c:pt idx="247">
                  <c:v>3.3927045890707865</c:v>
                </c:pt>
                <c:pt idx="248">
                  <c:v>3.5161636712566295</c:v>
                </c:pt>
                <c:pt idx="249">
                  <c:v>3.6309309370053038</c:v>
                </c:pt>
                <c:pt idx="250">
                  <c:v>3.570744749604243</c:v>
                </c:pt>
                <c:pt idx="251">
                  <c:v>3.4865957996833945</c:v>
                </c:pt>
                <c:pt idx="252">
                  <c:v>3.4972766397467159</c:v>
                </c:pt>
                <c:pt idx="253">
                  <c:v>3.5498213117973725</c:v>
                </c:pt>
                <c:pt idx="254">
                  <c:v>3.7738570494378982</c:v>
                </c:pt>
                <c:pt idx="255">
                  <c:v>4.2350856395503191</c:v>
                </c:pt>
                <c:pt idx="256">
                  <c:v>4.5660685116402551</c:v>
                </c:pt>
                <c:pt idx="257">
                  <c:v>4.8288548093122046</c:v>
                </c:pt>
                <c:pt idx="258">
                  <c:v>5.0250838474497641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E-44BC-B04C-4093F191B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060160"/>
        <c:axId val="228592256"/>
      </c:lineChart>
      <c:dateAx>
        <c:axId val="2280601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228592256"/>
        <c:crosses val="autoZero"/>
        <c:auto val="1"/>
        <c:lblOffset val="100"/>
        <c:baseTimeUnit val="months"/>
      </c:dateAx>
      <c:valAx>
        <c:axId val="2285922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MX"/>
          </a:p>
        </c:txPr>
        <c:crossAx val="22806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626027021064901"/>
          <c:y val="0.2398050243719535"/>
          <c:w val="0.18018341189341042"/>
          <c:h val="0.11675811709976931"/>
        </c:manualLayout>
      </c:layout>
      <c:overlay val="0"/>
      <c:spPr>
        <a:ln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c:spPr>
      <c:txPr>
        <a:bodyPr/>
        <a:lstStyle/>
        <a:p>
          <a:pPr>
            <a:defRPr b="1"/>
          </a:pPr>
          <a:endParaRPr lang="es-MX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152400</xdr:rowOff>
    </xdr:from>
    <xdr:to>
      <xdr:col>17</xdr:col>
      <xdr:colOff>238125</xdr:colOff>
      <xdr:row>21</xdr:row>
      <xdr:rowOff>114300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171450</xdr:colOff>
          <xdr:row>4</xdr:row>
          <xdr:rowOff>146050</xdr:rowOff>
        </xdr:from>
        <xdr:to>
          <xdr:col>9</xdr:col>
          <xdr:colOff>666750</xdr:colOff>
          <xdr:row>6</xdr:row>
          <xdr:rowOff>31750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18</xdr:col>
      <xdr:colOff>12701</xdr:colOff>
      <xdr:row>6</xdr:row>
      <xdr:rowOff>28573</xdr:rowOff>
    </xdr:from>
    <xdr:to>
      <xdr:col>24</xdr:col>
      <xdr:colOff>488951</xdr:colOff>
      <xdr:row>25</xdr:row>
      <xdr:rowOff>76198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717550</xdr:colOff>
          <xdr:row>9</xdr:row>
          <xdr:rowOff>95250</xdr:rowOff>
        </xdr:from>
        <xdr:to>
          <xdr:col>17</xdr:col>
          <xdr:colOff>184150</xdr:colOff>
          <xdr:row>12</xdr:row>
          <xdr:rowOff>12700</xdr:rowOff>
        </xdr:to>
        <xdr:sp macro="" textlink="">
          <xdr:nvSpPr>
            <xdr:cNvPr id="1026" name="Object 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228600</xdr:colOff>
          <xdr:row>13</xdr:row>
          <xdr:rowOff>69850</xdr:rowOff>
        </xdr:from>
        <xdr:to>
          <xdr:col>15</xdr:col>
          <xdr:colOff>241300</xdr:colOff>
          <xdr:row>17</xdr:row>
          <xdr:rowOff>12700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228600</xdr:colOff>
          <xdr:row>18</xdr:row>
          <xdr:rowOff>0</xdr:rowOff>
        </xdr:from>
        <xdr:to>
          <xdr:col>15</xdr:col>
          <xdr:colOff>165100</xdr:colOff>
          <xdr:row>22</xdr:row>
          <xdr:rowOff>19050</xdr:rowOff>
        </xdr:to>
        <xdr:sp macro="" textlink="">
          <xdr:nvSpPr>
            <xdr:cNvPr id="1028" name="1 Objeto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266700</xdr:colOff>
          <xdr:row>22</xdr:row>
          <xdr:rowOff>95250</xdr:rowOff>
        </xdr:from>
        <xdr:to>
          <xdr:col>15</xdr:col>
          <xdr:colOff>736600</xdr:colOff>
          <xdr:row>26</xdr:row>
          <xdr:rowOff>57150</xdr:rowOff>
        </xdr:to>
        <xdr:sp macro="" textlink="">
          <xdr:nvSpPr>
            <xdr:cNvPr id="1029" name="2 Objeto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717550</xdr:colOff>
          <xdr:row>2</xdr:row>
          <xdr:rowOff>95250</xdr:rowOff>
        </xdr:from>
        <xdr:to>
          <xdr:col>11</xdr:col>
          <xdr:colOff>184150</xdr:colOff>
          <xdr:row>5</xdr:row>
          <xdr:rowOff>12700</xdr:rowOff>
        </xdr:to>
        <xdr:sp macro="" textlink="">
          <xdr:nvSpPr>
            <xdr:cNvPr id="4097" name="Object 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6</xdr:row>
          <xdr:rowOff>69850</xdr:rowOff>
        </xdr:from>
        <xdr:to>
          <xdr:col>9</xdr:col>
          <xdr:colOff>241300</xdr:colOff>
          <xdr:row>10</xdr:row>
          <xdr:rowOff>12700</xdr:rowOff>
        </xdr:to>
        <xdr:sp macro="" textlink="">
          <xdr:nvSpPr>
            <xdr:cNvPr id="4098" name="Object 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11</xdr:row>
          <xdr:rowOff>0</xdr:rowOff>
        </xdr:from>
        <xdr:to>
          <xdr:col>9</xdr:col>
          <xdr:colOff>165100</xdr:colOff>
          <xdr:row>15</xdr:row>
          <xdr:rowOff>19050</xdr:rowOff>
        </xdr:to>
        <xdr:sp macro="" textlink="">
          <xdr:nvSpPr>
            <xdr:cNvPr id="4099" name="1 Objeto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266700</xdr:colOff>
          <xdr:row>15</xdr:row>
          <xdr:rowOff>95250</xdr:rowOff>
        </xdr:from>
        <xdr:to>
          <xdr:col>9</xdr:col>
          <xdr:colOff>736600</xdr:colOff>
          <xdr:row>19</xdr:row>
          <xdr:rowOff>57150</xdr:rowOff>
        </xdr:to>
        <xdr:sp macro="" textlink="">
          <xdr:nvSpPr>
            <xdr:cNvPr id="4100" name="2 Objeto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533399</xdr:colOff>
      <xdr:row>1</xdr:row>
      <xdr:rowOff>66675</xdr:rowOff>
    </xdr:from>
    <xdr:to>
      <xdr:col>18</xdr:col>
      <xdr:colOff>752474</xdr:colOff>
      <xdr:row>21</xdr:row>
      <xdr:rowOff>123825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6.bin"/><Relationship Id="rId7" Type="http://schemas.openxmlformats.org/officeDocument/2006/relationships/oleObject" Target="../embeddings/oleObject8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7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58"/>
  <sheetViews>
    <sheetView showGridLines="0" workbookViewId="0">
      <selection activeCell="I10" sqref="I10"/>
    </sheetView>
  </sheetViews>
  <sheetFormatPr defaultColWidth="10.90625" defaultRowHeight="14.5" x14ac:dyDescent="0.35"/>
  <sheetData>
    <row r="2" spans="2:11" x14ac:dyDescent="0.35">
      <c r="B2" s="2" t="s">
        <v>0</v>
      </c>
      <c r="C2" s="2"/>
      <c r="D2" s="1"/>
      <c r="E2" s="1"/>
      <c r="F2" s="1"/>
      <c r="G2" s="1"/>
      <c r="H2" s="1"/>
      <c r="I2" s="1"/>
      <c r="J2" s="5"/>
      <c r="K2" s="1"/>
    </row>
    <row r="5" spans="2:11" ht="21" x14ac:dyDescent="0.35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1"/>
    </row>
    <row r="6" spans="2:11" x14ac:dyDescent="0.35">
      <c r="B6" s="7">
        <v>40182</v>
      </c>
      <c r="C6" s="8">
        <v>32120.74</v>
      </c>
      <c r="D6" s="8">
        <v>32758.53</v>
      </c>
      <c r="E6" s="8">
        <v>32120.74</v>
      </c>
      <c r="F6" s="8">
        <v>32758.53</v>
      </c>
      <c r="G6" s="9">
        <v>136257800</v>
      </c>
      <c r="H6" s="6">
        <v>32758.53</v>
      </c>
      <c r="I6" s="10"/>
      <c r="J6" s="11"/>
      <c r="K6" s="3"/>
    </row>
    <row r="7" spans="2:11" x14ac:dyDescent="0.35">
      <c r="B7" s="7">
        <v>40183</v>
      </c>
      <c r="C7" s="8">
        <v>32729.3</v>
      </c>
      <c r="D7" s="8">
        <v>33073.71</v>
      </c>
      <c r="E7" s="8">
        <v>32628.240000000002</v>
      </c>
      <c r="F7" s="8">
        <v>32732.76</v>
      </c>
      <c r="G7" s="9">
        <v>165541900</v>
      </c>
      <c r="H7" s="6">
        <v>32732.76</v>
      </c>
      <c r="I7" s="10"/>
      <c r="J7" s="11"/>
      <c r="K7" s="3"/>
    </row>
    <row r="8" spans="2:11" x14ac:dyDescent="0.35">
      <c r="B8" s="7">
        <v>40184</v>
      </c>
      <c r="C8" s="8">
        <v>32730.42</v>
      </c>
      <c r="D8" s="8">
        <v>32922.120000000003</v>
      </c>
      <c r="E8" s="8">
        <v>32639.439999999999</v>
      </c>
      <c r="F8" s="8">
        <v>32830.160000000003</v>
      </c>
      <c r="G8" s="9">
        <v>126000100</v>
      </c>
      <c r="H8" s="6">
        <v>32830.160000000003</v>
      </c>
      <c r="I8" s="10"/>
      <c r="J8" s="11"/>
      <c r="K8" s="3"/>
    </row>
    <row r="9" spans="2:11" x14ac:dyDescent="0.35">
      <c r="B9" s="7">
        <v>40185</v>
      </c>
      <c r="C9" s="8">
        <v>32830.22</v>
      </c>
      <c r="D9" s="8">
        <v>33069.78</v>
      </c>
      <c r="E9" s="8">
        <v>32670.98</v>
      </c>
      <c r="F9" s="8">
        <v>33064.57</v>
      </c>
      <c r="G9" s="9">
        <v>123563200</v>
      </c>
      <c r="H9" s="6">
        <v>33064.57</v>
      </c>
      <c r="I9" s="10"/>
      <c r="J9" s="11"/>
      <c r="K9" s="3"/>
    </row>
    <row r="10" spans="2:11" x14ac:dyDescent="0.35">
      <c r="B10" s="7">
        <v>40186</v>
      </c>
      <c r="C10" s="8">
        <v>33067.57</v>
      </c>
      <c r="D10" s="8">
        <v>33080.050000000003</v>
      </c>
      <c r="E10" s="8">
        <v>32779.660000000003</v>
      </c>
      <c r="F10" s="8">
        <v>32892.04</v>
      </c>
      <c r="G10" s="9">
        <v>109516900</v>
      </c>
      <c r="H10" s="6">
        <v>32892.04</v>
      </c>
      <c r="I10" s="10">
        <f>AVERAGE(H6:H10)</f>
        <v>32855.612000000001</v>
      </c>
      <c r="J10" s="11"/>
      <c r="K10" s="3"/>
    </row>
    <row r="11" spans="2:11" x14ac:dyDescent="0.35">
      <c r="B11" s="7">
        <v>40189</v>
      </c>
      <c r="C11" s="8">
        <v>32892.11</v>
      </c>
      <c r="D11" s="8">
        <v>33047.230000000003</v>
      </c>
      <c r="E11" s="8">
        <v>32711.040000000001</v>
      </c>
      <c r="F11" s="8">
        <v>32935.379999999997</v>
      </c>
      <c r="G11" s="9">
        <v>150332200</v>
      </c>
      <c r="H11" s="6">
        <v>32935.379999999997</v>
      </c>
      <c r="I11" s="25">
        <f t="shared" ref="I11:I74" si="0">AVERAGE(H7:H11)</f>
        <v>32890.982000000004</v>
      </c>
      <c r="J11" s="11"/>
      <c r="K11" s="3"/>
    </row>
    <row r="12" spans="2:11" x14ac:dyDescent="0.35">
      <c r="B12" s="7">
        <v>40190</v>
      </c>
      <c r="C12" s="8">
        <v>32950.339999999997</v>
      </c>
      <c r="D12" s="8">
        <v>32976.61</v>
      </c>
      <c r="E12" s="8">
        <v>32719.62</v>
      </c>
      <c r="F12" s="8">
        <v>32792.660000000003</v>
      </c>
      <c r="G12" s="9">
        <v>139205800</v>
      </c>
      <c r="H12" s="6">
        <v>32792.660000000003</v>
      </c>
      <c r="I12" s="25">
        <f t="shared" si="0"/>
        <v>32902.962000000007</v>
      </c>
      <c r="J12" s="11"/>
      <c r="K12" s="3"/>
    </row>
    <row r="13" spans="2:11" x14ac:dyDescent="0.35">
      <c r="B13" s="7">
        <v>40191</v>
      </c>
      <c r="C13" s="8">
        <v>32792.870000000003</v>
      </c>
      <c r="D13" s="8">
        <v>32929.32</v>
      </c>
      <c r="E13" s="8">
        <v>32607.94</v>
      </c>
      <c r="F13" s="8">
        <v>32836.080000000002</v>
      </c>
      <c r="G13" s="9">
        <v>143683200</v>
      </c>
      <c r="H13" s="6">
        <v>32836.080000000002</v>
      </c>
      <c r="I13" s="25">
        <f t="shared" si="0"/>
        <v>32904.145999999993</v>
      </c>
      <c r="J13" s="11"/>
      <c r="K13" s="3"/>
    </row>
    <row r="14" spans="2:11" x14ac:dyDescent="0.35">
      <c r="B14" s="7">
        <v>40192</v>
      </c>
      <c r="C14" s="8">
        <v>32843.56</v>
      </c>
      <c r="D14" s="8">
        <v>32847.93</v>
      </c>
      <c r="E14" s="8">
        <v>32429.67</v>
      </c>
      <c r="F14" s="8">
        <v>32729.58</v>
      </c>
      <c r="G14" s="9">
        <v>447963200</v>
      </c>
      <c r="H14" s="6">
        <v>32729.58</v>
      </c>
      <c r="I14" s="25">
        <f t="shared" si="0"/>
        <v>32837.148000000001</v>
      </c>
      <c r="J14" s="11"/>
      <c r="K14" s="3"/>
    </row>
    <row r="15" spans="2:11" x14ac:dyDescent="0.35">
      <c r="B15" s="7">
        <v>40193</v>
      </c>
      <c r="C15" s="8">
        <v>32725.41</v>
      </c>
      <c r="D15" s="8">
        <v>32728.41</v>
      </c>
      <c r="E15" s="8">
        <v>32262.1</v>
      </c>
      <c r="F15" s="8">
        <v>32262.3</v>
      </c>
      <c r="G15" s="9">
        <v>318270300</v>
      </c>
      <c r="H15" s="6">
        <v>32262.3</v>
      </c>
      <c r="I15" s="25">
        <f t="shared" si="0"/>
        <v>32711.200000000001</v>
      </c>
      <c r="J15" s="26">
        <f>AVERAGE(H6:H14)</f>
        <v>32841.306666666671</v>
      </c>
      <c r="K15" s="3"/>
    </row>
    <row r="16" spans="2:11" x14ac:dyDescent="0.35">
      <c r="B16" s="7">
        <v>40196</v>
      </c>
      <c r="C16" s="8">
        <v>32262.53</v>
      </c>
      <c r="D16" s="8">
        <v>32491.48</v>
      </c>
      <c r="E16" s="8">
        <v>32262.53</v>
      </c>
      <c r="F16" s="8">
        <v>32482.73</v>
      </c>
      <c r="G16" s="9">
        <v>32108200</v>
      </c>
      <c r="H16" s="6">
        <v>32482.73</v>
      </c>
      <c r="I16" s="25">
        <f t="shared" si="0"/>
        <v>32620.670000000002</v>
      </c>
      <c r="J16" s="26">
        <f t="shared" ref="J16:J79" si="1">AVERAGE(H7:H15)</f>
        <v>32786.170000000006</v>
      </c>
      <c r="K16" s="3"/>
    </row>
    <row r="17" spans="2:11" x14ac:dyDescent="0.35">
      <c r="B17" s="7">
        <v>40197</v>
      </c>
      <c r="C17" s="8">
        <v>32493.360000000001</v>
      </c>
      <c r="D17" s="8">
        <v>32618.01</v>
      </c>
      <c r="E17" s="8">
        <v>32367.86</v>
      </c>
      <c r="F17" s="8">
        <v>32473.05</v>
      </c>
      <c r="G17" s="9">
        <v>213255300</v>
      </c>
      <c r="H17" s="6">
        <v>32473.05</v>
      </c>
      <c r="I17" s="25">
        <f t="shared" si="0"/>
        <v>32556.748</v>
      </c>
      <c r="J17" s="26">
        <f t="shared" si="1"/>
        <v>32758.388888888891</v>
      </c>
      <c r="K17" s="3"/>
    </row>
    <row r="18" spans="2:11" x14ac:dyDescent="0.35">
      <c r="B18" s="7">
        <v>40198</v>
      </c>
      <c r="C18" s="8">
        <v>32466.04</v>
      </c>
      <c r="D18" s="8">
        <v>32466.04</v>
      </c>
      <c r="E18" s="8">
        <v>31946.77</v>
      </c>
      <c r="F18" s="8">
        <v>32025.34</v>
      </c>
      <c r="G18" s="9">
        <v>215329000</v>
      </c>
      <c r="H18" s="6">
        <v>32025.34</v>
      </c>
      <c r="I18" s="25">
        <f t="shared" si="0"/>
        <v>32394.6</v>
      </c>
      <c r="J18" s="26">
        <f t="shared" si="1"/>
        <v>32718.710000000003</v>
      </c>
      <c r="K18" s="3"/>
    </row>
    <row r="19" spans="2:11" x14ac:dyDescent="0.35">
      <c r="B19" s="7">
        <v>40199</v>
      </c>
      <c r="C19" s="8">
        <v>32033.85</v>
      </c>
      <c r="D19" s="8">
        <v>32151.8</v>
      </c>
      <c r="E19" s="8">
        <v>31181.72</v>
      </c>
      <c r="F19" s="8">
        <v>31205.3</v>
      </c>
      <c r="G19" s="9">
        <v>243330800</v>
      </c>
      <c r="H19" s="6">
        <v>31205.3</v>
      </c>
      <c r="I19" s="25">
        <f t="shared" si="0"/>
        <v>32089.743999999999</v>
      </c>
      <c r="J19" s="26">
        <f t="shared" si="1"/>
        <v>32603.239999999998</v>
      </c>
      <c r="K19" s="3"/>
    </row>
    <row r="20" spans="2:11" x14ac:dyDescent="0.35">
      <c r="B20" s="7">
        <v>40200</v>
      </c>
      <c r="C20" s="8">
        <v>31203.1</v>
      </c>
      <c r="D20" s="8">
        <v>31212.55</v>
      </c>
      <c r="E20" s="8">
        <v>30612.06</v>
      </c>
      <c r="F20" s="8">
        <v>30830.91</v>
      </c>
      <c r="G20" s="9">
        <v>210227600</v>
      </c>
      <c r="H20" s="6">
        <v>30830.91</v>
      </c>
      <c r="I20" s="25">
        <f t="shared" si="0"/>
        <v>31803.465999999997</v>
      </c>
      <c r="J20" s="26">
        <f t="shared" si="1"/>
        <v>32415.824444444443</v>
      </c>
      <c r="K20" s="3"/>
    </row>
    <row r="21" spans="2:11" x14ac:dyDescent="0.35">
      <c r="B21" s="7">
        <v>40203</v>
      </c>
      <c r="C21" s="8">
        <v>30831.4</v>
      </c>
      <c r="D21" s="8">
        <v>31080.98</v>
      </c>
      <c r="E21" s="8">
        <v>30465.06</v>
      </c>
      <c r="F21" s="8">
        <v>30465.06</v>
      </c>
      <c r="G21" s="9">
        <v>196961600</v>
      </c>
      <c r="H21" s="6">
        <v>30465.06</v>
      </c>
      <c r="I21" s="25">
        <f t="shared" si="0"/>
        <v>31399.932000000001</v>
      </c>
      <c r="J21" s="26">
        <f t="shared" si="1"/>
        <v>32181.994444444441</v>
      </c>
      <c r="K21" s="3"/>
    </row>
    <row r="22" spans="2:11" x14ac:dyDescent="0.35">
      <c r="B22" s="7">
        <v>40204</v>
      </c>
      <c r="C22" s="8">
        <v>30461.86</v>
      </c>
      <c r="D22" s="8">
        <v>30764.76</v>
      </c>
      <c r="E22" s="8">
        <v>30209.09</v>
      </c>
      <c r="F22" s="8">
        <v>30651.56</v>
      </c>
      <c r="G22" s="9">
        <v>183139500</v>
      </c>
      <c r="H22" s="6">
        <v>30651.56</v>
      </c>
      <c r="I22" s="25">
        <f t="shared" si="0"/>
        <v>31035.634000000002</v>
      </c>
      <c r="J22" s="26">
        <f t="shared" si="1"/>
        <v>31923.37222222222</v>
      </c>
      <c r="K22" s="3"/>
    </row>
    <row r="23" spans="2:11" x14ac:dyDescent="0.35">
      <c r="B23" s="7">
        <v>40205</v>
      </c>
      <c r="C23" s="8">
        <v>30629.79</v>
      </c>
      <c r="D23" s="8">
        <v>30677.040000000001</v>
      </c>
      <c r="E23" s="8">
        <v>30082.77</v>
      </c>
      <c r="F23" s="8">
        <v>30610.83</v>
      </c>
      <c r="G23" s="9">
        <v>306309200</v>
      </c>
      <c r="H23" s="6">
        <v>30610.83</v>
      </c>
      <c r="I23" s="25">
        <f t="shared" si="0"/>
        <v>30752.732</v>
      </c>
      <c r="J23" s="26">
        <f t="shared" si="1"/>
        <v>31680.64777777778</v>
      </c>
      <c r="K23" s="3"/>
    </row>
    <row r="24" spans="2:11" x14ac:dyDescent="0.35">
      <c r="B24" s="7">
        <v>40206</v>
      </c>
      <c r="C24" s="8">
        <v>30620.59</v>
      </c>
      <c r="D24" s="8">
        <v>30926.05</v>
      </c>
      <c r="E24" s="8">
        <v>30334.67</v>
      </c>
      <c r="F24" s="8">
        <v>30811.35</v>
      </c>
      <c r="G24" s="9">
        <v>202374700</v>
      </c>
      <c r="H24" s="6">
        <v>30811.35</v>
      </c>
      <c r="I24" s="25">
        <f t="shared" si="0"/>
        <v>30673.941999999999</v>
      </c>
      <c r="J24" s="26">
        <f t="shared" si="1"/>
        <v>31445.231111111112</v>
      </c>
      <c r="K24" s="3"/>
    </row>
    <row r="25" spans="2:11" x14ac:dyDescent="0.35">
      <c r="B25" s="7">
        <v>40207</v>
      </c>
      <c r="C25" s="8">
        <v>30811.47</v>
      </c>
      <c r="D25" s="8">
        <v>31002.79</v>
      </c>
      <c r="E25" s="8">
        <v>30343.05</v>
      </c>
      <c r="F25" s="8">
        <v>30391.61</v>
      </c>
      <c r="G25" s="9">
        <v>241668900</v>
      </c>
      <c r="H25" s="6">
        <v>30391.61</v>
      </c>
      <c r="I25" s="25">
        <f t="shared" si="0"/>
        <v>30586.082000000006</v>
      </c>
      <c r="J25" s="26">
        <f t="shared" si="1"/>
        <v>31284.014444444438</v>
      </c>
      <c r="K25" s="3"/>
    </row>
    <row r="26" spans="2:11" x14ac:dyDescent="0.35">
      <c r="B26" s="7">
        <v>40211</v>
      </c>
      <c r="C26" s="8">
        <v>30416.639999999999</v>
      </c>
      <c r="D26" s="8">
        <v>30922.03</v>
      </c>
      <c r="E26" s="8">
        <v>30416.639999999999</v>
      </c>
      <c r="F26" s="8">
        <v>30876.65</v>
      </c>
      <c r="G26" s="9">
        <v>183848300</v>
      </c>
      <c r="H26" s="6">
        <v>30876.65</v>
      </c>
      <c r="I26" s="25">
        <f t="shared" si="0"/>
        <v>30668.400000000001</v>
      </c>
      <c r="J26" s="26">
        <f t="shared" si="1"/>
        <v>31051.66777777778</v>
      </c>
      <c r="K26" s="1"/>
    </row>
    <row r="27" spans="2:11" x14ac:dyDescent="0.35">
      <c r="B27" s="7">
        <v>40212</v>
      </c>
      <c r="C27" s="8">
        <v>30869.99</v>
      </c>
      <c r="D27" s="8">
        <v>31396.9</v>
      </c>
      <c r="E27" s="8">
        <v>30763.64</v>
      </c>
      <c r="F27" s="8">
        <v>31287.040000000001</v>
      </c>
      <c r="G27" s="9">
        <v>212362200</v>
      </c>
      <c r="H27" s="6">
        <v>31287.040000000001</v>
      </c>
      <c r="I27" s="25">
        <f t="shared" si="0"/>
        <v>30795.496000000003</v>
      </c>
      <c r="J27" s="26">
        <f t="shared" si="1"/>
        <v>30874.290000000005</v>
      </c>
      <c r="K27" s="3"/>
    </row>
    <row r="28" spans="2:11" x14ac:dyDescent="0.35">
      <c r="B28" s="7">
        <v>40213</v>
      </c>
      <c r="C28" s="8">
        <v>31285.53</v>
      </c>
      <c r="D28" s="8">
        <v>31285.53</v>
      </c>
      <c r="E28" s="8">
        <v>30530.41</v>
      </c>
      <c r="F28" s="8">
        <v>30603.71</v>
      </c>
      <c r="G28" s="9">
        <v>182901900</v>
      </c>
      <c r="H28" s="6">
        <v>30603.71</v>
      </c>
      <c r="I28" s="25">
        <f t="shared" si="0"/>
        <v>30794.071999999996</v>
      </c>
      <c r="J28" s="26">
        <f t="shared" si="1"/>
        <v>30792.256666666668</v>
      </c>
      <c r="K28" s="1"/>
    </row>
    <row r="29" spans="2:11" x14ac:dyDescent="0.35">
      <c r="B29" s="7">
        <v>40214</v>
      </c>
      <c r="C29" s="8">
        <v>30603.88</v>
      </c>
      <c r="D29" s="8">
        <v>30630.73</v>
      </c>
      <c r="E29" s="8">
        <v>29926.06</v>
      </c>
      <c r="F29" s="8">
        <v>30630.73</v>
      </c>
      <c r="G29" s="9">
        <v>202078000</v>
      </c>
      <c r="H29" s="6">
        <v>30630.73</v>
      </c>
      <c r="I29" s="25">
        <f t="shared" si="0"/>
        <v>30757.948000000004</v>
      </c>
      <c r="J29" s="26">
        <f t="shared" si="1"/>
        <v>30725.413333333338</v>
      </c>
      <c r="K29" s="1"/>
    </row>
    <row r="30" spans="2:11" x14ac:dyDescent="0.35">
      <c r="B30" s="7">
        <v>40217</v>
      </c>
      <c r="C30" s="8">
        <v>30633.38</v>
      </c>
      <c r="D30" s="8">
        <v>30778.02</v>
      </c>
      <c r="E30" s="8">
        <v>30528.959999999999</v>
      </c>
      <c r="F30" s="8">
        <v>30649.439999999999</v>
      </c>
      <c r="G30" s="9">
        <v>147957200</v>
      </c>
      <c r="H30" s="6">
        <v>30649.439999999999</v>
      </c>
      <c r="I30" s="25">
        <f t="shared" si="0"/>
        <v>30809.513999999996</v>
      </c>
      <c r="J30" s="26">
        <f t="shared" si="1"/>
        <v>30703.171111111114</v>
      </c>
      <c r="K30" s="1"/>
    </row>
    <row r="31" spans="2:11" x14ac:dyDescent="0.35">
      <c r="B31" s="7">
        <v>40218</v>
      </c>
      <c r="C31" s="8">
        <v>30649.55</v>
      </c>
      <c r="D31" s="8">
        <v>30998.18</v>
      </c>
      <c r="E31" s="8">
        <v>30649.55</v>
      </c>
      <c r="F31" s="8">
        <v>30818.48</v>
      </c>
      <c r="G31" s="9">
        <v>184952300</v>
      </c>
      <c r="H31" s="6">
        <v>30818.48</v>
      </c>
      <c r="I31" s="25">
        <f t="shared" si="0"/>
        <v>30797.879999999997</v>
      </c>
      <c r="J31" s="26">
        <f t="shared" si="1"/>
        <v>30723.657777777775</v>
      </c>
      <c r="K31" s="1"/>
    </row>
    <row r="32" spans="2:11" x14ac:dyDescent="0.35">
      <c r="B32" s="7">
        <v>40219</v>
      </c>
      <c r="C32" s="8">
        <v>30836.61</v>
      </c>
      <c r="D32" s="8">
        <v>30897.95</v>
      </c>
      <c r="E32" s="8">
        <v>30460.3</v>
      </c>
      <c r="F32" s="8">
        <v>30746.05</v>
      </c>
      <c r="G32" s="9">
        <v>157155400</v>
      </c>
      <c r="H32" s="6">
        <v>30746.05</v>
      </c>
      <c r="I32" s="25">
        <f t="shared" si="0"/>
        <v>30689.682000000001</v>
      </c>
      <c r="J32" s="26">
        <f t="shared" si="1"/>
        <v>30742.204444444447</v>
      </c>
      <c r="K32" s="1"/>
    </row>
    <row r="33" spans="2:10" x14ac:dyDescent="0.35">
      <c r="B33" s="7">
        <v>40220</v>
      </c>
      <c r="C33" s="8">
        <v>30746.54</v>
      </c>
      <c r="D33" s="8">
        <v>30994.34</v>
      </c>
      <c r="E33" s="8">
        <v>30686.83</v>
      </c>
      <c r="F33" s="8">
        <v>30845.63</v>
      </c>
      <c r="G33" s="9">
        <v>144841900</v>
      </c>
      <c r="H33" s="6">
        <v>30845.63</v>
      </c>
      <c r="I33" s="25">
        <f t="shared" si="0"/>
        <v>30738.065999999999</v>
      </c>
      <c r="J33" s="26">
        <f t="shared" si="1"/>
        <v>30757.228888888887</v>
      </c>
    </row>
    <row r="34" spans="2:10" x14ac:dyDescent="0.35">
      <c r="B34" s="7">
        <v>40221</v>
      </c>
      <c r="C34" s="8">
        <v>30845.75</v>
      </c>
      <c r="D34" s="8">
        <v>31005.74</v>
      </c>
      <c r="E34" s="8">
        <v>30641.040000000001</v>
      </c>
      <c r="F34" s="8">
        <v>31005.74</v>
      </c>
      <c r="G34" s="9">
        <v>125680300</v>
      </c>
      <c r="H34" s="6">
        <v>31005.74</v>
      </c>
      <c r="I34" s="25">
        <f t="shared" si="0"/>
        <v>30813.067999999999</v>
      </c>
      <c r="J34" s="26">
        <f t="shared" si="1"/>
        <v>30761.037777777779</v>
      </c>
    </row>
    <row r="35" spans="2:10" x14ac:dyDescent="0.35">
      <c r="B35" s="7">
        <v>40224</v>
      </c>
      <c r="C35" s="8">
        <v>31006.54</v>
      </c>
      <c r="D35" s="8">
        <v>31120.720000000001</v>
      </c>
      <c r="E35" s="8">
        <v>30896.11</v>
      </c>
      <c r="F35" s="8">
        <v>31038.32</v>
      </c>
      <c r="G35" s="9">
        <v>33729400</v>
      </c>
      <c r="H35" s="6">
        <v>31038.32</v>
      </c>
      <c r="I35" s="25">
        <f t="shared" si="0"/>
        <v>30890.844000000001</v>
      </c>
      <c r="J35" s="26">
        <f t="shared" si="1"/>
        <v>30829.27444444444</v>
      </c>
    </row>
    <row r="36" spans="2:10" x14ac:dyDescent="0.35">
      <c r="B36" s="7">
        <v>40225</v>
      </c>
      <c r="C36" s="8">
        <v>31071.64</v>
      </c>
      <c r="D36" s="8">
        <v>31644.77</v>
      </c>
      <c r="E36" s="8">
        <v>31071.64</v>
      </c>
      <c r="F36" s="8">
        <v>31644.77</v>
      </c>
      <c r="G36" s="9">
        <v>167793000</v>
      </c>
      <c r="H36" s="6">
        <v>31644.77</v>
      </c>
      <c r="I36" s="25">
        <f t="shared" si="0"/>
        <v>31056.101999999995</v>
      </c>
      <c r="J36" s="26">
        <f t="shared" si="1"/>
        <v>30847.237777777773</v>
      </c>
    </row>
    <row r="37" spans="2:10" x14ac:dyDescent="0.35">
      <c r="B37" s="7">
        <v>40226</v>
      </c>
      <c r="C37" s="8">
        <v>31644.91</v>
      </c>
      <c r="D37" s="8">
        <v>31892.12</v>
      </c>
      <c r="E37" s="8">
        <v>31641.19</v>
      </c>
      <c r="F37" s="8">
        <v>31892.12</v>
      </c>
      <c r="G37" s="9">
        <v>163983200</v>
      </c>
      <c r="H37" s="6">
        <v>31892.12</v>
      </c>
      <c r="I37" s="25">
        <f t="shared" si="0"/>
        <v>31285.316000000003</v>
      </c>
      <c r="J37" s="26">
        <f t="shared" si="1"/>
        <v>30886.985555555555</v>
      </c>
    </row>
    <row r="38" spans="2:10" x14ac:dyDescent="0.35">
      <c r="B38" s="7">
        <v>40227</v>
      </c>
      <c r="C38" s="8">
        <v>31889.07</v>
      </c>
      <c r="D38" s="8">
        <v>32216.94</v>
      </c>
      <c r="E38" s="8">
        <v>31695.63</v>
      </c>
      <c r="F38" s="8">
        <v>32170.79</v>
      </c>
      <c r="G38" s="9">
        <v>193725100</v>
      </c>
      <c r="H38" s="6">
        <v>32170.79</v>
      </c>
      <c r="I38" s="25">
        <f t="shared" si="0"/>
        <v>31550.347999999998</v>
      </c>
      <c r="J38" s="26">
        <f t="shared" si="1"/>
        <v>31030.142222222217</v>
      </c>
    </row>
    <row r="39" spans="2:10" x14ac:dyDescent="0.35">
      <c r="B39" s="7">
        <v>40228</v>
      </c>
      <c r="C39" s="8">
        <v>32160.22</v>
      </c>
      <c r="D39" s="8">
        <v>32283.14</v>
      </c>
      <c r="E39" s="8">
        <v>31890.73</v>
      </c>
      <c r="F39" s="8">
        <v>32172.11</v>
      </c>
      <c r="G39" s="9">
        <v>198987100</v>
      </c>
      <c r="H39" s="6">
        <v>32172.11</v>
      </c>
      <c r="I39" s="25">
        <f t="shared" si="0"/>
        <v>31783.621999999996</v>
      </c>
      <c r="J39" s="26">
        <f t="shared" si="1"/>
        <v>31201.259999999995</v>
      </c>
    </row>
    <row r="40" spans="2:10" x14ac:dyDescent="0.35">
      <c r="B40" s="7">
        <v>40231</v>
      </c>
      <c r="C40" s="8">
        <v>32172.22</v>
      </c>
      <c r="D40" s="8">
        <v>32272.16</v>
      </c>
      <c r="E40" s="8">
        <v>32023.54</v>
      </c>
      <c r="F40" s="8">
        <v>32034.34</v>
      </c>
      <c r="G40" s="9">
        <v>183649600</v>
      </c>
      <c r="H40" s="6">
        <v>32034.34</v>
      </c>
      <c r="I40" s="25">
        <f t="shared" si="0"/>
        <v>31982.826000000001</v>
      </c>
      <c r="J40" s="26">
        <f t="shared" si="1"/>
        <v>31370.445555555558</v>
      </c>
    </row>
    <row r="41" spans="2:10" x14ac:dyDescent="0.35">
      <c r="B41" s="7">
        <v>40232</v>
      </c>
      <c r="C41" s="8">
        <v>32020.95</v>
      </c>
      <c r="D41" s="8">
        <v>32020.95</v>
      </c>
      <c r="E41" s="8">
        <v>31598.06</v>
      </c>
      <c r="F41" s="8">
        <v>31850.240000000002</v>
      </c>
      <c r="G41" s="9">
        <v>156648200</v>
      </c>
      <c r="H41" s="6">
        <v>31850.240000000002</v>
      </c>
      <c r="I41" s="25">
        <f t="shared" si="0"/>
        <v>32023.920000000002</v>
      </c>
      <c r="J41" s="26">
        <f t="shared" si="1"/>
        <v>31505.54111111111</v>
      </c>
    </row>
    <row r="42" spans="2:10" x14ac:dyDescent="0.35">
      <c r="B42" s="7">
        <v>40233</v>
      </c>
      <c r="C42" s="8">
        <v>31850.79</v>
      </c>
      <c r="D42" s="8">
        <v>31990.36</v>
      </c>
      <c r="E42" s="8">
        <v>31777.49</v>
      </c>
      <c r="F42" s="8">
        <v>31788.54</v>
      </c>
      <c r="G42" s="9">
        <v>141239700</v>
      </c>
      <c r="H42" s="6">
        <v>31788.54</v>
      </c>
      <c r="I42" s="25">
        <f t="shared" si="0"/>
        <v>32003.204000000005</v>
      </c>
      <c r="J42" s="26">
        <f t="shared" si="1"/>
        <v>31628.228888888894</v>
      </c>
    </row>
    <row r="43" spans="2:10" x14ac:dyDescent="0.35">
      <c r="B43" s="7">
        <v>40234</v>
      </c>
      <c r="C43" s="8">
        <v>31777.38</v>
      </c>
      <c r="D43" s="8">
        <v>31777.38</v>
      </c>
      <c r="E43" s="8">
        <v>31396.78</v>
      </c>
      <c r="F43" s="8">
        <v>31649.1</v>
      </c>
      <c r="G43" s="9">
        <v>124758900</v>
      </c>
      <c r="H43" s="6">
        <v>31649.1</v>
      </c>
      <c r="I43" s="25">
        <f t="shared" si="0"/>
        <v>31898.866000000002</v>
      </c>
      <c r="J43" s="26">
        <f t="shared" si="1"/>
        <v>31732.996666666662</v>
      </c>
    </row>
    <row r="44" spans="2:10" x14ac:dyDescent="0.35">
      <c r="B44" s="7">
        <v>40235</v>
      </c>
      <c r="C44" s="8">
        <v>31682.98</v>
      </c>
      <c r="D44" s="8">
        <v>31866.43</v>
      </c>
      <c r="E44" s="8">
        <v>31548.400000000001</v>
      </c>
      <c r="F44" s="8">
        <v>31634.54</v>
      </c>
      <c r="G44" s="9">
        <v>190955900</v>
      </c>
      <c r="H44" s="6">
        <v>31634.54</v>
      </c>
      <c r="I44" s="25">
        <f t="shared" si="0"/>
        <v>31791.352000000003</v>
      </c>
      <c r="J44" s="26">
        <f t="shared" si="1"/>
        <v>31804.481111111105</v>
      </c>
    </row>
    <row r="45" spans="2:10" x14ac:dyDescent="0.35">
      <c r="B45" s="7">
        <v>40238</v>
      </c>
      <c r="C45" s="8">
        <v>31637.89</v>
      </c>
      <c r="D45" s="8">
        <v>31888.3</v>
      </c>
      <c r="E45" s="8">
        <v>31637.89</v>
      </c>
      <c r="F45" s="8">
        <v>31765.14</v>
      </c>
      <c r="G45" s="9">
        <v>147752900</v>
      </c>
      <c r="H45" s="6">
        <v>31765.14</v>
      </c>
      <c r="I45" s="25">
        <f t="shared" si="0"/>
        <v>31737.511999999999</v>
      </c>
      <c r="J45" s="26">
        <f t="shared" si="1"/>
        <v>31870.727777777778</v>
      </c>
    </row>
    <row r="46" spans="2:10" x14ac:dyDescent="0.35">
      <c r="B46" s="7">
        <v>40239</v>
      </c>
      <c r="C46" s="8">
        <v>31765.33</v>
      </c>
      <c r="D46" s="8">
        <v>32148.92</v>
      </c>
      <c r="E46" s="8">
        <v>31763.45</v>
      </c>
      <c r="F46" s="8">
        <v>32055.040000000001</v>
      </c>
      <c r="G46" s="9">
        <v>156406700</v>
      </c>
      <c r="H46" s="6">
        <v>32055.040000000001</v>
      </c>
      <c r="I46" s="25">
        <f t="shared" si="0"/>
        <v>31778.471999999998</v>
      </c>
      <c r="J46" s="26">
        <f t="shared" si="1"/>
        <v>31884.102222222227</v>
      </c>
    </row>
    <row r="47" spans="2:10" x14ac:dyDescent="0.35">
      <c r="B47" s="7">
        <v>40240</v>
      </c>
      <c r="C47" s="8">
        <v>32055.119999999999</v>
      </c>
      <c r="D47" s="8">
        <v>32431.21</v>
      </c>
      <c r="E47" s="8">
        <v>31998.12</v>
      </c>
      <c r="F47" s="8">
        <v>32353.54</v>
      </c>
      <c r="G47" s="9">
        <v>205110200</v>
      </c>
      <c r="H47" s="6">
        <v>32353.54</v>
      </c>
      <c r="I47" s="25">
        <f t="shared" si="0"/>
        <v>31891.472000000002</v>
      </c>
      <c r="J47" s="26">
        <f t="shared" si="1"/>
        <v>31902.204444444447</v>
      </c>
    </row>
    <row r="48" spans="2:10" x14ac:dyDescent="0.35">
      <c r="B48" s="7">
        <v>40241</v>
      </c>
      <c r="C48" s="8">
        <v>32353.85</v>
      </c>
      <c r="D48" s="8">
        <v>32508.27</v>
      </c>
      <c r="E48" s="8">
        <v>32085.06</v>
      </c>
      <c r="F48" s="8">
        <v>32202</v>
      </c>
      <c r="G48" s="9">
        <v>137551500</v>
      </c>
      <c r="H48" s="6">
        <v>32202</v>
      </c>
      <c r="I48" s="25">
        <f t="shared" si="0"/>
        <v>32002.052000000003</v>
      </c>
      <c r="J48" s="26">
        <f t="shared" si="1"/>
        <v>31922.510000000002</v>
      </c>
    </row>
    <row r="49" spans="2:10" x14ac:dyDescent="0.35">
      <c r="B49" s="7">
        <v>40242</v>
      </c>
      <c r="C49" s="8">
        <v>32208.99</v>
      </c>
      <c r="D49" s="8">
        <v>32529.599999999999</v>
      </c>
      <c r="E49" s="8">
        <v>32208.99</v>
      </c>
      <c r="F49" s="8">
        <v>32436.53</v>
      </c>
      <c r="G49" s="9">
        <v>153270100</v>
      </c>
      <c r="H49" s="6">
        <v>32436.53</v>
      </c>
      <c r="I49" s="25">
        <f t="shared" si="0"/>
        <v>32162.45</v>
      </c>
      <c r="J49" s="26">
        <f t="shared" si="1"/>
        <v>31925.831111111114</v>
      </c>
    </row>
    <row r="50" spans="2:10" x14ac:dyDescent="0.35">
      <c r="B50" s="7">
        <v>40245</v>
      </c>
      <c r="C50" s="8">
        <v>32415.15</v>
      </c>
      <c r="D50" s="8">
        <v>32535.96</v>
      </c>
      <c r="E50" s="8">
        <v>32399.11</v>
      </c>
      <c r="F50" s="8">
        <v>32520.27</v>
      </c>
      <c r="G50" s="9">
        <v>154426300</v>
      </c>
      <c r="H50" s="6">
        <v>32520.27</v>
      </c>
      <c r="I50" s="25">
        <f t="shared" si="0"/>
        <v>32313.476000000002</v>
      </c>
      <c r="J50" s="26">
        <f t="shared" si="1"/>
        <v>31970.518888888895</v>
      </c>
    </row>
    <row r="51" spans="2:10" x14ac:dyDescent="0.35">
      <c r="B51" s="7">
        <v>40246</v>
      </c>
      <c r="C51" s="8">
        <v>32520.65</v>
      </c>
      <c r="D51" s="8">
        <v>32631.01</v>
      </c>
      <c r="E51" s="8">
        <v>32419.17</v>
      </c>
      <c r="F51" s="8">
        <v>32514.17</v>
      </c>
      <c r="G51" s="9">
        <v>161540500</v>
      </c>
      <c r="H51" s="6">
        <v>32514.17</v>
      </c>
      <c r="I51" s="25">
        <f t="shared" si="0"/>
        <v>32405.302000000003</v>
      </c>
      <c r="J51" s="26">
        <f t="shared" si="1"/>
        <v>32044.966666666667</v>
      </c>
    </row>
    <row r="52" spans="2:10" x14ac:dyDescent="0.35">
      <c r="B52" s="7">
        <v>40247</v>
      </c>
      <c r="C52" s="8">
        <v>32514.33</v>
      </c>
      <c r="D52" s="8">
        <v>32718.400000000001</v>
      </c>
      <c r="E52" s="8">
        <v>32500.93</v>
      </c>
      <c r="F52" s="8">
        <v>32505.759999999998</v>
      </c>
      <c r="G52" s="9">
        <v>171740700</v>
      </c>
      <c r="H52" s="6">
        <v>32505.759999999998</v>
      </c>
      <c r="I52" s="25">
        <f t="shared" si="0"/>
        <v>32435.746000000003</v>
      </c>
      <c r="J52" s="26">
        <f t="shared" si="1"/>
        <v>32125.592222222225</v>
      </c>
    </row>
    <row r="53" spans="2:10" x14ac:dyDescent="0.35">
      <c r="B53" s="7">
        <v>40248</v>
      </c>
      <c r="C53" s="8">
        <v>32506.34</v>
      </c>
      <c r="D53" s="8">
        <v>32631.06</v>
      </c>
      <c r="E53" s="8">
        <v>32353.919999999998</v>
      </c>
      <c r="F53" s="8">
        <v>32602.94</v>
      </c>
      <c r="G53" s="9">
        <v>126743000</v>
      </c>
      <c r="H53" s="6">
        <v>32602.94</v>
      </c>
      <c r="I53" s="25">
        <f t="shared" si="0"/>
        <v>32515.933999999997</v>
      </c>
      <c r="J53" s="26">
        <f t="shared" si="1"/>
        <v>32220.776666666665</v>
      </c>
    </row>
    <row r="54" spans="2:10" x14ac:dyDescent="0.35">
      <c r="B54" s="7">
        <v>40249</v>
      </c>
      <c r="C54" s="8">
        <v>32598.28</v>
      </c>
      <c r="D54" s="8">
        <v>32725.26</v>
      </c>
      <c r="E54" s="8">
        <v>32521.360000000001</v>
      </c>
      <c r="F54" s="8">
        <v>32578.05</v>
      </c>
      <c r="G54" s="9">
        <v>102685700</v>
      </c>
      <c r="H54" s="6">
        <v>32578.05</v>
      </c>
      <c r="I54" s="25">
        <f t="shared" si="0"/>
        <v>32544.238000000001</v>
      </c>
      <c r="J54" s="26">
        <f t="shared" si="1"/>
        <v>32328.376666666667</v>
      </c>
    </row>
    <row r="55" spans="2:10" x14ac:dyDescent="0.35">
      <c r="B55" s="7">
        <v>40253</v>
      </c>
      <c r="C55" s="8">
        <v>32581.9</v>
      </c>
      <c r="D55" s="8">
        <v>32774.33</v>
      </c>
      <c r="E55" s="8">
        <v>32503.34</v>
      </c>
      <c r="F55" s="8">
        <v>32723.9</v>
      </c>
      <c r="G55" s="9">
        <v>137764000</v>
      </c>
      <c r="H55" s="6">
        <v>32723.9</v>
      </c>
      <c r="I55" s="25">
        <f t="shared" si="0"/>
        <v>32584.964</v>
      </c>
      <c r="J55" s="26">
        <f t="shared" si="1"/>
        <v>32418.699999999997</v>
      </c>
    </row>
    <row r="56" spans="2:10" x14ac:dyDescent="0.35">
      <c r="B56" s="7">
        <v>40254</v>
      </c>
      <c r="C56" s="8">
        <v>32724.2</v>
      </c>
      <c r="D56" s="8">
        <v>33000</v>
      </c>
      <c r="E56" s="8">
        <v>32723.59</v>
      </c>
      <c r="F56" s="8">
        <v>32798.300000000003</v>
      </c>
      <c r="G56" s="9">
        <v>207372200</v>
      </c>
      <c r="H56" s="6">
        <v>32798.300000000003</v>
      </c>
      <c r="I56" s="25">
        <f t="shared" si="0"/>
        <v>32641.79</v>
      </c>
      <c r="J56" s="26">
        <f t="shared" si="1"/>
        <v>32493.017777777783</v>
      </c>
    </row>
    <row r="57" spans="2:10" x14ac:dyDescent="0.35">
      <c r="B57" s="7">
        <v>40255</v>
      </c>
      <c r="C57" s="8">
        <v>32800.1</v>
      </c>
      <c r="D57" s="8">
        <v>32977.35</v>
      </c>
      <c r="E57" s="8">
        <v>32634.55</v>
      </c>
      <c r="F57" s="8">
        <v>32969.83</v>
      </c>
      <c r="G57" s="9">
        <v>198763700</v>
      </c>
      <c r="H57" s="6">
        <v>32969.83</v>
      </c>
      <c r="I57" s="25">
        <f t="shared" si="0"/>
        <v>32734.604000000003</v>
      </c>
      <c r="J57" s="26">
        <f t="shared" si="1"/>
        <v>32542.435555555552</v>
      </c>
    </row>
    <row r="58" spans="2:10" x14ac:dyDescent="0.35">
      <c r="B58" s="7">
        <v>40256</v>
      </c>
      <c r="C58" s="8">
        <v>32968.89</v>
      </c>
      <c r="D58" s="8">
        <v>33025.83</v>
      </c>
      <c r="E58" s="8">
        <v>32780.29</v>
      </c>
      <c r="F58" s="8">
        <v>33022.839999999997</v>
      </c>
      <c r="G58" s="9">
        <v>254168700</v>
      </c>
      <c r="H58" s="6">
        <v>33022.839999999997</v>
      </c>
      <c r="I58" s="25">
        <f t="shared" si="0"/>
        <v>32818.583999999995</v>
      </c>
      <c r="J58" s="26">
        <f t="shared" si="1"/>
        <v>32627.75</v>
      </c>
    </row>
    <row r="59" spans="2:10" x14ac:dyDescent="0.35">
      <c r="B59" s="7">
        <v>40259</v>
      </c>
      <c r="C59" s="8">
        <v>33022.699999999997</v>
      </c>
      <c r="D59" s="8">
        <v>33193.839999999997</v>
      </c>
      <c r="E59" s="8">
        <v>32876.720000000001</v>
      </c>
      <c r="F59" s="8">
        <v>33142.019999999997</v>
      </c>
      <c r="G59" s="9">
        <v>156847200</v>
      </c>
      <c r="H59" s="6">
        <v>33142.019999999997</v>
      </c>
      <c r="I59" s="25">
        <f t="shared" si="0"/>
        <v>32931.377999999997</v>
      </c>
      <c r="J59" s="26">
        <f t="shared" si="1"/>
        <v>32692.895555555562</v>
      </c>
    </row>
    <row r="60" spans="2:10" x14ac:dyDescent="0.35">
      <c r="B60" s="7">
        <v>40260</v>
      </c>
      <c r="C60" s="8">
        <v>33142.730000000003</v>
      </c>
      <c r="D60" s="8">
        <v>33410.239999999998</v>
      </c>
      <c r="E60" s="8">
        <v>33122.07</v>
      </c>
      <c r="F60" s="8">
        <v>33361.269999999997</v>
      </c>
      <c r="G60" s="9">
        <v>181161200</v>
      </c>
      <c r="H60" s="6">
        <v>33361.269999999997</v>
      </c>
      <c r="I60" s="25">
        <f t="shared" si="0"/>
        <v>33058.851999999999</v>
      </c>
      <c r="J60" s="26">
        <f t="shared" si="1"/>
        <v>32761.978888888887</v>
      </c>
    </row>
    <row r="61" spans="2:10" x14ac:dyDescent="0.35">
      <c r="B61" s="7">
        <v>40261</v>
      </c>
      <c r="C61" s="8">
        <v>33361.339999999997</v>
      </c>
      <c r="D61" s="8">
        <v>33474.9</v>
      </c>
      <c r="E61" s="8">
        <v>33159.519999999997</v>
      </c>
      <c r="F61" s="8">
        <v>33160.97</v>
      </c>
      <c r="G61" s="9">
        <v>199658400</v>
      </c>
      <c r="H61" s="6">
        <v>33160.97</v>
      </c>
      <c r="I61" s="25">
        <f t="shared" si="0"/>
        <v>33131.385999999999</v>
      </c>
      <c r="J61" s="26">
        <f t="shared" si="1"/>
        <v>32856.101111111115</v>
      </c>
    </row>
    <row r="62" spans="2:10" x14ac:dyDescent="0.35">
      <c r="B62" s="7">
        <v>40262</v>
      </c>
      <c r="C62" s="8">
        <v>33156.879999999997</v>
      </c>
      <c r="D62" s="8">
        <v>33366.36</v>
      </c>
      <c r="E62" s="8">
        <v>33125.230000000003</v>
      </c>
      <c r="F62" s="8">
        <v>33164.33</v>
      </c>
      <c r="G62" s="9">
        <v>168436000</v>
      </c>
      <c r="H62" s="6">
        <v>33164.33</v>
      </c>
      <c r="I62" s="25">
        <f t="shared" si="0"/>
        <v>33170.286</v>
      </c>
      <c r="J62" s="26">
        <f t="shared" si="1"/>
        <v>32928.902222222219</v>
      </c>
    </row>
    <row r="63" spans="2:10" x14ac:dyDescent="0.35">
      <c r="B63" s="7">
        <v>40263</v>
      </c>
      <c r="C63" s="8">
        <v>33165.43</v>
      </c>
      <c r="D63" s="8">
        <v>33336.800000000003</v>
      </c>
      <c r="E63" s="8">
        <v>33082.589999999997</v>
      </c>
      <c r="F63" s="8">
        <v>33147.81</v>
      </c>
      <c r="G63" s="9">
        <v>151328000</v>
      </c>
      <c r="H63" s="6">
        <v>33147.81</v>
      </c>
      <c r="I63" s="25">
        <f t="shared" si="0"/>
        <v>33195.279999999999</v>
      </c>
      <c r="J63" s="26">
        <f t="shared" si="1"/>
        <v>32991.278888888883</v>
      </c>
    </row>
    <row r="64" spans="2:10" x14ac:dyDescent="0.35">
      <c r="B64" s="7">
        <v>40266</v>
      </c>
      <c r="C64" s="8">
        <v>33147.040000000001</v>
      </c>
      <c r="D64" s="8">
        <v>33448.480000000003</v>
      </c>
      <c r="E64" s="8">
        <v>33144.699999999997</v>
      </c>
      <c r="F64" s="8">
        <v>33416.1</v>
      </c>
      <c r="G64" s="9">
        <v>124009200</v>
      </c>
      <c r="H64" s="6">
        <v>33416.1</v>
      </c>
      <c r="I64" s="25">
        <f t="shared" si="0"/>
        <v>33250.096000000005</v>
      </c>
      <c r="J64" s="26">
        <f t="shared" si="1"/>
        <v>33054.585555555554</v>
      </c>
    </row>
    <row r="65" spans="2:10" x14ac:dyDescent="0.35">
      <c r="B65" s="7">
        <v>40267</v>
      </c>
      <c r="C65" s="8">
        <v>33420.76</v>
      </c>
      <c r="D65" s="8">
        <v>33589.089999999997</v>
      </c>
      <c r="E65" s="8">
        <v>33288.949999999997</v>
      </c>
      <c r="F65" s="8">
        <v>33399.46</v>
      </c>
      <c r="G65" s="9">
        <v>139166200</v>
      </c>
      <c r="H65" s="6">
        <v>33399.46</v>
      </c>
      <c r="I65" s="25">
        <f t="shared" si="0"/>
        <v>33257.733999999997</v>
      </c>
      <c r="J65" s="26">
        <f t="shared" si="1"/>
        <v>33131.496666666666</v>
      </c>
    </row>
    <row r="66" spans="2:10" x14ac:dyDescent="0.35">
      <c r="B66" s="7">
        <v>40268</v>
      </c>
      <c r="C66" s="8">
        <v>33399.870000000003</v>
      </c>
      <c r="D66" s="8">
        <v>33429.67</v>
      </c>
      <c r="E66" s="8">
        <v>33214.47</v>
      </c>
      <c r="F66" s="8">
        <v>33266.43</v>
      </c>
      <c r="G66" s="9">
        <v>239511300</v>
      </c>
      <c r="H66" s="6">
        <v>33266.43</v>
      </c>
      <c r="I66" s="25">
        <f t="shared" si="0"/>
        <v>33278.825999999994</v>
      </c>
      <c r="J66" s="26">
        <f t="shared" si="1"/>
        <v>33198.292222222226</v>
      </c>
    </row>
    <row r="67" spans="2:10" x14ac:dyDescent="0.35">
      <c r="B67" s="7">
        <v>40273</v>
      </c>
      <c r="C67" s="8">
        <v>33267.47</v>
      </c>
      <c r="D67" s="8">
        <v>33779.35</v>
      </c>
      <c r="E67" s="8">
        <v>33266.67</v>
      </c>
      <c r="F67" s="8">
        <v>33648.89</v>
      </c>
      <c r="G67" s="9">
        <v>222997300</v>
      </c>
      <c r="H67" s="6">
        <v>33648.89</v>
      </c>
      <c r="I67" s="25">
        <f t="shared" si="0"/>
        <v>33375.737999999998</v>
      </c>
      <c r="J67" s="26">
        <f t="shared" si="1"/>
        <v>33231.247777777775</v>
      </c>
    </row>
    <row r="68" spans="2:10" x14ac:dyDescent="0.35">
      <c r="B68" s="7">
        <v>40274</v>
      </c>
      <c r="C68" s="8">
        <v>33649.94</v>
      </c>
      <c r="D68" s="8">
        <v>33821.72</v>
      </c>
      <c r="E68" s="8">
        <v>33611.67</v>
      </c>
      <c r="F68" s="8">
        <v>33801.21</v>
      </c>
      <c r="G68" s="9">
        <v>162046700</v>
      </c>
      <c r="H68" s="6">
        <v>33801.21</v>
      </c>
      <c r="I68" s="25">
        <f t="shared" si="0"/>
        <v>33506.417999999998</v>
      </c>
      <c r="J68" s="26">
        <f t="shared" si="1"/>
        <v>33300.808888888889</v>
      </c>
    </row>
    <row r="69" spans="2:10" x14ac:dyDescent="0.35">
      <c r="B69" s="7">
        <v>40275</v>
      </c>
      <c r="C69" s="8">
        <v>33801.29</v>
      </c>
      <c r="D69" s="8">
        <v>33802.589999999997</v>
      </c>
      <c r="E69" s="8">
        <v>33589.379999999997</v>
      </c>
      <c r="F69" s="8">
        <v>33632.35</v>
      </c>
      <c r="G69" s="9">
        <v>208564400</v>
      </c>
      <c r="H69" s="6">
        <v>33632.35</v>
      </c>
      <c r="I69" s="25">
        <f t="shared" si="0"/>
        <v>33549.667999999998</v>
      </c>
      <c r="J69" s="26">
        <f t="shared" si="1"/>
        <v>33374.052222222228</v>
      </c>
    </row>
    <row r="70" spans="2:10" x14ac:dyDescent="0.35">
      <c r="B70" s="7">
        <v>40276</v>
      </c>
      <c r="C70" s="8">
        <v>33630.839999999997</v>
      </c>
      <c r="D70" s="8">
        <v>33667.25</v>
      </c>
      <c r="E70" s="8">
        <v>33314.93</v>
      </c>
      <c r="F70" s="8">
        <v>33567.35</v>
      </c>
      <c r="G70" s="9">
        <v>190739600</v>
      </c>
      <c r="H70" s="6">
        <v>33567.35</v>
      </c>
      <c r="I70" s="25">
        <f t="shared" si="0"/>
        <v>33583.245999999999</v>
      </c>
      <c r="J70" s="26">
        <f t="shared" si="1"/>
        <v>33404.172222222223</v>
      </c>
    </row>
    <row r="71" spans="2:10" x14ac:dyDescent="0.35">
      <c r="B71" s="7">
        <v>40277</v>
      </c>
      <c r="C71" s="8">
        <v>33569.58</v>
      </c>
      <c r="D71" s="8">
        <v>33841.07</v>
      </c>
      <c r="E71" s="8">
        <v>33524.42</v>
      </c>
      <c r="F71" s="8">
        <v>33840.85</v>
      </c>
      <c r="G71" s="9">
        <v>137222200</v>
      </c>
      <c r="H71" s="6">
        <v>33840.85</v>
      </c>
      <c r="I71" s="25">
        <f t="shared" si="0"/>
        <v>33698.130000000005</v>
      </c>
      <c r="J71" s="26">
        <f t="shared" si="1"/>
        <v>33449.325555555552</v>
      </c>
    </row>
    <row r="72" spans="2:10" x14ac:dyDescent="0.35">
      <c r="B72" s="7">
        <v>40280</v>
      </c>
      <c r="C72" s="8">
        <v>33831.919999999998</v>
      </c>
      <c r="D72" s="8">
        <v>33925.050000000003</v>
      </c>
      <c r="E72" s="8">
        <v>33681.230000000003</v>
      </c>
      <c r="F72" s="8">
        <v>33852.39</v>
      </c>
      <c r="G72" s="9">
        <v>94528800</v>
      </c>
      <c r="H72" s="6">
        <v>33852.39</v>
      </c>
      <c r="I72" s="25">
        <f t="shared" si="0"/>
        <v>33738.83</v>
      </c>
      <c r="J72" s="26">
        <f t="shared" si="1"/>
        <v>33524.494444444441</v>
      </c>
    </row>
    <row r="73" spans="2:10" x14ac:dyDescent="0.35">
      <c r="B73" s="7">
        <v>40281</v>
      </c>
      <c r="C73" s="8">
        <v>33805.230000000003</v>
      </c>
      <c r="D73" s="8">
        <v>33877.800000000003</v>
      </c>
      <c r="E73" s="8">
        <v>33727.199999999997</v>
      </c>
      <c r="F73" s="8">
        <v>33819.040000000001</v>
      </c>
      <c r="G73" s="9">
        <v>138260600</v>
      </c>
      <c r="H73" s="6">
        <v>33819.040000000001</v>
      </c>
      <c r="I73" s="25">
        <f t="shared" si="0"/>
        <v>33742.396000000001</v>
      </c>
      <c r="J73" s="26">
        <f t="shared" si="1"/>
        <v>33602.781111111115</v>
      </c>
    </row>
    <row r="74" spans="2:10" x14ac:dyDescent="0.35">
      <c r="B74" s="7">
        <v>40282</v>
      </c>
      <c r="C74" s="8">
        <v>33822.03</v>
      </c>
      <c r="D74" s="8">
        <v>34113.96</v>
      </c>
      <c r="E74" s="8">
        <v>33822.03</v>
      </c>
      <c r="F74" s="8">
        <v>34113.93</v>
      </c>
      <c r="G74" s="9">
        <v>213715700</v>
      </c>
      <c r="H74" s="6">
        <v>34113.93</v>
      </c>
      <c r="I74" s="25">
        <f t="shared" si="0"/>
        <v>33838.712</v>
      </c>
      <c r="J74" s="26">
        <f t="shared" si="1"/>
        <v>33647.552222222221</v>
      </c>
    </row>
    <row r="75" spans="2:10" x14ac:dyDescent="0.35">
      <c r="B75" s="7">
        <v>40283</v>
      </c>
      <c r="C75" s="8">
        <v>34108.69</v>
      </c>
      <c r="D75" s="8">
        <v>34223.870000000003</v>
      </c>
      <c r="E75" s="8">
        <v>34003.96</v>
      </c>
      <c r="F75" s="8">
        <v>34134.230000000003</v>
      </c>
      <c r="G75" s="9">
        <v>145624200</v>
      </c>
      <c r="H75" s="6">
        <v>34134.230000000003</v>
      </c>
      <c r="I75" s="25">
        <f t="shared" ref="I75:I138" si="2">AVERAGE(H71:H75)</f>
        <v>33952.088000000003</v>
      </c>
      <c r="J75" s="26">
        <f t="shared" si="1"/>
        <v>33726.937777777777</v>
      </c>
    </row>
    <row r="76" spans="2:10" x14ac:dyDescent="0.35">
      <c r="B76" s="7">
        <v>40284</v>
      </c>
      <c r="C76" s="8">
        <v>34162.67</v>
      </c>
      <c r="D76" s="8">
        <v>34163.269999999997</v>
      </c>
      <c r="E76" s="8">
        <v>33484.339999999997</v>
      </c>
      <c r="F76" s="8">
        <v>33621.39</v>
      </c>
      <c r="G76" s="9">
        <v>201060900</v>
      </c>
      <c r="H76" s="6">
        <v>33621.39</v>
      </c>
      <c r="I76" s="25">
        <f t="shared" si="2"/>
        <v>33908.195999999996</v>
      </c>
      <c r="J76" s="26">
        <f t="shared" si="1"/>
        <v>33823.360000000008</v>
      </c>
    </row>
    <row r="77" spans="2:10" x14ac:dyDescent="0.35">
      <c r="B77" s="7">
        <v>40287</v>
      </c>
      <c r="C77" s="8">
        <v>33588.65</v>
      </c>
      <c r="D77" s="8">
        <v>33700.339999999997</v>
      </c>
      <c r="E77" s="8">
        <v>33212.35</v>
      </c>
      <c r="F77" s="8">
        <v>33439.769999999997</v>
      </c>
      <c r="G77" s="9">
        <v>138270800</v>
      </c>
      <c r="H77" s="6">
        <v>33439.769999999997</v>
      </c>
      <c r="I77" s="25">
        <f t="shared" si="2"/>
        <v>33825.672000000006</v>
      </c>
      <c r="J77" s="26">
        <f t="shared" si="1"/>
        <v>33820.304444444453</v>
      </c>
    </row>
    <row r="78" spans="2:10" x14ac:dyDescent="0.35">
      <c r="B78" s="7">
        <v>40288</v>
      </c>
      <c r="C78" s="8">
        <v>33439.019999999997</v>
      </c>
      <c r="D78" s="8">
        <v>33823.379999999997</v>
      </c>
      <c r="E78" s="8">
        <v>33439.019999999997</v>
      </c>
      <c r="F78" s="8">
        <v>33813.160000000003</v>
      </c>
      <c r="G78" s="9">
        <v>140801000</v>
      </c>
      <c r="H78" s="6">
        <v>33813.160000000003</v>
      </c>
      <c r="I78" s="25">
        <f t="shared" si="2"/>
        <v>33824.495999999999</v>
      </c>
      <c r="J78" s="26">
        <f t="shared" si="1"/>
        <v>33780.14444444445</v>
      </c>
    </row>
    <row r="79" spans="2:10" x14ac:dyDescent="0.35">
      <c r="B79" s="7">
        <v>40289</v>
      </c>
      <c r="C79" s="8">
        <v>33814.58</v>
      </c>
      <c r="D79" s="8">
        <v>33822.32</v>
      </c>
      <c r="E79" s="8">
        <v>33480.85</v>
      </c>
      <c r="F79" s="8">
        <v>33517.18</v>
      </c>
      <c r="G79" s="9">
        <v>153202500</v>
      </c>
      <c r="H79" s="6">
        <v>33517.18</v>
      </c>
      <c r="I79" s="25">
        <f t="shared" si="2"/>
        <v>33705.145999999993</v>
      </c>
      <c r="J79" s="26">
        <f t="shared" si="1"/>
        <v>33800.234444444446</v>
      </c>
    </row>
    <row r="80" spans="2:10" x14ac:dyDescent="0.35">
      <c r="B80" s="7">
        <v>40290</v>
      </c>
      <c r="C80" s="8">
        <v>33509.699999999997</v>
      </c>
      <c r="D80" s="8">
        <v>33674.22</v>
      </c>
      <c r="E80" s="8">
        <v>33210.080000000002</v>
      </c>
      <c r="F80" s="8">
        <v>33658.370000000003</v>
      </c>
      <c r="G80" s="9">
        <v>210836600</v>
      </c>
      <c r="H80" s="6">
        <v>33658.370000000003</v>
      </c>
      <c r="I80" s="25">
        <f t="shared" si="2"/>
        <v>33609.974000000002</v>
      </c>
      <c r="J80" s="26">
        <f t="shared" ref="J80:J143" si="3">AVERAGE(H71:H79)</f>
        <v>33794.660000000003</v>
      </c>
    </row>
    <row r="81" spans="2:10" x14ac:dyDescent="0.35">
      <c r="B81" s="7">
        <v>40291</v>
      </c>
      <c r="C81" s="8">
        <v>33676.230000000003</v>
      </c>
      <c r="D81" s="8">
        <v>33954.089999999997</v>
      </c>
      <c r="E81" s="8">
        <v>33617.69</v>
      </c>
      <c r="F81" s="8">
        <v>33853.69</v>
      </c>
      <c r="G81" s="9">
        <v>234711000</v>
      </c>
      <c r="H81" s="6">
        <v>33853.69</v>
      </c>
      <c r="I81" s="25">
        <f t="shared" si="2"/>
        <v>33656.433999999994</v>
      </c>
      <c r="J81" s="26">
        <f t="shared" si="3"/>
        <v>33774.38444444444</v>
      </c>
    </row>
    <row r="82" spans="2:10" x14ac:dyDescent="0.35">
      <c r="B82" s="7">
        <v>40294</v>
      </c>
      <c r="C82" s="8">
        <v>33856.379999999997</v>
      </c>
      <c r="D82" s="8">
        <v>33999.919999999998</v>
      </c>
      <c r="E82" s="8">
        <v>33746.93</v>
      </c>
      <c r="F82" s="8">
        <v>33771.550000000003</v>
      </c>
      <c r="G82" s="9">
        <v>186455300</v>
      </c>
      <c r="H82" s="6">
        <v>33771.550000000003</v>
      </c>
      <c r="I82" s="25">
        <f t="shared" si="2"/>
        <v>33722.79</v>
      </c>
      <c r="J82" s="26">
        <f t="shared" si="3"/>
        <v>33774.52888888889</v>
      </c>
    </row>
    <row r="83" spans="2:10" x14ac:dyDescent="0.35">
      <c r="B83" s="7">
        <v>40295</v>
      </c>
      <c r="C83" s="8">
        <v>33722.51</v>
      </c>
      <c r="D83" s="8">
        <v>33722.51</v>
      </c>
      <c r="E83" s="8">
        <v>32679.360000000001</v>
      </c>
      <c r="F83" s="8">
        <v>32679.360000000001</v>
      </c>
      <c r="G83" s="9">
        <v>236783400</v>
      </c>
      <c r="H83" s="6">
        <v>32679.360000000001</v>
      </c>
      <c r="I83" s="25">
        <f t="shared" si="2"/>
        <v>33496.030000000006</v>
      </c>
      <c r="J83" s="26">
        <f t="shared" si="3"/>
        <v>33769.252222222218</v>
      </c>
    </row>
    <row r="84" spans="2:10" x14ac:dyDescent="0.35">
      <c r="B84" s="7">
        <v>40296</v>
      </c>
      <c r="C84" s="8">
        <v>32679.17</v>
      </c>
      <c r="D84" s="8">
        <v>32955.08</v>
      </c>
      <c r="E84" s="8">
        <v>32385.09</v>
      </c>
      <c r="F84" s="8">
        <v>32952.86</v>
      </c>
      <c r="G84" s="9">
        <v>218786300</v>
      </c>
      <c r="H84" s="6">
        <v>32952.86</v>
      </c>
      <c r="I84" s="25">
        <f t="shared" si="2"/>
        <v>33383.166000000005</v>
      </c>
      <c r="J84" s="26">
        <f t="shared" si="3"/>
        <v>33609.85555555555</v>
      </c>
    </row>
    <row r="85" spans="2:10" x14ac:dyDescent="0.35">
      <c r="B85" s="7">
        <v>40297</v>
      </c>
      <c r="C85" s="8">
        <v>32953.769999999997</v>
      </c>
      <c r="D85" s="8">
        <v>33228.019999999997</v>
      </c>
      <c r="E85" s="8">
        <v>32850.199999999997</v>
      </c>
      <c r="F85" s="8">
        <v>32861</v>
      </c>
      <c r="G85" s="9">
        <v>215587000</v>
      </c>
      <c r="H85" s="6">
        <v>32861</v>
      </c>
      <c r="I85" s="25">
        <f t="shared" si="2"/>
        <v>33223.692000000003</v>
      </c>
      <c r="J85" s="26">
        <f t="shared" si="3"/>
        <v>33478.592222222214</v>
      </c>
    </row>
    <row r="86" spans="2:10" x14ac:dyDescent="0.35">
      <c r="B86" s="7">
        <v>40298</v>
      </c>
      <c r="C86" s="8">
        <v>32861.160000000003</v>
      </c>
      <c r="D86" s="8">
        <v>33246.25</v>
      </c>
      <c r="E86" s="8">
        <v>32653.8</v>
      </c>
      <c r="F86" s="8">
        <v>32687.32</v>
      </c>
      <c r="G86" s="9">
        <v>287810400</v>
      </c>
      <c r="H86" s="6">
        <v>32687.32</v>
      </c>
      <c r="I86" s="25">
        <f t="shared" si="2"/>
        <v>32990.418000000005</v>
      </c>
      <c r="J86" s="26">
        <f t="shared" si="3"/>
        <v>33394.104444444441</v>
      </c>
    </row>
    <row r="87" spans="2:10" x14ac:dyDescent="0.35">
      <c r="B87" s="7">
        <v>40301</v>
      </c>
      <c r="C87" s="8">
        <v>32692.67</v>
      </c>
      <c r="D87" s="8">
        <v>32974.68</v>
      </c>
      <c r="E87" s="8">
        <v>32525.39</v>
      </c>
      <c r="F87" s="8">
        <v>32832.449999999997</v>
      </c>
      <c r="G87" s="9">
        <v>186296000</v>
      </c>
      <c r="H87" s="6">
        <v>32832.449999999997</v>
      </c>
      <c r="I87" s="25">
        <f t="shared" si="2"/>
        <v>32802.597999999998</v>
      </c>
      <c r="J87" s="26">
        <f t="shared" si="3"/>
        <v>33310.498888888891</v>
      </c>
    </row>
    <row r="88" spans="2:10" x14ac:dyDescent="0.35">
      <c r="B88" s="7">
        <v>40302</v>
      </c>
      <c r="C88" s="8">
        <v>32803.9</v>
      </c>
      <c r="D88" s="8">
        <v>32809.56</v>
      </c>
      <c r="E88" s="8">
        <v>31913.42</v>
      </c>
      <c r="F88" s="8">
        <v>32120.65</v>
      </c>
      <c r="G88" s="9">
        <v>269130400</v>
      </c>
      <c r="H88" s="6">
        <v>32120.65</v>
      </c>
      <c r="I88" s="25">
        <f t="shared" si="2"/>
        <v>32690.856</v>
      </c>
      <c r="J88" s="26">
        <f t="shared" si="3"/>
        <v>33201.531111111115</v>
      </c>
    </row>
    <row r="89" spans="2:10" x14ac:dyDescent="0.35">
      <c r="B89" s="7">
        <v>40303</v>
      </c>
      <c r="C89" s="8">
        <v>32112.9</v>
      </c>
      <c r="D89" s="8">
        <v>32258.3</v>
      </c>
      <c r="E89" s="8">
        <v>31574.53</v>
      </c>
      <c r="F89" s="8">
        <v>31995.279999999999</v>
      </c>
      <c r="G89" s="9">
        <v>239897000</v>
      </c>
      <c r="H89" s="6">
        <v>31995.279999999999</v>
      </c>
      <c r="I89" s="25">
        <f t="shared" si="2"/>
        <v>32499.340000000004</v>
      </c>
      <c r="J89" s="26">
        <f t="shared" si="3"/>
        <v>33046.361111111117</v>
      </c>
    </row>
    <row r="90" spans="2:10" x14ac:dyDescent="0.35">
      <c r="B90" s="7">
        <v>40304</v>
      </c>
      <c r="C90" s="8">
        <v>31997.98</v>
      </c>
      <c r="D90" s="8">
        <v>32258.06</v>
      </c>
      <c r="E90" s="8">
        <v>30649.66</v>
      </c>
      <c r="F90" s="8">
        <v>31398.97</v>
      </c>
      <c r="G90" s="9">
        <v>287186800</v>
      </c>
      <c r="H90" s="6">
        <v>31398.97</v>
      </c>
      <c r="I90" s="25">
        <f t="shared" si="2"/>
        <v>32206.933999999997</v>
      </c>
      <c r="J90" s="26">
        <f t="shared" si="3"/>
        <v>32861.573333333334</v>
      </c>
    </row>
    <row r="91" spans="2:10" x14ac:dyDescent="0.35">
      <c r="B91" s="7">
        <v>40305</v>
      </c>
      <c r="C91" s="8">
        <v>31404.13</v>
      </c>
      <c r="D91" s="8">
        <v>31602.19</v>
      </c>
      <c r="E91" s="8">
        <v>30981.21</v>
      </c>
      <c r="F91" s="8">
        <v>31488.82</v>
      </c>
      <c r="G91" s="9">
        <v>246336700</v>
      </c>
      <c r="H91" s="6">
        <v>31488.82</v>
      </c>
      <c r="I91" s="25">
        <f t="shared" si="2"/>
        <v>31967.234000000004</v>
      </c>
      <c r="J91" s="26">
        <f t="shared" si="3"/>
        <v>32588.826666666675</v>
      </c>
    </row>
    <row r="92" spans="2:10" x14ac:dyDescent="0.35">
      <c r="B92" s="7">
        <v>40308</v>
      </c>
      <c r="C92" s="8">
        <v>31538.48</v>
      </c>
      <c r="D92" s="8">
        <v>32696.49</v>
      </c>
      <c r="E92" s="8">
        <v>31538.48</v>
      </c>
      <c r="F92" s="8">
        <v>32276.92</v>
      </c>
      <c r="G92" s="9">
        <v>215496400</v>
      </c>
      <c r="H92" s="6">
        <v>32276.92</v>
      </c>
      <c r="I92" s="25">
        <f t="shared" si="2"/>
        <v>31856.128000000004</v>
      </c>
      <c r="J92" s="26">
        <f t="shared" si="3"/>
        <v>32335.189999999995</v>
      </c>
    </row>
    <row r="93" spans="2:10" x14ac:dyDescent="0.35">
      <c r="B93" s="7">
        <v>40309</v>
      </c>
      <c r="C93" s="8">
        <v>32277.11</v>
      </c>
      <c r="D93" s="8">
        <v>32360.51</v>
      </c>
      <c r="E93" s="8">
        <v>32038.85</v>
      </c>
      <c r="F93" s="8">
        <v>32119.11</v>
      </c>
      <c r="G93" s="9">
        <v>189247300</v>
      </c>
      <c r="H93" s="6">
        <v>32119.11</v>
      </c>
      <c r="I93" s="25">
        <f t="shared" si="2"/>
        <v>31855.82</v>
      </c>
      <c r="J93" s="26">
        <f t="shared" si="3"/>
        <v>32290.474444444448</v>
      </c>
    </row>
    <row r="94" spans="2:10" x14ac:dyDescent="0.35">
      <c r="B94" s="7">
        <v>40310</v>
      </c>
      <c r="C94" s="8">
        <v>32140.63</v>
      </c>
      <c r="D94" s="8">
        <v>32395.65</v>
      </c>
      <c r="E94" s="8">
        <v>32140.63</v>
      </c>
      <c r="F94" s="8">
        <v>32379.63</v>
      </c>
      <c r="G94" s="9">
        <v>205184700</v>
      </c>
      <c r="H94" s="6">
        <v>32379.63</v>
      </c>
      <c r="I94" s="25">
        <f t="shared" si="2"/>
        <v>31932.689999999995</v>
      </c>
      <c r="J94" s="26">
        <f t="shared" si="3"/>
        <v>32197.835555555557</v>
      </c>
    </row>
    <row r="95" spans="2:10" x14ac:dyDescent="0.35">
      <c r="B95" s="7">
        <v>40311</v>
      </c>
      <c r="C95" s="8">
        <v>32381.03</v>
      </c>
      <c r="D95" s="8">
        <v>32493.73</v>
      </c>
      <c r="E95" s="8">
        <v>32263.58</v>
      </c>
      <c r="F95" s="8">
        <v>32342.43</v>
      </c>
      <c r="G95" s="9">
        <v>124886900</v>
      </c>
      <c r="H95" s="6">
        <v>32342.43</v>
      </c>
      <c r="I95" s="25">
        <f t="shared" si="2"/>
        <v>32121.382000000001</v>
      </c>
      <c r="J95" s="26">
        <f t="shared" si="3"/>
        <v>32144.349999999995</v>
      </c>
    </row>
    <row r="96" spans="2:10" x14ac:dyDescent="0.35">
      <c r="B96" s="7">
        <v>40312</v>
      </c>
      <c r="C96" s="8">
        <v>32339.58</v>
      </c>
      <c r="D96" s="8">
        <v>32339.58</v>
      </c>
      <c r="E96" s="8">
        <v>31721.53</v>
      </c>
      <c r="F96" s="8">
        <v>31812.73</v>
      </c>
      <c r="G96" s="9">
        <v>141704600</v>
      </c>
      <c r="H96" s="6">
        <v>31812.73</v>
      </c>
      <c r="I96" s="25">
        <f t="shared" si="2"/>
        <v>32186.164000000001</v>
      </c>
      <c r="J96" s="26">
        <f t="shared" si="3"/>
        <v>32106.02888888889</v>
      </c>
    </row>
    <row r="97" spans="2:10" x14ac:dyDescent="0.35">
      <c r="B97" s="7">
        <v>40315</v>
      </c>
      <c r="C97" s="8">
        <v>31804.03</v>
      </c>
      <c r="D97" s="8">
        <v>31947.43</v>
      </c>
      <c r="E97" s="8">
        <v>31338.87</v>
      </c>
      <c r="F97" s="8">
        <v>31580.63</v>
      </c>
      <c r="G97" s="9">
        <v>155416600</v>
      </c>
      <c r="H97" s="6">
        <v>31580.63</v>
      </c>
      <c r="I97" s="25">
        <f t="shared" si="2"/>
        <v>32046.905999999999</v>
      </c>
      <c r="J97" s="26">
        <f t="shared" si="3"/>
        <v>31992.726666666666</v>
      </c>
    </row>
    <row r="98" spans="2:10" x14ac:dyDescent="0.35">
      <c r="B98" s="7">
        <v>40316</v>
      </c>
      <c r="C98" s="8">
        <v>31580.49</v>
      </c>
      <c r="D98" s="8">
        <v>31919.14</v>
      </c>
      <c r="E98" s="8">
        <v>31136.35</v>
      </c>
      <c r="F98" s="8">
        <v>31136.35</v>
      </c>
      <c r="G98" s="9">
        <v>157100700</v>
      </c>
      <c r="H98" s="6">
        <v>31136.35</v>
      </c>
      <c r="I98" s="25">
        <f t="shared" si="2"/>
        <v>31850.353999999999</v>
      </c>
      <c r="J98" s="26">
        <f t="shared" si="3"/>
        <v>31932.724444444448</v>
      </c>
    </row>
    <row r="99" spans="2:10" x14ac:dyDescent="0.35">
      <c r="B99" s="7">
        <v>40317</v>
      </c>
      <c r="C99" s="8">
        <v>31136.15</v>
      </c>
      <c r="D99" s="8">
        <v>31142.5</v>
      </c>
      <c r="E99" s="8">
        <v>30834.62</v>
      </c>
      <c r="F99" s="8">
        <v>30992.76</v>
      </c>
      <c r="G99" s="9">
        <v>229155900</v>
      </c>
      <c r="H99" s="6">
        <v>30992.76</v>
      </c>
      <c r="I99" s="25">
        <f t="shared" si="2"/>
        <v>31572.980000000003</v>
      </c>
      <c r="J99" s="26">
        <f t="shared" si="3"/>
        <v>31837.287777777776</v>
      </c>
    </row>
    <row r="100" spans="2:10" x14ac:dyDescent="0.35">
      <c r="B100" s="7">
        <v>40318</v>
      </c>
      <c r="C100" s="8">
        <v>30976.86</v>
      </c>
      <c r="D100" s="8">
        <v>30976.86</v>
      </c>
      <c r="E100" s="8">
        <v>30255.360000000001</v>
      </c>
      <c r="F100" s="8">
        <v>30368.080000000002</v>
      </c>
      <c r="G100" s="9">
        <v>277577500</v>
      </c>
      <c r="H100" s="6">
        <v>30368.080000000002</v>
      </c>
      <c r="I100" s="25">
        <f t="shared" si="2"/>
        <v>31178.109999999997</v>
      </c>
      <c r="J100" s="26">
        <f t="shared" si="3"/>
        <v>31792.153333333335</v>
      </c>
    </row>
    <row r="101" spans="2:10" x14ac:dyDescent="0.35">
      <c r="B101" s="7">
        <v>40319</v>
      </c>
      <c r="C101" s="8">
        <v>30376.639999999999</v>
      </c>
      <c r="D101" s="8">
        <v>30809.47</v>
      </c>
      <c r="E101" s="8">
        <v>30074.06</v>
      </c>
      <c r="F101" s="8">
        <v>30629.15</v>
      </c>
      <c r="G101" s="9">
        <v>255529600</v>
      </c>
      <c r="H101" s="6">
        <v>30629.15</v>
      </c>
      <c r="I101" s="25">
        <f t="shared" si="2"/>
        <v>30941.394</v>
      </c>
      <c r="J101" s="26">
        <f t="shared" si="3"/>
        <v>31667.626666666667</v>
      </c>
    </row>
    <row r="102" spans="2:10" x14ac:dyDescent="0.35">
      <c r="B102" s="7">
        <v>40322</v>
      </c>
      <c r="C102" s="8">
        <v>30629.18</v>
      </c>
      <c r="D102" s="8">
        <v>30938.15</v>
      </c>
      <c r="E102" s="8">
        <v>30563.51</v>
      </c>
      <c r="F102" s="8">
        <v>30759.48</v>
      </c>
      <c r="G102" s="9">
        <v>136201500</v>
      </c>
      <c r="H102" s="6">
        <v>30759.48</v>
      </c>
      <c r="I102" s="25">
        <f t="shared" si="2"/>
        <v>30777.164000000001</v>
      </c>
      <c r="J102" s="26">
        <f t="shared" si="3"/>
        <v>31484.541111111117</v>
      </c>
    </row>
    <row r="103" spans="2:10" x14ac:dyDescent="0.35">
      <c r="B103" s="7">
        <v>40323</v>
      </c>
      <c r="C103" s="8">
        <v>30756.75</v>
      </c>
      <c r="D103" s="8">
        <v>30756.75</v>
      </c>
      <c r="E103" s="8">
        <v>30102.09</v>
      </c>
      <c r="F103" s="8">
        <v>30634.17</v>
      </c>
      <c r="G103" s="9">
        <v>318166000</v>
      </c>
      <c r="H103" s="6">
        <v>30634.17</v>
      </c>
      <c r="I103" s="25">
        <f t="shared" si="2"/>
        <v>30676.727999999996</v>
      </c>
      <c r="J103" s="26">
        <f t="shared" si="3"/>
        <v>31333.47111111111</v>
      </c>
    </row>
    <row r="104" spans="2:10" x14ac:dyDescent="0.35">
      <c r="B104" s="7">
        <v>40324</v>
      </c>
      <c r="C104" s="8">
        <v>30667.73</v>
      </c>
      <c r="D104" s="8">
        <v>31478.19</v>
      </c>
      <c r="E104" s="8">
        <v>30667.73</v>
      </c>
      <c r="F104" s="8">
        <v>31328.49</v>
      </c>
      <c r="G104" s="9">
        <v>325023200</v>
      </c>
      <c r="H104" s="6">
        <v>31328.49</v>
      </c>
      <c r="I104" s="25">
        <f t="shared" si="2"/>
        <v>30743.874</v>
      </c>
      <c r="J104" s="26">
        <f t="shared" si="3"/>
        <v>31139.531111111115</v>
      </c>
    </row>
    <row r="105" spans="2:10" x14ac:dyDescent="0.35">
      <c r="B105" s="7">
        <v>40325</v>
      </c>
      <c r="C105" s="8">
        <v>31329.13</v>
      </c>
      <c r="D105" s="8">
        <v>32056.35</v>
      </c>
      <c r="E105" s="8">
        <v>31329.13</v>
      </c>
      <c r="F105" s="8">
        <v>32056.16</v>
      </c>
      <c r="G105" s="9">
        <v>259211800</v>
      </c>
      <c r="H105" s="6">
        <v>32056.16</v>
      </c>
      <c r="I105" s="25">
        <f t="shared" si="2"/>
        <v>31081.49</v>
      </c>
      <c r="J105" s="26">
        <f t="shared" si="3"/>
        <v>31026.871111111108</v>
      </c>
    </row>
    <row r="106" spans="2:10" x14ac:dyDescent="0.35">
      <c r="B106" s="7">
        <v>40326</v>
      </c>
      <c r="C106" s="8">
        <v>32056.11</v>
      </c>
      <c r="D106" s="8">
        <v>32071.919999999998</v>
      </c>
      <c r="E106" s="8">
        <v>31419.279999999999</v>
      </c>
      <c r="F106" s="8">
        <v>31547.55</v>
      </c>
      <c r="G106" s="9">
        <v>201026400</v>
      </c>
      <c r="H106" s="6">
        <v>31547.55</v>
      </c>
      <c r="I106" s="25">
        <f t="shared" si="2"/>
        <v>31265.170000000002</v>
      </c>
      <c r="J106" s="26">
        <f t="shared" si="3"/>
        <v>31053.918888888886</v>
      </c>
    </row>
    <row r="107" spans="2:10" x14ac:dyDescent="0.35">
      <c r="B107" s="7">
        <v>40329</v>
      </c>
      <c r="C107" s="8">
        <v>31547.33</v>
      </c>
      <c r="D107" s="8">
        <v>32126.22</v>
      </c>
      <c r="E107" s="8">
        <v>31547.33</v>
      </c>
      <c r="F107" s="8">
        <v>32038.53</v>
      </c>
      <c r="G107" s="9">
        <v>216497400</v>
      </c>
      <c r="H107" s="6">
        <v>32038.53</v>
      </c>
      <c r="I107" s="25">
        <f t="shared" si="2"/>
        <v>31520.980000000003</v>
      </c>
      <c r="J107" s="26">
        <f t="shared" si="3"/>
        <v>31050.243333333332</v>
      </c>
    </row>
    <row r="108" spans="2:10" x14ac:dyDescent="0.35">
      <c r="B108" s="7">
        <v>40330</v>
      </c>
      <c r="C108" s="8">
        <v>31988.63</v>
      </c>
      <c r="D108" s="8">
        <v>31988.63</v>
      </c>
      <c r="E108" s="8">
        <v>31245.29</v>
      </c>
      <c r="F108" s="8">
        <v>31245.83</v>
      </c>
      <c r="G108" s="9">
        <v>251248000</v>
      </c>
      <c r="H108" s="6">
        <v>31245.83</v>
      </c>
      <c r="I108" s="25">
        <f t="shared" si="2"/>
        <v>31643.311999999998</v>
      </c>
      <c r="J108" s="26">
        <f t="shared" si="3"/>
        <v>31150.485555555555</v>
      </c>
    </row>
    <row r="109" spans="2:10" x14ac:dyDescent="0.35">
      <c r="B109" s="7">
        <v>40331</v>
      </c>
      <c r="C109" s="8">
        <v>31245.919999999998</v>
      </c>
      <c r="D109" s="8">
        <v>31544.66</v>
      </c>
      <c r="E109" s="8">
        <v>31227.83</v>
      </c>
      <c r="F109" s="8">
        <v>31411.91</v>
      </c>
      <c r="G109" s="9">
        <v>175993300</v>
      </c>
      <c r="H109" s="6">
        <v>31411.91</v>
      </c>
      <c r="I109" s="25">
        <f t="shared" si="2"/>
        <v>31659.995999999996</v>
      </c>
      <c r="J109" s="26">
        <f t="shared" si="3"/>
        <v>31178.604444444445</v>
      </c>
    </row>
    <row r="110" spans="2:10" x14ac:dyDescent="0.35">
      <c r="B110" s="7">
        <v>40332</v>
      </c>
      <c r="C110" s="8">
        <v>31420.7</v>
      </c>
      <c r="D110" s="8">
        <v>31667.82</v>
      </c>
      <c r="E110" s="8">
        <v>31240.9</v>
      </c>
      <c r="F110" s="8">
        <v>31331.86</v>
      </c>
      <c r="G110" s="9">
        <v>153007800</v>
      </c>
      <c r="H110" s="6">
        <v>31331.86</v>
      </c>
      <c r="I110" s="25">
        <f t="shared" si="2"/>
        <v>31515.135999999999</v>
      </c>
      <c r="J110" s="26">
        <f t="shared" si="3"/>
        <v>31294.58555555555</v>
      </c>
    </row>
    <row r="111" spans="2:10" x14ac:dyDescent="0.35">
      <c r="B111" s="7">
        <v>40333</v>
      </c>
      <c r="C111" s="8">
        <v>31312.23</v>
      </c>
      <c r="D111" s="8">
        <v>31312.23</v>
      </c>
      <c r="E111" s="8">
        <v>30973.03</v>
      </c>
      <c r="F111" s="8">
        <v>30992.65</v>
      </c>
      <c r="G111" s="9">
        <v>159165700</v>
      </c>
      <c r="H111" s="6">
        <v>30992.65</v>
      </c>
      <c r="I111" s="25">
        <f t="shared" si="2"/>
        <v>31404.155999999999</v>
      </c>
      <c r="J111" s="26">
        <f t="shared" si="3"/>
        <v>31372.66444444445</v>
      </c>
    </row>
    <row r="112" spans="2:10" x14ac:dyDescent="0.35">
      <c r="B112" s="7">
        <v>40336</v>
      </c>
      <c r="C112" s="8">
        <v>31014.99</v>
      </c>
      <c r="D112" s="8">
        <v>31137.61</v>
      </c>
      <c r="E112" s="8">
        <v>30690.54</v>
      </c>
      <c r="F112" s="8">
        <v>30739.01</v>
      </c>
      <c r="G112" s="9">
        <v>101899000</v>
      </c>
      <c r="H112" s="6">
        <v>30739.01</v>
      </c>
      <c r="I112" s="25">
        <f t="shared" si="2"/>
        <v>31144.252</v>
      </c>
      <c r="J112" s="26">
        <f t="shared" si="3"/>
        <v>31398.572222222232</v>
      </c>
    </row>
    <row r="113" spans="2:10" x14ac:dyDescent="0.35">
      <c r="B113" s="7">
        <v>40337</v>
      </c>
      <c r="C113" s="8">
        <v>30739.31</v>
      </c>
      <c r="D113" s="8">
        <v>31073.97</v>
      </c>
      <c r="E113" s="8">
        <v>30739.31</v>
      </c>
      <c r="F113" s="8">
        <v>31059.83</v>
      </c>
      <c r="G113" s="9">
        <v>152759400</v>
      </c>
      <c r="H113" s="6">
        <v>31059.83</v>
      </c>
      <c r="I113" s="25">
        <f t="shared" si="2"/>
        <v>31107.052000000003</v>
      </c>
      <c r="J113" s="26">
        <f t="shared" si="3"/>
        <v>31410.22111111111</v>
      </c>
    </row>
    <row r="114" spans="2:10" x14ac:dyDescent="0.35">
      <c r="B114" s="7">
        <v>40338</v>
      </c>
      <c r="C114" s="8">
        <v>31060.560000000001</v>
      </c>
      <c r="D114" s="8">
        <v>31508.63</v>
      </c>
      <c r="E114" s="8">
        <v>31060.560000000001</v>
      </c>
      <c r="F114" s="8">
        <v>31209.33</v>
      </c>
      <c r="G114" s="9">
        <v>170444800</v>
      </c>
      <c r="H114" s="6">
        <v>31209.33</v>
      </c>
      <c r="I114" s="25">
        <f t="shared" si="2"/>
        <v>31066.536</v>
      </c>
      <c r="J114" s="26">
        <f t="shared" si="3"/>
        <v>31380.369999999995</v>
      </c>
    </row>
    <row r="115" spans="2:10" x14ac:dyDescent="0.35">
      <c r="B115" s="7">
        <v>40339</v>
      </c>
      <c r="C115" s="8">
        <v>31231.96</v>
      </c>
      <c r="D115" s="8">
        <v>31916.55</v>
      </c>
      <c r="E115" s="8">
        <v>31231.96</v>
      </c>
      <c r="F115" s="8">
        <v>31910.22</v>
      </c>
      <c r="G115" s="9">
        <v>223473400</v>
      </c>
      <c r="H115" s="6">
        <v>31910.22</v>
      </c>
      <c r="I115" s="25">
        <f t="shared" si="2"/>
        <v>31182.208000000002</v>
      </c>
      <c r="J115" s="26">
        <f t="shared" si="3"/>
        <v>31286.277777777777</v>
      </c>
    </row>
    <row r="116" spans="2:10" x14ac:dyDescent="0.35">
      <c r="B116" s="7">
        <v>40340</v>
      </c>
      <c r="C116" s="8">
        <v>31904.37</v>
      </c>
      <c r="D116" s="8">
        <v>32246.89</v>
      </c>
      <c r="E116" s="8">
        <v>31670.28</v>
      </c>
      <c r="F116" s="8">
        <v>32124.28</v>
      </c>
      <c r="G116" s="9">
        <v>152371900</v>
      </c>
      <c r="H116" s="6">
        <v>32124.28</v>
      </c>
      <c r="I116" s="25">
        <f t="shared" si="2"/>
        <v>31408.533999999996</v>
      </c>
      <c r="J116" s="26">
        <f t="shared" si="3"/>
        <v>31326.57444444445</v>
      </c>
    </row>
    <row r="117" spans="2:10" x14ac:dyDescent="0.35">
      <c r="B117" s="7">
        <v>40343</v>
      </c>
      <c r="C117" s="8">
        <v>32129.95</v>
      </c>
      <c r="D117" s="8">
        <v>32511.65</v>
      </c>
      <c r="E117" s="8">
        <v>32129.95</v>
      </c>
      <c r="F117" s="8">
        <v>32238.41</v>
      </c>
      <c r="G117" s="9">
        <v>145984100</v>
      </c>
      <c r="H117" s="6">
        <v>32238.41</v>
      </c>
      <c r="I117" s="25">
        <f t="shared" si="2"/>
        <v>31708.414000000001</v>
      </c>
      <c r="J117" s="26">
        <f t="shared" si="3"/>
        <v>31336.102222222227</v>
      </c>
    </row>
    <row r="118" spans="2:10" x14ac:dyDescent="0.35">
      <c r="B118" s="7">
        <v>40344</v>
      </c>
      <c r="C118" s="8">
        <v>32238.97</v>
      </c>
      <c r="D118" s="8">
        <v>32749.09</v>
      </c>
      <c r="E118" s="8">
        <v>32238.97</v>
      </c>
      <c r="F118" s="8">
        <v>32685.4</v>
      </c>
      <c r="G118" s="9">
        <v>179968600</v>
      </c>
      <c r="H118" s="6">
        <v>32685.4</v>
      </c>
      <c r="I118" s="25">
        <f t="shared" si="2"/>
        <v>32033.528000000002</v>
      </c>
      <c r="J118" s="26">
        <f t="shared" si="3"/>
        <v>31446.388888888891</v>
      </c>
    </row>
    <row r="119" spans="2:10" x14ac:dyDescent="0.35">
      <c r="B119" s="7">
        <v>40345</v>
      </c>
      <c r="C119" s="8">
        <v>32669.69</v>
      </c>
      <c r="D119" s="8">
        <v>32870.28</v>
      </c>
      <c r="E119" s="8">
        <v>32596.9</v>
      </c>
      <c r="F119" s="8">
        <v>32805.629999999997</v>
      </c>
      <c r="G119" s="9">
        <v>142010000</v>
      </c>
      <c r="H119" s="6">
        <v>32805.629999999997</v>
      </c>
      <c r="I119" s="25">
        <f t="shared" si="2"/>
        <v>32352.788</v>
      </c>
      <c r="J119" s="26">
        <f t="shared" si="3"/>
        <v>31587.887777777778</v>
      </c>
    </row>
    <row r="120" spans="2:10" x14ac:dyDescent="0.35">
      <c r="B120" s="7">
        <v>40346</v>
      </c>
      <c r="C120" s="8">
        <v>32804.06</v>
      </c>
      <c r="D120" s="8">
        <v>32854.76</v>
      </c>
      <c r="E120" s="8">
        <v>32630.33</v>
      </c>
      <c r="F120" s="8">
        <v>32775.339999999997</v>
      </c>
      <c r="G120" s="9">
        <v>134987100</v>
      </c>
      <c r="H120" s="6">
        <v>32775.339999999997</v>
      </c>
      <c r="I120" s="25">
        <f t="shared" si="2"/>
        <v>32525.811999999998</v>
      </c>
      <c r="J120" s="26">
        <f t="shared" si="3"/>
        <v>31751.64</v>
      </c>
    </row>
    <row r="121" spans="2:10" x14ac:dyDescent="0.35">
      <c r="B121" s="7">
        <v>40347</v>
      </c>
      <c r="C121" s="8">
        <v>32771.49</v>
      </c>
      <c r="D121" s="8">
        <v>32946.89</v>
      </c>
      <c r="E121" s="8">
        <v>32629.91</v>
      </c>
      <c r="F121" s="8">
        <v>32814.620000000003</v>
      </c>
      <c r="G121" s="9">
        <v>165006200</v>
      </c>
      <c r="H121" s="6">
        <v>32814.620000000003</v>
      </c>
      <c r="I121" s="25">
        <f t="shared" si="2"/>
        <v>32663.879999999997</v>
      </c>
      <c r="J121" s="26">
        <f t="shared" si="3"/>
        <v>31949.71666666666</v>
      </c>
    </row>
    <row r="122" spans="2:10" x14ac:dyDescent="0.35">
      <c r="B122" s="7">
        <v>40350</v>
      </c>
      <c r="C122" s="8">
        <v>32816.5</v>
      </c>
      <c r="D122" s="8">
        <v>33290.910000000003</v>
      </c>
      <c r="E122" s="8">
        <v>32816.5</v>
      </c>
      <c r="F122" s="8">
        <v>32882</v>
      </c>
      <c r="G122" s="9">
        <v>122782400</v>
      </c>
      <c r="H122" s="6">
        <v>32882</v>
      </c>
      <c r="I122" s="25">
        <f t="shared" si="2"/>
        <v>32792.597999999998</v>
      </c>
      <c r="J122" s="26">
        <f t="shared" si="3"/>
        <v>32180.34</v>
      </c>
    </row>
    <row r="123" spans="2:10" x14ac:dyDescent="0.35">
      <c r="B123" s="7">
        <v>40351</v>
      </c>
      <c r="C123" s="8">
        <v>32878.58</v>
      </c>
      <c r="D123" s="8">
        <v>32984.910000000003</v>
      </c>
      <c r="E123" s="8">
        <v>32470.7</v>
      </c>
      <c r="F123" s="8">
        <v>32470.7</v>
      </c>
      <c r="G123" s="9">
        <v>124243300</v>
      </c>
      <c r="H123" s="6">
        <v>32470.7</v>
      </c>
      <c r="I123" s="25">
        <f t="shared" si="2"/>
        <v>32749.658000000003</v>
      </c>
      <c r="J123" s="26">
        <f t="shared" si="3"/>
        <v>32382.80333333333</v>
      </c>
    </row>
    <row r="124" spans="2:10" x14ac:dyDescent="0.35">
      <c r="B124" s="7">
        <v>40352</v>
      </c>
      <c r="C124" s="8">
        <v>32470.77</v>
      </c>
      <c r="D124" s="8">
        <v>32663.29</v>
      </c>
      <c r="E124" s="8">
        <v>32180.32</v>
      </c>
      <c r="F124" s="8">
        <v>32663.29</v>
      </c>
      <c r="G124" s="9">
        <v>158766800</v>
      </c>
      <c r="H124" s="6">
        <v>32663.29</v>
      </c>
      <c r="I124" s="25">
        <f t="shared" si="2"/>
        <v>32721.189999999995</v>
      </c>
      <c r="J124" s="26">
        <f t="shared" si="3"/>
        <v>32522.955555555553</v>
      </c>
    </row>
    <row r="125" spans="2:10" x14ac:dyDescent="0.35">
      <c r="B125" s="7">
        <v>40353</v>
      </c>
      <c r="C125" s="8">
        <v>32663.01</v>
      </c>
      <c r="D125" s="8">
        <v>32663.01</v>
      </c>
      <c r="E125" s="8">
        <v>32276.7</v>
      </c>
      <c r="F125" s="8">
        <v>32312.76</v>
      </c>
      <c r="G125" s="9">
        <v>119407600</v>
      </c>
      <c r="H125" s="6">
        <v>32312.76</v>
      </c>
      <c r="I125" s="25">
        <f t="shared" si="2"/>
        <v>32628.673999999999</v>
      </c>
      <c r="J125" s="26">
        <f t="shared" si="3"/>
        <v>32606.629999999997</v>
      </c>
    </row>
    <row r="126" spans="2:10" x14ac:dyDescent="0.35">
      <c r="B126" s="7">
        <v>40354</v>
      </c>
      <c r="C126" s="8">
        <v>32310.04</v>
      </c>
      <c r="D126" s="8">
        <v>32659.57</v>
      </c>
      <c r="E126" s="8">
        <v>32254.44</v>
      </c>
      <c r="F126" s="8">
        <v>32607.13</v>
      </c>
      <c r="G126" s="9">
        <v>119346800</v>
      </c>
      <c r="H126" s="6">
        <v>32607.13</v>
      </c>
      <c r="I126" s="25">
        <f t="shared" si="2"/>
        <v>32587.175999999996</v>
      </c>
      <c r="J126" s="26">
        <f t="shared" si="3"/>
        <v>32627.572222222225</v>
      </c>
    </row>
    <row r="127" spans="2:10" x14ac:dyDescent="0.35">
      <c r="B127" s="7">
        <v>40357</v>
      </c>
      <c r="C127" s="8">
        <v>32609.99</v>
      </c>
      <c r="D127" s="8">
        <v>32693.03</v>
      </c>
      <c r="E127" s="8">
        <v>32417.81</v>
      </c>
      <c r="F127" s="8">
        <v>32568.19</v>
      </c>
      <c r="G127" s="9">
        <v>106385300</v>
      </c>
      <c r="H127" s="6">
        <v>32568.19</v>
      </c>
      <c r="I127" s="25">
        <f t="shared" si="2"/>
        <v>32524.414000000001</v>
      </c>
      <c r="J127" s="26">
        <f t="shared" si="3"/>
        <v>32668.54111111111</v>
      </c>
    </row>
    <row r="128" spans="2:10" x14ac:dyDescent="0.35">
      <c r="B128" s="7">
        <v>40358</v>
      </c>
      <c r="C128" s="8">
        <v>32535.52</v>
      </c>
      <c r="D128" s="8">
        <v>32535.52</v>
      </c>
      <c r="E128" s="8">
        <v>31440.28</v>
      </c>
      <c r="F128" s="8">
        <v>31473.200000000001</v>
      </c>
      <c r="G128" s="9">
        <v>202152300</v>
      </c>
      <c r="H128" s="6">
        <v>31473.200000000001</v>
      </c>
      <c r="I128" s="25">
        <f t="shared" si="2"/>
        <v>32324.914000000001</v>
      </c>
      <c r="J128" s="26">
        <f t="shared" si="3"/>
        <v>32655.517777777783</v>
      </c>
    </row>
    <row r="129" spans="2:10" x14ac:dyDescent="0.35">
      <c r="B129" s="7">
        <v>40359</v>
      </c>
      <c r="C129" s="8">
        <v>31490.33</v>
      </c>
      <c r="D129" s="8">
        <v>31793.68</v>
      </c>
      <c r="E129" s="8">
        <v>31151.1</v>
      </c>
      <c r="F129" s="8">
        <v>31156.97</v>
      </c>
      <c r="G129" s="9">
        <v>363224800</v>
      </c>
      <c r="H129" s="6">
        <v>31156.97</v>
      </c>
      <c r="I129" s="25">
        <f t="shared" si="2"/>
        <v>32023.65</v>
      </c>
      <c r="J129" s="26">
        <f t="shared" si="3"/>
        <v>32507.469999999998</v>
      </c>
    </row>
    <row r="130" spans="2:10" x14ac:dyDescent="0.35">
      <c r="B130" s="7">
        <v>40360</v>
      </c>
      <c r="C130" s="8">
        <v>31153.52</v>
      </c>
      <c r="D130" s="8">
        <v>31261.17</v>
      </c>
      <c r="E130" s="8">
        <v>30542.53</v>
      </c>
      <c r="F130" s="8">
        <v>31197.040000000001</v>
      </c>
      <c r="G130" s="9">
        <v>246699400</v>
      </c>
      <c r="H130" s="6">
        <v>31197.040000000001</v>
      </c>
      <c r="I130" s="25">
        <f t="shared" si="2"/>
        <v>31800.506000000001</v>
      </c>
      <c r="J130" s="26">
        <f t="shared" si="3"/>
        <v>32327.65111111111</v>
      </c>
    </row>
    <row r="131" spans="2:10" x14ac:dyDescent="0.35">
      <c r="B131" s="7">
        <v>40361</v>
      </c>
      <c r="C131" s="8">
        <v>31212.75</v>
      </c>
      <c r="D131" s="8">
        <v>31435.52</v>
      </c>
      <c r="E131" s="8">
        <v>31075.13</v>
      </c>
      <c r="F131" s="8">
        <v>31379.67</v>
      </c>
      <c r="G131" s="9">
        <v>126017200</v>
      </c>
      <c r="H131" s="6">
        <v>31379.67</v>
      </c>
      <c r="I131" s="25">
        <f t="shared" si="2"/>
        <v>31555.014000000003</v>
      </c>
      <c r="J131" s="26">
        <f t="shared" si="3"/>
        <v>32147.919999999998</v>
      </c>
    </row>
    <row r="132" spans="2:10" x14ac:dyDescent="0.35">
      <c r="B132" s="7">
        <v>40364</v>
      </c>
      <c r="C132" s="8">
        <v>31453.31</v>
      </c>
      <c r="D132" s="8">
        <v>31477.52</v>
      </c>
      <c r="E132" s="8">
        <v>31336.31</v>
      </c>
      <c r="F132" s="8">
        <v>31391.45</v>
      </c>
      <c r="G132" s="9">
        <v>15294200</v>
      </c>
      <c r="H132" s="6">
        <v>31391.45</v>
      </c>
      <c r="I132" s="25">
        <f t="shared" si="2"/>
        <v>31319.665999999997</v>
      </c>
      <c r="J132" s="26">
        <f t="shared" si="3"/>
        <v>31980.994444444445</v>
      </c>
    </row>
    <row r="133" spans="2:10" x14ac:dyDescent="0.35">
      <c r="B133" s="7">
        <v>40365</v>
      </c>
      <c r="C133" s="8">
        <v>31396.21</v>
      </c>
      <c r="D133" s="8">
        <v>31989.8</v>
      </c>
      <c r="E133" s="8">
        <v>31343.01</v>
      </c>
      <c r="F133" s="8">
        <v>31533.58</v>
      </c>
      <c r="G133" s="9">
        <v>158454100</v>
      </c>
      <c r="H133" s="6">
        <v>31533.58</v>
      </c>
      <c r="I133" s="25">
        <f t="shared" si="2"/>
        <v>31331.741999999998</v>
      </c>
      <c r="J133" s="26">
        <f t="shared" si="3"/>
        <v>31861.07777777778</v>
      </c>
    </row>
    <row r="134" spans="2:10" x14ac:dyDescent="0.35">
      <c r="B134" s="7">
        <v>40366</v>
      </c>
      <c r="C134" s="8">
        <v>31519.81</v>
      </c>
      <c r="D134" s="8">
        <v>32042.23</v>
      </c>
      <c r="E134" s="8">
        <v>31502.83</v>
      </c>
      <c r="F134" s="8">
        <v>32035.19</v>
      </c>
      <c r="G134" s="9">
        <v>149317900</v>
      </c>
      <c r="H134" s="6">
        <v>32035.19</v>
      </c>
      <c r="I134" s="25">
        <f t="shared" si="2"/>
        <v>31507.385999999999</v>
      </c>
      <c r="J134" s="26">
        <f t="shared" si="3"/>
        <v>31735.554444444449</v>
      </c>
    </row>
    <row r="135" spans="2:10" x14ac:dyDescent="0.35">
      <c r="B135" s="7">
        <v>40367</v>
      </c>
      <c r="C135" s="8">
        <v>32035.17</v>
      </c>
      <c r="D135" s="8">
        <v>32171.57</v>
      </c>
      <c r="E135" s="8">
        <v>31733.61</v>
      </c>
      <c r="F135" s="8">
        <v>31960.639999999999</v>
      </c>
      <c r="G135" s="9">
        <v>141505100</v>
      </c>
      <c r="H135" s="6">
        <v>31960.639999999999</v>
      </c>
      <c r="I135" s="25">
        <f t="shared" si="2"/>
        <v>31660.106</v>
      </c>
      <c r="J135" s="26">
        <f t="shared" si="3"/>
        <v>31704.713333333337</v>
      </c>
    </row>
    <row r="136" spans="2:10" x14ac:dyDescent="0.35">
      <c r="B136" s="7">
        <v>40368</v>
      </c>
      <c r="C136" s="8">
        <v>31961.22</v>
      </c>
      <c r="D136" s="8">
        <v>32107.56</v>
      </c>
      <c r="E136" s="8">
        <v>31784.07</v>
      </c>
      <c r="F136" s="8">
        <v>32004.31</v>
      </c>
      <c r="G136" s="9">
        <v>104119400</v>
      </c>
      <c r="H136" s="6">
        <v>32004.31</v>
      </c>
      <c r="I136" s="25">
        <f t="shared" si="2"/>
        <v>31785.034000000003</v>
      </c>
      <c r="J136" s="26">
        <f t="shared" si="3"/>
        <v>31632.881111111117</v>
      </c>
    </row>
    <row r="137" spans="2:10" x14ac:dyDescent="0.35">
      <c r="B137" s="7">
        <v>40371</v>
      </c>
      <c r="C137" s="8">
        <v>32037.439999999999</v>
      </c>
      <c r="D137" s="8">
        <v>32116.41</v>
      </c>
      <c r="E137" s="8">
        <v>31788.23</v>
      </c>
      <c r="F137" s="8">
        <v>31870.55</v>
      </c>
      <c r="G137" s="9">
        <v>84430000</v>
      </c>
      <c r="H137" s="6">
        <v>31870.55</v>
      </c>
      <c r="I137" s="25">
        <f t="shared" si="2"/>
        <v>31880.853999999999</v>
      </c>
      <c r="J137" s="26">
        <f t="shared" si="3"/>
        <v>31570.227777777778</v>
      </c>
    </row>
    <row r="138" spans="2:10" x14ac:dyDescent="0.35">
      <c r="B138" s="7">
        <v>40372</v>
      </c>
      <c r="C138" s="8">
        <v>31871.56</v>
      </c>
      <c r="D138" s="8">
        <v>32251.05</v>
      </c>
      <c r="E138" s="8">
        <v>31871.56</v>
      </c>
      <c r="F138" s="8">
        <v>32185.200000000001</v>
      </c>
      <c r="G138" s="9">
        <v>143620800</v>
      </c>
      <c r="H138" s="6">
        <v>32185.200000000001</v>
      </c>
      <c r="I138" s="25">
        <f t="shared" si="2"/>
        <v>32011.178000000004</v>
      </c>
      <c r="J138" s="26">
        <f t="shared" si="3"/>
        <v>31614.377777777772</v>
      </c>
    </row>
    <row r="139" spans="2:10" x14ac:dyDescent="0.35">
      <c r="B139" s="7">
        <v>40373</v>
      </c>
      <c r="C139" s="8">
        <v>32185.4</v>
      </c>
      <c r="D139" s="8">
        <v>32385.01</v>
      </c>
      <c r="E139" s="8">
        <v>32101.49</v>
      </c>
      <c r="F139" s="8">
        <v>32305.71</v>
      </c>
      <c r="G139" s="9">
        <v>143231900</v>
      </c>
      <c r="H139" s="6">
        <v>32305.71</v>
      </c>
      <c r="I139" s="25">
        <f t="shared" ref="I139:I158" si="4">AVERAGE(H135:H139)</f>
        <v>32065.281999999999</v>
      </c>
      <c r="J139" s="26">
        <f t="shared" si="3"/>
        <v>31728.625555555554</v>
      </c>
    </row>
    <row r="140" spans="2:10" x14ac:dyDescent="0.35">
      <c r="B140" s="7">
        <v>40374</v>
      </c>
      <c r="C140" s="8">
        <v>32305.3</v>
      </c>
      <c r="D140" s="8">
        <v>32387.17</v>
      </c>
      <c r="E140" s="8">
        <v>32114.61</v>
      </c>
      <c r="F140" s="8">
        <v>32381.06</v>
      </c>
      <c r="G140" s="9">
        <v>120083700</v>
      </c>
      <c r="H140" s="6">
        <v>32381.06</v>
      </c>
      <c r="I140" s="25">
        <f t="shared" si="4"/>
        <v>32149.365999999998</v>
      </c>
      <c r="J140" s="26">
        <f t="shared" si="3"/>
        <v>31851.81111111111</v>
      </c>
    </row>
    <row r="141" spans="2:10" x14ac:dyDescent="0.35">
      <c r="B141" s="7">
        <v>40375</v>
      </c>
      <c r="C141" s="8">
        <v>32382.49</v>
      </c>
      <c r="D141" s="8">
        <v>32383.75</v>
      </c>
      <c r="E141" s="8">
        <v>31736.13</v>
      </c>
      <c r="F141" s="8">
        <v>31783.39</v>
      </c>
      <c r="G141" s="9">
        <v>122753500</v>
      </c>
      <c r="H141" s="6">
        <v>31783.39</v>
      </c>
      <c r="I141" s="25">
        <f t="shared" si="4"/>
        <v>32105.181999999993</v>
      </c>
      <c r="J141" s="26">
        <f t="shared" si="3"/>
        <v>31963.076666666668</v>
      </c>
    </row>
    <row r="142" spans="2:10" x14ac:dyDescent="0.35">
      <c r="B142" s="7">
        <v>40378</v>
      </c>
      <c r="C142" s="8">
        <v>31803.82</v>
      </c>
      <c r="D142" s="8">
        <v>32005.67</v>
      </c>
      <c r="E142" s="8">
        <v>31785.22</v>
      </c>
      <c r="F142" s="8">
        <v>31845.88</v>
      </c>
      <c r="G142" s="9">
        <v>85016600</v>
      </c>
      <c r="H142" s="6">
        <v>31845.88</v>
      </c>
      <c r="I142" s="25">
        <f t="shared" si="4"/>
        <v>32100.248</v>
      </c>
      <c r="J142" s="26">
        <f t="shared" si="3"/>
        <v>32006.625555555554</v>
      </c>
    </row>
    <row r="143" spans="2:10" x14ac:dyDescent="0.35">
      <c r="B143" s="7">
        <v>40379</v>
      </c>
      <c r="C143" s="8">
        <v>31843.34</v>
      </c>
      <c r="D143" s="8">
        <v>32025.18</v>
      </c>
      <c r="E143" s="8">
        <v>31613.55</v>
      </c>
      <c r="F143" s="8">
        <v>32024.27</v>
      </c>
      <c r="G143" s="9">
        <v>109342000</v>
      </c>
      <c r="H143" s="6">
        <v>32024.27</v>
      </c>
      <c r="I143" s="25">
        <f t="shared" si="4"/>
        <v>32068.061999999998</v>
      </c>
      <c r="J143" s="26">
        <f t="shared" si="3"/>
        <v>32041.325555555555</v>
      </c>
    </row>
    <row r="144" spans="2:10" x14ac:dyDescent="0.35">
      <c r="B144" s="7">
        <v>40380</v>
      </c>
      <c r="C144" s="8">
        <v>32024.62</v>
      </c>
      <c r="D144" s="8">
        <v>32318.33</v>
      </c>
      <c r="E144" s="8">
        <v>32001.95</v>
      </c>
      <c r="F144" s="8">
        <v>32108.99</v>
      </c>
      <c r="G144" s="9">
        <v>151882000</v>
      </c>
      <c r="H144" s="6">
        <v>32108.99</v>
      </c>
      <c r="I144" s="25">
        <f t="shared" si="4"/>
        <v>32028.718000000001</v>
      </c>
      <c r="J144" s="26">
        <f t="shared" ref="J144:J158" si="5">AVERAGE(H135:H143)</f>
        <v>32040.112222222222</v>
      </c>
    </row>
    <row r="145" spans="2:10" x14ac:dyDescent="0.35">
      <c r="B145" s="7">
        <v>40381</v>
      </c>
      <c r="C145" s="8">
        <v>32135.19</v>
      </c>
      <c r="D145" s="8">
        <v>32720.76</v>
      </c>
      <c r="E145" s="8">
        <v>32135.19</v>
      </c>
      <c r="F145" s="8">
        <v>32720.76</v>
      </c>
      <c r="G145" s="9">
        <v>166472600</v>
      </c>
      <c r="H145" s="6">
        <v>32720.76</v>
      </c>
      <c r="I145" s="25">
        <f t="shared" si="4"/>
        <v>32096.658000000003</v>
      </c>
      <c r="J145" s="26">
        <f t="shared" si="5"/>
        <v>32056.595555555556</v>
      </c>
    </row>
    <row r="146" spans="2:10" x14ac:dyDescent="0.35">
      <c r="B146" s="7">
        <v>40382</v>
      </c>
      <c r="C146" s="8">
        <v>32721.02</v>
      </c>
      <c r="D146" s="8">
        <v>32818.480000000003</v>
      </c>
      <c r="E146" s="8">
        <v>32510.49</v>
      </c>
      <c r="F146" s="8">
        <v>32806.03</v>
      </c>
      <c r="G146" s="9">
        <v>164283600</v>
      </c>
      <c r="H146" s="6">
        <v>32806.03</v>
      </c>
      <c r="I146" s="25">
        <f t="shared" si="4"/>
        <v>32301.185999999998</v>
      </c>
      <c r="J146" s="26">
        <f t="shared" si="5"/>
        <v>32136.201111111106</v>
      </c>
    </row>
    <row r="147" spans="2:10" x14ac:dyDescent="0.35">
      <c r="B147" s="7">
        <v>40385</v>
      </c>
      <c r="C147" s="8">
        <v>32814.980000000003</v>
      </c>
      <c r="D147" s="8">
        <v>33041.379999999997</v>
      </c>
      <c r="E147" s="8">
        <v>32803.620000000003</v>
      </c>
      <c r="F147" s="8">
        <v>32958.89</v>
      </c>
      <c r="G147" s="9">
        <v>146615700</v>
      </c>
      <c r="H147" s="6">
        <v>32958.89</v>
      </c>
      <c r="I147" s="25">
        <f t="shared" si="4"/>
        <v>32523.788</v>
      </c>
      <c r="J147" s="26">
        <f t="shared" si="5"/>
        <v>32240.14333333333</v>
      </c>
    </row>
    <row r="148" spans="2:10" x14ac:dyDescent="0.35">
      <c r="B148" s="7">
        <v>40386</v>
      </c>
      <c r="C148" s="8">
        <v>32959.89</v>
      </c>
      <c r="D148" s="8">
        <v>33043.57</v>
      </c>
      <c r="E148" s="8">
        <v>32643.200000000001</v>
      </c>
      <c r="F148" s="8">
        <v>32695.31</v>
      </c>
      <c r="G148" s="9">
        <v>170666900</v>
      </c>
      <c r="H148" s="6">
        <v>32695.31</v>
      </c>
      <c r="I148" s="25">
        <f t="shared" si="4"/>
        <v>32657.996000000003</v>
      </c>
      <c r="J148" s="26">
        <f t="shared" si="5"/>
        <v>32326.108888888888</v>
      </c>
    </row>
    <row r="149" spans="2:10" x14ac:dyDescent="0.35">
      <c r="B149" s="7">
        <v>40387</v>
      </c>
      <c r="C149" s="8">
        <v>32694.639999999999</v>
      </c>
      <c r="D149" s="8">
        <v>32744.62</v>
      </c>
      <c r="E149" s="8">
        <v>32500.03</v>
      </c>
      <c r="F149" s="8">
        <v>32665.56</v>
      </c>
      <c r="G149" s="9">
        <v>177610400</v>
      </c>
      <c r="H149" s="6">
        <v>32665.56</v>
      </c>
      <c r="I149" s="25">
        <f t="shared" si="4"/>
        <v>32769.31</v>
      </c>
      <c r="J149" s="26">
        <f t="shared" si="5"/>
        <v>32369.39777777778</v>
      </c>
    </row>
    <row r="150" spans="2:10" x14ac:dyDescent="0.35">
      <c r="B150" s="7">
        <v>40388</v>
      </c>
      <c r="C150" s="8">
        <v>32666.16</v>
      </c>
      <c r="D150" s="8">
        <v>32802.300000000003</v>
      </c>
      <c r="E150" s="8">
        <v>32408.12</v>
      </c>
      <c r="F150" s="8">
        <v>32463.72</v>
      </c>
      <c r="G150" s="9">
        <v>178377600</v>
      </c>
      <c r="H150" s="6">
        <v>32463.72</v>
      </c>
      <c r="I150" s="25">
        <f t="shared" si="4"/>
        <v>32717.902000000002</v>
      </c>
      <c r="J150" s="26">
        <f t="shared" si="5"/>
        <v>32401.008888888889</v>
      </c>
    </row>
    <row r="151" spans="2:10" x14ac:dyDescent="0.35">
      <c r="B151" s="7">
        <v>40389</v>
      </c>
      <c r="C151" s="8">
        <v>32450.46</v>
      </c>
      <c r="D151" s="8">
        <v>32454.93</v>
      </c>
      <c r="E151" s="8">
        <v>32198.34</v>
      </c>
      <c r="F151" s="8">
        <v>32308.74</v>
      </c>
      <c r="G151" s="9">
        <v>342781000</v>
      </c>
      <c r="H151" s="6">
        <v>32308.74</v>
      </c>
      <c r="I151" s="25">
        <f t="shared" si="4"/>
        <v>32618.444</v>
      </c>
      <c r="J151" s="26">
        <f t="shared" si="5"/>
        <v>32476.601111111115</v>
      </c>
    </row>
    <row r="152" spans="2:10" x14ac:dyDescent="0.35">
      <c r="B152" s="7">
        <v>40392</v>
      </c>
      <c r="C152" s="8">
        <v>32308.880000000001</v>
      </c>
      <c r="D152" s="8">
        <v>32819.730000000003</v>
      </c>
      <c r="E152" s="8">
        <v>32308.880000000001</v>
      </c>
      <c r="F152" s="8">
        <v>32816.519999999997</v>
      </c>
      <c r="G152" s="9">
        <v>205933500</v>
      </c>
      <c r="H152" s="6">
        <v>32816.519999999997</v>
      </c>
      <c r="I152" s="25">
        <f t="shared" si="4"/>
        <v>32589.97</v>
      </c>
      <c r="J152" s="26">
        <f t="shared" si="5"/>
        <v>32528.030000000002</v>
      </c>
    </row>
    <row r="153" spans="2:10" x14ac:dyDescent="0.35">
      <c r="B153" s="7">
        <v>40393</v>
      </c>
      <c r="C153" s="8">
        <v>32808.81</v>
      </c>
      <c r="D153" s="8">
        <v>32862.06</v>
      </c>
      <c r="E153" s="8">
        <v>32613.65</v>
      </c>
      <c r="F153" s="8">
        <v>32768.080000000002</v>
      </c>
      <c r="G153" s="9">
        <v>143955600</v>
      </c>
      <c r="H153" s="6">
        <v>32768.080000000002</v>
      </c>
      <c r="I153" s="25">
        <f t="shared" si="4"/>
        <v>32604.523999999998</v>
      </c>
      <c r="J153" s="26">
        <f t="shared" si="5"/>
        <v>32616.05777777778</v>
      </c>
    </row>
    <row r="154" spans="2:10" x14ac:dyDescent="0.35">
      <c r="B154" s="7">
        <v>40394</v>
      </c>
      <c r="C154" s="8">
        <v>32767.22</v>
      </c>
      <c r="D154" s="8">
        <v>32975.68</v>
      </c>
      <c r="E154" s="8">
        <v>32749.11</v>
      </c>
      <c r="F154" s="8">
        <v>32900.480000000003</v>
      </c>
      <c r="G154" s="9">
        <v>144999700</v>
      </c>
      <c r="H154" s="6">
        <v>32900.480000000003</v>
      </c>
      <c r="I154" s="25">
        <f t="shared" si="4"/>
        <v>32651.508000000002</v>
      </c>
      <c r="J154" s="26">
        <f t="shared" si="5"/>
        <v>32689.289999999997</v>
      </c>
    </row>
    <row r="155" spans="2:10" x14ac:dyDescent="0.35">
      <c r="B155" s="7">
        <v>40395</v>
      </c>
      <c r="C155" s="8">
        <v>32900.19</v>
      </c>
      <c r="D155" s="8">
        <v>32961.919999999998</v>
      </c>
      <c r="E155" s="8">
        <v>32793.64</v>
      </c>
      <c r="F155" s="8">
        <v>32907.19</v>
      </c>
      <c r="G155" s="9">
        <v>132091400</v>
      </c>
      <c r="H155" s="6">
        <v>32907.19</v>
      </c>
      <c r="I155" s="25">
        <f t="shared" si="4"/>
        <v>32740.202000000001</v>
      </c>
      <c r="J155" s="26">
        <f t="shared" si="5"/>
        <v>32709.258888888886</v>
      </c>
    </row>
    <row r="156" spans="2:10" x14ac:dyDescent="0.35">
      <c r="B156" s="7">
        <v>40396</v>
      </c>
      <c r="C156" s="8">
        <v>32900.480000000003</v>
      </c>
      <c r="D156" s="8">
        <v>32956.620000000003</v>
      </c>
      <c r="E156" s="8">
        <v>32753.3</v>
      </c>
      <c r="F156" s="8">
        <v>32917.919999999998</v>
      </c>
      <c r="G156" s="9">
        <v>129098200</v>
      </c>
      <c r="H156" s="6">
        <v>32917.919999999998</v>
      </c>
      <c r="I156" s="25">
        <f t="shared" si="4"/>
        <v>32862.038</v>
      </c>
      <c r="J156" s="26">
        <f t="shared" si="5"/>
        <v>32720.498888888887</v>
      </c>
    </row>
    <row r="157" spans="2:10" x14ac:dyDescent="0.35">
      <c r="B157" s="7">
        <v>40399</v>
      </c>
      <c r="C157" s="8">
        <v>32918.36</v>
      </c>
      <c r="D157" s="8">
        <v>33022.089999999997</v>
      </c>
      <c r="E157" s="8">
        <v>32802.51</v>
      </c>
      <c r="F157" s="8">
        <v>32837.57</v>
      </c>
      <c r="G157" s="9">
        <v>101037500</v>
      </c>
      <c r="H157" s="6">
        <v>32837.57</v>
      </c>
      <c r="I157" s="25">
        <f t="shared" si="4"/>
        <v>32866.248</v>
      </c>
      <c r="J157" s="26">
        <f t="shared" si="5"/>
        <v>32715.94666666667</v>
      </c>
    </row>
    <row r="158" spans="2:10" x14ac:dyDescent="0.35">
      <c r="B158" s="7">
        <v>40400</v>
      </c>
      <c r="C158" s="8">
        <v>32837.32</v>
      </c>
      <c r="D158" s="8">
        <v>32837.32</v>
      </c>
      <c r="E158" s="8">
        <v>32518.7</v>
      </c>
      <c r="F158" s="8">
        <v>32685.52</v>
      </c>
      <c r="G158" s="9">
        <v>149397800</v>
      </c>
      <c r="H158" s="6">
        <v>32685.52</v>
      </c>
      <c r="I158" s="25">
        <f t="shared" si="4"/>
        <v>32849.735999999997</v>
      </c>
      <c r="J158" s="26">
        <f t="shared" si="5"/>
        <v>32731.753333333338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61"/>
  <sheetViews>
    <sheetView showGridLines="0" tabSelected="1" zoomScale="85" zoomScaleNormal="85" workbookViewId="0">
      <selection activeCell="Q25" sqref="Q25"/>
    </sheetView>
  </sheetViews>
  <sheetFormatPr defaultColWidth="10.90625" defaultRowHeight="14.5" x14ac:dyDescent="0.35"/>
  <cols>
    <col min="1" max="1" width="3.1796875" customWidth="1"/>
    <col min="2" max="2" width="3.81640625" customWidth="1"/>
    <col min="4" max="8" width="0" hidden="1" customWidth="1"/>
    <col min="13" max="13" width="13.7265625" customWidth="1"/>
  </cols>
  <sheetData>
    <row r="1" spans="2:17" x14ac:dyDescent="0.35">
      <c r="C1" s="44" t="s">
        <v>25</v>
      </c>
    </row>
    <row r="2" spans="2:17" x14ac:dyDescent="0.35">
      <c r="C2" s="44" t="s">
        <v>26</v>
      </c>
    </row>
    <row r="3" spans="2:17" x14ac:dyDescent="0.35">
      <c r="C3" s="45" t="s">
        <v>27</v>
      </c>
    </row>
    <row r="4" spans="2:17" x14ac:dyDescent="0.35">
      <c r="C4" s="13" t="s">
        <v>24</v>
      </c>
      <c r="E4" s="12"/>
      <c r="F4" s="12"/>
      <c r="G4" s="12"/>
      <c r="H4" s="12"/>
      <c r="I4" s="12"/>
      <c r="J4" s="12"/>
      <c r="K4" s="23"/>
      <c r="L4" s="23"/>
      <c r="M4" s="23"/>
      <c r="N4" s="12"/>
      <c r="O4" s="12"/>
      <c r="P4" s="12"/>
    </row>
    <row r="5" spans="2:17" x14ac:dyDescent="0.35">
      <c r="C5" s="12"/>
      <c r="D5" s="13"/>
      <c r="E5" s="12"/>
      <c r="F5" s="12"/>
      <c r="G5" s="12"/>
      <c r="H5" s="12"/>
      <c r="I5" s="12"/>
      <c r="J5" s="12"/>
      <c r="K5" s="21" t="s">
        <v>10</v>
      </c>
      <c r="L5" s="22">
        <v>0.3</v>
      </c>
      <c r="M5" s="23"/>
      <c r="P5" s="12"/>
    </row>
    <row r="6" spans="2:17" ht="15" thickBot="1" x14ac:dyDescent="0.4"/>
    <row r="7" spans="2:17" ht="15" thickBot="1" x14ac:dyDescent="0.4">
      <c r="J7" s="40">
        <v>0.3</v>
      </c>
    </row>
    <row r="8" spans="2:17" ht="21.5" thickBot="1" x14ac:dyDescent="0.4">
      <c r="B8" s="20" t="s">
        <v>28</v>
      </c>
      <c r="C8" s="20" t="s">
        <v>1</v>
      </c>
      <c r="D8" s="20" t="s">
        <v>2</v>
      </c>
      <c r="E8" s="20" t="s">
        <v>3</v>
      </c>
      <c r="F8" s="20" t="s">
        <v>4</v>
      </c>
      <c r="G8" s="20" t="s">
        <v>5</v>
      </c>
      <c r="H8" s="41" t="s">
        <v>6</v>
      </c>
      <c r="I8" s="43" t="s">
        <v>7</v>
      </c>
      <c r="J8" s="42" t="s">
        <v>11</v>
      </c>
      <c r="K8" s="39" t="s">
        <v>21</v>
      </c>
      <c r="L8" s="39" t="s">
        <v>22</v>
      </c>
      <c r="M8" s="39" t="s">
        <v>23</v>
      </c>
      <c r="N8" s="12"/>
      <c r="O8" s="12"/>
      <c r="P8" s="12"/>
    </row>
    <row r="9" spans="2:17" x14ac:dyDescent="0.35">
      <c r="B9">
        <v>1</v>
      </c>
      <c r="C9" s="14">
        <v>40182</v>
      </c>
      <c r="D9" s="16">
        <v>32120.74</v>
      </c>
      <c r="E9" s="16">
        <v>32758.53</v>
      </c>
      <c r="F9" s="16">
        <v>32120.74</v>
      </c>
      <c r="G9" s="16">
        <v>32758.53</v>
      </c>
      <c r="H9" s="17">
        <v>136257800</v>
      </c>
      <c r="I9" s="18">
        <v>32758.53</v>
      </c>
      <c r="J9" s="19">
        <f>I9</f>
        <v>32758.53</v>
      </c>
      <c r="K9" s="19">
        <f>(I9-J9)^2</f>
        <v>0</v>
      </c>
      <c r="L9" s="19">
        <f>ABS(I9-J9)</f>
        <v>0</v>
      </c>
      <c r="M9" s="19">
        <f>L9/I9</f>
        <v>0</v>
      </c>
      <c r="N9" s="12"/>
      <c r="O9" s="15"/>
      <c r="P9" s="15"/>
    </row>
    <row r="10" spans="2:17" x14ac:dyDescent="0.35">
      <c r="B10">
        <v>2</v>
      </c>
      <c r="C10" s="14">
        <v>40183</v>
      </c>
      <c r="D10" s="16">
        <v>32729.3</v>
      </c>
      <c r="E10" s="16">
        <v>33073.71</v>
      </c>
      <c r="F10" s="16">
        <v>32628.240000000002</v>
      </c>
      <c r="G10" s="16">
        <v>32732.76</v>
      </c>
      <c r="H10" s="17">
        <v>165541900</v>
      </c>
      <c r="I10" s="18">
        <v>32732.76</v>
      </c>
      <c r="J10" s="19">
        <f>$J$7*I9+(1-$J$7)*J9</f>
        <v>32758.53</v>
      </c>
      <c r="K10" s="19">
        <f t="shared" ref="K10:K73" si="0">(I10-J10)^2</f>
        <v>664.0929000000225</v>
      </c>
      <c r="L10" s="19">
        <f t="shared" ref="L10:L73" si="1">ABS(I10-J10)</f>
        <v>25.770000000000437</v>
      </c>
      <c r="M10" s="19">
        <f t="shared" ref="M10:M73" si="2">L10/I10</f>
        <v>7.8728466527113621E-4</v>
      </c>
    </row>
    <row r="11" spans="2:17" x14ac:dyDescent="0.35">
      <c r="B11">
        <v>3</v>
      </c>
      <c r="C11" s="14">
        <v>40184</v>
      </c>
      <c r="D11" s="16">
        <v>32730.42</v>
      </c>
      <c r="E11" s="16">
        <v>32922.120000000003</v>
      </c>
      <c r="F11" s="16">
        <v>32639.439999999999</v>
      </c>
      <c r="G11" s="16">
        <v>32830.160000000003</v>
      </c>
      <c r="H11" s="17">
        <v>126000100</v>
      </c>
      <c r="I11" s="18">
        <v>32830.160000000003</v>
      </c>
      <c r="J11" s="19">
        <f t="shared" ref="J11:J74" si="3">$J$7*I10+(1-$J$7)*J10</f>
        <v>32750.798999999999</v>
      </c>
      <c r="K11" s="19">
        <f t="shared" si="0"/>
        <v>6298.1683210007022</v>
      </c>
      <c r="L11" s="19">
        <f t="shared" si="1"/>
        <v>79.361000000004424</v>
      </c>
      <c r="M11" s="19">
        <f>L11/I11</f>
        <v>2.4173199277738645E-3</v>
      </c>
    </row>
    <row r="12" spans="2:17" x14ac:dyDescent="0.35">
      <c r="B12">
        <v>4</v>
      </c>
      <c r="C12" s="14">
        <v>40185</v>
      </c>
      <c r="D12" s="16">
        <v>32830.22</v>
      </c>
      <c r="E12" s="16">
        <v>33069.78</v>
      </c>
      <c r="F12" s="16">
        <v>32670.98</v>
      </c>
      <c r="G12" s="16">
        <v>33064.57</v>
      </c>
      <c r="H12" s="17">
        <v>123563200</v>
      </c>
      <c r="I12" s="18">
        <v>33064.57</v>
      </c>
      <c r="J12" s="19">
        <f t="shared" si="3"/>
        <v>32774.607299999996</v>
      </c>
      <c r="K12" s="19">
        <f t="shared" si="0"/>
        <v>84078.367391292137</v>
      </c>
      <c r="L12" s="19">
        <f t="shared" si="1"/>
        <v>289.96270000000368</v>
      </c>
      <c r="M12" s="19">
        <f t="shared" si="2"/>
        <v>8.7695893217423874E-3</v>
      </c>
    </row>
    <row r="13" spans="2:17" x14ac:dyDescent="0.35">
      <c r="B13">
        <v>5</v>
      </c>
      <c r="C13" s="14">
        <v>40186</v>
      </c>
      <c r="D13" s="16">
        <v>33067.57</v>
      </c>
      <c r="E13" s="16">
        <v>33080.050000000003</v>
      </c>
      <c r="F13" s="16">
        <v>32779.660000000003</v>
      </c>
      <c r="G13" s="16">
        <v>32892.04</v>
      </c>
      <c r="H13" s="17">
        <v>109516900</v>
      </c>
      <c r="I13" s="18">
        <v>32892.04</v>
      </c>
      <c r="J13" s="19">
        <f t="shared" si="3"/>
        <v>32861.596109999999</v>
      </c>
      <c r="K13" s="19">
        <f t="shared" si="0"/>
        <v>926.83043833223905</v>
      </c>
      <c r="L13" s="19">
        <f t="shared" si="1"/>
        <v>30.443890000002284</v>
      </c>
      <c r="M13" s="19">
        <f t="shared" si="2"/>
        <v>9.2557013794225844E-4</v>
      </c>
    </row>
    <row r="14" spans="2:17" x14ac:dyDescent="0.35">
      <c r="B14">
        <v>6</v>
      </c>
      <c r="C14" s="14">
        <v>40189</v>
      </c>
      <c r="D14" s="16">
        <v>32892.11</v>
      </c>
      <c r="E14" s="16">
        <v>33047.230000000003</v>
      </c>
      <c r="F14" s="16">
        <v>32711.040000000001</v>
      </c>
      <c r="G14" s="16">
        <v>32935.379999999997</v>
      </c>
      <c r="H14" s="17">
        <v>150332200</v>
      </c>
      <c r="I14" s="18">
        <v>32935.379999999997</v>
      </c>
      <c r="J14" s="19">
        <f t="shared" si="3"/>
        <v>32870.729276999999</v>
      </c>
      <c r="K14" s="19">
        <f t="shared" si="0"/>
        <v>4179.715984422578</v>
      </c>
      <c r="L14" s="19">
        <f t="shared" si="1"/>
        <v>64.650722999998834</v>
      </c>
      <c r="M14" s="19">
        <f t="shared" si="2"/>
        <v>1.9629566441923198E-3</v>
      </c>
    </row>
    <row r="15" spans="2:17" ht="15" thickBot="1" x14ac:dyDescent="0.4">
      <c r="B15">
        <v>7</v>
      </c>
      <c r="C15" s="14">
        <v>40190</v>
      </c>
      <c r="D15" s="16">
        <v>32950.339999999997</v>
      </c>
      <c r="E15" s="16">
        <v>32976.61</v>
      </c>
      <c r="F15" s="16">
        <v>32719.62</v>
      </c>
      <c r="G15" s="16">
        <v>32792.660000000003</v>
      </c>
      <c r="H15" s="17">
        <v>139205800</v>
      </c>
      <c r="I15" s="18">
        <v>32792.660000000003</v>
      </c>
      <c r="J15" s="19">
        <f t="shared" si="3"/>
        <v>32890.124493899995</v>
      </c>
      <c r="K15" s="19">
        <f t="shared" si="0"/>
        <v>9499.3275711815368</v>
      </c>
      <c r="L15" s="19">
        <f t="shared" si="1"/>
        <v>97.464493899991794</v>
      </c>
      <c r="M15" s="19">
        <f t="shared" si="2"/>
        <v>2.972143580300951E-3</v>
      </c>
    </row>
    <row r="16" spans="2:17" ht="15" thickBot="1" x14ac:dyDescent="0.4">
      <c r="B16">
        <v>8</v>
      </c>
      <c r="C16" s="14">
        <v>40191</v>
      </c>
      <c r="D16" s="16">
        <v>32792.870000000003</v>
      </c>
      <c r="E16" s="16">
        <v>32929.32</v>
      </c>
      <c r="F16" s="16">
        <v>32607.94</v>
      </c>
      <c r="G16" s="16">
        <v>32836.080000000002</v>
      </c>
      <c r="H16" s="17">
        <v>143683200</v>
      </c>
      <c r="I16" s="18">
        <v>32836.080000000002</v>
      </c>
      <c r="J16" s="19">
        <f t="shared" si="3"/>
        <v>32860.885145729997</v>
      </c>
      <c r="K16" s="19">
        <f t="shared" si="0"/>
        <v>615.29525468630277</v>
      </c>
      <c r="L16" s="19">
        <f t="shared" si="1"/>
        <v>24.805145729995274</v>
      </c>
      <c r="M16" s="19">
        <f t="shared" si="2"/>
        <v>7.5542347716278169E-4</v>
      </c>
      <c r="Q16" s="38">
        <f>SQRT(SUM(K9:K161)/(COUNTA(B9:B161)-1))</f>
        <v>452.56284807452829</v>
      </c>
    </row>
    <row r="17" spans="2:17" x14ac:dyDescent="0.35">
      <c r="B17">
        <v>9</v>
      </c>
      <c r="C17" s="14">
        <v>40192</v>
      </c>
      <c r="D17" s="16">
        <v>32843.56</v>
      </c>
      <c r="E17" s="16">
        <v>32847.93</v>
      </c>
      <c r="F17" s="16">
        <v>32429.67</v>
      </c>
      <c r="G17" s="16">
        <v>32729.58</v>
      </c>
      <c r="H17" s="17">
        <v>447963200</v>
      </c>
      <c r="I17" s="18">
        <v>32729.58</v>
      </c>
      <c r="J17" s="19">
        <f t="shared" si="3"/>
        <v>32853.443602011001</v>
      </c>
      <c r="K17" s="19">
        <f t="shared" si="0"/>
        <v>15342.191903139124</v>
      </c>
      <c r="L17" s="19">
        <f t="shared" si="1"/>
        <v>123.86360201099887</v>
      </c>
      <c r="M17" s="19">
        <f t="shared" si="2"/>
        <v>3.7844543685253179E-3</v>
      </c>
    </row>
    <row r="18" spans="2:17" x14ac:dyDescent="0.35">
      <c r="B18">
        <v>10</v>
      </c>
      <c r="C18" s="14">
        <v>40193</v>
      </c>
      <c r="D18" s="16">
        <v>32725.41</v>
      </c>
      <c r="E18" s="16">
        <v>32728.41</v>
      </c>
      <c r="F18" s="16">
        <v>32262.1</v>
      </c>
      <c r="G18" s="16">
        <v>32262.3</v>
      </c>
      <c r="H18" s="17">
        <v>318270300</v>
      </c>
      <c r="I18" s="18">
        <v>32262.3</v>
      </c>
      <c r="J18" s="19">
        <f t="shared" si="3"/>
        <v>32816.284521407695</v>
      </c>
      <c r="K18" s="19">
        <f t="shared" si="0"/>
        <v>306898.84995931381</v>
      </c>
      <c r="L18" s="19">
        <f t="shared" si="1"/>
        <v>553.98452140769587</v>
      </c>
      <c r="M18" s="19">
        <f t="shared" si="2"/>
        <v>1.7171265576468382E-2</v>
      </c>
    </row>
    <row r="19" spans="2:17" x14ac:dyDescent="0.35">
      <c r="B19">
        <v>11</v>
      </c>
      <c r="C19" s="14">
        <v>40196</v>
      </c>
      <c r="D19" s="16">
        <v>32262.53</v>
      </c>
      <c r="E19" s="16">
        <v>32491.48</v>
      </c>
      <c r="F19" s="16">
        <v>32262.53</v>
      </c>
      <c r="G19" s="16">
        <v>32482.73</v>
      </c>
      <c r="H19" s="17">
        <v>32108200</v>
      </c>
      <c r="I19" s="18">
        <v>32482.73</v>
      </c>
      <c r="J19" s="19">
        <f t="shared" si="3"/>
        <v>32650.089164985384</v>
      </c>
      <c r="K19" s="19">
        <f t="shared" si="0"/>
        <v>28009.090104605071</v>
      </c>
      <c r="L19" s="19">
        <f t="shared" si="1"/>
        <v>167.35916498538427</v>
      </c>
      <c r="M19" s="19">
        <f t="shared" si="2"/>
        <v>5.1522505954821E-3</v>
      </c>
    </row>
    <row r="20" spans="2:17" ht="15" thickBot="1" x14ac:dyDescent="0.4">
      <c r="B20">
        <v>12</v>
      </c>
      <c r="C20" s="14">
        <v>40197</v>
      </c>
      <c r="D20" s="16">
        <v>32493.360000000001</v>
      </c>
      <c r="E20" s="16">
        <v>32618.01</v>
      </c>
      <c r="F20" s="16">
        <v>32367.86</v>
      </c>
      <c r="G20" s="16">
        <v>32473.05</v>
      </c>
      <c r="H20" s="17">
        <v>213255300</v>
      </c>
      <c r="I20" s="18">
        <v>32473.05</v>
      </c>
      <c r="J20" s="19">
        <f t="shared" si="3"/>
        <v>32599.881415489766</v>
      </c>
      <c r="K20" s="19">
        <f t="shared" si="0"/>
        <v>16086.207955137932</v>
      </c>
      <c r="L20" s="19">
        <f t="shared" si="1"/>
        <v>126.8314154897671</v>
      </c>
      <c r="M20" s="19">
        <f t="shared" si="2"/>
        <v>3.9057438549741125E-3</v>
      </c>
    </row>
    <row r="21" spans="2:17" ht="15" thickBot="1" x14ac:dyDescent="0.4">
      <c r="B21">
        <v>13</v>
      </c>
      <c r="C21" s="14">
        <v>40198</v>
      </c>
      <c r="D21" s="16">
        <v>32466.04</v>
      </c>
      <c r="E21" s="16">
        <v>32466.04</v>
      </c>
      <c r="F21" s="16">
        <v>31946.77</v>
      </c>
      <c r="G21" s="16">
        <v>32025.34</v>
      </c>
      <c r="H21" s="17">
        <v>215329000</v>
      </c>
      <c r="I21" s="18">
        <v>32025.34</v>
      </c>
      <c r="J21" s="19">
        <f t="shared" si="3"/>
        <v>32561.831990842831</v>
      </c>
      <c r="K21" s="19">
        <f t="shared" si="0"/>
        <v>287823.65623850428</v>
      </c>
      <c r="L21" s="19">
        <f t="shared" si="1"/>
        <v>536.491990842831</v>
      </c>
      <c r="M21" s="19">
        <f t="shared" si="2"/>
        <v>1.6752109137415278E-2</v>
      </c>
      <c r="Q21" s="37">
        <f>AVERAGE(L9:L161)</f>
        <v>344.17120659790294</v>
      </c>
    </row>
    <row r="22" spans="2:17" x14ac:dyDescent="0.35">
      <c r="B22">
        <v>14</v>
      </c>
      <c r="C22" s="14">
        <v>40199</v>
      </c>
      <c r="D22" s="16">
        <v>32033.85</v>
      </c>
      <c r="E22" s="16">
        <v>32151.8</v>
      </c>
      <c r="F22" s="16">
        <v>31181.72</v>
      </c>
      <c r="G22" s="16">
        <v>31205.3</v>
      </c>
      <c r="H22" s="17">
        <v>243330800</v>
      </c>
      <c r="I22" s="18">
        <v>31205.3</v>
      </c>
      <c r="J22" s="19">
        <f t="shared" si="3"/>
        <v>32400.884393589979</v>
      </c>
      <c r="K22" s="19">
        <f t="shared" si="0"/>
        <v>1429422.0421959185</v>
      </c>
      <c r="L22" s="19">
        <f t="shared" si="1"/>
        <v>1195.5843935899793</v>
      </c>
      <c r="M22" s="19">
        <f t="shared" si="2"/>
        <v>3.8313504231331834E-2</v>
      </c>
    </row>
    <row r="23" spans="2:17" x14ac:dyDescent="0.35">
      <c r="B23">
        <v>15</v>
      </c>
      <c r="C23" s="14">
        <v>40200</v>
      </c>
      <c r="D23" s="16">
        <v>31203.1</v>
      </c>
      <c r="E23" s="16">
        <v>31212.55</v>
      </c>
      <c r="F23" s="16">
        <v>30612.06</v>
      </c>
      <c r="G23" s="16">
        <v>30830.91</v>
      </c>
      <c r="H23" s="17">
        <v>210227600</v>
      </c>
      <c r="I23" s="18">
        <v>30830.91</v>
      </c>
      <c r="J23" s="19">
        <f t="shared" si="3"/>
        <v>32042.209075512983</v>
      </c>
      <c r="K23" s="19">
        <f t="shared" si="0"/>
        <v>1467245.4503386077</v>
      </c>
      <c r="L23" s="19">
        <f t="shared" si="1"/>
        <v>1211.2990755129831</v>
      </c>
      <c r="M23" s="19">
        <f t="shared" si="2"/>
        <v>3.9288463282886661E-2</v>
      </c>
    </row>
    <row r="24" spans="2:17" ht="15" thickBot="1" x14ac:dyDescent="0.4">
      <c r="B24">
        <v>16</v>
      </c>
      <c r="C24" s="14">
        <v>40203</v>
      </c>
      <c r="D24" s="16">
        <v>30831.4</v>
      </c>
      <c r="E24" s="16">
        <v>31080.98</v>
      </c>
      <c r="F24" s="16">
        <v>30465.06</v>
      </c>
      <c r="G24" s="16">
        <v>30465.06</v>
      </c>
      <c r="H24" s="17">
        <v>196961600</v>
      </c>
      <c r="I24" s="18">
        <v>30465.06</v>
      </c>
      <c r="J24" s="19">
        <f t="shared" si="3"/>
        <v>31678.819352859085</v>
      </c>
      <c r="K24" s="19">
        <f t="shared" si="0"/>
        <v>1473211.7666529028</v>
      </c>
      <c r="L24" s="19">
        <f t="shared" si="1"/>
        <v>1213.7593528590842</v>
      </c>
      <c r="M24" s="19">
        <f t="shared" si="2"/>
        <v>3.9841029456665573E-2</v>
      </c>
    </row>
    <row r="25" spans="2:17" ht="15" thickBot="1" x14ac:dyDescent="0.4">
      <c r="B25">
        <v>17</v>
      </c>
      <c r="C25" s="14">
        <v>40204</v>
      </c>
      <c r="D25" s="16">
        <v>30461.86</v>
      </c>
      <c r="E25" s="16">
        <v>30764.76</v>
      </c>
      <c r="F25" s="16">
        <v>30209.09</v>
      </c>
      <c r="G25" s="16">
        <v>30651.56</v>
      </c>
      <c r="H25" s="17">
        <v>183139500</v>
      </c>
      <c r="I25" s="18">
        <v>30651.56</v>
      </c>
      <c r="J25" s="19">
        <f t="shared" si="3"/>
        <v>31314.691547001359</v>
      </c>
      <c r="K25" s="19">
        <f t="shared" si="0"/>
        <v>439743.44862841407</v>
      </c>
      <c r="L25" s="19">
        <f t="shared" si="1"/>
        <v>663.13154700135783</v>
      </c>
      <c r="M25" s="19">
        <f t="shared" si="2"/>
        <v>2.1634512142330042E-2</v>
      </c>
      <c r="Q25" s="46">
        <f>AVERAGE(M9:M161)</f>
        <v>1.0765990841676789E-2</v>
      </c>
    </row>
    <row r="26" spans="2:17" x14ac:dyDescent="0.35">
      <c r="B26">
        <v>18</v>
      </c>
      <c r="C26" s="14">
        <v>40205</v>
      </c>
      <c r="D26" s="16">
        <v>30629.79</v>
      </c>
      <c r="E26" s="16">
        <v>30677.040000000001</v>
      </c>
      <c r="F26" s="16">
        <v>30082.77</v>
      </c>
      <c r="G26" s="16">
        <v>30610.83</v>
      </c>
      <c r="H26" s="17">
        <v>306309200</v>
      </c>
      <c r="I26" s="18">
        <v>30610.83</v>
      </c>
      <c r="J26" s="19">
        <f t="shared" si="3"/>
        <v>31115.752082900952</v>
      </c>
      <c r="K26" s="19">
        <f t="shared" si="0"/>
        <v>254946.30980103387</v>
      </c>
      <c r="L26" s="19">
        <f t="shared" si="1"/>
        <v>504.92208290095004</v>
      </c>
      <c r="M26" s="19">
        <f t="shared" si="2"/>
        <v>1.6494883768292137E-2</v>
      </c>
    </row>
    <row r="27" spans="2:17" x14ac:dyDescent="0.35">
      <c r="B27">
        <v>19</v>
      </c>
      <c r="C27" s="14">
        <v>40206</v>
      </c>
      <c r="D27" s="16">
        <v>30620.59</v>
      </c>
      <c r="E27" s="16">
        <v>30926.05</v>
      </c>
      <c r="F27" s="16">
        <v>30334.67</v>
      </c>
      <c r="G27" s="16">
        <v>30811.35</v>
      </c>
      <c r="H27" s="17">
        <v>202374700</v>
      </c>
      <c r="I27" s="18">
        <v>30811.35</v>
      </c>
      <c r="J27" s="19">
        <f t="shared" si="3"/>
        <v>30964.275458030665</v>
      </c>
      <c r="K27" s="19">
        <f t="shared" si="0"/>
        <v>23386.195713889003</v>
      </c>
      <c r="L27" s="19">
        <f t="shared" si="1"/>
        <v>152.92545803066605</v>
      </c>
      <c r="M27" s="19">
        <f t="shared" si="2"/>
        <v>4.9632832716082244E-3</v>
      </c>
    </row>
    <row r="28" spans="2:17" x14ac:dyDescent="0.35">
      <c r="B28">
        <v>20</v>
      </c>
      <c r="C28" s="14">
        <v>40207</v>
      </c>
      <c r="D28" s="16">
        <v>30811.47</v>
      </c>
      <c r="E28" s="16">
        <v>31002.79</v>
      </c>
      <c r="F28" s="16">
        <v>30343.05</v>
      </c>
      <c r="G28" s="16">
        <v>30391.61</v>
      </c>
      <c r="H28" s="17">
        <v>241668900</v>
      </c>
      <c r="I28" s="18">
        <v>30391.61</v>
      </c>
      <c r="J28" s="19">
        <f t="shared" si="3"/>
        <v>30918.397820621463</v>
      </c>
      <c r="K28" s="19">
        <f t="shared" si="0"/>
        <v>277505.40795511042</v>
      </c>
      <c r="L28" s="19">
        <f t="shared" si="1"/>
        <v>526.78782062146274</v>
      </c>
      <c r="M28" s="19">
        <f t="shared" si="2"/>
        <v>1.7333330502117616E-2</v>
      </c>
      <c r="N28" s="12"/>
      <c r="O28" s="15"/>
      <c r="P28" s="15"/>
    </row>
    <row r="29" spans="2:17" x14ac:dyDescent="0.35">
      <c r="B29">
        <v>21</v>
      </c>
      <c r="C29" s="14">
        <v>40211</v>
      </c>
      <c r="D29" s="16">
        <v>30416.639999999999</v>
      </c>
      <c r="E29" s="16">
        <v>30922.03</v>
      </c>
      <c r="F29" s="16">
        <v>30416.639999999999</v>
      </c>
      <c r="G29" s="16">
        <v>30876.65</v>
      </c>
      <c r="H29" s="17">
        <v>183848300</v>
      </c>
      <c r="I29" s="18">
        <v>30876.65</v>
      </c>
      <c r="J29" s="19">
        <f t="shared" si="3"/>
        <v>30760.361474435023</v>
      </c>
      <c r="K29" s="19">
        <f t="shared" si="0"/>
        <v>13523.021178076553</v>
      </c>
      <c r="L29" s="19">
        <f t="shared" si="1"/>
        <v>116.28852556497804</v>
      </c>
      <c r="M29" s="19">
        <f t="shared" si="2"/>
        <v>3.7662287056716981E-3</v>
      </c>
      <c r="N29" s="12"/>
      <c r="O29" s="12"/>
      <c r="P29" s="12"/>
    </row>
    <row r="30" spans="2:17" x14ac:dyDescent="0.35">
      <c r="B30">
        <v>22</v>
      </c>
      <c r="C30" s="14">
        <v>40212</v>
      </c>
      <c r="D30" s="16">
        <v>30869.99</v>
      </c>
      <c r="E30" s="16">
        <v>31396.9</v>
      </c>
      <c r="F30" s="16">
        <v>30763.64</v>
      </c>
      <c r="G30" s="16">
        <v>31287.040000000001</v>
      </c>
      <c r="H30" s="17">
        <v>212362200</v>
      </c>
      <c r="I30" s="18">
        <v>31287.040000000001</v>
      </c>
      <c r="J30" s="19">
        <f t="shared" si="3"/>
        <v>30795.248032104515</v>
      </c>
      <c r="K30" s="19">
        <f t="shared" si="0"/>
        <v>241859.33968651461</v>
      </c>
      <c r="L30" s="19">
        <f t="shared" si="1"/>
        <v>491.79196789548587</v>
      </c>
      <c r="M30" s="19">
        <f t="shared" si="2"/>
        <v>1.5718711897817303E-2</v>
      </c>
      <c r="N30" s="12"/>
      <c r="O30" s="15"/>
      <c r="P30" s="15"/>
    </row>
    <row r="31" spans="2:17" x14ac:dyDescent="0.35">
      <c r="B31">
        <v>23</v>
      </c>
      <c r="C31" s="14">
        <v>40213</v>
      </c>
      <c r="D31" s="16">
        <v>31285.53</v>
      </c>
      <c r="E31" s="16">
        <v>31285.53</v>
      </c>
      <c r="F31" s="16">
        <v>30530.41</v>
      </c>
      <c r="G31" s="16">
        <v>30603.71</v>
      </c>
      <c r="H31" s="17">
        <v>182901900</v>
      </c>
      <c r="I31" s="18">
        <v>30603.71</v>
      </c>
      <c r="J31" s="19">
        <f t="shared" si="3"/>
        <v>30942.785622473159</v>
      </c>
      <c r="K31" s="19">
        <f t="shared" si="0"/>
        <v>114972.27775556056</v>
      </c>
      <c r="L31" s="19">
        <f t="shared" si="1"/>
        <v>339.07562247315946</v>
      </c>
      <c r="M31" s="19">
        <f t="shared" si="2"/>
        <v>1.1079559389144632E-2</v>
      </c>
      <c r="N31" s="12"/>
      <c r="O31" s="12"/>
      <c r="P31" s="12"/>
    </row>
    <row r="32" spans="2:17" x14ac:dyDescent="0.35">
      <c r="B32">
        <v>24</v>
      </c>
      <c r="C32" s="14">
        <v>40214</v>
      </c>
      <c r="D32" s="16">
        <v>30603.88</v>
      </c>
      <c r="E32" s="16">
        <v>30630.73</v>
      </c>
      <c r="F32" s="16">
        <v>29926.06</v>
      </c>
      <c r="G32" s="16">
        <v>30630.73</v>
      </c>
      <c r="H32" s="17">
        <v>202078000</v>
      </c>
      <c r="I32" s="18">
        <v>30630.73</v>
      </c>
      <c r="J32" s="19">
        <f t="shared" si="3"/>
        <v>30841.062935731206</v>
      </c>
      <c r="K32" s="19">
        <f t="shared" si="0"/>
        <v>44239.943853307974</v>
      </c>
      <c r="L32" s="19">
        <f t="shared" si="1"/>
        <v>210.33293573120682</v>
      </c>
      <c r="M32" s="19">
        <f t="shared" si="2"/>
        <v>6.8667294488641579E-3</v>
      </c>
      <c r="N32" s="12"/>
      <c r="O32" s="12"/>
      <c r="P32" s="12"/>
    </row>
    <row r="33" spans="2:16" x14ac:dyDescent="0.35">
      <c r="B33">
        <v>25</v>
      </c>
      <c r="C33" s="14">
        <v>40217</v>
      </c>
      <c r="D33" s="16">
        <v>30633.38</v>
      </c>
      <c r="E33" s="16">
        <v>30778.02</v>
      </c>
      <c r="F33" s="16">
        <v>30528.959999999999</v>
      </c>
      <c r="G33" s="16">
        <v>30649.439999999999</v>
      </c>
      <c r="H33" s="17">
        <v>147957200</v>
      </c>
      <c r="I33" s="18">
        <v>30649.439999999999</v>
      </c>
      <c r="J33" s="19">
        <f t="shared" si="3"/>
        <v>30777.963055011845</v>
      </c>
      <c r="K33" s="19">
        <f t="shared" si="0"/>
        <v>16518.175669578184</v>
      </c>
      <c r="L33" s="19">
        <f t="shared" si="1"/>
        <v>128.52305501184674</v>
      </c>
      <c r="M33" s="19">
        <f t="shared" si="2"/>
        <v>4.1933247397618603E-3</v>
      </c>
      <c r="N33" s="12"/>
      <c r="O33" s="12"/>
      <c r="P33" s="12"/>
    </row>
    <row r="34" spans="2:16" x14ac:dyDescent="0.35">
      <c r="B34">
        <v>26</v>
      </c>
      <c r="C34" s="14">
        <v>40218</v>
      </c>
      <c r="D34" s="16">
        <v>30649.55</v>
      </c>
      <c r="E34" s="16">
        <v>30998.18</v>
      </c>
      <c r="F34" s="16">
        <v>30649.55</v>
      </c>
      <c r="G34" s="16">
        <v>30818.48</v>
      </c>
      <c r="H34" s="17">
        <v>184952300</v>
      </c>
      <c r="I34" s="18">
        <v>30818.48</v>
      </c>
      <c r="J34" s="19">
        <f t="shared" si="3"/>
        <v>30739.40613850829</v>
      </c>
      <c r="K34" s="19">
        <f t="shared" si="0"/>
        <v>6252.675571210134</v>
      </c>
      <c r="L34" s="19">
        <f t="shared" si="1"/>
        <v>79.073861491709977</v>
      </c>
      <c r="M34" s="19">
        <f t="shared" si="2"/>
        <v>2.565793689101798E-3</v>
      </c>
      <c r="N34" s="12"/>
      <c r="O34" s="12"/>
      <c r="P34" s="12"/>
    </row>
    <row r="35" spans="2:16" x14ac:dyDescent="0.35">
      <c r="B35">
        <v>27</v>
      </c>
      <c r="C35" s="14">
        <v>40219</v>
      </c>
      <c r="D35" s="16">
        <v>30836.61</v>
      </c>
      <c r="E35" s="16">
        <v>30897.95</v>
      </c>
      <c r="F35" s="16">
        <v>30460.3</v>
      </c>
      <c r="G35" s="16">
        <v>30746.05</v>
      </c>
      <c r="H35" s="17">
        <v>157155400</v>
      </c>
      <c r="I35" s="18">
        <v>30746.05</v>
      </c>
      <c r="J35" s="19">
        <f t="shared" si="3"/>
        <v>30763.128296955801</v>
      </c>
      <c r="K35" s="19">
        <f t="shared" si="0"/>
        <v>291.66822691056325</v>
      </c>
      <c r="L35" s="19">
        <f t="shared" si="1"/>
        <v>17.078296955802216</v>
      </c>
      <c r="M35" s="19">
        <f t="shared" si="2"/>
        <v>5.5546312309393291E-4</v>
      </c>
      <c r="N35" s="12"/>
      <c r="O35" s="12"/>
      <c r="P35" s="12"/>
    </row>
    <row r="36" spans="2:16" x14ac:dyDescent="0.35">
      <c r="B36">
        <v>28</v>
      </c>
      <c r="C36" s="14">
        <v>40220</v>
      </c>
      <c r="D36" s="16">
        <v>30746.54</v>
      </c>
      <c r="E36" s="16">
        <v>30994.34</v>
      </c>
      <c r="F36" s="16">
        <v>30686.83</v>
      </c>
      <c r="G36" s="16">
        <v>30845.63</v>
      </c>
      <c r="H36" s="17">
        <v>144841900</v>
      </c>
      <c r="I36" s="18">
        <v>30845.63</v>
      </c>
      <c r="J36" s="19">
        <f t="shared" si="3"/>
        <v>30758.00480786906</v>
      </c>
      <c r="K36" s="19">
        <f t="shared" si="0"/>
        <v>7678.174295984375</v>
      </c>
      <c r="L36" s="19">
        <f t="shared" si="1"/>
        <v>87.625192130941286</v>
      </c>
      <c r="M36" s="19">
        <f t="shared" si="2"/>
        <v>2.8407651952948045E-3</v>
      </c>
    </row>
    <row r="37" spans="2:16" x14ac:dyDescent="0.35">
      <c r="B37">
        <v>29</v>
      </c>
      <c r="C37" s="14">
        <v>40221</v>
      </c>
      <c r="D37" s="16">
        <v>30845.75</v>
      </c>
      <c r="E37" s="16">
        <v>31005.74</v>
      </c>
      <c r="F37" s="16">
        <v>30641.040000000001</v>
      </c>
      <c r="G37" s="16">
        <v>31005.74</v>
      </c>
      <c r="H37" s="17">
        <v>125680300</v>
      </c>
      <c r="I37" s="18">
        <v>31005.74</v>
      </c>
      <c r="J37" s="19">
        <f t="shared" si="3"/>
        <v>30784.292365508343</v>
      </c>
      <c r="K37" s="19">
        <f t="shared" si="0"/>
        <v>49039.054821951133</v>
      </c>
      <c r="L37" s="19">
        <f t="shared" si="1"/>
        <v>221.44763449165839</v>
      </c>
      <c r="M37" s="19">
        <f t="shared" si="2"/>
        <v>7.142149630734773E-3</v>
      </c>
    </row>
    <row r="38" spans="2:16" x14ac:dyDescent="0.35">
      <c r="B38">
        <v>30</v>
      </c>
      <c r="C38" s="14">
        <v>40224</v>
      </c>
      <c r="D38" s="16">
        <v>31006.54</v>
      </c>
      <c r="E38" s="16">
        <v>31120.720000000001</v>
      </c>
      <c r="F38" s="16">
        <v>30896.11</v>
      </c>
      <c r="G38" s="16">
        <v>31038.32</v>
      </c>
      <c r="H38" s="17">
        <v>33729400</v>
      </c>
      <c r="I38" s="18">
        <v>31038.32</v>
      </c>
      <c r="J38" s="19">
        <f t="shared" si="3"/>
        <v>30850.72665585584</v>
      </c>
      <c r="K38" s="19">
        <f t="shared" si="0"/>
        <v>35191.262767189</v>
      </c>
      <c r="L38" s="19">
        <f t="shared" si="1"/>
        <v>187.59334414415935</v>
      </c>
      <c r="M38" s="19">
        <f t="shared" si="2"/>
        <v>6.043927124411352E-3</v>
      </c>
    </row>
    <row r="39" spans="2:16" x14ac:dyDescent="0.35">
      <c r="B39">
        <v>31</v>
      </c>
      <c r="C39" s="14">
        <v>40225</v>
      </c>
      <c r="D39" s="16">
        <v>31071.64</v>
      </c>
      <c r="E39" s="16">
        <v>31644.77</v>
      </c>
      <c r="F39" s="16">
        <v>31071.64</v>
      </c>
      <c r="G39" s="16">
        <v>31644.77</v>
      </c>
      <c r="H39" s="17">
        <v>167793000</v>
      </c>
      <c r="I39" s="18">
        <v>31644.77</v>
      </c>
      <c r="J39" s="19">
        <f t="shared" si="3"/>
        <v>30907.004659099086</v>
      </c>
      <c r="K39" s="19">
        <f t="shared" si="0"/>
        <v>544297.69823464251</v>
      </c>
      <c r="L39" s="19">
        <f t="shared" si="1"/>
        <v>737.76534090091445</v>
      </c>
      <c r="M39" s="19">
        <f t="shared" si="2"/>
        <v>2.3313973869960643E-2</v>
      </c>
    </row>
    <row r="40" spans="2:16" x14ac:dyDescent="0.35">
      <c r="B40">
        <v>32</v>
      </c>
      <c r="C40" s="14">
        <v>40226</v>
      </c>
      <c r="D40" s="16">
        <v>31644.91</v>
      </c>
      <c r="E40" s="16">
        <v>31892.12</v>
      </c>
      <c r="F40" s="16">
        <v>31641.19</v>
      </c>
      <c r="G40" s="16">
        <v>31892.12</v>
      </c>
      <c r="H40" s="17">
        <v>163983200</v>
      </c>
      <c r="I40" s="18">
        <v>31892.12</v>
      </c>
      <c r="J40" s="19">
        <f t="shared" si="3"/>
        <v>31128.33426136936</v>
      </c>
      <c r="K40" s="19">
        <f t="shared" si="0"/>
        <v>583368.65453555027</v>
      </c>
      <c r="L40" s="19">
        <f t="shared" si="1"/>
        <v>763.78573863063866</v>
      </c>
      <c r="M40" s="19">
        <f t="shared" si="2"/>
        <v>2.3949042541876762E-2</v>
      </c>
    </row>
    <row r="41" spans="2:16" x14ac:dyDescent="0.35">
      <c r="B41">
        <v>33</v>
      </c>
      <c r="C41" s="14">
        <v>40227</v>
      </c>
      <c r="D41" s="16">
        <v>31889.07</v>
      </c>
      <c r="E41" s="16">
        <v>32216.94</v>
      </c>
      <c r="F41" s="16">
        <v>31695.63</v>
      </c>
      <c r="G41" s="16">
        <v>32170.79</v>
      </c>
      <c r="H41" s="17">
        <v>193725100</v>
      </c>
      <c r="I41" s="18">
        <v>32170.79</v>
      </c>
      <c r="J41" s="19">
        <f t="shared" si="3"/>
        <v>31357.469982958548</v>
      </c>
      <c r="K41" s="19">
        <f t="shared" si="0"/>
        <v>661489.45012030937</v>
      </c>
      <c r="L41" s="19">
        <f t="shared" si="1"/>
        <v>813.32001704145296</v>
      </c>
      <c r="M41" s="19">
        <f t="shared" si="2"/>
        <v>2.5281319390709801E-2</v>
      </c>
    </row>
    <row r="42" spans="2:16" x14ac:dyDescent="0.35">
      <c r="B42">
        <v>34</v>
      </c>
      <c r="C42" s="14">
        <v>40228</v>
      </c>
      <c r="D42" s="16">
        <v>32160.22</v>
      </c>
      <c r="E42" s="16">
        <v>32283.14</v>
      </c>
      <c r="F42" s="16">
        <v>31890.73</v>
      </c>
      <c r="G42" s="16">
        <v>32172.11</v>
      </c>
      <c r="H42" s="17">
        <v>198987100</v>
      </c>
      <c r="I42" s="18">
        <v>32172.11</v>
      </c>
      <c r="J42" s="19">
        <f t="shared" si="3"/>
        <v>31601.465988070981</v>
      </c>
      <c r="K42" s="19">
        <f t="shared" si="0"/>
        <v>325634.58835044759</v>
      </c>
      <c r="L42" s="19">
        <f t="shared" si="1"/>
        <v>570.64401192902005</v>
      </c>
      <c r="M42" s="19">
        <f t="shared" si="2"/>
        <v>1.7737226806977226E-2</v>
      </c>
    </row>
    <row r="43" spans="2:16" x14ac:dyDescent="0.35">
      <c r="B43">
        <v>35</v>
      </c>
      <c r="C43" s="14">
        <v>40231</v>
      </c>
      <c r="D43" s="16">
        <v>32172.22</v>
      </c>
      <c r="E43" s="16">
        <v>32272.16</v>
      </c>
      <c r="F43" s="16">
        <v>32023.54</v>
      </c>
      <c r="G43" s="16">
        <v>32034.34</v>
      </c>
      <c r="H43" s="17">
        <v>183649600</v>
      </c>
      <c r="I43" s="18">
        <v>32034.34</v>
      </c>
      <c r="J43" s="19">
        <f t="shared" si="3"/>
        <v>31772.659191649684</v>
      </c>
      <c r="K43" s="19">
        <f t="shared" si="0"/>
        <v>68476.845458875076</v>
      </c>
      <c r="L43" s="19">
        <f t="shared" si="1"/>
        <v>261.68080835031651</v>
      </c>
      <c r="M43" s="19">
        <f t="shared" si="2"/>
        <v>8.1687591612724497E-3</v>
      </c>
    </row>
    <row r="44" spans="2:16" x14ac:dyDescent="0.35">
      <c r="B44">
        <v>36</v>
      </c>
      <c r="C44" s="14">
        <v>40232</v>
      </c>
      <c r="D44" s="16">
        <v>32020.95</v>
      </c>
      <c r="E44" s="16">
        <v>32020.95</v>
      </c>
      <c r="F44" s="16">
        <v>31598.06</v>
      </c>
      <c r="G44" s="16">
        <v>31850.240000000002</v>
      </c>
      <c r="H44" s="17">
        <v>156648200</v>
      </c>
      <c r="I44" s="18">
        <v>31850.240000000002</v>
      </c>
      <c r="J44" s="19">
        <f t="shared" si="3"/>
        <v>31851.163434154776</v>
      </c>
      <c r="K44" s="19">
        <f t="shared" si="0"/>
        <v>0.85273063820398565</v>
      </c>
      <c r="L44" s="19">
        <f t="shared" si="1"/>
        <v>0.92343415477444069</v>
      </c>
      <c r="M44" s="19">
        <f t="shared" si="2"/>
        <v>2.8993004598220945E-5</v>
      </c>
    </row>
    <row r="45" spans="2:16" x14ac:dyDescent="0.35">
      <c r="B45">
        <v>37</v>
      </c>
      <c r="C45" s="14">
        <v>40233</v>
      </c>
      <c r="D45" s="16">
        <v>31850.79</v>
      </c>
      <c r="E45" s="16">
        <v>31990.36</v>
      </c>
      <c r="F45" s="16">
        <v>31777.49</v>
      </c>
      <c r="G45" s="16">
        <v>31788.54</v>
      </c>
      <c r="H45" s="17">
        <v>141239700</v>
      </c>
      <c r="I45" s="18">
        <v>31788.54</v>
      </c>
      <c r="J45" s="19">
        <f t="shared" si="3"/>
        <v>31850.886403908342</v>
      </c>
      <c r="K45" s="19">
        <f t="shared" si="0"/>
        <v>3887.0740803019999</v>
      </c>
      <c r="L45" s="19">
        <f t="shared" si="1"/>
        <v>62.346403908341017</v>
      </c>
      <c r="M45" s="19">
        <f t="shared" si="2"/>
        <v>1.9612855421589359E-3</v>
      </c>
    </row>
    <row r="46" spans="2:16" x14ac:dyDescent="0.35">
      <c r="B46">
        <v>38</v>
      </c>
      <c r="C46" s="14">
        <v>40234</v>
      </c>
      <c r="D46" s="16">
        <v>31777.38</v>
      </c>
      <c r="E46" s="16">
        <v>31777.38</v>
      </c>
      <c r="F46" s="16">
        <v>31396.78</v>
      </c>
      <c r="G46" s="16">
        <v>31649.1</v>
      </c>
      <c r="H46" s="17">
        <v>124758900</v>
      </c>
      <c r="I46" s="18">
        <v>31649.1</v>
      </c>
      <c r="J46" s="19">
        <f t="shared" si="3"/>
        <v>31832.182482735836</v>
      </c>
      <c r="K46" s="19">
        <f t="shared" si="0"/>
        <v>33519.195484718199</v>
      </c>
      <c r="L46" s="19">
        <f t="shared" si="1"/>
        <v>183.0824827358374</v>
      </c>
      <c r="M46" s="19">
        <f t="shared" si="2"/>
        <v>5.7847611065034209E-3</v>
      </c>
    </row>
    <row r="47" spans="2:16" x14ac:dyDescent="0.35">
      <c r="B47">
        <v>39</v>
      </c>
      <c r="C47" s="14">
        <v>40235</v>
      </c>
      <c r="D47" s="16">
        <v>31682.98</v>
      </c>
      <c r="E47" s="16">
        <v>31866.43</v>
      </c>
      <c r="F47" s="16">
        <v>31548.400000000001</v>
      </c>
      <c r="G47" s="16">
        <v>31634.54</v>
      </c>
      <c r="H47" s="17">
        <v>190955900</v>
      </c>
      <c r="I47" s="18">
        <v>31634.54</v>
      </c>
      <c r="J47" s="19">
        <f t="shared" si="3"/>
        <v>31777.257737915083</v>
      </c>
      <c r="K47" s="19">
        <f t="shared" si="0"/>
        <v>20368.352715597939</v>
      </c>
      <c r="L47" s="19">
        <f t="shared" si="1"/>
        <v>142.71773791508167</v>
      </c>
      <c r="M47" s="19">
        <f t="shared" si="2"/>
        <v>4.5114529218721585E-3</v>
      </c>
    </row>
    <row r="48" spans="2:16" x14ac:dyDescent="0.35">
      <c r="B48">
        <v>40</v>
      </c>
      <c r="C48" s="14">
        <v>40238</v>
      </c>
      <c r="D48" s="16">
        <v>31637.89</v>
      </c>
      <c r="E48" s="16">
        <v>31888.3</v>
      </c>
      <c r="F48" s="16">
        <v>31637.89</v>
      </c>
      <c r="G48" s="16">
        <v>31765.14</v>
      </c>
      <c r="H48" s="17">
        <v>147752900</v>
      </c>
      <c r="I48" s="18">
        <v>31765.14</v>
      </c>
      <c r="J48" s="19">
        <f t="shared" si="3"/>
        <v>31734.442416540558</v>
      </c>
      <c r="K48" s="19">
        <f t="shared" si="0"/>
        <v>942.34163024936868</v>
      </c>
      <c r="L48" s="19">
        <f t="shared" si="1"/>
        <v>30.697583459441375</v>
      </c>
      <c r="M48" s="19">
        <f t="shared" si="2"/>
        <v>9.6639219784459872E-4</v>
      </c>
    </row>
    <row r="49" spans="2:13" x14ac:dyDescent="0.35">
      <c r="B49">
        <v>41</v>
      </c>
      <c r="C49" s="14">
        <v>40239</v>
      </c>
      <c r="D49" s="16">
        <v>31765.33</v>
      </c>
      <c r="E49" s="16">
        <v>32148.92</v>
      </c>
      <c r="F49" s="16">
        <v>31763.45</v>
      </c>
      <c r="G49" s="16">
        <v>32055.040000000001</v>
      </c>
      <c r="H49" s="17">
        <v>156406700</v>
      </c>
      <c r="I49" s="18">
        <v>32055.040000000001</v>
      </c>
      <c r="J49" s="19">
        <f t="shared" si="3"/>
        <v>31743.651691578387</v>
      </c>
      <c r="K49" s="19">
        <f t="shared" si="0"/>
        <v>96962.678621674233</v>
      </c>
      <c r="L49" s="19">
        <f t="shared" si="1"/>
        <v>311.38830842161406</v>
      </c>
      <c r="M49" s="19">
        <f t="shared" si="2"/>
        <v>9.7141762550168095E-3</v>
      </c>
    </row>
    <row r="50" spans="2:13" x14ac:dyDescent="0.35">
      <c r="B50">
        <v>42</v>
      </c>
      <c r="C50" s="14">
        <v>40240</v>
      </c>
      <c r="D50" s="16">
        <v>32055.119999999999</v>
      </c>
      <c r="E50" s="16">
        <v>32431.21</v>
      </c>
      <c r="F50" s="16">
        <v>31998.12</v>
      </c>
      <c r="G50" s="16">
        <v>32353.54</v>
      </c>
      <c r="H50" s="17">
        <v>205110200</v>
      </c>
      <c r="I50" s="18">
        <v>32353.54</v>
      </c>
      <c r="J50" s="19">
        <f t="shared" si="3"/>
        <v>31837.068184104872</v>
      </c>
      <c r="K50" s="19">
        <f t="shared" si="0"/>
        <v>266743.13661401212</v>
      </c>
      <c r="L50" s="19">
        <f t="shared" si="1"/>
        <v>516.47181589512911</v>
      </c>
      <c r="M50" s="19">
        <f t="shared" si="2"/>
        <v>1.596337884185561E-2</v>
      </c>
    </row>
    <row r="51" spans="2:13" x14ac:dyDescent="0.35">
      <c r="B51">
        <v>43</v>
      </c>
      <c r="C51" s="14">
        <v>40241</v>
      </c>
      <c r="D51" s="16">
        <v>32353.85</v>
      </c>
      <c r="E51" s="16">
        <v>32508.27</v>
      </c>
      <c r="F51" s="16">
        <v>32085.06</v>
      </c>
      <c r="G51" s="16">
        <v>32202</v>
      </c>
      <c r="H51" s="17">
        <v>137551500</v>
      </c>
      <c r="I51" s="18">
        <v>32202</v>
      </c>
      <c r="J51" s="19">
        <f t="shared" si="3"/>
        <v>31992.00972887341</v>
      </c>
      <c r="K51" s="19">
        <f t="shared" si="0"/>
        <v>44095.913967818567</v>
      </c>
      <c r="L51" s="19">
        <f t="shared" si="1"/>
        <v>209.99027112658951</v>
      </c>
      <c r="M51" s="19">
        <f t="shared" si="2"/>
        <v>6.5210319584680923E-3</v>
      </c>
    </row>
    <row r="52" spans="2:13" x14ac:dyDescent="0.35">
      <c r="B52">
        <v>44</v>
      </c>
      <c r="C52" s="14">
        <v>40242</v>
      </c>
      <c r="D52" s="16">
        <v>32208.99</v>
      </c>
      <c r="E52" s="16">
        <v>32529.599999999999</v>
      </c>
      <c r="F52" s="16">
        <v>32208.99</v>
      </c>
      <c r="G52" s="16">
        <v>32436.53</v>
      </c>
      <c r="H52" s="17">
        <v>153270100</v>
      </c>
      <c r="I52" s="18">
        <v>32436.53</v>
      </c>
      <c r="J52" s="19">
        <f t="shared" si="3"/>
        <v>32055.006810211387</v>
      </c>
      <c r="K52" s="19">
        <f t="shared" si="0"/>
        <v>145559.94434647687</v>
      </c>
      <c r="L52" s="19">
        <f t="shared" si="1"/>
        <v>381.52318978861149</v>
      </c>
      <c r="M52" s="19">
        <f t="shared" si="2"/>
        <v>1.1762145636065618E-2</v>
      </c>
    </row>
    <row r="53" spans="2:13" x14ac:dyDescent="0.35">
      <c r="B53">
        <v>45</v>
      </c>
      <c r="C53" s="14">
        <v>40245</v>
      </c>
      <c r="D53" s="16">
        <v>32415.15</v>
      </c>
      <c r="E53" s="16">
        <v>32535.96</v>
      </c>
      <c r="F53" s="16">
        <v>32399.11</v>
      </c>
      <c r="G53" s="16">
        <v>32520.27</v>
      </c>
      <c r="H53" s="17">
        <v>154426300</v>
      </c>
      <c r="I53" s="18">
        <v>32520.27</v>
      </c>
      <c r="J53" s="19">
        <f t="shared" si="3"/>
        <v>32169.463767147969</v>
      </c>
      <c r="K53" s="19">
        <f t="shared" si="0"/>
        <v>123065.01300783397</v>
      </c>
      <c r="L53" s="19">
        <f t="shared" si="1"/>
        <v>350.80623285203183</v>
      </c>
      <c r="M53" s="19">
        <f t="shared" si="2"/>
        <v>1.0787309971658655E-2</v>
      </c>
    </row>
    <row r="54" spans="2:13" x14ac:dyDescent="0.35">
      <c r="B54">
        <v>46</v>
      </c>
      <c r="C54" s="14">
        <v>40246</v>
      </c>
      <c r="D54" s="16">
        <v>32520.65</v>
      </c>
      <c r="E54" s="16">
        <v>32631.01</v>
      </c>
      <c r="F54" s="16">
        <v>32419.17</v>
      </c>
      <c r="G54" s="16">
        <v>32514.17</v>
      </c>
      <c r="H54" s="17">
        <v>161540500</v>
      </c>
      <c r="I54" s="18">
        <v>32514.17</v>
      </c>
      <c r="J54" s="19">
        <f t="shared" si="3"/>
        <v>32274.705637003579</v>
      </c>
      <c r="K54" s="19">
        <f t="shared" si="0"/>
        <v>57343.181145280898</v>
      </c>
      <c r="L54" s="19">
        <f t="shared" si="1"/>
        <v>239.46436299641937</v>
      </c>
      <c r="M54" s="19">
        <f t="shared" si="2"/>
        <v>7.3649231395548275E-3</v>
      </c>
    </row>
    <row r="55" spans="2:13" x14ac:dyDescent="0.35">
      <c r="B55">
        <v>47</v>
      </c>
      <c r="C55" s="14">
        <v>40247</v>
      </c>
      <c r="D55" s="16">
        <v>32514.33</v>
      </c>
      <c r="E55" s="16">
        <v>32718.400000000001</v>
      </c>
      <c r="F55" s="16">
        <v>32500.93</v>
      </c>
      <c r="G55" s="16">
        <v>32505.759999999998</v>
      </c>
      <c r="H55" s="17">
        <v>171740700</v>
      </c>
      <c r="I55" s="18">
        <v>32505.759999999998</v>
      </c>
      <c r="J55" s="19">
        <f t="shared" si="3"/>
        <v>32346.544945902504</v>
      </c>
      <c r="K55" s="19">
        <f t="shared" si="0"/>
        <v>25349.43345126808</v>
      </c>
      <c r="L55" s="19">
        <f t="shared" si="1"/>
        <v>159.21505409749443</v>
      </c>
      <c r="M55" s="19">
        <f t="shared" si="2"/>
        <v>4.898056655112646E-3</v>
      </c>
    </row>
    <row r="56" spans="2:13" x14ac:dyDescent="0.35">
      <c r="B56">
        <v>48</v>
      </c>
      <c r="C56" s="14">
        <v>40248</v>
      </c>
      <c r="D56" s="16">
        <v>32506.34</v>
      </c>
      <c r="E56" s="16">
        <v>32631.06</v>
      </c>
      <c r="F56" s="16">
        <v>32353.919999999998</v>
      </c>
      <c r="G56" s="16">
        <v>32602.94</v>
      </c>
      <c r="H56" s="17">
        <v>126743000</v>
      </c>
      <c r="I56" s="18">
        <v>32602.94</v>
      </c>
      <c r="J56" s="19">
        <f t="shared" si="3"/>
        <v>32394.30946213175</v>
      </c>
      <c r="K56" s="19">
        <f t="shared" si="0"/>
        <v>43526.701331194548</v>
      </c>
      <c r="L56" s="19">
        <f t="shared" si="1"/>
        <v>208.63053786824821</v>
      </c>
      <c r="M56" s="19">
        <f t="shared" si="2"/>
        <v>6.3991326508667078E-3</v>
      </c>
    </row>
    <row r="57" spans="2:13" x14ac:dyDescent="0.35">
      <c r="B57">
        <v>49</v>
      </c>
      <c r="C57" s="14">
        <v>40249</v>
      </c>
      <c r="D57" s="16">
        <v>32598.28</v>
      </c>
      <c r="E57" s="16">
        <v>32725.26</v>
      </c>
      <c r="F57" s="16">
        <v>32521.360000000001</v>
      </c>
      <c r="G57" s="16">
        <v>32578.05</v>
      </c>
      <c r="H57" s="17">
        <v>102685700</v>
      </c>
      <c r="I57" s="18">
        <v>32578.05</v>
      </c>
      <c r="J57" s="19">
        <f t="shared" si="3"/>
        <v>32456.898623492227</v>
      </c>
      <c r="K57" s="19">
        <f t="shared" si="0"/>
        <v>14677.656029728054</v>
      </c>
      <c r="L57" s="19">
        <f t="shared" si="1"/>
        <v>121.15137650777251</v>
      </c>
      <c r="M57" s="19">
        <f t="shared" si="2"/>
        <v>3.7188038113936382E-3</v>
      </c>
    </row>
    <row r="58" spans="2:13" x14ac:dyDescent="0.35">
      <c r="B58">
        <v>50</v>
      </c>
      <c r="C58" s="14">
        <v>40253</v>
      </c>
      <c r="D58" s="16">
        <v>32581.9</v>
      </c>
      <c r="E58" s="16">
        <v>32774.33</v>
      </c>
      <c r="F58" s="16">
        <v>32503.34</v>
      </c>
      <c r="G58" s="16">
        <v>32723.9</v>
      </c>
      <c r="H58" s="17">
        <v>137764000</v>
      </c>
      <c r="I58" s="18">
        <v>32723.9</v>
      </c>
      <c r="J58" s="19">
        <f t="shared" si="3"/>
        <v>32493.244036444557</v>
      </c>
      <c r="K58" s="19">
        <f t="shared" si="0"/>
        <v>53202.173523690326</v>
      </c>
      <c r="L58" s="19">
        <f t="shared" si="1"/>
        <v>230.65596355544403</v>
      </c>
      <c r="M58" s="19">
        <f t="shared" si="2"/>
        <v>7.048547500617103E-3</v>
      </c>
    </row>
    <row r="59" spans="2:13" x14ac:dyDescent="0.35">
      <c r="B59">
        <v>51</v>
      </c>
      <c r="C59" s="14">
        <v>40254</v>
      </c>
      <c r="D59" s="16">
        <v>32724.2</v>
      </c>
      <c r="E59" s="16">
        <v>33000</v>
      </c>
      <c r="F59" s="16">
        <v>32723.59</v>
      </c>
      <c r="G59" s="16">
        <v>32798.300000000003</v>
      </c>
      <c r="H59" s="17">
        <v>207372200</v>
      </c>
      <c r="I59" s="18">
        <v>32798.300000000003</v>
      </c>
      <c r="J59" s="19">
        <f t="shared" si="3"/>
        <v>32562.440825511192</v>
      </c>
      <c r="K59" s="19">
        <f t="shared" si="0"/>
        <v>55629.550190543312</v>
      </c>
      <c r="L59" s="19">
        <f t="shared" si="1"/>
        <v>235.85917448881082</v>
      </c>
      <c r="M59" s="19">
        <f t="shared" si="2"/>
        <v>7.1912012052091356E-3</v>
      </c>
    </row>
    <row r="60" spans="2:13" x14ac:dyDescent="0.35">
      <c r="B60">
        <v>52</v>
      </c>
      <c r="C60" s="14">
        <v>40255</v>
      </c>
      <c r="D60" s="16">
        <v>32800.1</v>
      </c>
      <c r="E60" s="16">
        <v>32977.35</v>
      </c>
      <c r="F60" s="16">
        <v>32634.55</v>
      </c>
      <c r="G60" s="16">
        <v>32969.83</v>
      </c>
      <c r="H60" s="17">
        <v>198763700</v>
      </c>
      <c r="I60" s="18">
        <v>32969.83</v>
      </c>
      <c r="J60" s="19">
        <f t="shared" si="3"/>
        <v>32633.198577857831</v>
      </c>
      <c r="K60" s="19">
        <f t="shared" si="0"/>
        <v>113320.71437346039</v>
      </c>
      <c r="L60" s="19">
        <f t="shared" si="1"/>
        <v>336.63142214217078</v>
      </c>
      <c r="M60" s="19">
        <f t="shared" si="2"/>
        <v>1.0210286863540721E-2</v>
      </c>
    </row>
    <row r="61" spans="2:13" x14ac:dyDescent="0.35">
      <c r="B61">
        <v>53</v>
      </c>
      <c r="C61" s="14">
        <v>40256</v>
      </c>
      <c r="D61" s="16">
        <v>32968.89</v>
      </c>
      <c r="E61" s="16">
        <v>33025.83</v>
      </c>
      <c r="F61" s="16">
        <v>32780.29</v>
      </c>
      <c r="G61" s="16">
        <v>33022.839999999997</v>
      </c>
      <c r="H61" s="17">
        <v>254168700</v>
      </c>
      <c r="I61" s="18">
        <v>33022.839999999997</v>
      </c>
      <c r="J61" s="19">
        <f t="shared" si="3"/>
        <v>32734.18800450048</v>
      </c>
      <c r="K61" s="19">
        <f t="shared" si="0"/>
        <v>83319.974505852893</v>
      </c>
      <c r="L61" s="19">
        <f t="shared" si="1"/>
        <v>288.65199549951649</v>
      </c>
      <c r="M61" s="19">
        <f t="shared" si="2"/>
        <v>8.7409803487379194E-3</v>
      </c>
    </row>
    <row r="62" spans="2:13" x14ac:dyDescent="0.35">
      <c r="B62">
        <v>54</v>
      </c>
      <c r="C62" s="14">
        <v>40259</v>
      </c>
      <c r="D62" s="16">
        <v>33022.699999999997</v>
      </c>
      <c r="E62" s="16">
        <v>33193.839999999997</v>
      </c>
      <c r="F62" s="16">
        <v>32876.720000000001</v>
      </c>
      <c r="G62" s="16">
        <v>33142.019999999997</v>
      </c>
      <c r="H62" s="17">
        <v>156847200</v>
      </c>
      <c r="I62" s="18">
        <v>33142.019999999997</v>
      </c>
      <c r="J62" s="19">
        <f t="shared" si="3"/>
        <v>32820.783603150332</v>
      </c>
      <c r="K62" s="19">
        <f t="shared" si="0"/>
        <v>103192.82266095529</v>
      </c>
      <c r="L62" s="19">
        <f t="shared" si="1"/>
        <v>321.23639684966474</v>
      </c>
      <c r="M62" s="19">
        <f t="shared" si="2"/>
        <v>9.6927223159501072E-3</v>
      </c>
    </row>
    <row r="63" spans="2:13" x14ac:dyDescent="0.35">
      <c r="B63">
        <v>55</v>
      </c>
      <c r="C63" s="14">
        <v>40260</v>
      </c>
      <c r="D63" s="16">
        <v>33142.730000000003</v>
      </c>
      <c r="E63" s="16">
        <v>33410.239999999998</v>
      </c>
      <c r="F63" s="16">
        <v>33122.07</v>
      </c>
      <c r="G63" s="16">
        <v>33361.269999999997</v>
      </c>
      <c r="H63" s="17">
        <v>181161200</v>
      </c>
      <c r="I63" s="18">
        <v>33361.269999999997</v>
      </c>
      <c r="J63" s="19">
        <f t="shared" si="3"/>
        <v>32917.15452220523</v>
      </c>
      <c r="K63" s="19">
        <f t="shared" si="0"/>
        <v>197238.55761687399</v>
      </c>
      <c r="L63" s="19">
        <f t="shared" si="1"/>
        <v>444.11547779476678</v>
      </c>
      <c r="M63" s="19">
        <f t="shared" si="2"/>
        <v>1.3312307289104007E-2</v>
      </c>
    </row>
    <row r="64" spans="2:13" x14ac:dyDescent="0.35">
      <c r="B64">
        <v>56</v>
      </c>
      <c r="C64" s="14">
        <v>40261</v>
      </c>
      <c r="D64" s="16">
        <v>33361.339999999997</v>
      </c>
      <c r="E64" s="16">
        <v>33474.9</v>
      </c>
      <c r="F64" s="16">
        <v>33159.519999999997</v>
      </c>
      <c r="G64" s="16">
        <v>33160.97</v>
      </c>
      <c r="H64" s="17">
        <v>199658400</v>
      </c>
      <c r="I64" s="18">
        <v>33160.97</v>
      </c>
      <c r="J64" s="19">
        <f t="shared" si="3"/>
        <v>33050.38916554366</v>
      </c>
      <c r="K64" s="19">
        <f t="shared" si="0"/>
        <v>12228.120949060716</v>
      </c>
      <c r="L64" s="19">
        <f t="shared" si="1"/>
        <v>110.58083445634111</v>
      </c>
      <c r="M64" s="19">
        <f t="shared" si="2"/>
        <v>3.3346682698467841E-3</v>
      </c>
    </row>
    <row r="65" spans="2:13" x14ac:dyDescent="0.35">
      <c r="B65">
        <v>57</v>
      </c>
      <c r="C65" s="14">
        <v>40262</v>
      </c>
      <c r="D65" s="16">
        <v>33156.879999999997</v>
      </c>
      <c r="E65" s="16">
        <v>33366.36</v>
      </c>
      <c r="F65" s="16">
        <v>33125.230000000003</v>
      </c>
      <c r="G65" s="16">
        <v>33164.33</v>
      </c>
      <c r="H65" s="17">
        <v>168436000</v>
      </c>
      <c r="I65" s="18">
        <v>33164.33</v>
      </c>
      <c r="J65" s="19">
        <f t="shared" si="3"/>
        <v>33083.563415880562</v>
      </c>
      <c r="K65" s="19">
        <f t="shared" si="0"/>
        <v>6523.241110322474</v>
      </c>
      <c r="L65" s="19">
        <f t="shared" si="1"/>
        <v>80.766584119439358</v>
      </c>
      <c r="M65" s="19">
        <f t="shared" si="2"/>
        <v>2.4353449660957827E-3</v>
      </c>
    </row>
    <row r="66" spans="2:13" x14ac:dyDescent="0.35">
      <c r="B66">
        <v>58</v>
      </c>
      <c r="C66" s="14">
        <v>40263</v>
      </c>
      <c r="D66" s="16">
        <v>33165.43</v>
      </c>
      <c r="E66" s="16">
        <v>33336.800000000003</v>
      </c>
      <c r="F66" s="16">
        <v>33082.589999999997</v>
      </c>
      <c r="G66" s="16">
        <v>33147.81</v>
      </c>
      <c r="H66" s="17">
        <v>151328000</v>
      </c>
      <c r="I66" s="18">
        <v>33147.81</v>
      </c>
      <c r="J66" s="19">
        <f t="shared" si="3"/>
        <v>33107.793391116393</v>
      </c>
      <c r="K66" s="19">
        <f t="shared" si="0"/>
        <v>1601.3289865434092</v>
      </c>
      <c r="L66" s="19">
        <f t="shared" si="1"/>
        <v>40.016608883604931</v>
      </c>
      <c r="M66" s="19">
        <f t="shared" si="2"/>
        <v>1.2072172756995088E-3</v>
      </c>
    </row>
    <row r="67" spans="2:13" x14ac:dyDescent="0.35">
      <c r="B67">
        <v>59</v>
      </c>
      <c r="C67" s="14">
        <v>40266</v>
      </c>
      <c r="D67" s="16">
        <v>33147.040000000001</v>
      </c>
      <c r="E67" s="16">
        <v>33448.480000000003</v>
      </c>
      <c r="F67" s="16">
        <v>33144.699999999997</v>
      </c>
      <c r="G67" s="16">
        <v>33416.1</v>
      </c>
      <c r="H67" s="17">
        <v>124009200</v>
      </c>
      <c r="I67" s="18">
        <v>33416.1</v>
      </c>
      <c r="J67" s="19">
        <f t="shared" si="3"/>
        <v>33119.798373781472</v>
      </c>
      <c r="K67" s="19">
        <f t="shared" si="0"/>
        <v>87794.653699743401</v>
      </c>
      <c r="L67" s="19">
        <f t="shared" si="1"/>
        <v>296.30162621852651</v>
      </c>
      <c r="M67" s="19">
        <f t="shared" si="2"/>
        <v>8.8670319462332975E-3</v>
      </c>
    </row>
    <row r="68" spans="2:13" x14ac:dyDescent="0.35">
      <c r="B68">
        <v>60</v>
      </c>
      <c r="C68" s="14">
        <v>40267</v>
      </c>
      <c r="D68" s="16">
        <v>33420.76</v>
      </c>
      <c r="E68" s="16">
        <v>33589.089999999997</v>
      </c>
      <c r="F68" s="16">
        <v>33288.949999999997</v>
      </c>
      <c r="G68" s="16">
        <v>33399.46</v>
      </c>
      <c r="H68" s="17">
        <v>139166200</v>
      </c>
      <c r="I68" s="18">
        <v>33399.46</v>
      </c>
      <c r="J68" s="19">
        <f t="shared" si="3"/>
        <v>33208.688861647031</v>
      </c>
      <c r="K68" s="19">
        <f t="shared" si="0"/>
        <v>36393.627228487137</v>
      </c>
      <c r="L68" s="19">
        <f t="shared" si="1"/>
        <v>190.77113835296768</v>
      </c>
      <c r="M68" s="19">
        <f t="shared" si="2"/>
        <v>5.7118030756475608E-3</v>
      </c>
    </row>
    <row r="69" spans="2:13" x14ac:dyDescent="0.35">
      <c r="B69">
        <v>61</v>
      </c>
      <c r="C69" s="14">
        <v>40268</v>
      </c>
      <c r="D69" s="16">
        <v>33399.870000000003</v>
      </c>
      <c r="E69" s="16">
        <v>33429.67</v>
      </c>
      <c r="F69" s="16">
        <v>33214.47</v>
      </c>
      <c r="G69" s="16">
        <v>33266.43</v>
      </c>
      <c r="H69" s="17">
        <v>239511300</v>
      </c>
      <c r="I69" s="18">
        <v>33266.43</v>
      </c>
      <c r="J69" s="19">
        <f t="shared" si="3"/>
        <v>33265.92020315292</v>
      </c>
      <c r="K69" s="19">
        <f t="shared" si="0"/>
        <v>0.2598928252927058</v>
      </c>
      <c r="L69" s="19">
        <f t="shared" si="1"/>
        <v>0.50979684707999695</v>
      </c>
      <c r="M69" s="19">
        <f t="shared" si="2"/>
        <v>1.5324663544600275E-5</v>
      </c>
    </row>
    <row r="70" spans="2:13" x14ac:dyDescent="0.35">
      <c r="B70">
        <v>62</v>
      </c>
      <c r="C70" s="14">
        <v>40273</v>
      </c>
      <c r="D70" s="16">
        <v>33267.47</v>
      </c>
      <c r="E70" s="16">
        <v>33779.35</v>
      </c>
      <c r="F70" s="16">
        <v>33266.67</v>
      </c>
      <c r="G70" s="16">
        <v>33648.89</v>
      </c>
      <c r="H70" s="17">
        <v>222997300</v>
      </c>
      <c r="I70" s="18">
        <v>33648.89</v>
      </c>
      <c r="J70" s="19">
        <f t="shared" si="3"/>
        <v>33266.073142207038</v>
      </c>
      <c r="K70" s="19">
        <f t="shared" si="0"/>
        <v>146548.74661047608</v>
      </c>
      <c r="L70" s="19">
        <f t="shared" si="1"/>
        <v>382.81685779296095</v>
      </c>
      <c r="M70" s="19">
        <f t="shared" si="2"/>
        <v>1.1376804934515252E-2</v>
      </c>
    </row>
    <row r="71" spans="2:13" x14ac:dyDescent="0.35">
      <c r="B71">
        <v>63</v>
      </c>
      <c r="C71" s="14">
        <v>40274</v>
      </c>
      <c r="D71" s="16">
        <v>33649.94</v>
      </c>
      <c r="E71" s="16">
        <v>33821.72</v>
      </c>
      <c r="F71" s="16">
        <v>33611.67</v>
      </c>
      <c r="G71" s="16">
        <v>33801.21</v>
      </c>
      <c r="H71" s="17">
        <v>162046700</v>
      </c>
      <c r="I71" s="18">
        <v>33801.21</v>
      </c>
      <c r="J71" s="19">
        <f t="shared" si="3"/>
        <v>33380.918199544925</v>
      </c>
      <c r="K71" s="19">
        <f t="shared" si="0"/>
        <v>176645.19752976758</v>
      </c>
      <c r="L71" s="19">
        <f t="shared" si="1"/>
        <v>420.29180045507383</v>
      </c>
      <c r="M71" s="19">
        <f t="shared" si="2"/>
        <v>1.2434223522029947E-2</v>
      </c>
    </row>
    <row r="72" spans="2:13" x14ac:dyDescent="0.35">
      <c r="B72">
        <v>64</v>
      </c>
      <c r="C72" s="14">
        <v>40275</v>
      </c>
      <c r="D72" s="16">
        <v>33801.29</v>
      </c>
      <c r="E72" s="16">
        <v>33802.589999999997</v>
      </c>
      <c r="F72" s="16">
        <v>33589.379999999997</v>
      </c>
      <c r="G72" s="16">
        <v>33632.35</v>
      </c>
      <c r="H72" s="17">
        <v>208564400</v>
      </c>
      <c r="I72" s="18">
        <v>33632.35</v>
      </c>
      <c r="J72" s="19">
        <f t="shared" si="3"/>
        <v>33507.005739681445</v>
      </c>
      <c r="K72" s="19">
        <f t="shared" si="0"/>
        <v>15711.183594805432</v>
      </c>
      <c r="L72" s="19">
        <f t="shared" si="1"/>
        <v>125.34426031855401</v>
      </c>
      <c r="M72" s="19">
        <f t="shared" si="2"/>
        <v>3.7268956917537433E-3</v>
      </c>
    </row>
    <row r="73" spans="2:13" x14ac:dyDescent="0.35">
      <c r="B73">
        <v>65</v>
      </c>
      <c r="C73" s="14">
        <v>40276</v>
      </c>
      <c r="D73" s="16">
        <v>33630.839999999997</v>
      </c>
      <c r="E73" s="16">
        <v>33667.25</v>
      </c>
      <c r="F73" s="16">
        <v>33314.93</v>
      </c>
      <c r="G73" s="16">
        <v>33567.35</v>
      </c>
      <c r="H73" s="17">
        <v>190739600</v>
      </c>
      <c r="I73" s="18">
        <v>33567.35</v>
      </c>
      <c r="J73" s="19">
        <f t="shared" si="3"/>
        <v>33544.609017777009</v>
      </c>
      <c r="K73" s="19">
        <f t="shared" si="0"/>
        <v>517.15227246631355</v>
      </c>
      <c r="L73" s="19">
        <f t="shared" si="1"/>
        <v>22.74098222298926</v>
      </c>
      <c r="M73" s="19">
        <f t="shared" si="2"/>
        <v>6.7747326562833405E-4</v>
      </c>
    </row>
    <row r="74" spans="2:13" x14ac:dyDescent="0.35">
      <c r="B74">
        <v>66</v>
      </c>
      <c r="C74" s="14">
        <v>40277</v>
      </c>
      <c r="D74" s="16">
        <v>33569.58</v>
      </c>
      <c r="E74" s="16">
        <v>33841.07</v>
      </c>
      <c r="F74" s="16">
        <v>33524.42</v>
      </c>
      <c r="G74" s="16">
        <v>33840.85</v>
      </c>
      <c r="H74" s="17">
        <v>137222200</v>
      </c>
      <c r="I74" s="18">
        <v>33840.85</v>
      </c>
      <c r="J74" s="19">
        <f t="shared" si="3"/>
        <v>33551.431312443907</v>
      </c>
      <c r="K74" s="19">
        <f t="shared" ref="K74:K137" si="4">(I74-J74)^2</f>
        <v>83763.176706690661</v>
      </c>
      <c r="L74" s="19">
        <f t="shared" ref="L74:L137" si="5">ABS(I74-J74)</f>
        <v>289.41868755609175</v>
      </c>
      <c r="M74" s="19">
        <f t="shared" ref="M74:M137" si="6">L74/I74</f>
        <v>8.5523468694223628E-3</v>
      </c>
    </row>
    <row r="75" spans="2:13" x14ac:dyDescent="0.35">
      <c r="B75">
        <v>67</v>
      </c>
      <c r="C75" s="14">
        <v>40280</v>
      </c>
      <c r="D75" s="16">
        <v>33831.919999999998</v>
      </c>
      <c r="E75" s="16">
        <v>33925.050000000003</v>
      </c>
      <c r="F75" s="16">
        <v>33681.230000000003</v>
      </c>
      <c r="G75" s="16">
        <v>33852.39</v>
      </c>
      <c r="H75" s="17">
        <v>94528800</v>
      </c>
      <c r="I75" s="18">
        <v>33852.39</v>
      </c>
      <c r="J75" s="19">
        <f t="shared" ref="J75:J138" si="7">$J$7*I74+(1-$J$7)*J74</f>
        <v>33638.256918710729</v>
      </c>
      <c r="K75" s="19">
        <f t="shared" si="4"/>
        <v>45852.976502437195</v>
      </c>
      <c r="L75" s="19">
        <f t="shared" si="5"/>
        <v>214.13308128927019</v>
      </c>
      <c r="M75" s="19">
        <f t="shared" si="6"/>
        <v>6.3254937476872443E-3</v>
      </c>
    </row>
    <row r="76" spans="2:13" x14ac:dyDescent="0.35">
      <c r="B76">
        <v>68</v>
      </c>
      <c r="C76" s="14">
        <v>40281</v>
      </c>
      <c r="D76" s="16">
        <v>33805.230000000003</v>
      </c>
      <c r="E76" s="16">
        <v>33877.800000000003</v>
      </c>
      <c r="F76" s="16">
        <v>33727.199999999997</v>
      </c>
      <c r="G76" s="16">
        <v>33819.040000000001</v>
      </c>
      <c r="H76" s="17">
        <v>138260600</v>
      </c>
      <c r="I76" s="18">
        <v>33819.040000000001</v>
      </c>
      <c r="J76" s="19">
        <f t="shared" si="7"/>
        <v>33702.496843097506</v>
      </c>
      <c r="K76" s="19">
        <f t="shared" si="4"/>
        <v>13582.307420799558</v>
      </c>
      <c r="L76" s="19">
        <f t="shared" si="5"/>
        <v>116.54315690249496</v>
      </c>
      <c r="M76" s="19">
        <f t="shared" si="6"/>
        <v>3.4460811691430318E-3</v>
      </c>
    </row>
    <row r="77" spans="2:13" x14ac:dyDescent="0.35">
      <c r="B77">
        <v>69</v>
      </c>
      <c r="C77" s="14">
        <v>40282</v>
      </c>
      <c r="D77" s="16">
        <v>33822.03</v>
      </c>
      <c r="E77" s="16">
        <v>34113.96</v>
      </c>
      <c r="F77" s="16">
        <v>33822.03</v>
      </c>
      <c r="G77" s="16">
        <v>34113.93</v>
      </c>
      <c r="H77" s="17">
        <v>213715700</v>
      </c>
      <c r="I77" s="18">
        <v>34113.93</v>
      </c>
      <c r="J77" s="19">
        <f t="shared" si="7"/>
        <v>33737.459790168257</v>
      </c>
      <c r="K77" s="19">
        <f t="shared" si="4"/>
        <v>141729.81889075658</v>
      </c>
      <c r="L77" s="19">
        <f t="shared" si="5"/>
        <v>376.47020983174298</v>
      </c>
      <c r="M77" s="19">
        <f t="shared" si="6"/>
        <v>1.1035673985135778E-2</v>
      </c>
    </row>
    <row r="78" spans="2:13" x14ac:dyDescent="0.35">
      <c r="B78">
        <v>70</v>
      </c>
      <c r="C78" s="14">
        <v>40283</v>
      </c>
      <c r="D78" s="16">
        <v>34108.69</v>
      </c>
      <c r="E78" s="16">
        <v>34223.870000000003</v>
      </c>
      <c r="F78" s="16">
        <v>34003.96</v>
      </c>
      <c r="G78" s="16">
        <v>34134.230000000003</v>
      </c>
      <c r="H78" s="17">
        <v>145624200</v>
      </c>
      <c r="I78" s="18">
        <v>34134.230000000003</v>
      </c>
      <c r="J78" s="19">
        <f t="shared" si="7"/>
        <v>33850.400853117782</v>
      </c>
      <c r="K78" s="19">
        <f t="shared" si="4"/>
        <v>80558.984619889277</v>
      </c>
      <c r="L78" s="19">
        <f t="shared" si="5"/>
        <v>283.82914688222081</v>
      </c>
      <c r="M78" s="19">
        <f t="shared" si="6"/>
        <v>8.3150886040851309E-3</v>
      </c>
    </row>
    <row r="79" spans="2:13" x14ac:dyDescent="0.35">
      <c r="B79">
        <v>71</v>
      </c>
      <c r="C79" s="14">
        <v>40284</v>
      </c>
      <c r="D79" s="16">
        <v>34162.67</v>
      </c>
      <c r="E79" s="16">
        <v>34163.269999999997</v>
      </c>
      <c r="F79" s="16">
        <v>33484.339999999997</v>
      </c>
      <c r="G79" s="16">
        <v>33621.39</v>
      </c>
      <c r="H79" s="17">
        <v>201060900</v>
      </c>
      <c r="I79" s="18">
        <v>33621.39</v>
      </c>
      <c r="J79" s="19">
        <f t="shared" si="7"/>
        <v>33935.549597182442</v>
      </c>
      <c r="K79" s="19">
        <f t="shared" si="4"/>
        <v>98696.252501834635</v>
      </c>
      <c r="L79" s="19">
        <f t="shared" si="5"/>
        <v>314.15959718244267</v>
      </c>
      <c r="M79" s="19">
        <f t="shared" si="6"/>
        <v>9.3440395290748744E-3</v>
      </c>
    </row>
    <row r="80" spans="2:13" x14ac:dyDescent="0.35">
      <c r="B80">
        <v>72</v>
      </c>
      <c r="C80" s="14">
        <v>40287</v>
      </c>
      <c r="D80" s="16">
        <v>33588.65</v>
      </c>
      <c r="E80" s="16">
        <v>33700.339999999997</v>
      </c>
      <c r="F80" s="16">
        <v>33212.35</v>
      </c>
      <c r="G80" s="16">
        <v>33439.769999999997</v>
      </c>
      <c r="H80" s="17">
        <v>138270800</v>
      </c>
      <c r="I80" s="18">
        <v>33439.769999999997</v>
      </c>
      <c r="J80" s="19">
        <f t="shared" si="7"/>
        <v>33841.301718027709</v>
      </c>
      <c r="K80" s="19">
        <f t="shared" si="4"/>
        <v>161227.72058228642</v>
      </c>
      <c r="L80" s="19">
        <f t="shared" si="5"/>
        <v>401.53171802771249</v>
      </c>
      <c r="M80" s="19">
        <f t="shared" si="6"/>
        <v>1.2007610041208792E-2</v>
      </c>
    </row>
    <row r="81" spans="2:13" x14ac:dyDescent="0.35">
      <c r="B81">
        <v>73</v>
      </c>
      <c r="C81" s="14">
        <v>40288</v>
      </c>
      <c r="D81" s="16">
        <v>33439.019999999997</v>
      </c>
      <c r="E81" s="16">
        <v>33823.379999999997</v>
      </c>
      <c r="F81" s="16">
        <v>33439.019999999997</v>
      </c>
      <c r="G81" s="16">
        <v>33813.160000000003</v>
      </c>
      <c r="H81" s="17">
        <v>140801000</v>
      </c>
      <c r="I81" s="18">
        <v>33813.160000000003</v>
      </c>
      <c r="J81" s="19">
        <f t="shared" si="7"/>
        <v>33720.842202619395</v>
      </c>
      <c r="K81" s="19">
        <f t="shared" si="4"/>
        <v>8522.5757132071194</v>
      </c>
      <c r="L81" s="19">
        <f t="shared" si="5"/>
        <v>92.317797380608681</v>
      </c>
      <c r="M81" s="19">
        <f t="shared" si="6"/>
        <v>2.7302327667869161E-3</v>
      </c>
    </row>
    <row r="82" spans="2:13" x14ac:dyDescent="0.35">
      <c r="B82">
        <v>74</v>
      </c>
      <c r="C82" s="14">
        <v>40289</v>
      </c>
      <c r="D82" s="16">
        <v>33814.58</v>
      </c>
      <c r="E82" s="16">
        <v>33822.32</v>
      </c>
      <c r="F82" s="16">
        <v>33480.85</v>
      </c>
      <c r="G82" s="16">
        <v>33517.18</v>
      </c>
      <c r="H82" s="17">
        <v>153202500</v>
      </c>
      <c r="I82" s="18">
        <v>33517.18</v>
      </c>
      <c r="J82" s="19">
        <f t="shared" si="7"/>
        <v>33748.537541833575</v>
      </c>
      <c r="K82" s="19">
        <f t="shared" si="4"/>
        <v>53526.312163274379</v>
      </c>
      <c r="L82" s="19">
        <f t="shared" si="5"/>
        <v>231.35754183357494</v>
      </c>
      <c r="M82" s="19">
        <f t="shared" si="6"/>
        <v>6.9026553496915593E-3</v>
      </c>
    </row>
    <row r="83" spans="2:13" x14ac:dyDescent="0.35">
      <c r="B83">
        <v>75</v>
      </c>
      <c r="C83" s="14">
        <v>40290</v>
      </c>
      <c r="D83" s="16">
        <v>33509.699999999997</v>
      </c>
      <c r="E83" s="16">
        <v>33674.22</v>
      </c>
      <c r="F83" s="16">
        <v>33210.080000000002</v>
      </c>
      <c r="G83" s="16">
        <v>33658.370000000003</v>
      </c>
      <c r="H83" s="17">
        <v>210836600</v>
      </c>
      <c r="I83" s="18">
        <v>33658.370000000003</v>
      </c>
      <c r="J83" s="19">
        <f t="shared" si="7"/>
        <v>33679.130279283505</v>
      </c>
      <c r="K83" s="19">
        <f t="shared" si="4"/>
        <v>430.98919592901535</v>
      </c>
      <c r="L83" s="19">
        <f t="shared" si="5"/>
        <v>20.760279283502314</v>
      </c>
      <c r="M83" s="19">
        <f t="shared" si="6"/>
        <v>6.1679395893212633E-4</v>
      </c>
    </row>
    <row r="84" spans="2:13" x14ac:dyDescent="0.35">
      <c r="B84">
        <v>76</v>
      </c>
      <c r="C84" s="14">
        <v>40291</v>
      </c>
      <c r="D84" s="16">
        <v>33676.230000000003</v>
      </c>
      <c r="E84" s="16">
        <v>33954.089999999997</v>
      </c>
      <c r="F84" s="16">
        <v>33617.69</v>
      </c>
      <c r="G84" s="16">
        <v>33853.69</v>
      </c>
      <c r="H84" s="17">
        <v>234711000</v>
      </c>
      <c r="I84" s="18">
        <v>33853.69</v>
      </c>
      <c r="J84" s="19">
        <f t="shared" si="7"/>
        <v>33672.902195498449</v>
      </c>
      <c r="K84" s="19">
        <f t="shared" si="4"/>
        <v>32684.230256491814</v>
      </c>
      <c r="L84" s="19">
        <f t="shared" si="5"/>
        <v>180.78780450155318</v>
      </c>
      <c r="M84" s="19">
        <f t="shared" si="6"/>
        <v>5.3402688008767482E-3</v>
      </c>
    </row>
    <row r="85" spans="2:13" x14ac:dyDescent="0.35">
      <c r="B85">
        <v>77</v>
      </c>
      <c r="C85" s="14">
        <v>40294</v>
      </c>
      <c r="D85" s="16">
        <v>33856.379999999997</v>
      </c>
      <c r="E85" s="16">
        <v>33999.919999999998</v>
      </c>
      <c r="F85" s="16">
        <v>33746.93</v>
      </c>
      <c r="G85" s="16">
        <v>33771.550000000003</v>
      </c>
      <c r="H85" s="17">
        <v>186455300</v>
      </c>
      <c r="I85" s="18">
        <v>33771.550000000003</v>
      </c>
      <c r="J85" s="19">
        <f t="shared" si="7"/>
        <v>33727.138536848914</v>
      </c>
      <c r="K85" s="19">
        <f t="shared" si="4"/>
        <v>1972.3780592205596</v>
      </c>
      <c r="L85" s="19">
        <f t="shared" si="5"/>
        <v>44.411463151089265</v>
      </c>
      <c r="M85" s="19">
        <f t="shared" si="6"/>
        <v>1.3150555171761219E-3</v>
      </c>
    </row>
    <row r="86" spans="2:13" x14ac:dyDescent="0.35">
      <c r="B86">
        <v>78</v>
      </c>
      <c r="C86" s="14">
        <v>40295</v>
      </c>
      <c r="D86" s="16">
        <v>33722.51</v>
      </c>
      <c r="E86" s="16">
        <v>33722.51</v>
      </c>
      <c r="F86" s="16">
        <v>32679.360000000001</v>
      </c>
      <c r="G86" s="16">
        <v>32679.360000000001</v>
      </c>
      <c r="H86" s="17">
        <v>236783400</v>
      </c>
      <c r="I86" s="18">
        <v>32679.360000000001</v>
      </c>
      <c r="J86" s="19">
        <f t="shared" si="7"/>
        <v>33740.461975794242</v>
      </c>
      <c r="K86" s="19">
        <f t="shared" si="4"/>
        <v>1125937.4030344426</v>
      </c>
      <c r="L86" s="19">
        <f t="shared" si="5"/>
        <v>1061.1019757942413</v>
      </c>
      <c r="M86" s="19">
        <f t="shared" si="6"/>
        <v>3.2470096592902717E-2</v>
      </c>
    </row>
    <row r="87" spans="2:13" x14ac:dyDescent="0.35">
      <c r="B87">
        <v>79</v>
      </c>
      <c r="C87" s="14">
        <v>40296</v>
      </c>
      <c r="D87" s="16">
        <v>32679.17</v>
      </c>
      <c r="E87" s="16">
        <v>32955.08</v>
      </c>
      <c r="F87" s="16">
        <v>32385.09</v>
      </c>
      <c r="G87" s="16">
        <v>32952.86</v>
      </c>
      <c r="H87" s="17">
        <v>218786300</v>
      </c>
      <c r="I87" s="18">
        <v>32952.86</v>
      </c>
      <c r="J87" s="19">
        <f t="shared" si="7"/>
        <v>33422.131383055967</v>
      </c>
      <c r="K87" s="19">
        <f t="shared" si="4"/>
        <v>220215.63095525917</v>
      </c>
      <c r="L87" s="19">
        <f t="shared" si="5"/>
        <v>469.271383055966</v>
      </c>
      <c r="M87" s="19">
        <f t="shared" si="6"/>
        <v>1.4240687547483465E-2</v>
      </c>
    </row>
    <row r="88" spans="2:13" x14ac:dyDescent="0.35">
      <c r="B88">
        <v>80</v>
      </c>
      <c r="C88" s="14">
        <v>40297</v>
      </c>
      <c r="D88" s="16">
        <v>32953.769999999997</v>
      </c>
      <c r="E88" s="16">
        <v>33228.019999999997</v>
      </c>
      <c r="F88" s="16">
        <v>32850.199999999997</v>
      </c>
      <c r="G88" s="16">
        <v>32861</v>
      </c>
      <c r="H88" s="17">
        <v>215587000</v>
      </c>
      <c r="I88" s="18">
        <v>32861</v>
      </c>
      <c r="J88" s="19">
        <f t="shared" si="7"/>
        <v>33281.349968139177</v>
      </c>
      <c r="K88" s="19">
        <f t="shared" si="4"/>
        <v>176694.09571460693</v>
      </c>
      <c r="L88" s="19">
        <f t="shared" si="5"/>
        <v>420.34996813917678</v>
      </c>
      <c r="M88" s="19">
        <f t="shared" si="6"/>
        <v>1.2791758258701097E-2</v>
      </c>
    </row>
    <row r="89" spans="2:13" x14ac:dyDescent="0.35">
      <c r="B89">
        <v>81</v>
      </c>
      <c r="C89" s="14">
        <v>40298</v>
      </c>
      <c r="D89" s="16">
        <v>32861.160000000003</v>
      </c>
      <c r="E89" s="16">
        <v>33246.25</v>
      </c>
      <c r="F89" s="16">
        <v>32653.8</v>
      </c>
      <c r="G89" s="16">
        <v>32687.32</v>
      </c>
      <c r="H89" s="17">
        <v>287810400</v>
      </c>
      <c r="I89" s="18">
        <v>32687.32</v>
      </c>
      <c r="J89" s="19">
        <f t="shared" si="7"/>
        <v>33155.244977697424</v>
      </c>
      <c r="K89" s="19">
        <f t="shared" si="4"/>
        <v>218953.78475313546</v>
      </c>
      <c r="L89" s="19">
        <f t="shared" si="5"/>
        <v>467.92497769742477</v>
      </c>
      <c r="M89" s="19">
        <f t="shared" si="6"/>
        <v>1.4315183309534853E-2</v>
      </c>
    </row>
    <row r="90" spans="2:13" x14ac:dyDescent="0.35">
      <c r="B90">
        <v>82</v>
      </c>
      <c r="C90" s="14">
        <v>40301</v>
      </c>
      <c r="D90" s="16">
        <v>32692.67</v>
      </c>
      <c r="E90" s="16">
        <v>32974.68</v>
      </c>
      <c r="F90" s="16">
        <v>32525.39</v>
      </c>
      <c r="G90" s="16">
        <v>32832.449999999997</v>
      </c>
      <c r="H90" s="17">
        <v>186296000</v>
      </c>
      <c r="I90" s="18">
        <v>32832.449999999997</v>
      </c>
      <c r="J90" s="19">
        <f t="shared" si="7"/>
        <v>33014.867484388196</v>
      </c>
      <c r="K90" s="19">
        <f t="shared" si="4"/>
        <v>33276.138610518909</v>
      </c>
      <c r="L90" s="19">
        <f t="shared" si="5"/>
        <v>182.41748438819923</v>
      </c>
      <c r="M90" s="19">
        <f t="shared" si="6"/>
        <v>5.5560119451396181E-3</v>
      </c>
    </row>
    <row r="91" spans="2:13" x14ac:dyDescent="0.35">
      <c r="B91">
        <v>83</v>
      </c>
      <c r="C91" s="14">
        <v>40302</v>
      </c>
      <c r="D91" s="16">
        <v>32803.9</v>
      </c>
      <c r="E91" s="16">
        <v>32809.56</v>
      </c>
      <c r="F91" s="16">
        <v>31913.42</v>
      </c>
      <c r="G91" s="16">
        <v>32120.65</v>
      </c>
      <c r="H91" s="17">
        <v>269130400</v>
      </c>
      <c r="I91" s="18">
        <v>32120.65</v>
      </c>
      <c r="J91" s="19">
        <f t="shared" si="7"/>
        <v>32960.142239071734</v>
      </c>
      <c r="K91" s="19">
        <f t="shared" si="4"/>
        <v>704747.21946167154</v>
      </c>
      <c r="L91" s="19">
        <f t="shared" si="5"/>
        <v>839.49223907173291</v>
      </c>
      <c r="M91" s="19">
        <f t="shared" si="6"/>
        <v>2.6135593117565581E-2</v>
      </c>
    </row>
    <row r="92" spans="2:13" x14ac:dyDescent="0.35">
      <c r="B92">
        <v>84</v>
      </c>
      <c r="C92" s="14">
        <v>40303</v>
      </c>
      <c r="D92" s="16">
        <v>32112.9</v>
      </c>
      <c r="E92" s="16">
        <v>32258.3</v>
      </c>
      <c r="F92" s="16">
        <v>31574.53</v>
      </c>
      <c r="G92" s="16">
        <v>31995.279999999999</v>
      </c>
      <c r="H92" s="17">
        <v>239897000</v>
      </c>
      <c r="I92" s="18">
        <v>31995.279999999999</v>
      </c>
      <c r="J92" s="19">
        <f t="shared" si="7"/>
        <v>32708.294567350211</v>
      </c>
      <c r="K92" s="19">
        <f t="shared" si="4"/>
        <v>508389.77325361001</v>
      </c>
      <c r="L92" s="19">
        <f t="shared" si="5"/>
        <v>713.01456735021202</v>
      </c>
      <c r="M92" s="19">
        <f t="shared" si="6"/>
        <v>2.228499226605337E-2</v>
      </c>
    </row>
    <row r="93" spans="2:13" x14ac:dyDescent="0.35">
      <c r="B93">
        <v>85</v>
      </c>
      <c r="C93" s="14">
        <v>40304</v>
      </c>
      <c r="D93" s="16">
        <v>31997.98</v>
      </c>
      <c r="E93" s="16">
        <v>32258.06</v>
      </c>
      <c r="F93" s="16">
        <v>30649.66</v>
      </c>
      <c r="G93" s="16">
        <v>31398.97</v>
      </c>
      <c r="H93" s="17">
        <v>287186800</v>
      </c>
      <c r="I93" s="18">
        <v>31398.97</v>
      </c>
      <c r="J93" s="19">
        <f t="shared" si="7"/>
        <v>32494.390197145145</v>
      </c>
      <c r="K93" s="19">
        <f t="shared" si="4"/>
        <v>1199945.4083135058</v>
      </c>
      <c r="L93" s="19">
        <f t="shared" si="5"/>
        <v>1095.4201971451439</v>
      </c>
      <c r="M93" s="19">
        <f t="shared" si="6"/>
        <v>3.4887137926662683E-2</v>
      </c>
    </row>
    <row r="94" spans="2:13" x14ac:dyDescent="0.35">
      <c r="B94">
        <v>86</v>
      </c>
      <c r="C94" s="14">
        <v>40305</v>
      </c>
      <c r="D94" s="16">
        <v>31404.13</v>
      </c>
      <c r="E94" s="16">
        <v>31602.19</v>
      </c>
      <c r="F94" s="16">
        <v>30981.21</v>
      </c>
      <c r="G94" s="16">
        <v>31488.82</v>
      </c>
      <c r="H94" s="17">
        <v>246336700</v>
      </c>
      <c r="I94" s="18">
        <v>31488.82</v>
      </c>
      <c r="J94" s="19">
        <f t="shared" si="7"/>
        <v>32165.764138001599</v>
      </c>
      <c r="K94" s="19">
        <f t="shared" si="4"/>
        <v>458253.36597472877</v>
      </c>
      <c r="L94" s="19">
        <f t="shared" si="5"/>
        <v>676.94413800159964</v>
      </c>
      <c r="M94" s="19">
        <f t="shared" si="6"/>
        <v>2.1497920150758257E-2</v>
      </c>
    </row>
    <row r="95" spans="2:13" x14ac:dyDescent="0.35">
      <c r="B95">
        <v>87</v>
      </c>
      <c r="C95" s="14">
        <v>40308</v>
      </c>
      <c r="D95" s="16">
        <v>31538.48</v>
      </c>
      <c r="E95" s="16">
        <v>32696.49</v>
      </c>
      <c r="F95" s="16">
        <v>31538.48</v>
      </c>
      <c r="G95" s="16">
        <v>32276.92</v>
      </c>
      <c r="H95" s="17">
        <v>215496400</v>
      </c>
      <c r="I95" s="18">
        <v>32276.92</v>
      </c>
      <c r="J95" s="19">
        <f t="shared" si="7"/>
        <v>31962.680896601116</v>
      </c>
      <c r="K95" s="19">
        <f t="shared" si="4"/>
        <v>98746.214104933533</v>
      </c>
      <c r="L95" s="19">
        <f t="shared" si="5"/>
        <v>314.23910339888243</v>
      </c>
      <c r="M95" s="19">
        <f t="shared" si="6"/>
        <v>9.735721481445022E-3</v>
      </c>
    </row>
    <row r="96" spans="2:13" x14ac:dyDescent="0.35">
      <c r="B96">
        <v>88</v>
      </c>
      <c r="C96" s="14">
        <v>40309</v>
      </c>
      <c r="D96" s="16">
        <v>32277.11</v>
      </c>
      <c r="E96" s="16">
        <v>32360.51</v>
      </c>
      <c r="F96" s="16">
        <v>32038.85</v>
      </c>
      <c r="G96" s="16">
        <v>32119.11</v>
      </c>
      <c r="H96" s="17">
        <v>189247300</v>
      </c>
      <c r="I96" s="18">
        <v>32119.11</v>
      </c>
      <c r="J96" s="19">
        <f t="shared" si="7"/>
        <v>32056.952627620776</v>
      </c>
      <c r="K96" s="19">
        <f t="shared" si="4"/>
        <v>3863.5389410895682</v>
      </c>
      <c r="L96" s="19">
        <f t="shared" si="5"/>
        <v>62.157372379224398</v>
      </c>
      <c r="M96" s="19">
        <f t="shared" si="6"/>
        <v>1.9352146550519114E-3</v>
      </c>
    </row>
    <row r="97" spans="2:13" x14ac:dyDescent="0.35">
      <c r="B97">
        <v>89</v>
      </c>
      <c r="C97" s="14">
        <v>40310</v>
      </c>
      <c r="D97" s="16">
        <v>32140.63</v>
      </c>
      <c r="E97" s="16">
        <v>32395.65</v>
      </c>
      <c r="F97" s="16">
        <v>32140.63</v>
      </c>
      <c r="G97" s="16">
        <v>32379.63</v>
      </c>
      <c r="H97" s="17">
        <v>205184700</v>
      </c>
      <c r="I97" s="18">
        <v>32379.63</v>
      </c>
      <c r="J97" s="19">
        <f t="shared" si="7"/>
        <v>32075.599839334544</v>
      </c>
      <c r="K97" s="19">
        <f t="shared" si="4"/>
        <v>92434.338594263914</v>
      </c>
      <c r="L97" s="19">
        <f t="shared" si="5"/>
        <v>304.03016066545752</v>
      </c>
      <c r="M97" s="19">
        <f t="shared" si="6"/>
        <v>9.3895501790927666E-3</v>
      </c>
    </row>
    <row r="98" spans="2:13" x14ac:dyDescent="0.35">
      <c r="B98">
        <v>90</v>
      </c>
      <c r="C98" s="14">
        <v>40311</v>
      </c>
      <c r="D98" s="16">
        <v>32381.03</v>
      </c>
      <c r="E98" s="16">
        <v>32493.73</v>
      </c>
      <c r="F98" s="16">
        <v>32263.58</v>
      </c>
      <c r="G98" s="16">
        <v>32342.43</v>
      </c>
      <c r="H98" s="17">
        <v>124886900</v>
      </c>
      <c r="I98" s="18">
        <v>32342.43</v>
      </c>
      <c r="J98" s="19">
        <f t="shared" si="7"/>
        <v>32166.808887534178</v>
      </c>
      <c r="K98" s="19">
        <f t="shared" si="4"/>
        <v>30842.775143732928</v>
      </c>
      <c r="L98" s="19">
        <f t="shared" si="5"/>
        <v>175.62111246582208</v>
      </c>
      <c r="M98" s="19">
        <f t="shared" si="6"/>
        <v>5.4300531056516808E-3</v>
      </c>
    </row>
    <row r="99" spans="2:13" x14ac:dyDescent="0.35">
      <c r="B99">
        <v>91</v>
      </c>
      <c r="C99" s="14">
        <v>40312</v>
      </c>
      <c r="D99" s="16">
        <v>32339.58</v>
      </c>
      <c r="E99" s="16">
        <v>32339.58</v>
      </c>
      <c r="F99" s="16">
        <v>31721.53</v>
      </c>
      <c r="G99" s="16">
        <v>31812.73</v>
      </c>
      <c r="H99" s="17">
        <v>141704600</v>
      </c>
      <c r="I99" s="18">
        <v>31812.73</v>
      </c>
      <c r="J99" s="19">
        <f t="shared" si="7"/>
        <v>32219.495221273923</v>
      </c>
      <c r="K99" s="19">
        <f t="shared" si="4"/>
        <v>165457.94523802362</v>
      </c>
      <c r="L99" s="19">
        <f t="shared" si="5"/>
        <v>406.76522127392309</v>
      </c>
      <c r="M99" s="19">
        <f t="shared" si="6"/>
        <v>1.2786240642469951E-2</v>
      </c>
    </row>
    <row r="100" spans="2:13" x14ac:dyDescent="0.35">
      <c r="B100">
        <v>92</v>
      </c>
      <c r="C100" s="14">
        <v>40315</v>
      </c>
      <c r="D100" s="16">
        <v>31804.03</v>
      </c>
      <c r="E100" s="16">
        <v>31947.43</v>
      </c>
      <c r="F100" s="16">
        <v>31338.87</v>
      </c>
      <c r="G100" s="16">
        <v>31580.63</v>
      </c>
      <c r="H100" s="17">
        <v>155416600</v>
      </c>
      <c r="I100" s="18">
        <v>31580.63</v>
      </c>
      <c r="J100" s="19">
        <f t="shared" si="7"/>
        <v>32097.465654891745</v>
      </c>
      <c r="K100" s="19">
        <f t="shared" si="4"/>
        <v>267119.09416737751</v>
      </c>
      <c r="L100" s="19">
        <f t="shared" si="5"/>
        <v>516.83565489174362</v>
      </c>
      <c r="M100" s="19">
        <f t="shared" si="6"/>
        <v>1.6365590391697177E-2</v>
      </c>
    </row>
    <row r="101" spans="2:13" x14ac:dyDescent="0.35">
      <c r="B101">
        <v>93</v>
      </c>
      <c r="C101" s="14">
        <v>40316</v>
      </c>
      <c r="D101" s="16">
        <v>31580.49</v>
      </c>
      <c r="E101" s="16">
        <v>31919.14</v>
      </c>
      <c r="F101" s="16">
        <v>31136.35</v>
      </c>
      <c r="G101" s="16">
        <v>31136.35</v>
      </c>
      <c r="H101" s="17">
        <v>157100700</v>
      </c>
      <c r="I101" s="18">
        <v>31136.35</v>
      </c>
      <c r="J101" s="19">
        <f t="shared" si="7"/>
        <v>31942.414958424219</v>
      </c>
      <c r="K101" s="19">
        <f t="shared" si="4"/>
        <v>649740.71719943965</v>
      </c>
      <c r="L101" s="19">
        <f t="shared" si="5"/>
        <v>806.06495842422009</v>
      </c>
      <c r="M101" s="19">
        <f t="shared" si="6"/>
        <v>2.5888228980732172E-2</v>
      </c>
    </row>
    <row r="102" spans="2:13" x14ac:dyDescent="0.35">
      <c r="B102">
        <v>94</v>
      </c>
      <c r="C102" s="14">
        <v>40317</v>
      </c>
      <c r="D102" s="16">
        <v>31136.15</v>
      </c>
      <c r="E102" s="16">
        <v>31142.5</v>
      </c>
      <c r="F102" s="16">
        <v>30834.62</v>
      </c>
      <c r="G102" s="16">
        <v>30992.76</v>
      </c>
      <c r="H102" s="17">
        <v>229155900</v>
      </c>
      <c r="I102" s="18">
        <v>30992.76</v>
      </c>
      <c r="J102" s="19">
        <f t="shared" si="7"/>
        <v>31700.595470896951</v>
      </c>
      <c r="K102" s="19">
        <f t="shared" si="4"/>
        <v>501031.05385991087</v>
      </c>
      <c r="L102" s="19">
        <f t="shared" si="5"/>
        <v>707.83547089695276</v>
      </c>
      <c r="M102" s="19">
        <f t="shared" si="6"/>
        <v>2.2838736237009959E-2</v>
      </c>
    </row>
    <row r="103" spans="2:13" x14ac:dyDescent="0.35">
      <c r="B103">
        <v>95</v>
      </c>
      <c r="C103" s="14">
        <v>40318</v>
      </c>
      <c r="D103" s="16">
        <v>30976.86</v>
      </c>
      <c r="E103" s="16">
        <v>30976.86</v>
      </c>
      <c r="F103" s="16">
        <v>30255.360000000001</v>
      </c>
      <c r="G103" s="16">
        <v>30368.080000000002</v>
      </c>
      <c r="H103" s="17">
        <v>277577500</v>
      </c>
      <c r="I103" s="18">
        <v>30368.080000000002</v>
      </c>
      <c r="J103" s="19">
        <f t="shared" si="7"/>
        <v>31488.244829627867</v>
      </c>
      <c r="K103" s="19">
        <f t="shared" si="4"/>
        <v>1254769.2455352247</v>
      </c>
      <c r="L103" s="19">
        <f t="shared" si="5"/>
        <v>1120.1648296278654</v>
      </c>
      <c r="M103" s="19">
        <f t="shared" si="6"/>
        <v>3.6886257861144509E-2</v>
      </c>
    </row>
    <row r="104" spans="2:13" x14ac:dyDescent="0.35">
      <c r="B104">
        <v>96</v>
      </c>
      <c r="C104" s="14">
        <v>40319</v>
      </c>
      <c r="D104" s="16">
        <v>30376.639999999999</v>
      </c>
      <c r="E104" s="16">
        <v>30809.47</v>
      </c>
      <c r="F104" s="16">
        <v>30074.06</v>
      </c>
      <c r="G104" s="16">
        <v>30629.15</v>
      </c>
      <c r="H104" s="17">
        <v>255529600</v>
      </c>
      <c r="I104" s="18">
        <v>30629.15</v>
      </c>
      <c r="J104" s="19">
        <f t="shared" si="7"/>
        <v>31152.195380739504</v>
      </c>
      <c r="K104" s="19">
        <f t="shared" si="4"/>
        <v>273576.47031293105</v>
      </c>
      <c r="L104" s="19">
        <f t="shared" si="5"/>
        <v>523.04538073950243</v>
      </c>
      <c r="M104" s="19">
        <f t="shared" si="6"/>
        <v>1.7076718770827868E-2</v>
      </c>
    </row>
    <row r="105" spans="2:13" x14ac:dyDescent="0.35">
      <c r="B105">
        <v>97</v>
      </c>
      <c r="C105" s="14">
        <v>40322</v>
      </c>
      <c r="D105" s="16">
        <v>30629.18</v>
      </c>
      <c r="E105" s="16">
        <v>30938.15</v>
      </c>
      <c r="F105" s="16">
        <v>30563.51</v>
      </c>
      <c r="G105" s="16">
        <v>30759.48</v>
      </c>
      <c r="H105" s="17">
        <v>136201500</v>
      </c>
      <c r="I105" s="18">
        <v>30759.48</v>
      </c>
      <c r="J105" s="19">
        <f t="shared" si="7"/>
        <v>30995.281766517655</v>
      </c>
      <c r="K105" s="19">
        <f t="shared" si="4"/>
        <v>55602.473092847053</v>
      </c>
      <c r="L105" s="19">
        <f t="shared" si="5"/>
        <v>235.80176651765578</v>
      </c>
      <c r="M105" s="19">
        <f t="shared" si="6"/>
        <v>7.6659867630290172E-3</v>
      </c>
    </row>
    <row r="106" spans="2:13" x14ac:dyDescent="0.35">
      <c r="B106">
        <v>98</v>
      </c>
      <c r="C106" s="14">
        <v>40323</v>
      </c>
      <c r="D106" s="16">
        <v>30756.75</v>
      </c>
      <c r="E106" s="16">
        <v>30756.75</v>
      </c>
      <c r="F106" s="16">
        <v>30102.09</v>
      </c>
      <c r="G106" s="16">
        <v>30634.17</v>
      </c>
      <c r="H106" s="17">
        <v>318166000</v>
      </c>
      <c r="I106" s="18">
        <v>30634.17</v>
      </c>
      <c r="J106" s="19">
        <f t="shared" si="7"/>
        <v>30924.541236562356</v>
      </c>
      <c r="K106" s="19">
        <f t="shared" si="4"/>
        <v>84315.455022752765</v>
      </c>
      <c r="L106" s="19">
        <f t="shared" si="5"/>
        <v>290.37123656235781</v>
      </c>
      <c r="M106" s="19">
        <f t="shared" si="6"/>
        <v>9.478671580211177E-3</v>
      </c>
    </row>
    <row r="107" spans="2:13" x14ac:dyDescent="0.35">
      <c r="B107">
        <v>99</v>
      </c>
      <c r="C107" s="14">
        <v>40324</v>
      </c>
      <c r="D107" s="16">
        <v>30667.73</v>
      </c>
      <c r="E107" s="16">
        <v>31478.19</v>
      </c>
      <c r="F107" s="16">
        <v>30667.73</v>
      </c>
      <c r="G107" s="16">
        <v>31328.49</v>
      </c>
      <c r="H107" s="17">
        <v>325023200</v>
      </c>
      <c r="I107" s="18">
        <v>31328.49</v>
      </c>
      <c r="J107" s="19">
        <f t="shared" si="7"/>
        <v>30837.429865593644</v>
      </c>
      <c r="K107" s="19">
        <f t="shared" si="4"/>
        <v>241140.05560319035</v>
      </c>
      <c r="L107" s="19">
        <f t="shared" si="5"/>
        <v>491.06013440635797</v>
      </c>
      <c r="M107" s="19">
        <f t="shared" si="6"/>
        <v>1.5674554835115193E-2</v>
      </c>
    </row>
    <row r="108" spans="2:13" x14ac:dyDescent="0.35">
      <c r="B108">
        <v>100</v>
      </c>
      <c r="C108" s="14">
        <v>40325</v>
      </c>
      <c r="D108" s="16">
        <v>31329.13</v>
      </c>
      <c r="E108" s="16">
        <v>32056.35</v>
      </c>
      <c r="F108" s="16">
        <v>31329.13</v>
      </c>
      <c r="G108" s="16">
        <v>32056.16</v>
      </c>
      <c r="H108" s="17">
        <v>259211800</v>
      </c>
      <c r="I108" s="18">
        <v>32056.16</v>
      </c>
      <c r="J108" s="19">
        <f t="shared" si="7"/>
        <v>30984.747905915552</v>
      </c>
      <c r="K108" s="19">
        <f t="shared" si="4"/>
        <v>1147923.8753504215</v>
      </c>
      <c r="L108" s="19">
        <f t="shared" si="5"/>
        <v>1071.4120940844477</v>
      </c>
      <c r="M108" s="19">
        <f t="shared" si="6"/>
        <v>3.3422970626689155E-2</v>
      </c>
    </row>
    <row r="109" spans="2:13" x14ac:dyDescent="0.35">
      <c r="B109">
        <v>101</v>
      </c>
      <c r="C109" s="14">
        <v>40326</v>
      </c>
      <c r="D109" s="16">
        <v>32056.11</v>
      </c>
      <c r="E109" s="16">
        <v>32071.919999999998</v>
      </c>
      <c r="F109" s="16">
        <v>31419.279999999999</v>
      </c>
      <c r="G109" s="16">
        <v>31547.55</v>
      </c>
      <c r="H109" s="17">
        <v>201026400</v>
      </c>
      <c r="I109" s="18">
        <v>31547.55</v>
      </c>
      <c r="J109" s="19">
        <f t="shared" si="7"/>
        <v>31306.171534140885</v>
      </c>
      <c r="K109" s="19">
        <f t="shared" si="4"/>
        <v>58263.563780499426</v>
      </c>
      <c r="L109" s="19">
        <f t="shared" si="5"/>
        <v>241.37846585911393</v>
      </c>
      <c r="M109" s="19">
        <f t="shared" si="6"/>
        <v>7.6512586828173324E-3</v>
      </c>
    </row>
    <row r="110" spans="2:13" x14ac:dyDescent="0.35">
      <c r="B110">
        <v>102</v>
      </c>
      <c r="C110" s="14">
        <v>40329</v>
      </c>
      <c r="D110" s="16">
        <v>31547.33</v>
      </c>
      <c r="E110" s="16">
        <v>32126.22</v>
      </c>
      <c r="F110" s="16">
        <v>31547.33</v>
      </c>
      <c r="G110" s="16">
        <v>32038.53</v>
      </c>
      <c r="H110" s="17">
        <v>216497400</v>
      </c>
      <c r="I110" s="18">
        <v>32038.53</v>
      </c>
      <c r="J110" s="19">
        <f t="shared" si="7"/>
        <v>31378.585073898619</v>
      </c>
      <c r="K110" s="19">
        <f t="shared" si="4"/>
        <v>435527.30548695551</v>
      </c>
      <c r="L110" s="19">
        <f t="shared" si="5"/>
        <v>659.94492610137968</v>
      </c>
      <c r="M110" s="19">
        <f t="shared" si="6"/>
        <v>2.0598477086850728E-2</v>
      </c>
    </row>
    <row r="111" spans="2:13" x14ac:dyDescent="0.35">
      <c r="B111">
        <v>103</v>
      </c>
      <c r="C111" s="14">
        <v>40330</v>
      </c>
      <c r="D111" s="16">
        <v>31988.63</v>
      </c>
      <c r="E111" s="16">
        <v>31988.63</v>
      </c>
      <c r="F111" s="16">
        <v>31245.29</v>
      </c>
      <c r="G111" s="16">
        <v>31245.83</v>
      </c>
      <c r="H111" s="17">
        <v>251248000</v>
      </c>
      <c r="I111" s="18">
        <v>31245.83</v>
      </c>
      <c r="J111" s="19">
        <f t="shared" si="7"/>
        <v>31576.568551729033</v>
      </c>
      <c r="K111" s="19">
        <f t="shared" si="4"/>
        <v>109387.98959981713</v>
      </c>
      <c r="L111" s="19">
        <f t="shared" si="5"/>
        <v>330.73855172903131</v>
      </c>
      <c r="M111" s="19">
        <f t="shared" si="6"/>
        <v>1.0585046123883772E-2</v>
      </c>
    </row>
    <row r="112" spans="2:13" x14ac:dyDescent="0.35">
      <c r="B112">
        <v>104</v>
      </c>
      <c r="C112" s="14">
        <v>40331</v>
      </c>
      <c r="D112" s="16">
        <v>31245.919999999998</v>
      </c>
      <c r="E112" s="16">
        <v>31544.66</v>
      </c>
      <c r="F112" s="16">
        <v>31227.83</v>
      </c>
      <c r="G112" s="16">
        <v>31411.91</v>
      </c>
      <c r="H112" s="17">
        <v>175993300</v>
      </c>
      <c r="I112" s="18">
        <v>31411.91</v>
      </c>
      <c r="J112" s="19">
        <f t="shared" si="7"/>
        <v>31477.346986210323</v>
      </c>
      <c r="K112" s="19">
        <f t="shared" si="4"/>
        <v>4281.9991642900131</v>
      </c>
      <c r="L112" s="19">
        <f t="shared" si="5"/>
        <v>65.436986210323084</v>
      </c>
      <c r="M112" s="19">
        <f t="shared" si="6"/>
        <v>2.083190299804217E-3</v>
      </c>
    </row>
    <row r="113" spans="2:13" x14ac:dyDescent="0.35">
      <c r="B113">
        <v>105</v>
      </c>
      <c r="C113" s="14">
        <v>40332</v>
      </c>
      <c r="D113" s="16">
        <v>31420.7</v>
      </c>
      <c r="E113" s="16">
        <v>31667.82</v>
      </c>
      <c r="F113" s="16">
        <v>31240.9</v>
      </c>
      <c r="G113" s="16">
        <v>31331.86</v>
      </c>
      <c r="H113" s="17">
        <v>153007800</v>
      </c>
      <c r="I113" s="18">
        <v>31331.86</v>
      </c>
      <c r="J113" s="19">
        <f t="shared" si="7"/>
        <v>31457.715890347226</v>
      </c>
      <c r="K113" s="19">
        <f t="shared" si="4"/>
        <v>15839.705135092923</v>
      </c>
      <c r="L113" s="19">
        <f t="shared" si="5"/>
        <v>125.8558903472258</v>
      </c>
      <c r="M113" s="19">
        <f t="shared" si="6"/>
        <v>4.0168662296852405E-3</v>
      </c>
    </row>
    <row r="114" spans="2:13" x14ac:dyDescent="0.35">
      <c r="B114">
        <v>106</v>
      </c>
      <c r="C114" s="14">
        <v>40333</v>
      </c>
      <c r="D114" s="16">
        <v>31312.23</v>
      </c>
      <c r="E114" s="16">
        <v>31312.23</v>
      </c>
      <c r="F114" s="16">
        <v>30973.03</v>
      </c>
      <c r="G114" s="16">
        <v>30992.65</v>
      </c>
      <c r="H114" s="17">
        <v>159165700</v>
      </c>
      <c r="I114" s="18">
        <v>30992.65</v>
      </c>
      <c r="J114" s="19">
        <f t="shared" si="7"/>
        <v>31419.959123243054</v>
      </c>
      <c r="K114" s="19">
        <f t="shared" si="4"/>
        <v>182593.0868067462</v>
      </c>
      <c r="L114" s="19">
        <f t="shared" si="5"/>
        <v>427.30912324305245</v>
      </c>
      <c r="M114" s="19">
        <f t="shared" si="6"/>
        <v>1.3787434222083379E-2</v>
      </c>
    </row>
    <row r="115" spans="2:13" x14ac:dyDescent="0.35">
      <c r="B115">
        <v>107</v>
      </c>
      <c r="C115" s="14">
        <v>40336</v>
      </c>
      <c r="D115" s="16">
        <v>31014.99</v>
      </c>
      <c r="E115" s="16">
        <v>31137.61</v>
      </c>
      <c r="F115" s="16">
        <v>30690.54</v>
      </c>
      <c r="G115" s="16">
        <v>30739.01</v>
      </c>
      <c r="H115" s="17">
        <v>101899000</v>
      </c>
      <c r="I115" s="18">
        <v>30739.01</v>
      </c>
      <c r="J115" s="19">
        <f t="shared" si="7"/>
        <v>31291.766386270137</v>
      </c>
      <c r="K115" s="19">
        <f t="shared" si="4"/>
        <v>305539.62256242317</v>
      </c>
      <c r="L115" s="19">
        <f t="shared" si="5"/>
        <v>552.75638627013905</v>
      </c>
      <c r="M115" s="19">
        <f t="shared" si="6"/>
        <v>1.7982244264540044E-2</v>
      </c>
    </row>
    <row r="116" spans="2:13" x14ac:dyDescent="0.35">
      <c r="B116">
        <v>108</v>
      </c>
      <c r="C116" s="14">
        <v>40337</v>
      </c>
      <c r="D116" s="16">
        <v>30739.31</v>
      </c>
      <c r="E116" s="16">
        <v>31073.97</v>
      </c>
      <c r="F116" s="16">
        <v>30739.31</v>
      </c>
      <c r="G116" s="16">
        <v>31059.83</v>
      </c>
      <c r="H116" s="17">
        <v>152759400</v>
      </c>
      <c r="I116" s="18">
        <v>31059.83</v>
      </c>
      <c r="J116" s="19">
        <f t="shared" si="7"/>
        <v>31125.939470389094</v>
      </c>
      <c r="K116" s="19">
        <f t="shared" si="4"/>
        <v>4370.4620751262537</v>
      </c>
      <c r="L116" s="19">
        <f t="shared" si="5"/>
        <v>66.109470389092166</v>
      </c>
      <c r="M116" s="19">
        <f t="shared" si="6"/>
        <v>2.1284556415502648E-3</v>
      </c>
    </row>
    <row r="117" spans="2:13" x14ac:dyDescent="0.35">
      <c r="B117">
        <v>109</v>
      </c>
      <c r="C117" s="14">
        <v>40338</v>
      </c>
      <c r="D117" s="16">
        <v>31060.560000000001</v>
      </c>
      <c r="E117" s="16">
        <v>31508.63</v>
      </c>
      <c r="F117" s="16">
        <v>31060.560000000001</v>
      </c>
      <c r="G117" s="16">
        <v>31209.33</v>
      </c>
      <c r="H117" s="17">
        <v>170444800</v>
      </c>
      <c r="I117" s="18">
        <v>31209.33</v>
      </c>
      <c r="J117" s="19">
        <f t="shared" si="7"/>
        <v>31106.106629272366</v>
      </c>
      <c r="K117" s="19">
        <f t="shared" si="4"/>
        <v>10655.064264374874</v>
      </c>
      <c r="L117" s="19">
        <f t="shared" si="5"/>
        <v>103.22337072763548</v>
      </c>
      <c r="M117" s="19">
        <f t="shared" si="6"/>
        <v>3.3074523140238987E-3</v>
      </c>
    </row>
    <row r="118" spans="2:13" x14ac:dyDescent="0.35">
      <c r="B118">
        <v>110</v>
      </c>
      <c r="C118" s="14">
        <v>40339</v>
      </c>
      <c r="D118" s="16">
        <v>31231.96</v>
      </c>
      <c r="E118" s="16">
        <v>31916.55</v>
      </c>
      <c r="F118" s="16">
        <v>31231.96</v>
      </c>
      <c r="G118" s="16">
        <v>31910.22</v>
      </c>
      <c r="H118" s="17">
        <v>223473400</v>
      </c>
      <c r="I118" s="18">
        <v>31910.22</v>
      </c>
      <c r="J118" s="19">
        <f t="shared" si="7"/>
        <v>31137.073640490657</v>
      </c>
      <c r="K118" s="19">
        <f t="shared" si="4"/>
        <v>597755.29322255275</v>
      </c>
      <c r="L118" s="19">
        <f t="shared" si="5"/>
        <v>773.14635950934462</v>
      </c>
      <c r="M118" s="19">
        <f t="shared" si="6"/>
        <v>2.422880066352863E-2</v>
      </c>
    </row>
    <row r="119" spans="2:13" x14ac:dyDescent="0.35">
      <c r="B119">
        <v>111</v>
      </c>
      <c r="C119" s="14">
        <v>40340</v>
      </c>
      <c r="D119" s="16">
        <v>31904.37</v>
      </c>
      <c r="E119" s="16">
        <v>32246.89</v>
      </c>
      <c r="F119" s="16">
        <v>31670.28</v>
      </c>
      <c r="G119" s="16">
        <v>32124.28</v>
      </c>
      <c r="H119" s="17">
        <v>152371900</v>
      </c>
      <c r="I119" s="18">
        <v>32124.28</v>
      </c>
      <c r="J119" s="19">
        <f t="shared" si="7"/>
        <v>31369.017548343458</v>
      </c>
      <c r="K119" s="19">
        <f t="shared" si="4"/>
        <v>570421.37088224909</v>
      </c>
      <c r="L119" s="19">
        <f t="shared" si="5"/>
        <v>755.26245165654109</v>
      </c>
      <c r="M119" s="19">
        <f t="shared" si="6"/>
        <v>2.3510642157786605E-2</v>
      </c>
    </row>
    <row r="120" spans="2:13" x14ac:dyDescent="0.35">
      <c r="B120">
        <v>112</v>
      </c>
      <c r="C120" s="14">
        <v>40343</v>
      </c>
      <c r="D120" s="16">
        <v>32129.95</v>
      </c>
      <c r="E120" s="16">
        <v>32511.65</v>
      </c>
      <c r="F120" s="16">
        <v>32129.95</v>
      </c>
      <c r="G120" s="16">
        <v>32238.41</v>
      </c>
      <c r="H120" s="17">
        <v>145984100</v>
      </c>
      <c r="I120" s="18">
        <v>32238.41</v>
      </c>
      <c r="J120" s="19">
        <f t="shared" si="7"/>
        <v>31595.596283840419</v>
      </c>
      <c r="K120" s="19">
        <f t="shared" si="4"/>
        <v>413209.47368288971</v>
      </c>
      <c r="L120" s="19">
        <f t="shared" si="5"/>
        <v>642.81371615958051</v>
      </c>
      <c r="M120" s="19">
        <f t="shared" si="6"/>
        <v>1.9939374062169335E-2</v>
      </c>
    </row>
    <row r="121" spans="2:13" x14ac:dyDescent="0.35">
      <c r="B121">
        <v>113</v>
      </c>
      <c r="C121" s="14">
        <v>40344</v>
      </c>
      <c r="D121" s="16">
        <v>32238.97</v>
      </c>
      <c r="E121" s="16">
        <v>32749.09</v>
      </c>
      <c r="F121" s="16">
        <v>32238.97</v>
      </c>
      <c r="G121" s="16">
        <v>32685.4</v>
      </c>
      <c r="H121" s="17">
        <v>179968600</v>
      </c>
      <c r="I121" s="18">
        <v>32685.4</v>
      </c>
      <c r="J121" s="19">
        <f t="shared" si="7"/>
        <v>31788.44039868829</v>
      </c>
      <c r="K121" s="19">
        <f t="shared" si="4"/>
        <v>804536.52638526459</v>
      </c>
      <c r="L121" s="19">
        <f t="shared" si="5"/>
        <v>896.95960131171159</v>
      </c>
      <c r="M121" s="19">
        <f t="shared" si="6"/>
        <v>2.7442209711727915E-2</v>
      </c>
    </row>
    <row r="122" spans="2:13" x14ac:dyDescent="0.35">
      <c r="B122">
        <v>114</v>
      </c>
      <c r="C122" s="14">
        <v>40345</v>
      </c>
      <c r="D122" s="16">
        <v>32669.69</v>
      </c>
      <c r="E122" s="16">
        <v>32870.28</v>
      </c>
      <c r="F122" s="16">
        <v>32596.9</v>
      </c>
      <c r="G122" s="16">
        <v>32805.629999999997</v>
      </c>
      <c r="H122" s="17">
        <v>142010000</v>
      </c>
      <c r="I122" s="18">
        <v>32805.629999999997</v>
      </c>
      <c r="J122" s="19">
        <f t="shared" si="7"/>
        <v>32057.528279081802</v>
      </c>
      <c r="K122" s="19">
        <f t="shared" si="4"/>
        <v>559656.18484076567</v>
      </c>
      <c r="L122" s="19">
        <f t="shared" si="5"/>
        <v>748.1017209181955</v>
      </c>
      <c r="M122" s="19">
        <f t="shared" si="6"/>
        <v>2.2804065061948074E-2</v>
      </c>
    </row>
    <row r="123" spans="2:13" x14ac:dyDescent="0.35">
      <c r="B123">
        <v>115</v>
      </c>
      <c r="C123" s="14">
        <v>40346</v>
      </c>
      <c r="D123" s="16">
        <v>32804.06</v>
      </c>
      <c r="E123" s="16">
        <v>32854.76</v>
      </c>
      <c r="F123" s="16">
        <v>32630.33</v>
      </c>
      <c r="G123" s="16">
        <v>32775.339999999997</v>
      </c>
      <c r="H123" s="17">
        <v>134987100</v>
      </c>
      <c r="I123" s="18">
        <v>32775.339999999997</v>
      </c>
      <c r="J123" s="19">
        <f t="shared" si="7"/>
        <v>32281.958795357259</v>
      </c>
      <c r="K123" s="19">
        <f t="shared" si="4"/>
        <v>243425.01309471874</v>
      </c>
      <c r="L123" s="19">
        <f t="shared" si="5"/>
        <v>493.38120464273743</v>
      </c>
      <c r="M123" s="19">
        <f t="shared" si="6"/>
        <v>1.5053427505030839E-2</v>
      </c>
    </row>
    <row r="124" spans="2:13" x14ac:dyDescent="0.35">
      <c r="B124">
        <v>116</v>
      </c>
      <c r="C124" s="14">
        <v>40347</v>
      </c>
      <c r="D124" s="16">
        <v>32771.49</v>
      </c>
      <c r="E124" s="16">
        <v>32946.89</v>
      </c>
      <c r="F124" s="16">
        <v>32629.91</v>
      </c>
      <c r="G124" s="16">
        <v>32814.620000000003</v>
      </c>
      <c r="H124" s="17">
        <v>165006200</v>
      </c>
      <c r="I124" s="18">
        <v>32814.620000000003</v>
      </c>
      <c r="J124" s="19">
        <f t="shared" si="7"/>
        <v>32429.973156750078</v>
      </c>
      <c r="K124" s="19">
        <f t="shared" si="4"/>
        <v>147953.19402213171</v>
      </c>
      <c r="L124" s="19">
        <f t="shared" si="5"/>
        <v>384.64684324992413</v>
      </c>
      <c r="M124" s="19">
        <f t="shared" si="6"/>
        <v>1.1721813120186188E-2</v>
      </c>
    </row>
    <row r="125" spans="2:13" x14ac:dyDescent="0.35">
      <c r="B125">
        <v>117</v>
      </c>
      <c r="C125" s="14">
        <v>40350</v>
      </c>
      <c r="D125" s="16">
        <v>32816.5</v>
      </c>
      <c r="E125" s="16">
        <v>33290.910000000003</v>
      </c>
      <c r="F125" s="16">
        <v>32816.5</v>
      </c>
      <c r="G125" s="16">
        <v>32882</v>
      </c>
      <c r="H125" s="17">
        <v>122782400</v>
      </c>
      <c r="I125" s="18">
        <v>32882</v>
      </c>
      <c r="J125" s="19">
        <f t="shared" si="7"/>
        <v>32545.367209725053</v>
      </c>
      <c r="K125" s="19">
        <f t="shared" si="4"/>
        <v>113321.63548829657</v>
      </c>
      <c r="L125" s="19">
        <f t="shared" si="5"/>
        <v>336.63279027494718</v>
      </c>
      <c r="M125" s="19">
        <f t="shared" si="6"/>
        <v>1.0237600823397214E-2</v>
      </c>
    </row>
    <row r="126" spans="2:13" x14ac:dyDescent="0.35">
      <c r="B126">
        <v>118</v>
      </c>
      <c r="C126" s="14">
        <v>40351</v>
      </c>
      <c r="D126" s="16">
        <v>32878.58</v>
      </c>
      <c r="E126" s="16">
        <v>32984.910000000003</v>
      </c>
      <c r="F126" s="16">
        <v>32470.7</v>
      </c>
      <c r="G126" s="16">
        <v>32470.7</v>
      </c>
      <c r="H126" s="17">
        <v>124243300</v>
      </c>
      <c r="I126" s="18">
        <v>32470.7</v>
      </c>
      <c r="J126" s="19">
        <f t="shared" si="7"/>
        <v>32646.357046807534</v>
      </c>
      <c r="K126" s="19">
        <f t="shared" si="4"/>
        <v>30855.398093143958</v>
      </c>
      <c r="L126" s="19">
        <f t="shared" si="5"/>
        <v>175.65704680753333</v>
      </c>
      <c r="M126" s="19">
        <f t="shared" si="6"/>
        <v>5.4097092704356031E-3</v>
      </c>
    </row>
    <row r="127" spans="2:13" x14ac:dyDescent="0.35">
      <c r="B127">
        <v>119</v>
      </c>
      <c r="C127" s="14">
        <v>40352</v>
      </c>
      <c r="D127" s="16">
        <v>32470.77</v>
      </c>
      <c r="E127" s="16">
        <v>32663.29</v>
      </c>
      <c r="F127" s="16">
        <v>32180.32</v>
      </c>
      <c r="G127" s="16">
        <v>32663.29</v>
      </c>
      <c r="H127" s="17">
        <v>158766800</v>
      </c>
      <c r="I127" s="18">
        <v>32663.29</v>
      </c>
      <c r="J127" s="19">
        <f t="shared" si="7"/>
        <v>32593.659932765273</v>
      </c>
      <c r="K127" s="19">
        <f t="shared" si="4"/>
        <v>4848.3462631127286</v>
      </c>
      <c r="L127" s="19">
        <f t="shared" si="5"/>
        <v>69.630067234727903</v>
      </c>
      <c r="M127" s="19">
        <f t="shared" si="6"/>
        <v>2.1317530241052847E-3</v>
      </c>
    </row>
    <row r="128" spans="2:13" x14ac:dyDescent="0.35">
      <c r="B128">
        <v>120</v>
      </c>
      <c r="C128" s="14">
        <v>40353</v>
      </c>
      <c r="D128" s="16">
        <v>32663.01</v>
      </c>
      <c r="E128" s="16">
        <v>32663.01</v>
      </c>
      <c r="F128" s="16">
        <v>32276.7</v>
      </c>
      <c r="G128" s="16">
        <v>32312.76</v>
      </c>
      <c r="H128" s="17">
        <v>119407600</v>
      </c>
      <c r="I128" s="18">
        <v>32312.76</v>
      </c>
      <c r="J128" s="19">
        <f t="shared" si="7"/>
        <v>32614.548952935686</v>
      </c>
      <c r="K128" s="19">
        <f t="shared" si="4"/>
        <v>91076.572114018374</v>
      </c>
      <c r="L128" s="19">
        <f t="shared" si="5"/>
        <v>301.78895293568712</v>
      </c>
      <c r="M128" s="19">
        <f t="shared" si="6"/>
        <v>9.3396216521178365E-3</v>
      </c>
    </row>
    <row r="129" spans="2:13" x14ac:dyDescent="0.35">
      <c r="B129">
        <v>121</v>
      </c>
      <c r="C129" s="14">
        <v>40354</v>
      </c>
      <c r="D129" s="16">
        <v>32310.04</v>
      </c>
      <c r="E129" s="16">
        <v>32659.57</v>
      </c>
      <c r="F129" s="16">
        <v>32254.44</v>
      </c>
      <c r="G129" s="16">
        <v>32607.13</v>
      </c>
      <c r="H129" s="17">
        <v>119346800</v>
      </c>
      <c r="I129" s="18">
        <v>32607.13</v>
      </c>
      <c r="J129" s="19">
        <f t="shared" si="7"/>
        <v>32524.012267054975</v>
      </c>
      <c r="K129" s="19">
        <f t="shared" si="4"/>
        <v>6908.5575299206002</v>
      </c>
      <c r="L129" s="19">
        <f t="shared" si="5"/>
        <v>83.117732945025637</v>
      </c>
      <c r="M129" s="19">
        <f t="shared" si="6"/>
        <v>2.5490661994792439E-3</v>
      </c>
    </row>
    <row r="130" spans="2:13" x14ac:dyDescent="0.35">
      <c r="B130">
        <v>122</v>
      </c>
      <c r="C130" s="14">
        <v>40357</v>
      </c>
      <c r="D130" s="16">
        <v>32609.99</v>
      </c>
      <c r="E130" s="16">
        <v>32693.03</v>
      </c>
      <c r="F130" s="16">
        <v>32417.81</v>
      </c>
      <c r="G130" s="16">
        <v>32568.19</v>
      </c>
      <c r="H130" s="17">
        <v>106385300</v>
      </c>
      <c r="I130" s="18">
        <v>32568.19</v>
      </c>
      <c r="J130" s="19">
        <f t="shared" si="7"/>
        <v>32548.947586938481</v>
      </c>
      <c r="K130" s="19">
        <f t="shared" si="4"/>
        <v>370.27046043008482</v>
      </c>
      <c r="L130" s="19">
        <f t="shared" si="5"/>
        <v>19.242413061518164</v>
      </c>
      <c r="M130" s="19">
        <f t="shared" si="6"/>
        <v>5.9083458618726327E-4</v>
      </c>
    </row>
    <row r="131" spans="2:13" x14ac:dyDescent="0.35">
      <c r="B131">
        <v>123</v>
      </c>
      <c r="C131" s="14">
        <v>40358</v>
      </c>
      <c r="D131" s="16">
        <v>32535.52</v>
      </c>
      <c r="E131" s="16">
        <v>32535.52</v>
      </c>
      <c r="F131" s="16">
        <v>31440.28</v>
      </c>
      <c r="G131" s="16">
        <v>31473.200000000001</v>
      </c>
      <c r="H131" s="17">
        <v>202152300</v>
      </c>
      <c r="I131" s="18">
        <v>31473.200000000001</v>
      </c>
      <c r="J131" s="19">
        <f t="shared" si="7"/>
        <v>32554.720310856934</v>
      </c>
      <c r="K131" s="19">
        <f t="shared" si="4"/>
        <v>1169686.1827960771</v>
      </c>
      <c r="L131" s="19">
        <f t="shared" si="5"/>
        <v>1081.5203108569331</v>
      </c>
      <c r="M131" s="19">
        <f t="shared" si="6"/>
        <v>3.4363214126842297E-2</v>
      </c>
    </row>
    <row r="132" spans="2:13" x14ac:dyDescent="0.35">
      <c r="B132">
        <v>124</v>
      </c>
      <c r="C132" s="14">
        <v>40359</v>
      </c>
      <c r="D132" s="16">
        <v>31490.33</v>
      </c>
      <c r="E132" s="16">
        <v>31793.68</v>
      </c>
      <c r="F132" s="16">
        <v>31151.1</v>
      </c>
      <c r="G132" s="16">
        <v>31156.97</v>
      </c>
      <c r="H132" s="17">
        <v>363224800</v>
      </c>
      <c r="I132" s="18">
        <v>31156.97</v>
      </c>
      <c r="J132" s="19">
        <f t="shared" si="7"/>
        <v>32230.264217599852</v>
      </c>
      <c r="K132" s="19">
        <f t="shared" si="4"/>
        <v>1151960.4775332753</v>
      </c>
      <c r="L132" s="19">
        <f t="shared" si="5"/>
        <v>1073.2942175998505</v>
      </c>
      <c r="M132" s="19">
        <f t="shared" si="6"/>
        <v>3.4447965177610354E-2</v>
      </c>
    </row>
    <row r="133" spans="2:13" x14ac:dyDescent="0.35">
      <c r="B133">
        <v>125</v>
      </c>
      <c r="C133" s="14">
        <v>40360</v>
      </c>
      <c r="D133" s="16">
        <v>31153.52</v>
      </c>
      <c r="E133" s="16">
        <v>31261.17</v>
      </c>
      <c r="F133" s="16">
        <v>30542.53</v>
      </c>
      <c r="G133" s="16">
        <v>31197.040000000001</v>
      </c>
      <c r="H133" s="17">
        <v>246699400</v>
      </c>
      <c r="I133" s="18">
        <v>31197.040000000001</v>
      </c>
      <c r="J133" s="19">
        <f t="shared" si="7"/>
        <v>31908.275952319895</v>
      </c>
      <c r="K133" s="19">
        <f t="shared" si="4"/>
        <v>505856.5798723863</v>
      </c>
      <c r="L133" s="19">
        <f t="shared" si="5"/>
        <v>711.23595231989384</v>
      </c>
      <c r="M133" s="19">
        <f t="shared" si="6"/>
        <v>2.2798187017739304E-2</v>
      </c>
    </row>
    <row r="134" spans="2:13" x14ac:dyDescent="0.35">
      <c r="B134">
        <v>126</v>
      </c>
      <c r="C134" s="14">
        <v>40361</v>
      </c>
      <c r="D134" s="16">
        <v>31212.75</v>
      </c>
      <c r="E134" s="16">
        <v>31435.52</v>
      </c>
      <c r="F134" s="16">
        <v>31075.13</v>
      </c>
      <c r="G134" s="16">
        <v>31379.67</v>
      </c>
      <c r="H134" s="17">
        <v>126017200</v>
      </c>
      <c r="I134" s="18">
        <v>31379.67</v>
      </c>
      <c r="J134" s="19">
        <f t="shared" si="7"/>
        <v>31694.905166623925</v>
      </c>
      <c r="K134" s="19">
        <f t="shared" si="4"/>
        <v>99373.210276414698</v>
      </c>
      <c r="L134" s="19">
        <f t="shared" si="5"/>
        <v>315.23516662392649</v>
      </c>
      <c r="M134" s="19">
        <f t="shared" si="6"/>
        <v>1.0045840718654036E-2</v>
      </c>
    </row>
    <row r="135" spans="2:13" x14ac:dyDescent="0.35">
      <c r="B135">
        <v>127</v>
      </c>
      <c r="C135" s="14">
        <v>40364</v>
      </c>
      <c r="D135" s="16">
        <v>31453.31</v>
      </c>
      <c r="E135" s="16">
        <v>31477.52</v>
      </c>
      <c r="F135" s="16">
        <v>31336.31</v>
      </c>
      <c r="G135" s="16">
        <v>31391.45</v>
      </c>
      <c r="H135" s="17">
        <v>15294200</v>
      </c>
      <c r="I135" s="18">
        <v>31391.45</v>
      </c>
      <c r="J135" s="19">
        <f t="shared" si="7"/>
        <v>31600.334616636748</v>
      </c>
      <c r="K135" s="19">
        <f t="shared" si="4"/>
        <v>43632.783067480981</v>
      </c>
      <c r="L135" s="19">
        <f t="shared" si="5"/>
        <v>208.88461663674752</v>
      </c>
      <c r="M135" s="19">
        <f t="shared" si="6"/>
        <v>6.6541882148402672E-3</v>
      </c>
    </row>
    <row r="136" spans="2:13" x14ac:dyDescent="0.35">
      <c r="B136">
        <v>128</v>
      </c>
      <c r="C136" s="14">
        <v>40365</v>
      </c>
      <c r="D136" s="16">
        <v>31396.21</v>
      </c>
      <c r="E136" s="16">
        <v>31989.8</v>
      </c>
      <c r="F136" s="16">
        <v>31343.01</v>
      </c>
      <c r="G136" s="16">
        <v>31533.58</v>
      </c>
      <c r="H136" s="17">
        <v>158454100</v>
      </c>
      <c r="I136" s="18">
        <v>31533.58</v>
      </c>
      <c r="J136" s="19">
        <f t="shared" si="7"/>
        <v>31537.669231645719</v>
      </c>
      <c r="K136" s="19">
        <f t="shared" si="4"/>
        <v>16.721815452337605</v>
      </c>
      <c r="L136" s="19">
        <f t="shared" si="5"/>
        <v>4.0892316457175184</v>
      </c>
      <c r="M136" s="19">
        <f t="shared" si="6"/>
        <v>1.2967863609896239E-4</v>
      </c>
    </row>
    <row r="137" spans="2:13" x14ac:dyDescent="0.35">
      <c r="B137">
        <v>129</v>
      </c>
      <c r="C137" s="14">
        <v>40366</v>
      </c>
      <c r="D137" s="16">
        <v>31519.81</v>
      </c>
      <c r="E137" s="16">
        <v>32042.23</v>
      </c>
      <c r="F137" s="16">
        <v>31502.83</v>
      </c>
      <c r="G137" s="16">
        <v>32035.19</v>
      </c>
      <c r="H137" s="17">
        <v>149317900</v>
      </c>
      <c r="I137" s="18">
        <v>32035.19</v>
      </c>
      <c r="J137" s="19">
        <f t="shared" si="7"/>
        <v>31536.442462152001</v>
      </c>
      <c r="K137" s="19">
        <f t="shared" si="4"/>
        <v>248749.10650943979</v>
      </c>
      <c r="L137" s="19">
        <f t="shared" si="5"/>
        <v>498.74753784799759</v>
      </c>
      <c r="M137" s="19">
        <f t="shared" si="6"/>
        <v>1.5568739809191006E-2</v>
      </c>
    </row>
    <row r="138" spans="2:13" x14ac:dyDescent="0.35">
      <c r="B138">
        <v>130</v>
      </c>
      <c r="C138" s="14">
        <v>40367</v>
      </c>
      <c r="D138" s="16">
        <v>32035.17</v>
      </c>
      <c r="E138" s="16">
        <v>32171.57</v>
      </c>
      <c r="F138" s="16">
        <v>31733.61</v>
      </c>
      <c r="G138" s="16">
        <v>31960.639999999999</v>
      </c>
      <c r="H138" s="17">
        <v>141505100</v>
      </c>
      <c r="I138" s="18">
        <v>31960.639999999999</v>
      </c>
      <c r="J138" s="19">
        <f t="shared" si="7"/>
        <v>31686.066723506396</v>
      </c>
      <c r="K138" s="19">
        <f t="shared" ref="K138:K161" si="8">(I138-J138)^2</f>
        <v>75390.484164432986</v>
      </c>
      <c r="L138" s="19">
        <f t="shared" ref="L138:L161" si="9">ABS(I138-J138)</f>
        <v>274.57327649360377</v>
      </c>
      <c r="M138" s="19">
        <f t="shared" ref="M138:M161" si="10">L138/I138</f>
        <v>8.5909817980367037E-3</v>
      </c>
    </row>
    <row r="139" spans="2:13" x14ac:dyDescent="0.35">
      <c r="B139">
        <v>131</v>
      </c>
      <c r="C139" s="14">
        <v>40368</v>
      </c>
      <c r="D139" s="16">
        <v>31961.22</v>
      </c>
      <c r="E139" s="16">
        <v>32107.56</v>
      </c>
      <c r="F139" s="16">
        <v>31784.07</v>
      </c>
      <c r="G139" s="16">
        <v>32004.31</v>
      </c>
      <c r="H139" s="17">
        <v>104119400</v>
      </c>
      <c r="I139" s="18">
        <v>32004.31</v>
      </c>
      <c r="J139" s="19">
        <f t="shared" ref="J139:J161" si="11">$J$7*I138+(1-$J$7)*J138</f>
        <v>31768.438706454475</v>
      </c>
      <c r="K139" s="19">
        <f t="shared" si="8"/>
        <v>55635.267118839693</v>
      </c>
      <c r="L139" s="19">
        <f t="shared" si="9"/>
        <v>235.87129354552599</v>
      </c>
      <c r="M139" s="19">
        <f t="shared" si="10"/>
        <v>7.3699852784055017E-3</v>
      </c>
    </row>
    <row r="140" spans="2:13" x14ac:dyDescent="0.35">
      <c r="B140">
        <v>132</v>
      </c>
      <c r="C140" s="14">
        <v>40371</v>
      </c>
      <c r="D140" s="16">
        <v>32037.439999999999</v>
      </c>
      <c r="E140" s="16">
        <v>32116.41</v>
      </c>
      <c r="F140" s="16">
        <v>31788.23</v>
      </c>
      <c r="G140" s="16">
        <v>31870.55</v>
      </c>
      <c r="H140" s="17">
        <v>84430000</v>
      </c>
      <c r="I140" s="18">
        <v>31870.55</v>
      </c>
      <c r="J140" s="19">
        <f t="shared" si="11"/>
        <v>31839.200094518128</v>
      </c>
      <c r="K140" s="19">
        <f t="shared" si="8"/>
        <v>982.81657372226084</v>
      </c>
      <c r="L140" s="19">
        <f t="shared" si="9"/>
        <v>31.349905481871247</v>
      </c>
      <c r="M140" s="19">
        <f t="shared" si="10"/>
        <v>9.8366377366789241E-4</v>
      </c>
    </row>
    <row r="141" spans="2:13" x14ac:dyDescent="0.35">
      <c r="B141">
        <v>133</v>
      </c>
      <c r="C141" s="14">
        <v>40372</v>
      </c>
      <c r="D141" s="16">
        <v>31871.56</v>
      </c>
      <c r="E141" s="16">
        <v>32251.05</v>
      </c>
      <c r="F141" s="16">
        <v>31871.56</v>
      </c>
      <c r="G141" s="16">
        <v>32185.200000000001</v>
      </c>
      <c r="H141" s="17">
        <v>143620800</v>
      </c>
      <c r="I141" s="18">
        <v>32185.200000000001</v>
      </c>
      <c r="J141" s="19">
        <f t="shared" si="11"/>
        <v>31848.605066162687</v>
      </c>
      <c r="K141" s="19">
        <f t="shared" si="8"/>
        <v>113296.14948494571</v>
      </c>
      <c r="L141" s="19">
        <f t="shared" si="9"/>
        <v>336.59493383731387</v>
      </c>
      <c r="M141" s="19">
        <f t="shared" si="10"/>
        <v>1.0458065627596344E-2</v>
      </c>
    </row>
    <row r="142" spans="2:13" x14ac:dyDescent="0.35">
      <c r="B142">
        <v>134</v>
      </c>
      <c r="C142" s="14">
        <v>40373</v>
      </c>
      <c r="D142" s="16">
        <v>32185.4</v>
      </c>
      <c r="E142" s="16">
        <v>32385.01</v>
      </c>
      <c r="F142" s="16">
        <v>32101.49</v>
      </c>
      <c r="G142" s="16">
        <v>32305.71</v>
      </c>
      <c r="H142" s="17">
        <v>143231900</v>
      </c>
      <c r="I142" s="18">
        <v>32305.71</v>
      </c>
      <c r="J142" s="19">
        <f t="shared" si="11"/>
        <v>31949.583546313879</v>
      </c>
      <c r="K142" s="19">
        <f t="shared" si="8"/>
        <v>126826.05101505213</v>
      </c>
      <c r="L142" s="19">
        <f t="shared" si="9"/>
        <v>356.12645368611993</v>
      </c>
      <c r="M142" s="19">
        <f t="shared" si="10"/>
        <v>1.1023638040647302E-2</v>
      </c>
    </row>
    <row r="143" spans="2:13" x14ac:dyDescent="0.35">
      <c r="B143">
        <v>135</v>
      </c>
      <c r="C143" s="14">
        <v>40374</v>
      </c>
      <c r="D143" s="16">
        <v>32305.3</v>
      </c>
      <c r="E143" s="16">
        <v>32387.17</v>
      </c>
      <c r="F143" s="16">
        <v>32114.61</v>
      </c>
      <c r="G143" s="16">
        <v>32381.06</v>
      </c>
      <c r="H143" s="17">
        <v>120083700</v>
      </c>
      <c r="I143" s="18">
        <v>32381.06</v>
      </c>
      <c r="J143" s="19">
        <f t="shared" si="11"/>
        <v>32056.421482419715</v>
      </c>
      <c r="K143" s="19">
        <f t="shared" si="8"/>
        <v>105390.16709672575</v>
      </c>
      <c r="L143" s="19">
        <f t="shared" si="9"/>
        <v>324.63851758028613</v>
      </c>
      <c r="M143" s="19">
        <f t="shared" si="10"/>
        <v>1.002556795794474E-2</v>
      </c>
    </row>
    <row r="144" spans="2:13" x14ac:dyDescent="0.35">
      <c r="B144">
        <v>136</v>
      </c>
      <c r="C144" s="14">
        <v>40375</v>
      </c>
      <c r="D144" s="16">
        <v>32382.49</v>
      </c>
      <c r="E144" s="16">
        <v>32383.75</v>
      </c>
      <c r="F144" s="16">
        <v>31736.13</v>
      </c>
      <c r="G144" s="16">
        <v>31783.39</v>
      </c>
      <c r="H144" s="17">
        <v>122753500</v>
      </c>
      <c r="I144" s="18">
        <v>31783.39</v>
      </c>
      <c r="J144" s="19">
        <f t="shared" si="11"/>
        <v>32153.813037693799</v>
      </c>
      <c r="K144" s="19">
        <f t="shared" si="8"/>
        <v>137213.22685430193</v>
      </c>
      <c r="L144" s="19">
        <f t="shared" si="9"/>
        <v>370.42303769379942</v>
      </c>
      <c r="M144" s="19">
        <f t="shared" si="10"/>
        <v>1.1654610716282921E-2</v>
      </c>
    </row>
    <row r="145" spans="2:13" x14ac:dyDescent="0.35">
      <c r="B145">
        <v>137</v>
      </c>
      <c r="C145" s="14">
        <v>40378</v>
      </c>
      <c r="D145" s="16">
        <v>31803.82</v>
      </c>
      <c r="E145" s="16">
        <v>32005.67</v>
      </c>
      <c r="F145" s="16">
        <v>31785.22</v>
      </c>
      <c r="G145" s="16">
        <v>31845.88</v>
      </c>
      <c r="H145" s="17">
        <v>85016600</v>
      </c>
      <c r="I145" s="18">
        <v>31845.88</v>
      </c>
      <c r="J145" s="19">
        <f t="shared" si="11"/>
        <v>32042.686126385659</v>
      </c>
      <c r="K145" s="19">
        <f t="shared" si="8"/>
        <v>38732.651382927586</v>
      </c>
      <c r="L145" s="19">
        <f t="shared" si="9"/>
        <v>196.80612638565799</v>
      </c>
      <c r="M145" s="19">
        <f t="shared" si="10"/>
        <v>6.179955661004123E-3</v>
      </c>
    </row>
    <row r="146" spans="2:13" x14ac:dyDescent="0.35">
      <c r="B146">
        <v>138</v>
      </c>
      <c r="C146" s="14">
        <v>40379</v>
      </c>
      <c r="D146" s="16">
        <v>31843.34</v>
      </c>
      <c r="E146" s="16">
        <v>32025.18</v>
      </c>
      <c r="F146" s="16">
        <v>31613.55</v>
      </c>
      <c r="G146" s="16">
        <v>32024.27</v>
      </c>
      <c r="H146" s="17">
        <v>109342000</v>
      </c>
      <c r="I146" s="18">
        <v>32024.27</v>
      </c>
      <c r="J146" s="19">
        <f t="shared" si="11"/>
        <v>31983.644288469961</v>
      </c>
      <c r="K146" s="19">
        <f t="shared" si="8"/>
        <v>1650.4484373219886</v>
      </c>
      <c r="L146" s="19">
        <f t="shared" si="9"/>
        <v>40.625711530039553</v>
      </c>
      <c r="M146" s="19">
        <f t="shared" si="10"/>
        <v>1.2685913380707679E-3</v>
      </c>
    </row>
    <row r="147" spans="2:13" x14ac:dyDescent="0.35">
      <c r="B147">
        <v>139</v>
      </c>
      <c r="C147" s="14">
        <v>40380</v>
      </c>
      <c r="D147" s="16">
        <v>32024.62</v>
      </c>
      <c r="E147" s="16">
        <v>32318.33</v>
      </c>
      <c r="F147" s="16">
        <v>32001.95</v>
      </c>
      <c r="G147" s="16">
        <v>32108.99</v>
      </c>
      <c r="H147" s="17">
        <v>151882000</v>
      </c>
      <c r="I147" s="18">
        <v>32108.99</v>
      </c>
      <c r="J147" s="19">
        <f t="shared" si="11"/>
        <v>31995.832001928971</v>
      </c>
      <c r="K147" s="19">
        <f t="shared" si="8"/>
        <v>12804.732527443299</v>
      </c>
      <c r="L147" s="19">
        <f t="shared" si="9"/>
        <v>113.15799807103031</v>
      </c>
      <c r="M147" s="19">
        <f t="shared" si="10"/>
        <v>3.5241842882952814E-3</v>
      </c>
    </row>
    <row r="148" spans="2:13" x14ac:dyDescent="0.35">
      <c r="B148">
        <v>140</v>
      </c>
      <c r="C148" s="14">
        <v>40381</v>
      </c>
      <c r="D148" s="16">
        <v>32135.19</v>
      </c>
      <c r="E148" s="16">
        <v>32720.76</v>
      </c>
      <c r="F148" s="16">
        <v>32135.19</v>
      </c>
      <c r="G148" s="16">
        <v>32720.76</v>
      </c>
      <c r="H148" s="17">
        <v>166472600</v>
      </c>
      <c r="I148" s="18">
        <v>32720.76</v>
      </c>
      <c r="J148" s="19">
        <f t="shared" si="11"/>
        <v>32029.779401350279</v>
      </c>
      <c r="K148" s="19">
        <f t="shared" si="8"/>
        <v>477454.18771032471</v>
      </c>
      <c r="L148" s="19">
        <f t="shared" si="9"/>
        <v>690.98059864971947</v>
      </c>
      <c r="M148" s="19">
        <f t="shared" si="10"/>
        <v>2.1117498452044497E-2</v>
      </c>
    </row>
    <row r="149" spans="2:13" x14ac:dyDescent="0.35">
      <c r="B149">
        <v>141</v>
      </c>
      <c r="C149" s="14">
        <v>40382</v>
      </c>
      <c r="D149" s="16">
        <v>32721.02</v>
      </c>
      <c r="E149" s="16">
        <v>32818.480000000003</v>
      </c>
      <c r="F149" s="16">
        <v>32510.49</v>
      </c>
      <c r="G149" s="16">
        <v>32806.03</v>
      </c>
      <c r="H149" s="17">
        <v>164283600</v>
      </c>
      <c r="I149" s="18">
        <v>32806.03</v>
      </c>
      <c r="J149" s="19">
        <f t="shared" si="11"/>
        <v>32237.073580945194</v>
      </c>
      <c r="K149" s="19">
        <f t="shared" si="8"/>
        <v>323711.40678366623</v>
      </c>
      <c r="L149" s="19">
        <f t="shared" si="9"/>
        <v>568.95641905480443</v>
      </c>
      <c r="M149" s="19">
        <f t="shared" si="10"/>
        <v>1.7343043917682342E-2</v>
      </c>
    </row>
    <row r="150" spans="2:13" x14ac:dyDescent="0.35">
      <c r="B150">
        <v>142</v>
      </c>
      <c r="C150" s="14">
        <v>40385</v>
      </c>
      <c r="D150" s="16">
        <v>32814.980000000003</v>
      </c>
      <c r="E150" s="16">
        <v>33041.379999999997</v>
      </c>
      <c r="F150" s="16">
        <v>32803.620000000003</v>
      </c>
      <c r="G150" s="16">
        <v>32958.89</v>
      </c>
      <c r="H150" s="17">
        <v>146615700</v>
      </c>
      <c r="I150" s="18">
        <v>32958.89</v>
      </c>
      <c r="J150" s="19">
        <f t="shared" si="11"/>
        <v>32407.760506661631</v>
      </c>
      <c r="K150" s="19">
        <f t="shared" si="8"/>
        <v>303743.71842740709</v>
      </c>
      <c r="L150" s="19">
        <f t="shared" si="9"/>
        <v>551.12949333836877</v>
      </c>
      <c r="M150" s="19">
        <f t="shared" si="10"/>
        <v>1.6721724953066345E-2</v>
      </c>
    </row>
    <row r="151" spans="2:13" x14ac:dyDescent="0.35">
      <c r="B151">
        <v>143</v>
      </c>
      <c r="C151" s="14">
        <v>40386</v>
      </c>
      <c r="D151" s="16">
        <v>32959.89</v>
      </c>
      <c r="E151" s="16">
        <v>33043.57</v>
      </c>
      <c r="F151" s="16">
        <v>32643.200000000001</v>
      </c>
      <c r="G151" s="16">
        <v>32695.31</v>
      </c>
      <c r="H151" s="17">
        <v>170666900</v>
      </c>
      <c r="I151" s="18">
        <v>32695.31</v>
      </c>
      <c r="J151" s="19">
        <f t="shared" si="11"/>
        <v>32573.099354663136</v>
      </c>
      <c r="K151" s="19">
        <f t="shared" si="8"/>
        <v>14935.441833653034</v>
      </c>
      <c r="L151" s="19">
        <f t="shared" si="9"/>
        <v>122.21064533686513</v>
      </c>
      <c r="M151" s="19">
        <f t="shared" si="10"/>
        <v>3.7378647071052429E-3</v>
      </c>
    </row>
    <row r="152" spans="2:13" x14ac:dyDescent="0.35">
      <c r="B152">
        <v>144</v>
      </c>
      <c r="C152" s="14">
        <v>40387</v>
      </c>
      <c r="D152" s="16">
        <v>32694.639999999999</v>
      </c>
      <c r="E152" s="16">
        <v>32744.62</v>
      </c>
      <c r="F152" s="16">
        <v>32500.03</v>
      </c>
      <c r="G152" s="16">
        <v>32665.56</v>
      </c>
      <c r="H152" s="17">
        <v>177610400</v>
      </c>
      <c r="I152" s="18">
        <v>32665.56</v>
      </c>
      <c r="J152" s="19">
        <f t="shared" si="11"/>
        <v>32609.762548264196</v>
      </c>
      <c r="K152" s="19">
        <f t="shared" si="8"/>
        <v>3113.3556202095137</v>
      </c>
      <c r="L152" s="19">
        <f t="shared" si="9"/>
        <v>55.797451735805225</v>
      </c>
      <c r="M152" s="19">
        <f t="shared" si="10"/>
        <v>1.7081431249243921E-3</v>
      </c>
    </row>
    <row r="153" spans="2:13" x14ac:dyDescent="0.35">
      <c r="B153">
        <v>145</v>
      </c>
      <c r="C153" s="14">
        <v>40388</v>
      </c>
      <c r="D153" s="16">
        <v>32666.16</v>
      </c>
      <c r="E153" s="16">
        <v>32802.300000000003</v>
      </c>
      <c r="F153" s="16">
        <v>32408.12</v>
      </c>
      <c r="G153" s="16">
        <v>32463.72</v>
      </c>
      <c r="H153" s="17">
        <v>178377600</v>
      </c>
      <c r="I153" s="18">
        <v>32463.72</v>
      </c>
      <c r="J153" s="19">
        <f t="shared" si="11"/>
        <v>32626.501783784937</v>
      </c>
      <c r="K153" s="19">
        <f t="shared" si="8"/>
        <v>26497.909132205692</v>
      </c>
      <c r="L153" s="19">
        <f t="shared" si="9"/>
        <v>162.78178378493612</v>
      </c>
      <c r="M153" s="19">
        <f t="shared" si="10"/>
        <v>5.0142677359506591E-3</v>
      </c>
    </row>
    <row r="154" spans="2:13" x14ac:dyDescent="0.35">
      <c r="B154">
        <v>146</v>
      </c>
      <c r="C154" s="14">
        <v>40389</v>
      </c>
      <c r="D154" s="16">
        <v>32450.46</v>
      </c>
      <c r="E154" s="16">
        <v>32454.93</v>
      </c>
      <c r="F154" s="16">
        <v>32198.34</v>
      </c>
      <c r="G154" s="16">
        <v>32308.74</v>
      </c>
      <c r="H154" s="17">
        <v>342781000</v>
      </c>
      <c r="I154" s="18">
        <v>32308.74</v>
      </c>
      <c r="J154" s="19">
        <f t="shared" si="11"/>
        <v>32577.667248649457</v>
      </c>
      <c r="K154" s="19">
        <f t="shared" si="8"/>
        <v>72321.865066166109</v>
      </c>
      <c r="L154" s="19">
        <f t="shared" si="9"/>
        <v>268.92724864945558</v>
      </c>
      <c r="M154" s="19">
        <f t="shared" si="10"/>
        <v>8.3236687239878603E-3</v>
      </c>
    </row>
    <row r="155" spans="2:13" x14ac:dyDescent="0.35">
      <c r="B155">
        <v>147</v>
      </c>
      <c r="C155" s="14">
        <v>40392</v>
      </c>
      <c r="D155" s="16">
        <v>32308.880000000001</v>
      </c>
      <c r="E155" s="16">
        <v>32819.730000000003</v>
      </c>
      <c r="F155" s="16">
        <v>32308.880000000001</v>
      </c>
      <c r="G155" s="16">
        <v>32816.519999999997</v>
      </c>
      <c r="H155" s="17">
        <v>205933500</v>
      </c>
      <c r="I155" s="18">
        <v>32816.519999999997</v>
      </c>
      <c r="J155" s="19">
        <f t="shared" si="11"/>
        <v>32496.989074054618</v>
      </c>
      <c r="K155" s="19">
        <f t="shared" si="8"/>
        <v>102100.01263551117</v>
      </c>
      <c r="L155" s="19">
        <f t="shared" si="9"/>
        <v>319.53092594537884</v>
      </c>
      <c r="M155" s="19">
        <f t="shared" si="10"/>
        <v>9.7368924537208357E-3</v>
      </c>
    </row>
    <row r="156" spans="2:13" x14ac:dyDescent="0.35">
      <c r="B156">
        <v>148</v>
      </c>
      <c r="C156" s="14">
        <v>40393</v>
      </c>
      <c r="D156" s="16">
        <v>32808.81</v>
      </c>
      <c r="E156" s="16">
        <v>32862.06</v>
      </c>
      <c r="F156" s="16">
        <v>32613.65</v>
      </c>
      <c r="G156" s="16">
        <v>32768.080000000002</v>
      </c>
      <c r="H156" s="17">
        <v>143955600</v>
      </c>
      <c r="I156" s="18">
        <v>32768.080000000002</v>
      </c>
      <c r="J156" s="19">
        <f t="shared" si="11"/>
        <v>32592.848351838231</v>
      </c>
      <c r="K156" s="19">
        <f t="shared" si="8"/>
        <v>30706.130517490656</v>
      </c>
      <c r="L156" s="19">
        <f t="shared" si="9"/>
        <v>175.23164816177086</v>
      </c>
      <c r="M156" s="19">
        <f t="shared" si="10"/>
        <v>5.3476324570060517E-3</v>
      </c>
    </row>
    <row r="157" spans="2:13" x14ac:dyDescent="0.35">
      <c r="B157">
        <v>149</v>
      </c>
      <c r="C157" s="14">
        <v>40394</v>
      </c>
      <c r="D157" s="16">
        <v>32767.22</v>
      </c>
      <c r="E157" s="16">
        <v>32975.68</v>
      </c>
      <c r="F157" s="16">
        <v>32749.11</v>
      </c>
      <c r="G157" s="16">
        <v>32900.480000000003</v>
      </c>
      <c r="H157" s="17">
        <v>144999700</v>
      </c>
      <c r="I157" s="18">
        <v>32900.480000000003</v>
      </c>
      <c r="J157" s="19">
        <f t="shared" si="11"/>
        <v>32645.417846286764</v>
      </c>
      <c r="K157" s="19">
        <f t="shared" si="8"/>
        <v>65056.702256836084</v>
      </c>
      <c r="L157" s="19">
        <f t="shared" si="9"/>
        <v>255.06215371323924</v>
      </c>
      <c r="M157" s="19">
        <f t="shared" si="10"/>
        <v>7.7525359421272639E-3</v>
      </c>
    </row>
    <row r="158" spans="2:13" x14ac:dyDescent="0.35">
      <c r="B158">
        <v>150</v>
      </c>
      <c r="C158" s="14">
        <v>40395</v>
      </c>
      <c r="D158" s="16">
        <v>32900.19</v>
      </c>
      <c r="E158" s="16">
        <v>32961.919999999998</v>
      </c>
      <c r="F158" s="16">
        <v>32793.64</v>
      </c>
      <c r="G158" s="16">
        <v>32907.19</v>
      </c>
      <c r="H158" s="17">
        <v>132091400</v>
      </c>
      <c r="I158" s="18">
        <v>32907.19</v>
      </c>
      <c r="J158" s="19">
        <f t="shared" si="11"/>
        <v>32721.936492400735</v>
      </c>
      <c r="K158" s="19">
        <f t="shared" si="8"/>
        <v>34318.862077831793</v>
      </c>
      <c r="L158" s="19">
        <f t="shared" si="9"/>
        <v>185.25350759926732</v>
      </c>
      <c r="M158" s="19">
        <f t="shared" si="10"/>
        <v>5.629575408877735E-3</v>
      </c>
    </row>
    <row r="159" spans="2:13" x14ac:dyDescent="0.35">
      <c r="B159">
        <v>151</v>
      </c>
      <c r="C159" s="14">
        <v>40396</v>
      </c>
      <c r="D159" s="16">
        <v>32900.480000000003</v>
      </c>
      <c r="E159" s="16">
        <v>32956.620000000003</v>
      </c>
      <c r="F159" s="16">
        <v>32753.3</v>
      </c>
      <c r="G159" s="16">
        <v>32917.919999999998</v>
      </c>
      <c r="H159" s="17">
        <v>129098200</v>
      </c>
      <c r="I159" s="18">
        <v>32917.919999999998</v>
      </c>
      <c r="J159" s="19">
        <f t="shared" si="11"/>
        <v>32777.512544680518</v>
      </c>
      <c r="K159" s="19">
        <f t="shared" si="8"/>
        <v>19714.253509291913</v>
      </c>
      <c r="L159" s="19">
        <f t="shared" si="9"/>
        <v>140.4074553194805</v>
      </c>
      <c r="M159" s="19">
        <f t="shared" si="10"/>
        <v>4.2653805380012018E-3</v>
      </c>
    </row>
    <row r="160" spans="2:13" x14ac:dyDescent="0.35">
      <c r="B160">
        <v>152</v>
      </c>
      <c r="C160" s="14">
        <v>40399</v>
      </c>
      <c r="D160" s="16">
        <v>32918.36</v>
      </c>
      <c r="E160" s="16">
        <v>33022.089999999997</v>
      </c>
      <c r="F160" s="16">
        <v>32802.51</v>
      </c>
      <c r="G160" s="16">
        <v>32837.57</v>
      </c>
      <c r="H160" s="17">
        <v>101037500</v>
      </c>
      <c r="I160" s="18">
        <v>32837.57</v>
      </c>
      <c r="J160" s="19">
        <f t="shared" si="11"/>
        <v>32819.634781276356</v>
      </c>
      <c r="K160" s="19">
        <f t="shared" si="8"/>
        <v>321.672070664937</v>
      </c>
      <c r="L160" s="19">
        <f t="shared" si="9"/>
        <v>17.935218723643629</v>
      </c>
      <c r="M160" s="19">
        <f t="shared" si="10"/>
        <v>5.4617983984940513E-4</v>
      </c>
    </row>
    <row r="161" spans="2:13" x14ac:dyDescent="0.35">
      <c r="B161">
        <v>153</v>
      </c>
      <c r="C161" s="14">
        <v>40400</v>
      </c>
      <c r="D161" s="16">
        <v>32837.32</v>
      </c>
      <c r="E161" s="16">
        <v>32837.32</v>
      </c>
      <c r="F161" s="16">
        <v>32518.7</v>
      </c>
      <c r="G161" s="16">
        <v>32685.52</v>
      </c>
      <c r="H161" s="17">
        <v>149397800</v>
      </c>
      <c r="I161" s="18">
        <v>32685.52</v>
      </c>
      <c r="J161" s="19">
        <f t="shared" si="11"/>
        <v>32825.015346893444</v>
      </c>
      <c r="K161" s="19">
        <f t="shared" si="8"/>
        <v>19458.951804922177</v>
      </c>
      <c r="L161" s="19">
        <f t="shared" si="9"/>
        <v>139.49534689344364</v>
      </c>
      <c r="M161" s="19">
        <f t="shared" si="10"/>
        <v>4.2678025894476706E-3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6" r:id="rId3">
          <objectPr defaultSize="0" autoPict="0" r:id="rId4">
            <anchor moveWithCells="1" sizeWithCells="1">
              <from>
                <xdr:col>13</xdr:col>
                <xdr:colOff>717550</xdr:colOff>
                <xdr:row>9</xdr:row>
                <xdr:rowOff>95250</xdr:rowOff>
              </from>
              <to>
                <xdr:col>17</xdr:col>
                <xdr:colOff>184150</xdr:colOff>
                <xdr:row>12</xdr:row>
                <xdr:rowOff>12700</xdr:rowOff>
              </to>
            </anchor>
          </objectPr>
        </oleObject>
      </mc:Choice>
      <mc:Fallback>
        <oleObject progId="Equation.3" shapeId="1026" r:id="rId3"/>
      </mc:Fallback>
    </mc:AlternateContent>
    <mc:AlternateContent xmlns:mc="http://schemas.openxmlformats.org/markup-compatibility/2006">
      <mc:Choice Requires="x14">
        <oleObject progId="Equation.3" shapeId="1027" r:id="rId5">
          <objectPr defaultSize="0" autoPict="0" r:id="rId6">
            <anchor moveWithCells="1" sizeWithCells="1">
              <from>
                <xdr:col>13</xdr:col>
                <xdr:colOff>228600</xdr:colOff>
                <xdr:row>13</xdr:row>
                <xdr:rowOff>69850</xdr:rowOff>
              </from>
              <to>
                <xdr:col>15</xdr:col>
                <xdr:colOff>241300</xdr:colOff>
                <xdr:row>17</xdr:row>
                <xdr:rowOff>12700</xdr:rowOff>
              </to>
            </anchor>
          </objectPr>
        </oleObject>
      </mc:Choice>
      <mc:Fallback>
        <oleObject progId="Equation.3" shapeId="1027" r:id="rId5"/>
      </mc:Fallback>
    </mc:AlternateContent>
    <mc:AlternateContent xmlns:mc="http://schemas.openxmlformats.org/markup-compatibility/2006">
      <mc:Choice Requires="x14">
        <oleObject progId="Equation.3" shapeId="1028" r:id="rId7">
          <objectPr defaultSize="0" autoPict="0" r:id="rId8">
            <anchor moveWithCells="1" sizeWithCells="1">
              <from>
                <xdr:col>13</xdr:col>
                <xdr:colOff>228600</xdr:colOff>
                <xdr:row>18</xdr:row>
                <xdr:rowOff>0</xdr:rowOff>
              </from>
              <to>
                <xdr:col>15</xdr:col>
                <xdr:colOff>165100</xdr:colOff>
                <xdr:row>22</xdr:row>
                <xdr:rowOff>19050</xdr:rowOff>
              </to>
            </anchor>
          </objectPr>
        </oleObject>
      </mc:Choice>
      <mc:Fallback>
        <oleObject progId="Equation.3" shapeId="1028" r:id="rId7"/>
      </mc:Fallback>
    </mc:AlternateContent>
    <mc:AlternateContent xmlns:mc="http://schemas.openxmlformats.org/markup-compatibility/2006">
      <mc:Choice Requires="x14">
        <oleObject progId="Equation.3" shapeId="1029" r:id="rId9">
          <objectPr defaultSize="0" autoPict="0" r:id="rId10">
            <anchor moveWithCells="1" sizeWithCells="1">
              <from>
                <xdr:col>13</xdr:col>
                <xdr:colOff>266700</xdr:colOff>
                <xdr:row>22</xdr:row>
                <xdr:rowOff>95250</xdr:rowOff>
              </from>
              <to>
                <xdr:col>15</xdr:col>
                <xdr:colOff>736600</xdr:colOff>
                <xdr:row>26</xdr:row>
                <xdr:rowOff>57150</xdr:rowOff>
              </to>
            </anchor>
          </objectPr>
        </oleObject>
      </mc:Choice>
      <mc:Fallback>
        <oleObject progId="Equation.3" shapeId="1029" r:id="rId9"/>
      </mc:Fallback>
    </mc:AlternateContent>
    <mc:AlternateContent xmlns:mc="http://schemas.openxmlformats.org/markup-compatibility/2006">
      <mc:Choice Requires="x14">
        <oleObject progId="Equation.DSMT4" shapeId="1025" r:id="rId11">
          <objectPr defaultSize="0" autoPict="0" r:id="rId12">
            <anchor moveWithCells="1" sizeWithCells="1">
              <from>
                <xdr:col>7</xdr:col>
                <xdr:colOff>171450</xdr:colOff>
                <xdr:row>4</xdr:row>
                <xdr:rowOff>146050</xdr:rowOff>
              </from>
              <to>
                <xdr:col>9</xdr:col>
                <xdr:colOff>666750</xdr:colOff>
                <xdr:row>6</xdr:row>
                <xdr:rowOff>31750</xdr:rowOff>
              </to>
            </anchor>
          </objectPr>
        </oleObject>
      </mc:Choice>
      <mc:Fallback>
        <oleObject progId="Equation.DSMT4" shapeId="1025" r:id="rId1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0"/>
  <sheetViews>
    <sheetView showGridLines="0" workbookViewId="0">
      <selection activeCell="D12" sqref="D12"/>
    </sheetView>
  </sheetViews>
  <sheetFormatPr defaultColWidth="10.90625" defaultRowHeight="14.5" x14ac:dyDescent="0.35"/>
  <cols>
    <col min="6" max="6" width="13" customWidth="1"/>
    <col min="7" max="7" width="14.7265625" customWidth="1"/>
  </cols>
  <sheetData>
    <row r="1" spans="1:11" x14ac:dyDescent="0.35">
      <c r="B1" s="24" t="s">
        <v>12</v>
      </c>
      <c r="C1" s="23"/>
      <c r="D1" s="23"/>
      <c r="E1" s="23"/>
      <c r="F1" s="23"/>
      <c r="G1" s="23"/>
    </row>
    <row r="3" spans="1:11" x14ac:dyDescent="0.35">
      <c r="B3" s="24" t="s">
        <v>13</v>
      </c>
      <c r="C3" s="24"/>
      <c r="D3" s="24"/>
      <c r="E3" s="24"/>
      <c r="F3" s="24"/>
      <c r="G3" s="24"/>
    </row>
    <row r="4" spans="1:11" x14ac:dyDescent="0.35">
      <c r="B4" s="24" t="s">
        <v>14</v>
      </c>
      <c r="C4" s="24"/>
      <c r="D4" s="24"/>
      <c r="E4" s="24"/>
      <c r="F4" s="24"/>
      <c r="G4" s="24"/>
    </row>
    <row r="5" spans="1:11" x14ac:dyDescent="0.35">
      <c r="B5" s="24" t="s">
        <v>15</v>
      </c>
      <c r="C5" s="24"/>
      <c r="D5" s="24"/>
      <c r="E5" s="24"/>
      <c r="F5" s="24"/>
      <c r="G5" s="24"/>
    </row>
    <row r="6" spans="1:11" x14ac:dyDescent="0.35">
      <c r="B6" s="24" t="s">
        <v>16</v>
      </c>
      <c r="C6" s="24"/>
      <c r="D6" s="24"/>
      <c r="E6" s="24"/>
      <c r="F6" s="24"/>
      <c r="G6" s="24"/>
    </row>
    <row r="8" spans="1:11" ht="15" thickBot="1" x14ac:dyDescent="0.4">
      <c r="B8" s="24" t="s">
        <v>17</v>
      </c>
      <c r="C8" s="23"/>
      <c r="D8" s="23"/>
      <c r="E8" s="23"/>
      <c r="F8" s="23"/>
      <c r="G8" s="23"/>
    </row>
    <row r="9" spans="1:11" ht="15" thickBot="1" x14ac:dyDescent="0.4">
      <c r="B9" s="23"/>
      <c r="C9" s="23"/>
      <c r="D9" s="34">
        <v>0.2</v>
      </c>
      <c r="E9" s="23"/>
      <c r="F9" s="23"/>
      <c r="G9" s="23"/>
      <c r="K9" s="37">
        <f>SQRT(SUM(E11:E269)/258)</f>
        <v>0.57517362213827394</v>
      </c>
    </row>
    <row r="10" spans="1:11" ht="15" thickBot="1" x14ac:dyDescent="0.4">
      <c r="B10" s="27" t="s">
        <v>18</v>
      </c>
      <c r="C10" s="28" t="s">
        <v>19</v>
      </c>
      <c r="D10" s="33" t="s">
        <v>20</v>
      </c>
      <c r="E10" s="29" t="s">
        <v>21</v>
      </c>
      <c r="F10" s="29" t="s">
        <v>22</v>
      </c>
      <c r="G10" s="29" t="s">
        <v>23</v>
      </c>
    </row>
    <row r="11" spans="1:11" x14ac:dyDescent="0.35">
      <c r="A11">
        <v>1</v>
      </c>
      <c r="B11" s="30">
        <v>36526</v>
      </c>
      <c r="C11" s="31">
        <v>11.02</v>
      </c>
      <c r="D11" s="32">
        <f>C11</f>
        <v>11.02</v>
      </c>
      <c r="E11" s="35">
        <f>POWER(C11-D11,2)</f>
        <v>0</v>
      </c>
      <c r="F11" s="35">
        <f>ABS(C11-D11)</f>
        <v>0</v>
      </c>
      <c r="G11" s="35">
        <f>F11/C11</f>
        <v>0</v>
      </c>
    </row>
    <row r="12" spans="1:11" x14ac:dyDescent="0.35">
      <c r="A12">
        <v>2</v>
      </c>
      <c r="B12" s="30">
        <v>36557</v>
      </c>
      <c r="C12" s="31">
        <v>10.52</v>
      </c>
      <c r="D12" s="32">
        <f>$D$9*C12+(1-$D$9)*D11</f>
        <v>10.920000000000002</v>
      </c>
      <c r="E12" s="35">
        <f t="shared" ref="E12:E75" si="0">POWER(C12-D12,2)</f>
        <v>0.1600000000000017</v>
      </c>
      <c r="F12" s="35">
        <f t="shared" ref="F12:F75" si="1">ABS(C12-D12)</f>
        <v>0.40000000000000213</v>
      </c>
      <c r="G12" s="35">
        <f t="shared" ref="G12:G75" si="2">F12/C12</f>
        <v>3.8022813688213135E-2</v>
      </c>
    </row>
    <row r="13" spans="1:11" ht="15" thickBot="1" x14ac:dyDescent="0.4">
      <c r="A13">
        <v>3</v>
      </c>
      <c r="B13" s="30">
        <v>36586</v>
      </c>
      <c r="C13" s="31">
        <v>10.11</v>
      </c>
      <c r="D13" s="32">
        <f t="shared" ref="D13:D76" si="3">$D$9*C13+(1-$D$9)*D12</f>
        <v>10.758000000000003</v>
      </c>
      <c r="E13" s="35">
        <f t="shared" si="0"/>
        <v>0.41990400000000422</v>
      </c>
      <c r="F13" s="35">
        <f t="shared" si="1"/>
        <v>0.64800000000000324</v>
      </c>
      <c r="G13" s="35">
        <f t="shared" si="2"/>
        <v>6.4094955489614566E-2</v>
      </c>
    </row>
    <row r="14" spans="1:11" ht="15" thickBot="1" x14ac:dyDescent="0.4">
      <c r="A14">
        <v>4</v>
      </c>
      <c r="B14" s="30">
        <v>36617</v>
      </c>
      <c r="C14" s="31">
        <v>9.73</v>
      </c>
      <c r="D14" s="32">
        <f t="shared" si="3"/>
        <v>10.552400000000002</v>
      </c>
      <c r="E14" s="35">
        <f t="shared" si="0"/>
        <v>0.6763417600000029</v>
      </c>
      <c r="F14" s="35">
        <f t="shared" si="1"/>
        <v>0.8224000000000018</v>
      </c>
      <c r="G14" s="35">
        <f t="shared" si="2"/>
        <v>8.452209660842773E-2</v>
      </c>
      <c r="K14" s="37">
        <f>AVERAGE(F11:F270)</f>
        <v>0.45492863023907637</v>
      </c>
    </row>
    <row r="15" spans="1:11" x14ac:dyDescent="0.35">
      <c r="A15">
        <v>5</v>
      </c>
      <c r="B15" s="30">
        <v>36647</v>
      </c>
      <c r="C15" s="31">
        <v>9.48</v>
      </c>
      <c r="D15" s="32">
        <f t="shared" si="3"/>
        <v>10.337920000000002</v>
      </c>
      <c r="E15" s="35">
        <f t="shared" si="0"/>
        <v>0.73602672640000311</v>
      </c>
      <c r="F15" s="35">
        <f t="shared" si="1"/>
        <v>0.85792000000000179</v>
      </c>
      <c r="G15" s="35">
        <f t="shared" si="2"/>
        <v>9.0497890295358832E-2</v>
      </c>
    </row>
    <row r="16" spans="1:11" x14ac:dyDescent="0.35">
      <c r="A16">
        <v>6</v>
      </c>
      <c r="B16" s="30">
        <v>36678</v>
      </c>
      <c r="C16" s="31">
        <v>9.41</v>
      </c>
      <c r="D16" s="32">
        <f t="shared" si="3"/>
        <v>10.152336000000002</v>
      </c>
      <c r="E16" s="35">
        <f t="shared" si="0"/>
        <v>0.55106273689600249</v>
      </c>
      <c r="F16" s="35">
        <f t="shared" si="1"/>
        <v>0.74233600000000166</v>
      </c>
      <c r="G16" s="35">
        <f t="shared" si="2"/>
        <v>7.8887991498406126E-2</v>
      </c>
    </row>
    <row r="17" spans="1:11" ht="15" thickBot="1" x14ac:dyDescent="0.4">
      <c r="A17">
        <v>7</v>
      </c>
      <c r="B17" s="30">
        <v>36708</v>
      </c>
      <c r="C17" s="31">
        <v>9.1199999999999992</v>
      </c>
      <c r="D17" s="32">
        <f t="shared" si="3"/>
        <v>9.9458688000000013</v>
      </c>
      <c r="E17" s="35">
        <f t="shared" si="0"/>
        <v>0.68205927481344342</v>
      </c>
      <c r="F17" s="35">
        <f t="shared" si="1"/>
        <v>0.82586880000000207</v>
      </c>
      <c r="G17" s="35">
        <f t="shared" si="2"/>
        <v>9.055578947368445E-2</v>
      </c>
    </row>
    <row r="18" spans="1:11" ht="15" thickBot="1" x14ac:dyDescent="0.4">
      <c r="A18">
        <v>8</v>
      </c>
      <c r="B18" s="30">
        <v>36739</v>
      </c>
      <c r="C18" s="31">
        <v>9.1</v>
      </c>
      <c r="D18" s="32">
        <f t="shared" si="3"/>
        <v>9.7766950400000017</v>
      </c>
      <c r="E18" s="35">
        <f t="shared" si="0"/>
        <v>0.45791617716060434</v>
      </c>
      <c r="F18" s="35">
        <f t="shared" si="1"/>
        <v>0.67669504000000202</v>
      </c>
      <c r="G18" s="35">
        <f t="shared" si="2"/>
        <v>7.4362092307692529E-2</v>
      </c>
      <c r="K18" s="36">
        <f>AVERAGE(G11:G269)</f>
        <v>0.10215197584999333</v>
      </c>
    </row>
    <row r="19" spans="1:11" x14ac:dyDescent="0.35">
      <c r="A19">
        <v>9</v>
      </c>
      <c r="B19" s="30">
        <v>36770</v>
      </c>
      <c r="C19" s="31">
        <v>8.85</v>
      </c>
      <c r="D19" s="32">
        <f t="shared" si="3"/>
        <v>9.591356032000002</v>
      </c>
      <c r="E19" s="35">
        <f t="shared" si="0"/>
        <v>0.54960876618278853</v>
      </c>
      <c r="F19" s="35">
        <f t="shared" si="1"/>
        <v>0.74135603200000233</v>
      </c>
      <c r="G19" s="35">
        <f t="shared" si="2"/>
        <v>8.376904316384208E-2</v>
      </c>
    </row>
    <row r="20" spans="1:11" x14ac:dyDescent="0.35">
      <c r="A20">
        <v>10</v>
      </c>
      <c r="B20" s="30">
        <v>36800</v>
      </c>
      <c r="C20" s="31">
        <v>8.91</v>
      </c>
      <c r="D20" s="32">
        <f t="shared" si="3"/>
        <v>9.455084825600002</v>
      </c>
      <c r="E20" s="35">
        <f t="shared" si="0"/>
        <v>0.29711746709938441</v>
      </c>
      <c r="F20" s="35">
        <f t="shared" si="1"/>
        <v>0.54508482560000182</v>
      </c>
      <c r="G20" s="35">
        <f t="shared" si="2"/>
        <v>6.117674810325497E-2</v>
      </c>
    </row>
    <row r="21" spans="1:11" x14ac:dyDescent="0.35">
      <c r="A21">
        <v>11</v>
      </c>
      <c r="B21" s="30">
        <v>36831</v>
      </c>
      <c r="C21" s="31">
        <v>8.8699999999999992</v>
      </c>
      <c r="D21" s="32">
        <f t="shared" si="3"/>
        <v>9.3380678604800025</v>
      </c>
      <c r="E21" s="35">
        <f t="shared" si="0"/>
        <v>0.2190875220143278</v>
      </c>
      <c r="F21" s="35">
        <f t="shared" si="1"/>
        <v>0.46806786048000326</v>
      </c>
      <c r="G21" s="35">
        <f t="shared" si="2"/>
        <v>5.2769770065389326E-2</v>
      </c>
    </row>
    <row r="22" spans="1:11" x14ac:dyDescent="0.35">
      <c r="A22">
        <v>12</v>
      </c>
      <c r="B22" s="30">
        <v>36861</v>
      </c>
      <c r="C22" s="31">
        <v>8.9600000000000009</v>
      </c>
      <c r="D22" s="32">
        <f t="shared" si="3"/>
        <v>9.2624542883840029</v>
      </c>
      <c r="E22" s="35">
        <f t="shared" si="0"/>
        <v>9.1478596561873057E-2</v>
      </c>
      <c r="F22" s="35">
        <f t="shared" si="1"/>
        <v>0.30245428838400201</v>
      </c>
      <c r="G22" s="35">
        <f t="shared" si="2"/>
        <v>3.375605897142879E-2</v>
      </c>
    </row>
    <row r="23" spans="1:11" x14ac:dyDescent="0.35">
      <c r="A23">
        <v>13</v>
      </c>
      <c r="B23" s="30">
        <v>36892</v>
      </c>
      <c r="C23" s="31">
        <v>8.11</v>
      </c>
      <c r="D23" s="32">
        <f t="shared" si="3"/>
        <v>9.0319634307072025</v>
      </c>
      <c r="E23" s="35">
        <f t="shared" si="0"/>
        <v>0.85001656756139565</v>
      </c>
      <c r="F23" s="35">
        <f t="shared" si="1"/>
        <v>0.9219634307072031</v>
      </c>
      <c r="G23" s="35">
        <f t="shared" si="2"/>
        <v>0.11368229725119644</v>
      </c>
    </row>
    <row r="24" spans="1:11" x14ac:dyDescent="0.35">
      <c r="A24">
        <v>14</v>
      </c>
      <c r="B24" s="30">
        <v>36923</v>
      </c>
      <c r="C24" s="31">
        <v>7.09</v>
      </c>
      <c r="D24" s="32">
        <f t="shared" si="3"/>
        <v>8.6435707445657624</v>
      </c>
      <c r="E24" s="35">
        <f t="shared" si="0"/>
        <v>2.4135820583706176</v>
      </c>
      <c r="F24" s="35">
        <f t="shared" si="1"/>
        <v>1.5535707445657625</v>
      </c>
      <c r="G24" s="35">
        <f t="shared" si="2"/>
        <v>0.21912140261858429</v>
      </c>
    </row>
    <row r="25" spans="1:11" x14ac:dyDescent="0.35">
      <c r="A25">
        <v>15</v>
      </c>
      <c r="B25" s="30">
        <v>36951</v>
      </c>
      <c r="C25" s="31">
        <v>7.17</v>
      </c>
      <c r="D25" s="32">
        <f t="shared" si="3"/>
        <v>8.3488565956526095</v>
      </c>
      <c r="E25" s="35">
        <f t="shared" si="0"/>
        <v>1.3897028731136603</v>
      </c>
      <c r="F25" s="35">
        <f t="shared" si="1"/>
        <v>1.1788565956526096</v>
      </c>
      <c r="G25" s="35">
        <f t="shared" si="2"/>
        <v>0.16441514583718406</v>
      </c>
    </row>
    <row r="26" spans="1:11" x14ac:dyDescent="0.35">
      <c r="A26">
        <v>16</v>
      </c>
      <c r="B26" s="30">
        <v>36982</v>
      </c>
      <c r="C26" s="31">
        <v>7.11</v>
      </c>
      <c r="D26" s="32">
        <f t="shared" si="3"/>
        <v>8.1010852765220882</v>
      </c>
      <c r="E26" s="35">
        <f t="shared" si="0"/>
        <v>0.98225002533886341</v>
      </c>
      <c r="F26" s="35">
        <f t="shared" si="1"/>
        <v>0.99108527652208789</v>
      </c>
      <c r="G26" s="35">
        <f t="shared" si="2"/>
        <v>0.13939314719016707</v>
      </c>
    </row>
    <row r="27" spans="1:11" x14ac:dyDescent="0.35">
      <c r="A27">
        <v>17</v>
      </c>
      <c r="B27" s="30">
        <v>37012</v>
      </c>
      <c r="C27" s="31">
        <v>6.95</v>
      </c>
      <c r="D27" s="32">
        <f t="shared" si="3"/>
        <v>7.8708682212176715</v>
      </c>
      <c r="E27" s="35">
        <f t="shared" si="0"/>
        <v>0.84799828084859807</v>
      </c>
      <c r="F27" s="35">
        <f t="shared" si="1"/>
        <v>0.92086822121767131</v>
      </c>
      <c r="G27" s="35">
        <f t="shared" si="2"/>
        <v>0.13249902463563615</v>
      </c>
    </row>
    <row r="28" spans="1:11" x14ac:dyDescent="0.35">
      <c r="A28">
        <v>18</v>
      </c>
      <c r="B28" s="30">
        <v>37043</v>
      </c>
      <c r="C28" s="31">
        <v>6.57</v>
      </c>
      <c r="D28" s="32">
        <f t="shared" si="3"/>
        <v>7.6106945769741374</v>
      </c>
      <c r="E28" s="35">
        <f t="shared" si="0"/>
        <v>1.0830452025433783</v>
      </c>
      <c r="F28" s="35">
        <f t="shared" si="1"/>
        <v>1.0406945769741371</v>
      </c>
      <c r="G28" s="35">
        <f t="shared" si="2"/>
        <v>0.1584010010615125</v>
      </c>
    </row>
    <row r="29" spans="1:11" x14ac:dyDescent="0.35">
      <c r="A29">
        <v>19</v>
      </c>
      <c r="B29" s="30">
        <v>37073</v>
      </c>
      <c r="C29" s="31">
        <v>5.88</v>
      </c>
      <c r="D29" s="32">
        <f t="shared" si="3"/>
        <v>7.2645556615793101</v>
      </c>
      <c r="E29" s="35">
        <f t="shared" si="0"/>
        <v>1.9169943800113214</v>
      </c>
      <c r="F29" s="35">
        <f t="shared" si="1"/>
        <v>1.3845556615793102</v>
      </c>
      <c r="G29" s="35">
        <f t="shared" si="2"/>
        <v>0.23546864992845412</v>
      </c>
    </row>
    <row r="30" spans="1:11" x14ac:dyDescent="0.35">
      <c r="A30">
        <v>20</v>
      </c>
      <c r="B30" s="30">
        <v>37104</v>
      </c>
      <c r="C30" s="31">
        <v>5.93</v>
      </c>
      <c r="D30" s="32">
        <f t="shared" si="3"/>
        <v>6.9976445292634484</v>
      </c>
      <c r="E30" s="35">
        <f t="shared" si="0"/>
        <v>1.1398648408661709</v>
      </c>
      <c r="F30" s="35">
        <f t="shared" si="1"/>
        <v>1.0676445292634487</v>
      </c>
      <c r="G30" s="35">
        <f t="shared" si="2"/>
        <v>0.18004123596348207</v>
      </c>
    </row>
    <row r="31" spans="1:11" x14ac:dyDescent="0.35">
      <c r="A31">
        <v>21</v>
      </c>
      <c r="B31" s="30">
        <v>37135</v>
      </c>
      <c r="C31" s="31">
        <v>6.14</v>
      </c>
      <c r="D31" s="32">
        <f t="shared" si="3"/>
        <v>6.8261156234107592</v>
      </c>
      <c r="E31" s="35">
        <f t="shared" si="0"/>
        <v>0.47075464868833511</v>
      </c>
      <c r="F31" s="35">
        <f t="shared" si="1"/>
        <v>0.68611562341075949</v>
      </c>
      <c r="G31" s="35">
        <f t="shared" si="2"/>
        <v>0.11174521553921164</v>
      </c>
    </row>
    <row r="32" spans="1:11" x14ac:dyDescent="0.35">
      <c r="A32">
        <v>22</v>
      </c>
      <c r="B32" s="30">
        <v>37165</v>
      </c>
      <c r="C32" s="31">
        <v>5.89</v>
      </c>
      <c r="D32" s="32">
        <f t="shared" si="3"/>
        <v>6.638892498728608</v>
      </c>
      <c r="E32" s="35">
        <f t="shared" si="0"/>
        <v>0.56083997465197855</v>
      </c>
      <c r="F32" s="35">
        <f t="shared" si="1"/>
        <v>0.7488924987286083</v>
      </c>
      <c r="G32" s="35">
        <f t="shared" si="2"/>
        <v>0.12714643441911858</v>
      </c>
    </row>
    <row r="33" spans="1:7" x14ac:dyDescent="0.35">
      <c r="A33">
        <v>23</v>
      </c>
      <c r="B33" s="30">
        <v>37196</v>
      </c>
      <c r="C33" s="31">
        <v>5.39</v>
      </c>
      <c r="D33" s="32">
        <f t="shared" si="3"/>
        <v>6.3891139989828867</v>
      </c>
      <c r="E33" s="35">
        <f t="shared" si="0"/>
        <v>0.99822878296357631</v>
      </c>
      <c r="F33" s="35">
        <f t="shared" si="1"/>
        <v>0.999113998982887</v>
      </c>
      <c r="G33" s="35">
        <f t="shared" si="2"/>
        <v>0.1853643782899605</v>
      </c>
    </row>
    <row r="34" spans="1:7" x14ac:dyDescent="0.35">
      <c r="A34">
        <v>24</v>
      </c>
      <c r="B34" s="30">
        <v>37226</v>
      </c>
      <c r="C34" s="31">
        <v>4.4000000000000004</v>
      </c>
      <c r="D34" s="32">
        <f t="shared" si="3"/>
        <v>5.9912911991863096</v>
      </c>
      <c r="E34" s="35">
        <f t="shared" si="0"/>
        <v>2.5322076806078022</v>
      </c>
      <c r="F34" s="35">
        <f t="shared" si="1"/>
        <v>1.5912911991863092</v>
      </c>
      <c r="G34" s="35">
        <f t="shared" si="2"/>
        <v>0.36165709072416113</v>
      </c>
    </row>
    <row r="35" spans="1:7" x14ac:dyDescent="0.35">
      <c r="A35">
        <v>25</v>
      </c>
      <c r="B35" s="30">
        <v>37257</v>
      </c>
      <c r="C35" s="31">
        <v>4.79</v>
      </c>
      <c r="D35" s="32">
        <f t="shared" si="3"/>
        <v>5.7510329593490477</v>
      </c>
      <c r="E35" s="35">
        <f t="shared" si="0"/>
        <v>0.92358434895518826</v>
      </c>
      <c r="F35" s="35">
        <f t="shared" si="1"/>
        <v>0.96103295934904764</v>
      </c>
      <c r="G35" s="35">
        <f t="shared" si="2"/>
        <v>0.20063318566785962</v>
      </c>
    </row>
    <row r="36" spans="1:7" x14ac:dyDescent="0.35">
      <c r="A36">
        <v>26</v>
      </c>
      <c r="B36" s="30">
        <v>37288</v>
      </c>
      <c r="C36" s="31">
        <v>4.79</v>
      </c>
      <c r="D36" s="32">
        <f t="shared" si="3"/>
        <v>5.5588263674792389</v>
      </c>
      <c r="E36" s="35">
        <f t="shared" si="0"/>
        <v>0.59109398333132157</v>
      </c>
      <c r="F36" s="35">
        <f t="shared" si="1"/>
        <v>0.76882636747923883</v>
      </c>
      <c r="G36" s="35">
        <f t="shared" si="2"/>
        <v>0.16050654853428786</v>
      </c>
    </row>
    <row r="37" spans="1:7" x14ac:dyDescent="0.35">
      <c r="A37">
        <v>27</v>
      </c>
      <c r="B37" s="30">
        <v>37316</v>
      </c>
      <c r="C37" s="31">
        <v>4.66</v>
      </c>
      <c r="D37" s="32">
        <f t="shared" si="3"/>
        <v>5.3790610939833918</v>
      </c>
      <c r="E37" s="35">
        <f t="shared" si="0"/>
        <v>0.5170488568805921</v>
      </c>
      <c r="F37" s="35">
        <f t="shared" si="1"/>
        <v>0.71906109398339169</v>
      </c>
      <c r="G37" s="35">
        <f t="shared" si="2"/>
        <v>0.15430495579042738</v>
      </c>
    </row>
    <row r="38" spans="1:7" x14ac:dyDescent="0.35">
      <c r="A38">
        <v>28</v>
      </c>
      <c r="B38" s="30">
        <v>37347</v>
      </c>
      <c r="C38" s="31">
        <v>4.7</v>
      </c>
      <c r="D38" s="32">
        <f t="shared" si="3"/>
        <v>5.2432488751867137</v>
      </c>
      <c r="E38" s="35">
        <f t="shared" si="0"/>
        <v>0.2951193403916294</v>
      </c>
      <c r="F38" s="35">
        <f t="shared" si="1"/>
        <v>0.5432488751867135</v>
      </c>
      <c r="G38" s="35">
        <f t="shared" si="2"/>
        <v>0.11558486706100286</v>
      </c>
    </row>
    <row r="39" spans="1:7" x14ac:dyDescent="0.35">
      <c r="A39">
        <v>29</v>
      </c>
      <c r="B39" s="30">
        <v>37377</v>
      </c>
      <c r="C39" s="31">
        <v>4.68</v>
      </c>
      <c r="D39" s="32">
        <f t="shared" si="3"/>
        <v>5.1305991001493707</v>
      </c>
      <c r="E39" s="35">
        <f t="shared" si="0"/>
        <v>0.20303954905542287</v>
      </c>
      <c r="F39" s="35">
        <f t="shared" si="1"/>
        <v>0.45059910014937099</v>
      </c>
      <c r="G39" s="35">
        <f t="shared" si="2"/>
        <v>9.6281859006275852E-2</v>
      </c>
    </row>
    <row r="40" spans="1:7" x14ac:dyDescent="0.35">
      <c r="A40">
        <v>30</v>
      </c>
      <c r="B40" s="30">
        <v>37408</v>
      </c>
      <c r="C40" s="31">
        <v>4.9400000000000004</v>
      </c>
      <c r="D40" s="32">
        <f t="shared" si="3"/>
        <v>5.0924792801194974</v>
      </c>
      <c r="E40" s="35">
        <f t="shared" si="0"/>
        <v>2.3249930865760021E-2</v>
      </c>
      <c r="F40" s="35">
        <f t="shared" si="1"/>
        <v>0.15247928011949696</v>
      </c>
      <c r="G40" s="35">
        <f t="shared" si="2"/>
        <v>3.0866251036335415E-2</v>
      </c>
    </row>
    <row r="41" spans="1:7" x14ac:dyDescent="0.35">
      <c r="A41">
        <v>31</v>
      </c>
      <c r="B41" s="30">
        <v>37438</v>
      </c>
      <c r="C41" s="31">
        <v>5.51</v>
      </c>
      <c r="D41" s="32">
        <f t="shared" si="3"/>
        <v>5.1759834240955982</v>
      </c>
      <c r="E41" s="35">
        <f t="shared" si="0"/>
        <v>0.11156707297890087</v>
      </c>
      <c r="F41" s="35">
        <f t="shared" si="1"/>
        <v>0.33401657590440159</v>
      </c>
      <c r="G41" s="35">
        <f t="shared" si="2"/>
        <v>6.0620068222214447E-2</v>
      </c>
    </row>
    <row r="42" spans="1:7" x14ac:dyDescent="0.35">
      <c r="A42">
        <v>32</v>
      </c>
      <c r="B42" s="30">
        <v>37469</v>
      </c>
      <c r="C42" s="31">
        <v>5.29</v>
      </c>
      <c r="D42" s="32">
        <f t="shared" si="3"/>
        <v>5.1987867392764784</v>
      </c>
      <c r="E42" s="35">
        <f t="shared" si="0"/>
        <v>8.3198589318171368E-3</v>
      </c>
      <c r="F42" s="35">
        <f t="shared" si="1"/>
        <v>9.121326072352165E-2</v>
      </c>
      <c r="G42" s="35">
        <f t="shared" si="2"/>
        <v>1.7242582367395398E-2</v>
      </c>
    </row>
    <row r="43" spans="1:7" x14ac:dyDescent="0.35">
      <c r="A43">
        <v>33</v>
      </c>
      <c r="B43" s="30">
        <v>37500</v>
      </c>
      <c r="C43" s="31">
        <v>4.95</v>
      </c>
      <c r="D43" s="32">
        <f t="shared" si="3"/>
        <v>5.1490293914211831</v>
      </c>
      <c r="E43" s="35">
        <f t="shared" si="0"/>
        <v>3.9612698649486439E-2</v>
      </c>
      <c r="F43" s="35">
        <f t="shared" si="1"/>
        <v>0.19902939142118292</v>
      </c>
      <c r="G43" s="35">
        <f t="shared" si="2"/>
        <v>4.0207957862865233E-2</v>
      </c>
    </row>
    <row r="44" spans="1:7" x14ac:dyDescent="0.35">
      <c r="A44">
        <v>34</v>
      </c>
      <c r="B44" s="30">
        <v>37530</v>
      </c>
      <c r="C44" s="31">
        <v>4.9400000000000004</v>
      </c>
      <c r="D44" s="32">
        <f t="shared" si="3"/>
        <v>5.1072235131369474</v>
      </c>
      <c r="E44" s="35">
        <f t="shared" si="0"/>
        <v>2.7963703345862706E-2</v>
      </c>
      <c r="F44" s="35">
        <f t="shared" si="1"/>
        <v>0.16722351313694706</v>
      </c>
      <c r="G44" s="35">
        <f t="shared" si="2"/>
        <v>3.385091359047511E-2</v>
      </c>
    </row>
    <row r="45" spans="1:7" x14ac:dyDescent="0.35">
      <c r="A45">
        <v>35</v>
      </c>
      <c r="B45" s="30">
        <v>37561</v>
      </c>
      <c r="C45" s="31">
        <v>5.39</v>
      </c>
      <c r="D45" s="32">
        <f t="shared" si="3"/>
        <v>5.1637788105095588</v>
      </c>
      <c r="E45" s="35">
        <f t="shared" si="0"/>
        <v>5.1176026574469971E-2</v>
      </c>
      <c r="F45" s="35">
        <f t="shared" si="1"/>
        <v>0.2262211894904409</v>
      </c>
      <c r="G45" s="35">
        <f t="shared" si="2"/>
        <v>4.1970536083569744E-2</v>
      </c>
    </row>
    <row r="46" spans="1:7" x14ac:dyDescent="0.35">
      <c r="A46">
        <v>36</v>
      </c>
      <c r="B46" s="30">
        <v>37591</v>
      </c>
      <c r="C46" s="31">
        <v>5.7</v>
      </c>
      <c r="D46" s="32">
        <f t="shared" si="3"/>
        <v>5.2710230484076472</v>
      </c>
      <c r="E46" s="35">
        <f t="shared" si="0"/>
        <v>0.18402122499746792</v>
      </c>
      <c r="F46" s="35">
        <f t="shared" si="1"/>
        <v>0.42897695159235294</v>
      </c>
      <c r="G46" s="35">
        <f t="shared" si="2"/>
        <v>7.5259114314447886E-2</v>
      </c>
    </row>
    <row r="47" spans="1:7" x14ac:dyDescent="0.35">
      <c r="A47">
        <v>37</v>
      </c>
      <c r="B47" s="30">
        <v>37622</v>
      </c>
      <c r="C47" s="31">
        <v>5.16</v>
      </c>
      <c r="D47" s="32">
        <f t="shared" si="3"/>
        <v>5.2488184387261176</v>
      </c>
      <c r="E47" s="35">
        <f t="shared" si="0"/>
        <v>7.8887150577450892E-3</v>
      </c>
      <c r="F47" s="35">
        <f t="shared" si="1"/>
        <v>8.8818438726117499E-2</v>
      </c>
      <c r="G47" s="35">
        <f t="shared" si="2"/>
        <v>1.7212875722115793E-2</v>
      </c>
    </row>
    <row r="48" spans="1:7" x14ac:dyDescent="0.35">
      <c r="A48">
        <v>38</v>
      </c>
      <c r="B48" s="30">
        <v>37653</v>
      </c>
      <c r="C48" s="31">
        <v>5.52</v>
      </c>
      <c r="D48" s="32">
        <f t="shared" si="3"/>
        <v>5.3030547509808947</v>
      </c>
      <c r="E48" s="35">
        <f t="shared" si="0"/>
        <v>4.706524107196141E-2</v>
      </c>
      <c r="F48" s="35">
        <f t="shared" si="1"/>
        <v>0.21694524901910484</v>
      </c>
      <c r="G48" s="35">
        <f t="shared" si="2"/>
        <v>3.9301675546939287E-2</v>
      </c>
    </row>
    <row r="49" spans="1:7" x14ac:dyDescent="0.35">
      <c r="A49">
        <v>39</v>
      </c>
      <c r="B49" s="30">
        <v>37681</v>
      </c>
      <c r="C49" s="31">
        <v>5.64</v>
      </c>
      <c r="D49" s="32">
        <f t="shared" si="3"/>
        <v>5.3704438007847157</v>
      </c>
      <c r="E49" s="35">
        <f t="shared" si="0"/>
        <v>7.2660544535389851E-2</v>
      </c>
      <c r="F49" s="35">
        <f t="shared" si="1"/>
        <v>0.26955619921528395</v>
      </c>
      <c r="G49" s="35">
        <f t="shared" si="2"/>
        <v>4.7793652343135457E-2</v>
      </c>
    </row>
    <row r="50" spans="1:7" x14ac:dyDescent="0.35">
      <c r="A50">
        <v>40</v>
      </c>
      <c r="B50" s="30">
        <v>37712</v>
      </c>
      <c r="C50" s="31">
        <v>5.25</v>
      </c>
      <c r="D50" s="32">
        <f t="shared" si="3"/>
        <v>5.3463550406277722</v>
      </c>
      <c r="E50" s="35">
        <f t="shared" si="0"/>
        <v>9.2842938543796355E-3</v>
      </c>
      <c r="F50" s="35">
        <f t="shared" si="1"/>
        <v>9.6355040627772226E-2</v>
      </c>
      <c r="G50" s="35">
        <f t="shared" si="2"/>
        <v>1.8353341071956613E-2</v>
      </c>
    </row>
    <row r="51" spans="1:7" x14ac:dyDescent="0.35">
      <c r="A51">
        <v>41</v>
      </c>
      <c r="B51" s="30">
        <v>37742</v>
      </c>
      <c r="C51" s="31">
        <v>4.7</v>
      </c>
      <c r="D51" s="32">
        <f t="shared" si="3"/>
        <v>5.2170840325022185</v>
      </c>
      <c r="E51" s="35">
        <f t="shared" si="0"/>
        <v>0.26737589666875522</v>
      </c>
      <c r="F51" s="35">
        <f t="shared" si="1"/>
        <v>0.51708403250221835</v>
      </c>
      <c r="G51" s="35">
        <f t="shared" si="2"/>
        <v>0.11001787925579114</v>
      </c>
    </row>
    <row r="52" spans="1:7" x14ac:dyDescent="0.35">
      <c r="A52">
        <v>42</v>
      </c>
      <c r="B52" s="30">
        <v>37773</v>
      </c>
      <c r="C52" s="31">
        <v>4.2699999999999996</v>
      </c>
      <c r="D52" s="32">
        <f t="shared" si="3"/>
        <v>5.0276672260017747</v>
      </c>
      <c r="E52" s="35">
        <f t="shared" si="0"/>
        <v>0.57405962535722499</v>
      </c>
      <c r="F52" s="35">
        <f t="shared" si="1"/>
        <v>0.75766722600177516</v>
      </c>
      <c r="G52" s="35">
        <f t="shared" si="2"/>
        <v>0.17743963138214877</v>
      </c>
    </row>
    <row r="53" spans="1:7" x14ac:dyDescent="0.35">
      <c r="A53">
        <v>43</v>
      </c>
      <c r="B53" s="30">
        <v>37803</v>
      </c>
      <c r="C53" s="31">
        <v>4.13</v>
      </c>
      <c r="D53" s="32">
        <f t="shared" si="3"/>
        <v>4.8481337808014207</v>
      </c>
      <c r="E53" s="35">
        <f t="shared" si="0"/>
        <v>0.51571612712814308</v>
      </c>
      <c r="F53" s="35">
        <f t="shared" si="1"/>
        <v>0.71813378080142076</v>
      </c>
      <c r="G53" s="35">
        <f t="shared" si="2"/>
        <v>0.17388227138048928</v>
      </c>
    </row>
    <row r="54" spans="1:7" x14ac:dyDescent="0.35">
      <c r="A54">
        <v>44</v>
      </c>
      <c r="B54" s="30">
        <v>37834</v>
      </c>
      <c r="C54" s="31">
        <v>4.04</v>
      </c>
      <c r="D54" s="32">
        <f t="shared" si="3"/>
        <v>4.6865070246411369</v>
      </c>
      <c r="E54" s="35">
        <f t="shared" si="0"/>
        <v>0.41797133291033556</v>
      </c>
      <c r="F54" s="35">
        <f t="shared" si="1"/>
        <v>0.64650702464113685</v>
      </c>
      <c r="G54" s="35">
        <f t="shared" si="2"/>
        <v>0.16002649124780616</v>
      </c>
    </row>
    <row r="55" spans="1:7" x14ac:dyDescent="0.35">
      <c r="A55">
        <v>45</v>
      </c>
      <c r="B55" s="30">
        <v>37865</v>
      </c>
      <c r="C55" s="31">
        <v>4.04</v>
      </c>
      <c r="D55" s="32">
        <f t="shared" si="3"/>
        <v>4.55720561971291</v>
      </c>
      <c r="E55" s="35">
        <f t="shared" si="0"/>
        <v>0.26750165306261531</v>
      </c>
      <c r="F55" s="35">
        <f t="shared" si="1"/>
        <v>0.51720561971291001</v>
      </c>
      <c r="G55" s="35">
        <f t="shared" si="2"/>
        <v>0.12802119299824505</v>
      </c>
    </row>
    <row r="56" spans="1:7" x14ac:dyDescent="0.35">
      <c r="A56">
        <v>46</v>
      </c>
      <c r="B56" s="30">
        <v>37895</v>
      </c>
      <c r="C56" s="31">
        <v>3.96</v>
      </c>
      <c r="D56" s="32">
        <f t="shared" si="3"/>
        <v>4.4377644957703284</v>
      </c>
      <c r="E56" s="35">
        <f t="shared" si="0"/>
        <v>0.22825891341867616</v>
      </c>
      <c r="F56" s="35">
        <f t="shared" si="1"/>
        <v>0.47776449577032842</v>
      </c>
      <c r="G56" s="35">
        <f t="shared" si="2"/>
        <v>0.12064759994200212</v>
      </c>
    </row>
    <row r="57" spans="1:7" x14ac:dyDescent="0.35">
      <c r="A57">
        <v>47</v>
      </c>
      <c r="B57" s="30">
        <v>37926</v>
      </c>
      <c r="C57" s="31">
        <v>3.98</v>
      </c>
      <c r="D57" s="32">
        <f t="shared" si="3"/>
        <v>4.3462115966162633</v>
      </c>
      <c r="E57" s="35">
        <f t="shared" si="0"/>
        <v>0.13411093349623279</v>
      </c>
      <c r="F57" s="35">
        <f t="shared" si="1"/>
        <v>0.36621159661626335</v>
      </c>
      <c r="G57" s="35">
        <f t="shared" si="2"/>
        <v>9.2012963973935519E-2</v>
      </c>
    </row>
    <row r="58" spans="1:7" x14ac:dyDescent="0.35">
      <c r="A58">
        <v>48</v>
      </c>
      <c r="B58" s="30">
        <v>37956</v>
      </c>
      <c r="C58" s="31">
        <v>3.98</v>
      </c>
      <c r="D58" s="32">
        <f t="shared" si="3"/>
        <v>4.2729692772930106</v>
      </c>
      <c r="E58" s="35">
        <f t="shared" si="0"/>
        <v>8.583099743758893E-2</v>
      </c>
      <c r="F58" s="35">
        <f t="shared" si="1"/>
        <v>0.29296927729301059</v>
      </c>
      <c r="G58" s="35">
        <f t="shared" si="2"/>
        <v>7.3610371179148384E-2</v>
      </c>
    </row>
    <row r="59" spans="1:7" x14ac:dyDescent="0.35">
      <c r="A59">
        <v>49</v>
      </c>
      <c r="B59" s="30">
        <v>37987</v>
      </c>
      <c r="C59" s="31">
        <v>4.2</v>
      </c>
      <c r="D59" s="32">
        <f t="shared" si="3"/>
        <v>4.2583754218344083</v>
      </c>
      <c r="E59" s="35">
        <f t="shared" si="0"/>
        <v>3.4076898743450944E-3</v>
      </c>
      <c r="F59" s="35">
        <f t="shared" si="1"/>
        <v>5.8375421834408137E-2</v>
      </c>
      <c r="G59" s="35">
        <f t="shared" si="2"/>
        <v>1.3898909960573365E-2</v>
      </c>
    </row>
    <row r="60" spans="1:7" x14ac:dyDescent="0.35">
      <c r="A60">
        <v>50</v>
      </c>
      <c r="B60" s="30">
        <v>38018</v>
      </c>
      <c r="C60" s="31">
        <v>4.53</v>
      </c>
      <c r="D60" s="32">
        <f t="shared" si="3"/>
        <v>4.3127003374675272</v>
      </c>
      <c r="E60" s="35">
        <f t="shared" si="0"/>
        <v>4.7219143336726659E-2</v>
      </c>
      <c r="F60" s="35">
        <f t="shared" si="1"/>
        <v>0.21729966253247301</v>
      </c>
      <c r="G60" s="35">
        <f t="shared" si="2"/>
        <v>4.7969020426594483E-2</v>
      </c>
    </row>
    <row r="61" spans="1:7" x14ac:dyDescent="0.35">
      <c r="A61">
        <v>51</v>
      </c>
      <c r="B61" s="30">
        <v>38047</v>
      </c>
      <c r="C61" s="31">
        <v>4.2300000000000004</v>
      </c>
      <c r="D61" s="32">
        <f t="shared" si="3"/>
        <v>4.2961602699740222</v>
      </c>
      <c r="E61" s="35">
        <f t="shared" si="0"/>
        <v>4.3771813230354508E-3</v>
      </c>
      <c r="F61" s="35">
        <f t="shared" si="1"/>
        <v>6.6160269974021801E-2</v>
      </c>
      <c r="G61" s="35">
        <f t="shared" si="2"/>
        <v>1.5640725762180094E-2</v>
      </c>
    </row>
    <row r="62" spans="1:7" x14ac:dyDescent="0.35">
      <c r="A62">
        <v>52</v>
      </c>
      <c r="B62" s="30">
        <v>38078</v>
      </c>
      <c r="C62" s="31">
        <v>4.21</v>
      </c>
      <c r="D62" s="32">
        <f t="shared" si="3"/>
        <v>4.2789282159792181</v>
      </c>
      <c r="E62" s="35">
        <f t="shared" si="0"/>
        <v>4.7510989580777461E-3</v>
      </c>
      <c r="F62" s="35">
        <f t="shared" si="1"/>
        <v>6.8928215979218166E-2</v>
      </c>
      <c r="G62" s="35">
        <f t="shared" si="2"/>
        <v>1.6372497857296477E-2</v>
      </c>
    </row>
    <row r="63" spans="1:7" x14ac:dyDescent="0.35">
      <c r="A63">
        <v>53</v>
      </c>
      <c r="B63" s="30">
        <v>38108</v>
      </c>
      <c r="C63" s="31">
        <v>4.29</v>
      </c>
      <c r="D63" s="32">
        <f t="shared" si="3"/>
        <v>4.2811425727833754</v>
      </c>
      <c r="E63" s="35">
        <f t="shared" si="0"/>
        <v>7.845401689780285E-5</v>
      </c>
      <c r="F63" s="35">
        <f t="shared" si="1"/>
        <v>8.8574272166246359E-3</v>
      </c>
      <c r="G63" s="35">
        <f t="shared" si="2"/>
        <v>2.0646683488635513E-3</v>
      </c>
    </row>
    <row r="64" spans="1:7" x14ac:dyDescent="0.35">
      <c r="A64">
        <v>54</v>
      </c>
      <c r="B64" s="30">
        <v>38139</v>
      </c>
      <c r="C64" s="31">
        <v>4.37</v>
      </c>
      <c r="D64" s="32">
        <f t="shared" si="3"/>
        <v>4.2989140582267007</v>
      </c>
      <c r="E64" s="35">
        <f t="shared" si="0"/>
        <v>5.0532111177969139E-3</v>
      </c>
      <c r="F64" s="35">
        <f t="shared" si="1"/>
        <v>7.108594177329941E-2</v>
      </c>
      <c r="G64" s="35">
        <f t="shared" si="2"/>
        <v>1.6266805897780186E-2</v>
      </c>
    </row>
    <row r="65" spans="1:7" x14ac:dyDescent="0.35">
      <c r="A65">
        <v>55</v>
      </c>
      <c r="B65" s="30">
        <v>38169</v>
      </c>
      <c r="C65" s="31">
        <v>4.49</v>
      </c>
      <c r="D65" s="32">
        <f t="shared" si="3"/>
        <v>4.337131246581361</v>
      </c>
      <c r="E65" s="35">
        <f t="shared" si="0"/>
        <v>2.3368855771768733E-2</v>
      </c>
      <c r="F65" s="35">
        <f t="shared" si="1"/>
        <v>0.15286875341863926</v>
      </c>
      <c r="G65" s="35">
        <f t="shared" si="2"/>
        <v>3.4046492966289366E-2</v>
      </c>
    </row>
    <row r="66" spans="1:7" x14ac:dyDescent="0.35">
      <c r="A66">
        <v>56</v>
      </c>
      <c r="B66" s="30">
        <v>38200</v>
      </c>
      <c r="C66" s="31">
        <v>4.82</v>
      </c>
      <c r="D66" s="32">
        <f t="shared" si="3"/>
        <v>4.4337049972650888</v>
      </c>
      <c r="E66" s="35">
        <f t="shared" si="0"/>
        <v>0.14922382913796525</v>
      </c>
      <c r="F66" s="35">
        <f t="shared" si="1"/>
        <v>0.38629500273491146</v>
      </c>
      <c r="G66" s="35">
        <f t="shared" si="2"/>
        <v>8.0144191438778309E-2</v>
      </c>
    </row>
    <row r="67" spans="1:7" x14ac:dyDescent="0.35">
      <c r="A67">
        <v>57</v>
      </c>
      <c r="B67" s="30">
        <v>38231</v>
      </c>
      <c r="C67" s="31">
        <v>5.0599999999999996</v>
      </c>
      <c r="D67" s="32">
        <f t="shared" si="3"/>
        <v>4.5589639978120715</v>
      </c>
      <c r="E67" s="35">
        <f t="shared" si="0"/>
        <v>0.25103707548846149</v>
      </c>
      <c r="F67" s="35">
        <f t="shared" si="1"/>
        <v>0.5010360021879281</v>
      </c>
      <c r="G67" s="35">
        <f t="shared" si="2"/>
        <v>9.9018972764412669E-2</v>
      </c>
    </row>
    <row r="68" spans="1:7" x14ac:dyDescent="0.35">
      <c r="A68">
        <v>58</v>
      </c>
      <c r="B68" s="30">
        <v>38261</v>
      </c>
      <c r="C68" s="31">
        <v>5.4</v>
      </c>
      <c r="D68" s="32">
        <f t="shared" si="3"/>
        <v>4.7271711982496569</v>
      </c>
      <c r="E68" s="35">
        <f t="shared" si="0"/>
        <v>0.45269859646480293</v>
      </c>
      <c r="F68" s="35">
        <f t="shared" si="1"/>
        <v>0.67282880175034343</v>
      </c>
      <c r="G68" s="35">
        <f t="shared" si="2"/>
        <v>0.12459792625006359</v>
      </c>
    </row>
    <row r="69" spans="1:7" x14ac:dyDescent="0.35">
      <c r="A69">
        <v>59</v>
      </c>
      <c r="B69" s="30">
        <v>38292</v>
      </c>
      <c r="C69" s="31">
        <v>5.43</v>
      </c>
      <c r="D69" s="32">
        <f t="shared" si="3"/>
        <v>4.8677369585997257</v>
      </c>
      <c r="E69" s="35">
        <f t="shared" si="0"/>
        <v>0.31613972772468629</v>
      </c>
      <c r="F69" s="35">
        <f t="shared" si="1"/>
        <v>0.56226304140027406</v>
      </c>
      <c r="G69" s="35">
        <f t="shared" si="2"/>
        <v>0.10354752143651456</v>
      </c>
    </row>
    <row r="70" spans="1:7" x14ac:dyDescent="0.35">
      <c r="A70">
        <v>60</v>
      </c>
      <c r="B70" s="30">
        <v>38322</v>
      </c>
      <c r="C70" s="31">
        <v>5.19</v>
      </c>
      <c r="D70" s="32">
        <f t="shared" si="3"/>
        <v>4.9321895668797806</v>
      </c>
      <c r="E70" s="35">
        <f t="shared" si="0"/>
        <v>6.6466219425635312E-2</v>
      </c>
      <c r="F70" s="35">
        <f t="shared" si="1"/>
        <v>0.25781043312021978</v>
      </c>
      <c r="G70" s="35">
        <f t="shared" si="2"/>
        <v>4.9674457248597259E-2</v>
      </c>
    </row>
    <row r="71" spans="1:7" x14ac:dyDescent="0.35">
      <c r="A71">
        <v>61</v>
      </c>
      <c r="B71" s="30">
        <v>38353</v>
      </c>
      <c r="C71" s="31">
        <v>4.54</v>
      </c>
      <c r="D71" s="32">
        <f t="shared" si="3"/>
        <v>4.8537516535038252</v>
      </c>
      <c r="E71" s="35">
        <f t="shared" si="0"/>
        <v>9.8440100076384374E-2</v>
      </c>
      <c r="F71" s="35">
        <f t="shared" si="1"/>
        <v>0.31375165350382517</v>
      </c>
      <c r="G71" s="35">
        <f t="shared" si="2"/>
        <v>6.9108293723309511E-2</v>
      </c>
    </row>
    <row r="72" spans="1:7" x14ac:dyDescent="0.35">
      <c r="A72">
        <v>62</v>
      </c>
      <c r="B72" s="30">
        <v>38384</v>
      </c>
      <c r="C72" s="31">
        <v>4.2699999999999996</v>
      </c>
      <c r="D72" s="32">
        <f t="shared" si="3"/>
        <v>4.7370013228030601</v>
      </c>
      <c r="E72" s="35">
        <f t="shared" si="0"/>
        <v>0.21809023549980833</v>
      </c>
      <c r="F72" s="35">
        <f t="shared" si="1"/>
        <v>0.4670013228030605</v>
      </c>
      <c r="G72" s="35">
        <f t="shared" si="2"/>
        <v>0.10936799128877296</v>
      </c>
    </row>
    <row r="73" spans="1:7" x14ac:dyDescent="0.35">
      <c r="A73">
        <v>63</v>
      </c>
      <c r="B73" s="30">
        <v>38412</v>
      </c>
      <c r="C73" s="31">
        <v>4.3899999999999997</v>
      </c>
      <c r="D73" s="32">
        <f t="shared" si="3"/>
        <v>4.6676010582424485</v>
      </c>
      <c r="E73" s="35">
        <f t="shared" si="0"/>
        <v>7.7062347537327477E-2</v>
      </c>
      <c r="F73" s="35">
        <f t="shared" si="1"/>
        <v>0.27760105824244885</v>
      </c>
      <c r="G73" s="35">
        <f t="shared" si="2"/>
        <v>6.3234865203291316E-2</v>
      </c>
    </row>
    <row r="74" spans="1:7" x14ac:dyDescent="0.35">
      <c r="A74">
        <v>64</v>
      </c>
      <c r="B74" s="30">
        <v>38443</v>
      </c>
      <c r="C74" s="31">
        <v>4.5999999999999996</v>
      </c>
      <c r="D74" s="32">
        <f t="shared" si="3"/>
        <v>4.6540808465939589</v>
      </c>
      <c r="E74" s="35">
        <f t="shared" si="0"/>
        <v>2.9247379683193576E-3</v>
      </c>
      <c r="F74" s="35">
        <f t="shared" si="1"/>
        <v>5.4080846593959286E-2</v>
      </c>
      <c r="G74" s="35">
        <f t="shared" si="2"/>
        <v>1.1756705781295498E-2</v>
      </c>
    </row>
    <row r="75" spans="1:7" x14ac:dyDescent="0.35">
      <c r="A75">
        <v>65</v>
      </c>
      <c r="B75" s="30">
        <v>38473</v>
      </c>
      <c r="C75" s="31">
        <v>4.5999999999999996</v>
      </c>
      <c r="D75" s="32">
        <f t="shared" si="3"/>
        <v>4.6432646772751678</v>
      </c>
      <c r="E75" s="35">
        <f t="shared" si="0"/>
        <v>1.8718322997244505E-3</v>
      </c>
      <c r="F75" s="35">
        <f t="shared" si="1"/>
        <v>4.326467727516814E-2</v>
      </c>
      <c r="G75" s="35">
        <f t="shared" si="2"/>
        <v>9.4053646250365532E-3</v>
      </c>
    </row>
    <row r="76" spans="1:7" x14ac:dyDescent="0.35">
      <c r="A76">
        <v>66</v>
      </c>
      <c r="B76" s="30">
        <v>38504</v>
      </c>
      <c r="C76" s="31">
        <v>4.33</v>
      </c>
      <c r="D76" s="32">
        <f t="shared" si="3"/>
        <v>4.5806117418201344</v>
      </c>
      <c r="E76" s="35">
        <f t="shared" ref="E76:E139" si="4">POWER(C76-D76,2)</f>
        <v>6.2806245138121677E-2</v>
      </c>
      <c r="F76" s="35">
        <f t="shared" ref="F76:F139" si="5">ABS(C76-D76)</f>
        <v>0.25061174182013435</v>
      </c>
      <c r="G76" s="35">
        <f t="shared" ref="G76:G139" si="6">F76/C76</f>
        <v>5.7878000420354354E-2</v>
      </c>
    </row>
    <row r="77" spans="1:7" x14ac:dyDescent="0.35">
      <c r="A77">
        <v>67</v>
      </c>
      <c r="B77" s="30">
        <v>38534</v>
      </c>
      <c r="C77" s="31">
        <v>4.47</v>
      </c>
      <c r="D77" s="32">
        <f t="shared" ref="D77:D140" si="7">$D$9*C77+(1-$D$9)*D76</f>
        <v>4.5584893934561075</v>
      </c>
      <c r="E77" s="35">
        <f t="shared" si="4"/>
        <v>7.8303727542298421E-3</v>
      </c>
      <c r="F77" s="35">
        <f t="shared" si="5"/>
        <v>8.8489393456107734E-2</v>
      </c>
      <c r="G77" s="35">
        <f t="shared" si="6"/>
        <v>1.9796284889509561E-2</v>
      </c>
    </row>
    <row r="78" spans="1:7" x14ac:dyDescent="0.35">
      <c r="A78">
        <v>68</v>
      </c>
      <c r="B78" s="30">
        <v>38565</v>
      </c>
      <c r="C78" s="31">
        <v>3.95</v>
      </c>
      <c r="D78" s="32">
        <f t="shared" si="7"/>
        <v>4.4367915147648862</v>
      </c>
      <c r="E78" s="35">
        <f t="shared" si="4"/>
        <v>0.23696597884709225</v>
      </c>
      <c r="F78" s="35">
        <f t="shared" si="5"/>
        <v>0.48679151476488602</v>
      </c>
      <c r="G78" s="35">
        <f t="shared" si="6"/>
        <v>0.12323835816832557</v>
      </c>
    </row>
    <row r="79" spans="1:7" x14ac:dyDescent="0.35">
      <c r="A79">
        <v>69</v>
      </c>
      <c r="B79" s="30">
        <v>38596</v>
      </c>
      <c r="C79" s="31">
        <v>3.51</v>
      </c>
      <c r="D79" s="32">
        <f t="shared" si="7"/>
        <v>4.2514332118119089</v>
      </c>
      <c r="E79" s="35">
        <f t="shared" si="4"/>
        <v>0.54972320757772331</v>
      </c>
      <c r="F79" s="35">
        <f t="shared" si="5"/>
        <v>0.74143321181190913</v>
      </c>
      <c r="G79" s="35">
        <f t="shared" si="6"/>
        <v>0.2112345332797462</v>
      </c>
    </row>
    <row r="80" spans="1:7" x14ac:dyDescent="0.35">
      <c r="A80">
        <v>70</v>
      </c>
      <c r="B80" s="30">
        <v>38626</v>
      </c>
      <c r="C80" s="31">
        <v>3.05</v>
      </c>
      <c r="D80" s="32">
        <f t="shared" si="7"/>
        <v>4.0111465694495276</v>
      </c>
      <c r="E80" s="35">
        <f t="shared" si="4"/>
        <v>0.92380272796459595</v>
      </c>
      <c r="F80" s="35">
        <f t="shared" si="5"/>
        <v>0.96114656944952781</v>
      </c>
      <c r="G80" s="35">
        <f t="shared" si="6"/>
        <v>0.31513002277033703</v>
      </c>
    </row>
    <row r="81" spans="1:7" x14ac:dyDescent="0.35">
      <c r="A81">
        <v>71</v>
      </c>
      <c r="B81" s="30">
        <v>38657</v>
      </c>
      <c r="C81" s="31">
        <v>2.91</v>
      </c>
      <c r="D81" s="32">
        <f t="shared" si="7"/>
        <v>3.7909172555596227</v>
      </c>
      <c r="E81" s="35">
        <f t="shared" si="4"/>
        <v>0.77601521114269734</v>
      </c>
      <c r="F81" s="35">
        <f t="shared" si="5"/>
        <v>0.88091725555962253</v>
      </c>
      <c r="G81" s="35">
        <f t="shared" si="6"/>
        <v>0.30272070637787712</v>
      </c>
    </row>
    <row r="82" spans="1:7" x14ac:dyDescent="0.35">
      <c r="A82">
        <v>72</v>
      </c>
      <c r="B82" s="30">
        <v>38687</v>
      </c>
      <c r="C82" s="31">
        <v>3.33</v>
      </c>
      <c r="D82" s="32">
        <f t="shared" si="7"/>
        <v>3.6987338044476981</v>
      </c>
      <c r="E82" s="35">
        <f t="shared" si="4"/>
        <v>0.13596461854247319</v>
      </c>
      <c r="F82" s="35">
        <f t="shared" si="5"/>
        <v>0.36873380444769799</v>
      </c>
      <c r="G82" s="35">
        <f t="shared" si="6"/>
        <v>0.11073087220651591</v>
      </c>
    </row>
    <row r="83" spans="1:7" x14ac:dyDescent="0.35">
      <c r="A83">
        <v>73</v>
      </c>
      <c r="B83" s="30">
        <v>38718</v>
      </c>
      <c r="C83" s="31">
        <v>3.94</v>
      </c>
      <c r="D83" s="32">
        <f t="shared" si="7"/>
        <v>3.7469870435581587</v>
      </c>
      <c r="E83" s="35">
        <f t="shared" si="4"/>
        <v>3.7254001354420106E-2</v>
      </c>
      <c r="F83" s="35">
        <f t="shared" si="5"/>
        <v>0.19301295644184124</v>
      </c>
      <c r="G83" s="35">
        <f t="shared" si="6"/>
        <v>4.8988060010619602E-2</v>
      </c>
    </row>
    <row r="84" spans="1:7" x14ac:dyDescent="0.35">
      <c r="A84">
        <v>74</v>
      </c>
      <c r="B84" s="30">
        <v>38749</v>
      </c>
      <c r="C84" s="31">
        <v>3.75</v>
      </c>
      <c r="D84" s="32">
        <f t="shared" si="7"/>
        <v>3.747589634846527</v>
      </c>
      <c r="E84" s="35">
        <f t="shared" si="4"/>
        <v>5.8098601730770998E-6</v>
      </c>
      <c r="F84" s="35">
        <f t="shared" si="5"/>
        <v>2.4103651534730375E-3</v>
      </c>
      <c r="G84" s="35">
        <f t="shared" si="6"/>
        <v>6.4276404092614332E-4</v>
      </c>
    </row>
    <row r="85" spans="1:7" x14ac:dyDescent="0.35">
      <c r="A85">
        <v>75</v>
      </c>
      <c r="B85" s="30">
        <v>38777</v>
      </c>
      <c r="C85" s="31">
        <v>3.41</v>
      </c>
      <c r="D85" s="32">
        <f t="shared" si="7"/>
        <v>3.6800717078772216</v>
      </c>
      <c r="E85" s="35">
        <f t="shared" si="4"/>
        <v>7.2938727395719244E-2</v>
      </c>
      <c r="F85" s="35">
        <f t="shared" si="5"/>
        <v>0.27007170787722146</v>
      </c>
      <c r="G85" s="35">
        <f t="shared" si="6"/>
        <v>7.9199914333496019E-2</v>
      </c>
    </row>
    <row r="86" spans="1:7" x14ac:dyDescent="0.35">
      <c r="A86">
        <v>76</v>
      </c>
      <c r="B86" s="30">
        <v>38808</v>
      </c>
      <c r="C86" s="31">
        <v>3.2</v>
      </c>
      <c r="D86" s="32">
        <f t="shared" si="7"/>
        <v>3.5840573663017774</v>
      </c>
      <c r="E86" s="35">
        <f t="shared" si="4"/>
        <v>0.14750006061065749</v>
      </c>
      <c r="F86" s="35">
        <f t="shared" si="5"/>
        <v>0.38405736630177723</v>
      </c>
      <c r="G86" s="35">
        <f t="shared" si="6"/>
        <v>0.12001792696930538</v>
      </c>
    </row>
    <row r="87" spans="1:7" x14ac:dyDescent="0.35">
      <c r="A87">
        <v>77</v>
      </c>
      <c r="B87" s="30">
        <v>38838</v>
      </c>
      <c r="C87" s="24">
        <v>3</v>
      </c>
      <c r="D87" s="32">
        <f t="shared" si="7"/>
        <v>3.4672458930414223</v>
      </c>
      <c r="E87" s="35">
        <f t="shared" si="4"/>
        <v>0.21831872456407622</v>
      </c>
      <c r="F87" s="35">
        <f t="shared" si="5"/>
        <v>0.46724589304142228</v>
      </c>
      <c r="G87" s="35">
        <f t="shared" si="6"/>
        <v>0.15574863101380743</v>
      </c>
    </row>
    <row r="88" spans="1:7" x14ac:dyDescent="0.35">
      <c r="A88">
        <v>78</v>
      </c>
      <c r="B88" s="30">
        <v>38869</v>
      </c>
      <c r="C88" s="31">
        <v>3.18</v>
      </c>
      <c r="D88" s="32">
        <f t="shared" si="7"/>
        <v>3.409796714433138</v>
      </c>
      <c r="E88" s="35">
        <f t="shared" si="4"/>
        <v>5.2806529964265117E-2</v>
      </c>
      <c r="F88" s="35">
        <f t="shared" si="5"/>
        <v>0.22979671443313787</v>
      </c>
      <c r="G88" s="35">
        <f t="shared" si="6"/>
        <v>7.226311774626977E-2</v>
      </c>
    </row>
    <row r="89" spans="1:7" x14ac:dyDescent="0.35">
      <c r="A89">
        <v>79</v>
      </c>
      <c r="B89" s="30">
        <v>38899</v>
      </c>
      <c r="C89" s="31">
        <v>3.06</v>
      </c>
      <c r="D89" s="32">
        <f t="shared" si="7"/>
        <v>3.3398373715465106</v>
      </c>
      <c r="E89" s="35">
        <f t="shared" si="4"/>
        <v>7.8308954514059795E-2</v>
      </c>
      <c r="F89" s="35">
        <f t="shared" si="5"/>
        <v>0.27983737154651056</v>
      </c>
      <c r="G89" s="35">
        <f t="shared" si="6"/>
        <v>9.1450121420428285E-2</v>
      </c>
    </row>
    <row r="90" spans="1:7" x14ac:dyDescent="0.35">
      <c r="A90">
        <v>80</v>
      </c>
      <c r="B90" s="30">
        <v>38930</v>
      </c>
      <c r="C90" s="31">
        <v>3.47</v>
      </c>
      <c r="D90" s="32">
        <f t="shared" si="7"/>
        <v>3.3658698972372085</v>
      </c>
      <c r="E90" s="35">
        <f t="shared" si="4"/>
        <v>1.0843078301389553E-2</v>
      </c>
      <c r="F90" s="35">
        <f t="shared" si="5"/>
        <v>0.10413010276279167</v>
      </c>
      <c r="G90" s="35">
        <f t="shared" si="6"/>
        <v>3.0008675147778576E-2</v>
      </c>
    </row>
    <row r="91" spans="1:7" x14ac:dyDescent="0.35">
      <c r="A91">
        <v>81</v>
      </c>
      <c r="B91" s="30">
        <v>38961</v>
      </c>
      <c r="C91" s="31">
        <v>4.09</v>
      </c>
      <c r="D91" s="32">
        <f t="shared" si="7"/>
        <v>3.510695917789767</v>
      </c>
      <c r="E91" s="35">
        <f t="shared" si="4"/>
        <v>0.33559321966544026</v>
      </c>
      <c r="F91" s="35">
        <f t="shared" si="5"/>
        <v>0.57930408221023288</v>
      </c>
      <c r="G91" s="35">
        <f t="shared" si="6"/>
        <v>0.14163913990470242</v>
      </c>
    </row>
    <row r="92" spans="1:7" x14ac:dyDescent="0.35">
      <c r="A92">
        <v>82</v>
      </c>
      <c r="B92" s="30">
        <v>38991</v>
      </c>
      <c r="C92" s="31">
        <v>4.29</v>
      </c>
      <c r="D92" s="32">
        <f t="shared" si="7"/>
        <v>3.6665567342318139</v>
      </c>
      <c r="E92" s="35">
        <f t="shared" si="4"/>
        <v>0.38868150563170112</v>
      </c>
      <c r="F92" s="35">
        <f t="shared" si="5"/>
        <v>0.62344326576818609</v>
      </c>
      <c r="G92" s="35">
        <f t="shared" si="6"/>
        <v>0.14532477057533474</v>
      </c>
    </row>
    <row r="93" spans="1:7" x14ac:dyDescent="0.35">
      <c r="A93">
        <v>83</v>
      </c>
      <c r="B93" s="30">
        <v>39022</v>
      </c>
      <c r="C93" s="31">
        <v>4.09</v>
      </c>
      <c r="D93" s="32">
        <f t="shared" si="7"/>
        <v>3.7512453873854512</v>
      </c>
      <c r="E93" s="35">
        <f t="shared" si="4"/>
        <v>0.11475468756763292</v>
      </c>
      <c r="F93" s="35">
        <f t="shared" si="5"/>
        <v>0.33875461261454864</v>
      </c>
      <c r="G93" s="35">
        <f t="shared" si="6"/>
        <v>8.2825088658813856E-2</v>
      </c>
    </row>
    <row r="94" spans="1:7" x14ac:dyDescent="0.35">
      <c r="A94">
        <v>84</v>
      </c>
      <c r="B94" s="30">
        <v>39052</v>
      </c>
      <c r="C94" s="31">
        <v>4.05</v>
      </c>
      <c r="D94" s="32">
        <f t="shared" si="7"/>
        <v>3.810996309908361</v>
      </c>
      <c r="E94" s="35">
        <f t="shared" si="4"/>
        <v>5.7122763877420123E-2</v>
      </c>
      <c r="F94" s="35">
        <f t="shared" si="5"/>
        <v>0.2390036900916388</v>
      </c>
      <c r="G94" s="35">
        <f t="shared" si="6"/>
        <v>5.9013256812750325E-2</v>
      </c>
    </row>
    <row r="95" spans="1:7" x14ac:dyDescent="0.35">
      <c r="A95">
        <v>85</v>
      </c>
      <c r="B95" s="30">
        <v>39083</v>
      </c>
      <c r="C95" s="31">
        <v>3.98</v>
      </c>
      <c r="D95" s="32">
        <f t="shared" si="7"/>
        <v>3.8447970479266891</v>
      </c>
      <c r="E95" s="35">
        <f t="shared" si="4"/>
        <v>1.8279838249338005E-2</v>
      </c>
      <c r="F95" s="35">
        <f t="shared" si="5"/>
        <v>0.1352029520733109</v>
      </c>
      <c r="G95" s="35">
        <f t="shared" si="6"/>
        <v>3.3970590973193694E-2</v>
      </c>
    </row>
    <row r="96" spans="1:7" x14ac:dyDescent="0.35">
      <c r="A96">
        <v>86</v>
      </c>
      <c r="B96" s="30">
        <v>39114</v>
      </c>
      <c r="C96" s="31">
        <v>4.1100000000000003</v>
      </c>
      <c r="D96" s="32">
        <f t="shared" si="7"/>
        <v>3.8978376383413513</v>
      </c>
      <c r="E96" s="35">
        <f t="shared" si="4"/>
        <v>4.5012867704575368E-2</v>
      </c>
      <c r="F96" s="35">
        <f t="shared" si="5"/>
        <v>0.21216236165864899</v>
      </c>
      <c r="G96" s="35">
        <f t="shared" si="6"/>
        <v>5.162101256901435E-2</v>
      </c>
    </row>
    <row r="97" spans="1:7" x14ac:dyDescent="0.35">
      <c r="A97">
        <v>87</v>
      </c>
      <c r="B97" s="30">
        <v>39142</v>
      </c>
      <c r="C97" s="31">
        <v>4.21</v>
      </c>
      <c r="D97" s="32">
        <f t="shared" si="7"/>
        <v>3.9602701106730813</v>
      </c>
      <c r="E97" s="35">
        <f t="shared" si="4"/>
        <v>6.2365017623235035E-2</v>
      </c>
      <c r="F97" s="35">
        <f t="shared" si="5"/>
        <v>0.24972988932691864</v>
      </c>
      <c r="G97" s="35">
        <f t="shared" si="6"/>
        <v>5.9318263498080441E-2</v>
      </c>
    </row>
    <row r="98" spans="1:7" x14ac:dyDescent="0.35">
      <c r="A98">
        <v>88</v>
      </c>
      <c r="B98" s="30">
        <v>39173</v>
      </c>
      <c r="C98" s="31">
        <v>3.99</v>
      </c>
      <c r="D98" s="32">
        <f t="shared" si="7"/>
        <v>3.9662160885384652</v>
      </c>
      <c r="E98" s="35">
        <f t="shared" si="4"/>
        <v>5.6567444441013701E-4</v>
      </c>
      <c r="F98" s="35">
        <f t="shared" si="5"/>
        <v>2.3783911461535023E-2</v>
      </c>
      <c r="G98" s="35">
        <f t="shared" si="6"/>
        <v>5.9608800655476246E-3</v>
      </c>
    </row>
    <row r="99" spans="1:7" x14ac:dyDescent="0.35">
      <c r="A99">
        <v>89</v>
      </c>
      <c r="B99" s="30">
        <v>39203</v>
      </c>
      <c r="C99" s="31">
        <v>3.95</v>
      </c>
      <c r="D99" s="32">
        <f t="shared" si="7"/>
        <v>3.9629728708307725</v>
      </c>
      <c r="E99" s="35">
        <f t="shared" si="4"/>
        <v>1.6829537759190447E-4</v>
      </c>
      <c r="F99" s="35">
        <f t="shared" si="5"/>
        <v>1.2972870830772365E-2</v>
      </c>
      <c r="G99" s="35">
        <f t="shared" si="6"/>
        <v>3.2842710963980671E-3</v>
      </c>
    </row>
    <row r="100" spans="1:7" x14ac:dyDescent="0.35">
      <c r="A100">
        <v>90</v>
      </c>
      <c r="B100" s="30">
        <v>39234</v>
      </c>
      <c r="C100" s="31">
        <v>3.98</v>
      </c>
      <c r="D100" s="32">
        <f t="shared" si="7"/>
        <v>3.9663782966646179</v>
      </c>
      <c r="E100" s="35">
        <f t="shared" si="4"/>
        <v>1.8555080175715821E-4</v>
      </c>
      <c r="F100" s="35">
        <f t="shared" si="5"/>
        <v>1.362170333538204E-2</v>
      </c>
      <c r="G100" s="35">
        <f t="shared" si="6"/>
        <v>3.4225385264778996E-3</v>
      </c>
    </row>
    <row r="101" spans="1:7" x14ac:dyDescent="0.35">
      <c r="A101">
        <v>91</v>
      </c>
      <c r="B101" s="30">
        <v>39264</v>
      </c>
      <c r="C101" s="31">
        <v>4.1399999999999997</v>
      </c>
      <c r="D101" s="32">
        <f t="shared" si="7"/>
        <v>4.0011026373316945</v>
      </c>
      <c r="E101" s="35">
        <f t="shared" si="4"/>
        <v>1.9292477356210706E-2</v>
      </c>
      <c r="F101" s="35">
        <f t="shared" si="5"/>
        <v>0.13889736266830521</v>
      </c>
      <c r="G101" s="35">
        <f t="shared" si="6"/>
        <v>3.3550087601039912E-2</v>
      </c>
    </row>
    <row r="102" spans="1:7" x14ac:dyDescent="0.35">
      <c r="A102">
        <v>92</v>
      </c>
      <c r="B102" s="30">
        <v>39295</v>
      </c>
      <c r="C102" s="31">
        <v>4.03</v>
      </c>
      <c r="D102" s="32">
        <f t="shared" si="7"/>
        <v>4.006882109865356</v>
      </c>
      <c r="E102" s="35">
        <f t="shared" si="4"/>
        <v>5.3443684427748289E-4</v>
      </c>
      <c r="F102" s="35">
        <f t="shared" si="5"/>
        <v>2.311789013464427E-2</v>
      </c>
      <c r="G102" s="35">
        <f t="shared" si="6"/>
        <v>5.7364491649241362E-3</v>
      </c>
    </row>
    <row r="103" spans="1:7" x14ac:dyDescent="0.35">
      <c r="A103">
        <v>93</v>
      </c>
      <c r="B103" s="30">
        <v>39326</v>
      </c>
      <c r="C103" s="31">
        <v>3.79</v>
      </c>
      <c r="D103" s="32">
        <f t="shared" si="7"/>
        <v>3.963505687892285</v>
      </c>
      <c r="E103" s="35">
        <f t="shared" si="4"/>
        <v>3.0104223730974992E-2</v>
      </c>
      <c r="F103" s="35">
        <f t="shared" si="5"/>
        <v>0.17350568789228493</v>
      </c>
      <c r="G103" s="35">
        <f t="shared" si="6"/>
        <v>4.5779864879230851E-2</v>
      </c>
    </row>
    <row r="104" spans="1:7" x14ac:dyDescent="0.35">
      <c r="A104">
        <v>94</v>
      </c>
      <c r="B104" s="30">
        <v>39356</v>
      </c>
      <c r="C104" s="31">
        <v>3.74</v>
      </c>
      <c r="D104" s="32">
        <f t="shared" si="7"/>
        <v>3.9188045503138285</v>
      </c>
      <c r="E104" s="35">
        <f t="shared" si="4"/>
        <v>3.1971067212930339E-2</v>
      </c>
      <c r="F104" s="35">
        <f t="shared" si="5"/>
        <v>0.17880455031382825</v>
      </c>
      <c r="G104" s="35">
        <f t="shared" si="6"/>
        <v>4.780870329246744E-2</v>
      </c>
    </row>
    <row r="105" spans="1:7" x14ac:dyDescent="0.35">
      <c r="A105">
        <v>95</v>
      </c>
      <c r="B105" s="30">
        <v>39387</v>
      </c>
      <c r="C105" s="31">
        <v>3.93</v>
      </c>
      <c r="D105" s="32">
        <f t="shared" si="7"/>
        <v>3.9210436402510629</v>
      </c>
      <c r="E105" s="35">
        <f t="shared" si="4"/>
        <v>8.0216379952383689E-5</v>
      </c>
      <c r="F105" s="35">
        <f t="shared" si="5"/>
        <v>8.9563597489372704E-3</v>
      </c>
      <c r="G105" s="35">
        <f t="shared" si="6"/>
        <v>2.2789719462944706E-3</v>
      </c>
    </row>
    <row r="106" spans="1:7" x14ac:dyDescent="0.35">
      <c r="A106">
        <v>96</v>
      </c>
      <c r="B106" s="30">
        <v>39417</v>
      </c>
      <c r="C106" s="31">
        <v>3.76</v>
      </c>
      <c r="D106" s="32">
        <f t="shared" si="7"/>
        <v>3.8888349122008501</v>
      </c>
      <c r="E106" s="35">
        <f t="shared" si="4"/>
        <v>1.6598434601800806E-2</v>
      </c>
      <c r="F106" s="35">
        <f t="shared" si="5"/>
        <v>0.1288349122008503</v>
      </c>
      <c r="G106" s="35">
        <f t="shared" si="6"/>
        <v>3.4264604308736783E-2</v>
      </c>
    </row>
    <row r="107" spans="1:7" x14ac:dyDescent="0.35">
      <c r="A107">
        <v>97</v>
      </c>
      <c r="B107" s="30">
        <v>39448</v>
      </c>
      <c r="C107" s="31">
        <v>3.7</v>
      </c>
      <c r="D107" s="32">
        <f t="shared" si="7"/>
        <v>3.8510679297606805</v>
      </c>
      <c r="E107" s="35">
        <f t="shared" si="4"/>
        <v>2.2821519402177831E-2</v>
      </c>
      <c r="F107" s="35">
        <f t="shared" si="5"/>
        <v>0.15106792976068029</v>
      </c>
      <c r="G107" s="35">
        <f t="shared" si="6"/>
        <v>4.0829170205589266E-2</v>
      </c>
    </row>
    <row r="108" spans="1:7" x14ac:dyDescent="0.35">
      <c r="A108">
        <v>98</v>
      </c>
      <c r="B108" s="30">
        <v>39479</v>
      </c>
      <c r="C108" s="31">
        <v>3.72</v>
      </c>
      <c r="D108" s="32">
        <f t="shared" si="7"/>
        <v>3.8248543438085449</v>
      </c>
      <c r="E108" s="35">
        <f t="shared" si="4"/>
        <v>1.0994433415520507E-2</v>
      </c>
      <c r="F108" s="35">
        <f t="shared" si="5"/>
        <v>0.10485434380854475</v>
      </c>
      <c r="G108" s="35">
        <f t="shared" si="6"/>
        <v>2.8186651561436758E-2</v>
      </c>
    </row>
    <row r="109" spans="1:7" x14ac:dyDescent="0.35">
      <c r="A109">
        <v>99</v>
      </c>
      <c r="B109" s="30">
        <v>39508</v>
      </c>
      <c r="C109" s="31">
        <v>4.25</v>
      </c>
      <c r="D109" s="32">
        <f t="shared" si="7"/>
        <v>3.9098834750468363</v>
      </c>
      <c r="E109" s="35">
        <f t="shared" si="4"/>
        <v>0.11567925054621601</v>
      </c>
      <c r="F109" s="35">
        <f t="shared" si="5"/>
        <v>0.34011652495316369</v>
      </c>
      <c r="G109" s="35">
        <f t="shared" si="6"/>
        <v>8.0027417636038517E-2</v>
      </c>
    </row>
    <row r="110" spans="1:7" x14ac:dyDescent="0.35">
      <c r="A110">
        <v>100</v>
      </c>
      <c r="B110" s="30">
        <v>39539</v>
      </c>
      <c r="C110" s="31">
        <v>4.55</v>
      </c>
      <c r="D110" s="32">
        <f t="shared" si="7"/>
        <v>4.0379067800374688</v>
      </c>
      <c r="E110" s="35">
        <f t="shared" si="4"/>
        <v>0.26223946593159314</v>
      </c>
      <c r="F110" s="35">
        <f t="shared" si="5"/>
        <v>0.51209321996253099</v>
      </c>
      <c r="G110" s="35">
        <f t="shared" si="6"/>
        <v>0.11254796043132549</v>
      </c>
    </row>
    <row r="111" spans="1:7" x14ac:dyDescent="0.35">
      <c r="A111">
        <v>101</v>
      </c>
      <c r="B111" s="30">
        <v>39569</v>
      </c>
      <c r="C111" s="31">
        <v>4.95</v>
      </c>
      <c r="D111" s="32">
        <f t="shared" si="7"/>
        <v>4.2203254240299755</v>
      </c>
      <c r="E111" s="35">
        <f t="shared" si="4"/>
        <v>0.53242498681703543</v>
      </c>
      <c r="F111" s="35">
        <f t="shared" si="5"/>
        <v>0.72967457597002472</v>
      </c>
      <c r="G111" s="35">
        <f t="shared" si="6"/>
        <v>0.14740900524646963</v>
      </c>
    </row>
    <row r="112" spans="1:7" x14ac:dyDescent="0.35">
      <c r="A112">
        <v>102</v>
      </c>
      <c r="B112" s="30">
        <v>39600</v>
      </c>
      <c r="C112" s="31">
        <v>5.26</v>
      </c>
      <c r="D112" s="32">
        <f t="shared" si="7"/>
        <v>4.4282603392239803</v>
      </c>
      <c r="E112" s="35">
        <f t="shared" si="4"/>
        <v>0.69179086330780792</v>
      </c>
      <c r="F112" s="35">
        <f t="shared" si="5"/>
        <v>0.83173966077601946</v>
      </c>
      <c r="G112" s="35">
        <f t="shared" si="6"/>
        <v>0.15812541079392006</v>
      </c>
    </row>
    <row r="113" spans="1:7" x14ac:dyDescent="0.35">
      <c r="A113">
        <v>103</v>
      </c>
      <c r="B113" s="30">
        <v>39630</v>
      </c>
      <c r="C113" s="31">
        <v>5.39</v>
      </c>
      <c r="D113" s="32">
        <f t="shared" si="7"/>
        <v>4.6206082713791847</v>
      </c>
      <c r="E113" s="35">
        <f t="shared" si="4"/>
        <v>0.59196363207012581</v>
      </c>
      <c r="F113" s="35">
        <f t="shared" si="5"/>
        <v>0.76939172862081495</v>
      </c>
      <c r="G113" s="35">
        <f t="shared" si="6"/>
        <v>0.14274429102426994</v>
      </c>
    </row>
    <row r="114" spans="1:7" x14ac:dyDescent="0.35">
      <c r="A114">
        <v>104</v>
      </c>
      <c r="B114" s="30">
        <v>39661</v>
      </c>
      <c r="C114" s="31">
        <v>5.57</v>
      </c>
      <c r="D114" s="32">
        <f t="shared" si="7"/>
        <v>4.810486617103348</v>
      </c>
      <c r="E114" s="35">
        <f t="shared" si="4"/>
        <v>0.57686057879911667</v>
      </c>
      <c r="F114" s="35">
        <f t="shared" si="5"/>
        <v>0.75951338289665227</v>
      </c>
      <c r="G114" s="35">
        <f t="shared" si="6"/>
        <v>0.13635787843746</v>
      </c>
    </row>
    <row r="115" spans="1:7" x14ac:dyDescent="0.35">
      <c r="A115">
        <v>105</v>
      </c>
      <c r="B115" s="30">
        <v>39692</v>
      </c>
      <c r="C115" s="31">
        <v>5.47</v>
      </c>
      <c r="D115" s="32">
        <f t="shared" si="7"/>
        <v>4.9423892936826785</v>
      </c>
      <c r="E115" s="35">
        <f t="shared" si="4"/>
        <v>0.2783730574206626</v>
      </c>
      <c r="F115" s="35">
        <f t="shared" si="5"/>
        <v>0.52761070631732121</v>
      </c>
      <c r="G115" s="35">
        <f t="shared" si="6"/>
        <v>9.6455339363312839E-2</v>
      </c>
    </row>
    <row r="116" spans="1:7" x14ac:dyDescent="0.35">
      <c r="A116">
        <v>106</v>
      </c>
      <c r="B116" s="30">
        <v>39722</v>
      </c>
      <c r="C116" s="31">
        <v>5.78</v>
      </c>
      <c r="D116" s="32">
        <f t="shared" si="7"/>
        <v>5.1099114349461434</v>
      </c>
      <c r="E116" s="35">
        <f t="shared" si="4"/>
        <v>0.44901868501593695</v>
      </c>
      <c r="F116" s="35">
        <f t="shared" si="5"/>
        <v>0.67008856505385683</v>
      </c>
      <c r="G116" s="35">
        <f t="shared" si="6"/>
        <v>0.11593227769097869</v>
      </c>
    </row>
    <row r="117" spans="1:7" x14ac:dyDescent="0.35">
      <c r="A117">
        <v>107</v>
      </c>
      <c r="B117" s="30">
        <v>39753</v>
      </c>
      <c r="C117" s="31">
        <v>6.23</v>
      </c>
      <c r="D117" s="32">
        <f t="shared" si="7"/>
        <v>5.3339291479569155</v>
      </c>
      <c r="E117" s="35">
        <f t="shared" si="4"/>
        <v>0.8029429718812201</v>
      </c>
      <c r="F117" s="35">
        <f t="shared" si="5"/>
        <v>0.8960708520430849</v>
      </c>
      <c r="G117" s="35">
        <f t="shared" si="6"/>
        <v>0.14383159743869742</v>
      </c>
    </row>
    <row r="118" spans="1:7" x14ac:dyDescent="0.35">
      <c r="A118">
        <v>108</v>
      </c>
      <c r="B118" s="30">
        <v>39783</v>
      </c>
      <c r="C118" s="31">
        <v>6.53</v>
      </c>
      <c r="D118" s="32">
        <f t="shared" si="7"/>
        <v>5.573143318365533</v>
      </c>
      <c r="E118" s="35">
        <f t="shared" si="4"/>
        <v>0.91557470918852424</v>
      </c>
      <c r="F118" s="35">
        <f t="shared" si="5"/>
        <v>0.95685668163446724</v>
      </c>
      <c r="G118" s="35">
        <f t="shared" si="6"/>
        <v>0.1465324167893518</v>
      </c>
    </row>
    <row r="119" spans="1:7" x14ac:dyDescent="0.35">
      <c r="A119">
        <v>109</v>
      </c>
      <c r="B119" s="30">
        <v>39814</v>
      </c>
      <c r="C119" s="31">
        <v>6.28</v>
      </c>
      <c r="D119" s="32">
        <f t="shared" si="7"/>
        <v>5.7145146546924268</v>
      </c>
      <c r="E119" s="35">
        <f t="shared" si="4"/>
        <v>0.31977367575762555</v>
      </c>
      <c r="F119" s="35">
        <f t="shared" si="5"/>
        <v>0.56548534530757344</v>
      </c>
      <c r="G119" s="35">
        <f t="shared" si="6"/>
        <v>9.0045437150887489E-2</v>
      </c>
    </row>
    <row r="120" spans="1:7" x14ac:dyDescent="0.35">
      <c r="A120">
        <v>110</v>
      </c>
      <c r="B120" s="30">
        <v>39845</v>
      </c>
      <c r="C120" s="31">
        <v>6.2</v>
      </c>
      <c r="D120" s="32">
        <f t="shared" si="7"/>
        <v>5.8116117237539422</v>
      </c>
      <c r="E120" s="35">
        <f t="shared" si="4"/>
        <v>0.15084545312538425</v>
      </c>
      <c r="F120" s="35">
        <f t="shared" si="5"/>
        <v>0.38838827624605798</v>
      </c>
      <c r="G120" s="35">
        <f t="shared" si="6"/>
        <v>6.2643270362267411E-2</v>
      </c>
    </row>
    <row r="121" spans="1:7" x14ac:dyDescent="0.35">
      <c r="A121">
        <v>111</v>
      </c>
      <c r="B121" s="30">
        <v>39873</v>
      </c>
      <c r="C121" s="31">
        <v>6.04</v>
      </c>
      <c r="D121" s="32">
        <f t="shared" si="7"/>
        <v>5.8572893790031539</v>
      </c>
      <c r="E121" s="35">
        <f t="shared" si="4"/>
        <v>3.3383171025053136E-2</v>
      </c>
      <c r="F121" s="35">
        <f t="shared" si="5"/>
        <v>0.1827106209968461</v>
      </c>
      <c r="G121" s="35">
        <f t="shared" si="6"/>
        <v>3.0250102814047365E-2</v>
      </c>
    </row>
    <row r="122" spans="1:7" x14ac:dyDescent="0.35">
      <c r="A122">
        <v>112</v>
      </c>
      <c r="B122" s="30">
        <v>39904</v>
      </c>
      <c r="C122" s="31">
        <v>6.17</v>
      </c>
      <c r="D122" s="32">
        <f t="shared" si="7"/>
        <v>5.9198315032025235</v>
      </c>
      <c r="E122" s="35">
        <f t="shared" si="4"/>
        <v>6.258427678990898E-2</v>
      </c>
      <c r="F122" s="35">
        <f t="shared" si="5"/>
        <v>0.25016849679747644</v>
      </c>
      <c r="G122" s="35">
        <f t="shared" si="6"/>
        <v>4.0545947617095048E-2</v>
      </c>
    </row>
    <row r="123" spans="1:7" x14ac:dyDescent="0.35">
      <c r="A123">
        <v>113</v>
      </c>
      <c r="B123" s="30">
        <v>39934</v>
      </c>
      <c r="C123" s="31">
        <v>5.98</v>
      </c>
      <c r="D123" s="32">
        <f t="shared" si="7"/>
        <v>5.9318652025620189</v>
      </c>
      <c r="E123" s="35">
        <f t="shared" si="4"/>
        <v>2.316958724395515E-3</v>
      </c>
      <c r="F123" s="35">
        <f t="shared" si="5"/>
        <v>4.8134797437981547E-2</v>
      </c>
      <c r="G123" s="35">
        <f t="shared" si="6"/>
        <v>8.0492972304316967E-3</v>
      </c>
    </row>
    <row r="124" spans="1:7" x14ac:dyDescent="0.35">
      <c r="A124">
        <v>114</v>
      </c>
      <c r="B124" s="30">
        <v>39965</v>
      </c>
      <c r="C124" s="31">
        <v>5.74</v>
      </c>
      <c r="D124" s="32">
        <f t="shared" si="7"/>
        <v>5.8934921620496148</v>
      </c>
      <c r="E124" s="35">
        <f t="shared" si="4"/>
        <v>2.3559843810665143E-2</v>
      </c>
      <c r="F124" s="35">
        <f t="shared" si="5"/>
        <v>0.15349216204961458</v>
      </c>
      <c r="G124" s="35">
        <f t="shared" si="6"/>
        <v>2.6740794782162819E-2</v>
      </c>
    </row>
    <row r="125" spans="1:7" x14ac:dyDescent="0.35">
      <c r="A125">
        <v>115</v>
      </c>
      <c r="B125" s="30">
        <v>39995</v>
      </c>
      <c r="C125" s="31">
        <v>5.44</v>
      </c>
      <c r="D125" s="32">
        <f t="shared" si="7"/>
        <v>5.8027937296396921</v>
      </c>
      <c r="E125" s="35">
        <f t="shared" si="4"/>
        <v>0.13161929026587771</v>
      </c>
      <c r="F125" s="35">
        <f t="shared" si="5"/>
        <v>0.3627937296396917</v>
      </c>
      <c r="G125" s="35">
        <f t="shared" si="6"/>
        <v>6.6690023830825673E-2</v>
      </c>
    </row>
    <row r="126" spans="1:7" x14ac:dyDescent="0.35">
      <c r="A126">
        <v>116</v>
      </c>
      <c r="B126" s="30">
        <v>40026</v>
      </c>
      <c r="C126" s="31">
        <v>5.08</v>
      </c>
      <c r="D126" s="32">
        <f t="shared" si="7"/>
        <v>5.658234983711754</v>
      </c>
      <c r="E126" s="35">
        <f t="shared" si="4"/>
        <v>0.3343556963881324</v>
      </c>
      <c r="F126" s="35">
        <f t="shared" si="5"/>
        <v>0.57823498371175397</v>
      </c>
      <c r="G126" s="35">
        <f t="shared" si="6"/>
        <v>0.11382578419522715</v>
      </c>
    </row>
    <row r="127" spans="1:7" x14ac:dyDescent="0.35">
      <c r="A127">
        <v>117</v>
      </c>
      <c r="B127" s="30">
        <v>40057</v>
      </c>
      <c r="C127" s="31">
        <v>4.8899999999999997</v>
      </c>
      <c r="D127" s="32">
        <f t="shared" si="7"/>
        <v>5.504587986969403</v>
      </c>
      <c r="E127" s="35">
        <f t="shared" si="4"/>
        <v>0.37771839372710347</v>
      </c>
      <c r="F127" s="35">
        <f t="shared" si="5"/>
        <v>0.61458798696940331</v>
      </c>
      <c r="G127" s="35">
        <f t="shared" si="6"/>
        <v>0.12568261492216837</v>
      </c>
    </row>
    <row r="128" spans="1:7" x14ac:dyDescent="0.35">
      <c r="A128">
        <v>118</v>
      </c>
      <c r="B128" s="30">
        <v>40087</v>
      </c>
      <c r="C128" s="31">
        <v>4.5</v>
      </c>
      <c r="D128" s="32">
        <f t="shared" si="7"/>
        <v>5.3036703895755233</v>
      </c>
      <c r="E128" s="35">
        <f t="shared" si="4"/>
        <v>0.64588609508047334</v>
      </c>
      <c r="F128" s="35">
        <f t="shared" si="5"/>
        <v>0.80367038957552328</v>
      </c>
      <c r="G128" s="35">
        <f t="shared" si="6"/>
        <v>0.17859341990567185</v>
      </c>
    </row>
    <row r="129" spans="1:7" x14ac:dyDescent="0.35">
      <c r="A129">
        <v>119</v>
      </c>
      <c r="B129" s="30">
        <v>40118</v>
      </c>
      <c r="C129" s="31">
        <v>3.86</v>
      </c>
      <c r="D129" s="32">
        <f t="shared" si="7"/>
        <v>5.0149363116604189</v>
      </c>
      <c r="E129" s="35">
        <f t="shared" si="4"/>
        <v>1.3338778839917724</v>
      </c>
      <c r="F129" s="35">
        <f t="shared" si="5"/>
        <v>1.154936311660419</v>
      </c>
      <c r="G129" s="35">
        <f t="shared" si="6"/>
        <v>0.29920629835762153</v>
      </c>
    </row>
    <row r="130" spans="1:7" x14ac:dyDescent="0.35">
      <c r="A130">
        <v>120</v>
      </c>
      <c r="B130" s="30">
        <v>40148</v>
      </c>
      <c r="C130" s="31">
        <v>3.57</v>
      </c>
      <c r="D130" s="32">
        <f t="shared" si="7"/>
        <v>4.7259490493283351</v>
      </c>
      <c r="E130" s="35">
        <f t="shared" si="4"/>
        <v>1.3362182046430822</v>
      </c>
      <c r="F130" s="35">
        <f t="shared" si="5"/>
        <v>1.1559490493283353</v>
      </c>
      <c r="G130" s="35">
        <f t="shared" si="6"/>
        <v>0.32379525191269898</v>
      </c>
    </row>
    <row r="131" spans="1:7" x14ac:dyDescent="0.35">
      <c r="A131">
        <v>121</v>
      </c>
      <c r="B131" s="30">
        <v>40179</v>
      </c>
      <c r="C131" s="31">
        <v>4.46</v>
      </c>
      <c r="D131" s="32">
        <f t="shared" si="7"/>
        <v>4.6727592394626685</v>
      </c>
      <c r="E131" s="35">
        <f t="shared" si="4"/>
        <v>4.5266493976733116E-2</v>
      </c>
      <c r="F131" s="35">
        <f t="shared" si="5"/>
        <v>0.2127592394626685</v>
      </c>
      <c r="G131" s="35">
        <f t="shared" si="6"/>
        <v>4.7703865350374103E-2</v>
      </c>
    </row>
    <row r="132" spans="1:7" x14ac:dyDescent="0.35">
      <c r="A132">
        <v>122</v>
      </c>
      <c r="B132" s="30">
        <v>40210</v>
      </c>
      <c r="C132" s="31">
        <v>4.83</v>
      </c>
      <c r="D132" s="32">
        <f t="shared" si="7"/>
        <v>4.7042073915701348</v>
      </c>
      <c r="E132" s="35">
        <f t="shared" si="4"/>
        <v>1.5823780335589413E-2</v>
      </c>
      <c r="F132" s="35">
        <f t="shared" si="5"/>
        <v>0.12579260842986528</v>
      </c>
      <c r="G132" s="35">
        <f t="shared" si="6"/>
        <v>2.6044018308460721E-2</v>
      </c>
    </row>
    <row r="133" spans="1:7" x14ac:dyDescent="0.35">
      <c r="A133">
        <v>123</v>
      </c>
      <c r="B133" s="30">
        <v>40238</v>
      </c>
      <c r="C133" s="31">
        <v>4.97</v>
      </c>
      <c r="D133" s="32">
        <f t="shared" si="7"/>
        <v>4.7573659132561081</v>
      </c>
      <c r="E133" s="35">
        <f t="shared" si="4"/>
        <v>4.5213254845408821E-2</v>
      </c>
      <c r="F133" s="35">
        <f t="shared" si="5"/>
        <v>0.21263408674389161</v>
      </c>
      <c r="G133" s="35">
        <f t="shared" si="6"/>
        <v>4.2783518459535541E-2</v>
      </c>
    </row>
    <row r="134" spans="1:7" x14ac:dyDescent="0.35">
      <c r="A134">
        <v>124</v>
      </c>
      <c r="B134" s="30">
        <v>40269</v>
      </c>
      <c r="C134" s="31">
        <v>4.2699999999999996</v>
      </c>
      <c r="D134" s="32">
        <f t="shared" si="7"/>
        <v>4.659892730604887</v>
      </c>
      <c r="E134" s="35">
        <f t="shared" si="4"/>
        <v>0.15201634137853529</v>
      </c>
      <c r="F134" s="35">
        <f t="shared" si="5"/>
        <v>0.38989273060488738</v>
      </c>
      <c r="G134" s="35">
        <f t="shared" si="6"/>
        <v>9.1309772975383466E-2</v>
      </c>
    </row>
    <row r="135" spans="1:7" x14ac:dyDescent="0.35">
      <c r="A135">
        <v>125</v>
      </c>
      <c r="B135" s="30">
        <v>40299</v>
      </c>
      <c r="C135" s="31">
        <v>3.92</v>
      </c>
      <c r="D135" s="32">
        <f t="shared" si="7"/>
        <v>4.5119141844839099</v>
      </c>
      <c r="E135" s="35">
        <f t="shared" si="4"/>
        <v>0.35036240179325223</v>
      </c>
      <c r="F135" s="35">
        <f t="shared" si="5"/>
        <v>0.59191418448390998</v>
      </c>
      <c r="G135" s="35">
        <f t="shared" si="6"/>
        <v>0.15099851644997703</v>
      </c>
    </row>
    <row r="136" spans="1:7" x14ac:dyDescent="0.35">
      <c r="A136">
        <v>126</v>
      </c>
      <c r="B136" s="30">
        <v>40330</v>
      </c>
      <c r="C136" s="31">
        <v>3.69</v>
      </c>
      <c r="D136" s="32">
        <f t="shared" si="7"/>
        <v>4.347531347587128</v>
      </c>
      <c r="E136" s="35">
        <f t="shared" si="4"/>
        <v>0.43234747305974464</v>
      </c>
      <c r="F136" s="35">
        <f t="shared" si="5"/>
        <v>0.65753134758712806</v>
      </c>
      <c r="G136" s="35">
        <f t="shared" si="6"/>
        <v>0.17819277712388296</v>
      </c>
    </row>
    <row r="137" spans="1:7" x14ac:dyDescent="0.35">
      <c r="A137">
        <v>127</v>
      </c>
      <c r="B137" s="30">
        <v>40360</v>
      </c>
      <c r="C137" s="31">
        <v>3.64</v>
      </c>
      <c r="D137" s="32">
        <f t="shared" si="7"/>
        <v>4.2060250780697022</v>
      </c>
      <c r="E137" s="35">
        <f t="shared" si="4"/>
        <v>0.32038438900381228</v>
      </c>
      <c r="F137" s="35">
        <f t="shared" si="5"/>
        <v>0.56602507806970204</v>
      </c>
      <c r="G137" s="35">
        <f t="shared" si="6"/>
        <v>0.15550139507409397</v>
      </c>
    </row>
    <row r="138" spans="1:7" x14ac:dyDescent="0.35">
      <c r="A138">
        <v>128</v>
      </c>
      <c r="B138" s="30">
        <v>40391</v>
      </c>
      <c r="C138" s="31">
        <v>3.68</v>
      </c>
      <c r="D138" s="32">
        <f t="shared" si="7"/>
        <v>4.100820062455762</v>
      </c>
      <c r="E138" s="35">
        <f t="shared" si="4"/>
        <v>0.17708952496527131</v>
      </c>
      <c r="F138" s="35">
        <f t="shared" si="5"/>
        <v>0.42082006245576187</v>
      </c>
      <c r="G138" s="35">
        <f t="shared" si="6"/>
        <v>0.11435327784123964</v>
      </c>
    </row>
    <row r="139" spans="1:7" x14ac:dyDescent="0.35">
      <c r="A139">
        <v>129</v>
      </c>
      <c r="B139" s="30">
        <v>40422</v>
      </c>
      <c r="C139" s="31">
        <v>3.7</v>
      </c>
      <c r="D139" s="32">
        <f t="shared" si="7"/>
        <v>4.02065604996461</v>
      </c>
      <c r="E139" s="35">
        <f t="shared" si="4"/>
        <v>0.10282030237890635</v>
      </c>
      <c r="F139" s="35">
        <f t="shared" si="5"/>
        <v>0.32065604996460984</v>
      </c>
      <c r="G139" s="35">
        <f t="shared" si="6"/>
        <v>8.666379728773238E-2</v>
      </c>
    </row>
    <row r="140" spans="1:7" x14ac:dyDescent="0.35">
      <c r="A140">
        <v>130</v>
      </c>
      <c r="B140" s="30">
        <v>40452</v>
      </c>
      <c r="C140" s="31">
        <v>4.0199999999999996</v>
      </c>
      <c r="D140" s="32">
        <f t="shared" si="7"/>
        <v>4.0205248399716886</v>
      </c>
      <c r="E140" s="35">
        <f t="shared" ref="E140:E203" si="8">POWER(C140-D140,2)</f>
        <v>2.754569958825751E-7</v>
      </c>
      <c r="F140" s="35">
        <f t="shared" ref="F140:F203" si="9">ABS(C140-D140)</f>
        <v>5.2483997168906171E-4</v>
      </c>
      <c r="G140" s="35">
        <f t="shared" ref="G140:G203" si="10">F140/C140</f>
        <v>1.3055720688782632E-4</v>
      </c>
    </row>
    <row r="141" spans="1:7" x14ac:dyDescent="0.35">
      <c r="A141">
        <v>131</v>
      </c>
      <c r="B141" s="30">
        <v>40483</v>
      </c>
      <c r="C141" s="31">
        <v>4.32</v>
      </c>
      <c r="D141" s="32">
        <f t="shared" ref="D141:D204" si="11">$D$9*C141+(1-$D$9)*D140</f>
        <v>4.0804198719773508</v>
      </c>
      <c r="E141" s="35">
        <f t="shared" si="8"/>
        <v>5.7398637743349121E-2</v>
      </c>
      <c r="F141" s="35">
        <f t="shared" si="9"/>
        <v>0.2395801280226495</v>
      </c>
      <c r="G141" s="35">
        <f t="shared" si="10"/>
        <v>5.5458362968205901E-2</v>
      </c>
    </row>
    <row r="142" spans="1:7" x14ac:dyDescent="0.35">
      <c r="A142">
        <v>132</v>
      </c>
      <c r="B142" s="30">
        <v>40513</v>
      </c>
      <c r="C142" s="31">
        <v>4.4000000000000004</v>
      </c>
      <c r="D142" s="32">
        <f t="shared" si="11"/>
        <v>4.1443358975818807</v>
      </c>
      <c r="E142" s="35">
        <f t="shared" si="8"/>
        <v>6.5364133265262775E-2</v>
      </c>
      <c r="F142" s="35">
        <f t="shared" si="9"/>
        <v>0.25566410241811965</v>
      </c>
      <c r="G142" s="35">
        <f t="shared" si="10"/>
        <v>5.8105477822299918E-2</v>
      </c>
    </row>
    <row r="143" spans="1:7" x14ac:dyDescent="0.35">
      <c r="A143">
        <v>133</v>
      </c>
      <c r="B143" s="30">
        <v>40544</v>
      </c>
      <c r="C143" s="31">
        <v>3.78</v>
      </c>
      <c r="D143" s="32">
        <f t="shared" si="11"/>
        <v>4.0714687180655051</v>
      </c>
      <c r="E143" s="35">
        <f t="shared" si="8"/>
        <v>8.4954013610749043E-2</v>
      </c>
      <c r="F143" s="35">
        <f t="shared" si="9"/>
        <v>0.29146871806550534</v>
      </c>
      <c r="G143" s="35">
        <f t="shared" si="10"/>
        <v>7.7108126472355917E-2</v>
      </c>
    </row>
    <row r="144" spans="1:7" x14ac:dyDescent="0.35">
      <c r="A144">
        <v>134</v>
      </c>
      <c r="B144" s="30">
        <v>40575</v>
      </c>
      <c r="C144" s="31">
        <v>3.57</v>
      </c>
      <c r="D144" s="32">
        <f t="shared" si="11"/>
        <v>3.9711749744524041</v>
      </c>
      <c r="E144" s="35">
        <f t="shared" si="8"/>
        <v>0.1609413601268872</v>
      </c>
      <c r="F144" s="35">
        <f t="shared" si="9"/>
        <v>0.40117497445240424</v>
      </c>
      <c r="G144" s="35">
        <f t="shared" si="10"/>
        <v>0.11237394242364265</v>
      </c>
    </row>
    <row r="145" spans="1:7" x14ac:dyDescent="0.35">
      <c r="A145">
        <v>135</v>
      </c>
      <c r="B145" s="30">
        <v>40603</v>
      </c>
      <c r="C145" s="31">
        <v>3.04</v>
      </c>
      <c r="D145" s="32">
        <f t="shared" si="11"/>
        <v>3.7849399795619236</v>
      </c>
      <c r="E145" s="35">
        <f t="shared" si="8"/>
        <v>0.55493557314971909</v>
      </c>
      <c r="F145" s="35">
        <f t="shared" si="9"/>
        <v>0.74493997956192359</v>
      </c>
      <c r="G145" s="35">
        <f t="shared" si="10"/>
        <v>0.24504604590852749</v>
      </c>
    </row>
    <row r="146" spans="1:7" x14ac:dyDescent="0.35">
      <c r="A146">
        <v>136</v>
      </c>
      <c r="B146" s="30">
        <v>40634</v>
      </c>
      <c r="C146" s="31">
        <v>3.36</v>
      </c>
      <c r="D146" s="32">
        <f t="shared" si="11"/>
        <v>3.6999519836495391</v>
      </c>
      <c r="E146" s="35">
        <f t="shared" si="8"/>
        <v>0.11556735118725661</v>
      </c>
      <c r="F146" s="35">
        <f t="shared" si="9"/>
        <v>0.33995198364953927</v>
      </c>
      <c r="G146" s="35">
        <f t="shared" si="10"/>
        <v>0.10117618560998193</v>
      </c>
    </row>
    <row r="147" spans="1:7" x14ac:dyDescent="0.35">
      <c r="A147">
        <v>137</v>
      </c>
      <c r="B147" s="30">
        <v>40664</v>
      </c>
      <c r="C147" s="31">
        <v>3.25</v>
      </c>
      <c r="D147" s="32">
        <f t="shared" si="11"/>
        <v>3.6099615869196313</v>
      </c>
      <c r="E147" s="35">
        <f t="shared" si="8"/>
        <v>0.1295723440576993</v>
      </c>
      <c r="F147" s="35">
        <f t="shared" si="9"/>
        <v>0.35996158691963132</v>
      </c>
      <c r="G147" s="35">
        <f t="shared" si="10"/>
        <v>0.11075741135988657</v>
      </c>
    </row>
    <row r="148" spans="1:7" x14ac:dyDescent="0.35">
      <c r="A148">
        <v>138</v>
      </c>
      <c r="B148" s="30">
        <v>40695</v>
      </c>
      <c r="C148" s="31">
        <v>3.28</v>
      </c>
      <c r="D148" s="32">
        <f t="shared" si="11"/>
        <v>3.5439692695357055</v>
      </c>
      <c r="E148" s="35">
        <f t="shared" si="8"/>
        <v>6.9679775259214025E-2</v>
      </c>
      <c r="F148" s="35">
        <f t="shared" si="9"/>
        <v>0.26396926953570565</v>
      </c>
      <c r="G148" s="35">
        <f t="shared" si="10"/>
        <v>8.0478435834056603E-2</v>
      </c>
    </row>
    <row r="149" spans="1:7" x14ac:dyDescent="0.35">
      <c r="A149">
        <v>139</v>
      </c>
      <c r="B149" s="30">
        <v>40725</v>
      </c>
      <c r="C149" s="31">
        <v>3.55</v>
      </c>
      <c r="D149" s="32">
        <f t="shared" si="11"/>
        <v>3.5451754156285644</v>
      </c>
      <c r="E149" s="35">
        <f t="shared" si="8"/>
        <v>2.3276614357098745E-5</v>
      </c>
      <c r="F149" s="35">
        <f t="shared" si="9"/>
        <v>4.8245843714354031E-3</v>
      </c>
      <c r="G149" s="35">
        <f t="shared" si="10"/>
        <v>1.3590378511085643E-3</v>
      </c>
    </row>
    <row r="150" spans="1:7" x14ac:dyDescent="0.35">
      <c r="A150">
        <v>140</v>
      </c>
      <c r="B150" s="30">
        <v>40756</v>
      </c>
      <c r="C150" s="31">
        <v>3.42</v>
      </c>
      <c r="D150" s="32">
        <f t="shared" si="11"/>
        <v>3.520140332502852</v>
      </c>
      <c r="E150" s="35">
        <f t="shared" si="8"/>
        <v>1.0028086193781763E-2</v>
      </c>
      <c r="F150" s="35">
        <f t="shared" si="9"/>
        <v>0.10014033250285204</v>
      </c>
      <c r="G150" s="35">
        <f t="shared" si="10"/>
        <v>2.9280798977442117E-2</v>
      </c>
    </row>
    <row r="151" spans="1:7" x14ac:dyDescent="0.35">
      <c r="A151">
        <v>141</v>
      </c>
      <c r="B151" s="30">
        <v>40787</v>
      </c>
      <c r="C151" s="31">
        <v>3.14</v>
      </c>
      <c r="D151" s="32">
        <f t="shared" si="11"/>
        <v>3.444112266002282</v>
      </c>
      <c r="E151" s="35">
        <f t="shared" si="8"/>
        <v>9.248427033304267E-2</v>
      </c>
      <c r="F151" s="35">
        <f t="shared" si="9"/>
        <v>0.30411226600228192</v>
      </c>
      <c r="G151" s="35">
        <f t="shared" si="10"/>
        <v>9.6851040128115254E-2</v>
      </c>
    </row>
    <row r="152" spans="1:7" x14ac:dyDescent="0.35">
      <c r="A152">
        <v>142</v>
      </c>
      <c r="B152" s="30">
        <v>40817</v>
      </c>
      <c r="C152" s="31">
        <v>3.2</v>
      </c>
      <c r="D152" s="32">
        <f t="shared" si="11"/>
        <v>3.3952898128018258</v>
      </c>
      <c r="E152" s="35">
        <f t="shared" si="8"/>
        <v>3.8138110984172115E-2</v>
      </c>
      <c r="F152" s="35">
        <f t="shared" si="9"/>
        <v>0.19528981280182567</v>
      </c>
      <c r="G152" s="35">
        <f t="shared" si="10"/>
        <v>6.1028066500570521E-2</v>
      </c>
    </row>
    <row r="153" spans="1:7" x14ac:dyDescent="0.35">
      <c r="A153">
        <v>143</v>
      </c>
      <c r="B153" s="30">
        <v>40848</v>
      </c>
      <c r="C153" s="31">
        <v>3.48</v>
      </c>
      <c r="D153" s="32">
        <f t="shared" si="11"/>
        <v>3.412231850241461</v>
      </c>
      <c r="E153" s="35">
        <f t="shared" si="8"/>
        <v>4.5925221216957636E-3</v>
      </c>
      <c r="F153" s="35">
        <f t="shared" si="9"/>
        <v>6.7768149758538954E-2</v>
      </c>
      <c r="G153" s="35">
        <f t="shared" si="10"/>
        <v>1.9473606252453722E-2</v>
      </c>
    </row>
    <row r="154" spans="1:7" x14ac:dyDescent="0.35">
      <c r="A154">
        <v>144</v>
      </c>
      <c r="B154" s="30">
        <v>40878</v>
      </c>
      <c r="C154" s="31">
        <v>3.82</v>
      </c>
      <c r="D154" s="32">
        <f t="shared" si="11"/>
        <v>3.4937854801931687</v>
      </c>
      <c r="E154" s="35">
        <f t="shared" si="8"/>
        <v>0.10641591293280142</v>
      </c>
      <c r="F154" s="35">
        <f t="shared" si="9"/>
        <v>0.32621451980683114</v>
      </c>
      <c r="G154" s="35">
        <f t="shared" si="10"/>
        <v>8.5396471153620715E-2</v>
      </c>
    </row>
    <row r="155" spans="1:7" x14ac:dyDescent="0.35">
      <c r="A155">
        <v>145</v>
      </c>
      <c r="B155" s="30">
        <v>40909</v>
      </c>
      <c r="C155" s="31">
        <v>4.05</v>
      </c>
      <c r="D155" s="32">
        <f t="shared" si="11"/>
        <v>3.6050283841545352</v>
      </c>
      <c r="E155" s="35">
        <f t="shared" si="8"/>
        <v>0.19799973890812375</v>
      </c>
      <c r="F155" s="35">
        <f t="shared" si="9"/>
        <v>0.44497161584546463</v>
      </c>
      <c r="G155" s="35">
        <f t="shared" si="10"/>
        <v>0.10986953477665794</v>
      </c>
    </row>
    <row r="156" spans="1:7" x14ac:dyDescent="0.35">
      <c r="A156">
        <v>146</v>
      </c>
      <c r="B156" s="30">
        <v>40940</v>
      </c>
      <c r="C156" s="31">
        <v>3.87</v>
      </c>
      <c r="D156" s="32">
        <f t="shared" si="11"/>
        <v>3.6580227073236284</v>
      </c>
      <c r="E156" s="35">
        <f t="shared" si="8"/>
        <v>4.493437261040413E-2</v>
      </c>
      <c r="F156" s="35">
        <f t="shared" si="9"/>
        <v>0.21197729267637166</v>
      </c>
      <c r="G156" s="35">
        <f t="shared" si="10"/>
        <v>5.4774494231620584E-2</v>
      </c>
    </row>
    <row r="157" spans="1:7" x14ac:dyDescent="0.35">
      <c r="A157">
        <v>147</v>
      </c>
      <c r="B157" s="30">
        <v>40969</v>
      </c>
      <c r="C157" s="31">
        <v>3.73</v>
      </c>
      <c r="D157" s="32">
        <f t="shared" si="11"/>
        <v>3.672418165858903</v>
      </c>
      <c r="E157" s="35">
        <f t="shared" si="8"/>
        <v>3.3156676230528003E-3</v>
      </c>
      <c r="F157" s="35">
        <f t="shared" si="9"/>
        <v>5.7581834141096966E-2</v>
      </c>
      <c r="G157" s="35">
        <f t="shared" si="10"/>
        <v>1.5437489045870501E-2</v>
      </c>
    </row>
    <row r="158" spans="1:7" x14ac:dyDescent="0.35">
      <c r="A158">
        <v>148</v>
      </c>
      <c r="B158" s="30">
        <v>41000</v>
      </c>
      <c r="C158" s="31">
        <v>3.41</v>
      </c>
      <c r="D158" s="32">
        <f t="shared" si="11"/>
        <v>3.6199345326871226</v>
      </c>
      <c r="E158" s="35">
        <f t="shared" si="8"/>
        <v>4.4072508014560495E-2</v>
      </c>
      <c r="F158" s="35">
        <f t="shared" si="9"/>
        <v>0.20993453268712248</v>
      </c>
      <c r="G158" s="35">
        <f t="shared" si="10"/>
        <v>6.1564379087132685E-2</v>
      </c>
    </row>
    <row r="159" spans="1:7" x14ac:dyDescent="0.35">
      <c r="A159">
        <v>149</v>
      </c>
      <c r="B159" s="30">
        <v>41030</v>
      </c>
      <c r="C159" s="31">
        <v>3.85</v>
      </c>
      <c r="D159" s="32">
        <f t="shared" si="11"/>
        <v>3.6659476261496984</v>
      </c>
      <c r="E159" s="35">
        <f t="shared" si="8"/>
        <v>3.3875276319931223E-2</v>
      </c>
      <c r="F159" s="35">
        <f t="shared" si="9"/>
        <v>0.18405237385030171</v>
      </c>
      <c r="G159" s="35">
        <f t="shared" si="10"/>
        <v>4.7805811389688757E-2</v>
      </c>
    </row>
    <row r="160" spans="1:7" x14ac:dyDescent="0.35">
      <c r="A160">
        <v>150</v>
      </c>
      <c r="B160" s="30">
        <v>41061</v>
      </c>
      <c r="C160" s="31">
        <v>4.34</v>
      </c>
      <c r="D160" s="32">
        <f t="shared" si="11"/>
        <v>3.8007581009197589</v>
      </c>
      <c r="E160" s="35">
        <f t="shared" si="8"/>
        <v>0.29078182572366484</v>
      </c>
      <c r="F160" s="35">
        <f t="shared" si="9"/>
        <v>0.53924189908024101</v>
      </c>
      <c r="G160" s="35">
        <f t="shared" si="10"/>
        <v>0.12424928550235968</v>
      </c>
    </row>
    <row r="161" spans="1:7" x14ac:dyDescent="0.35">
      <c r="A161">
        <v>151</v>
      </c>
      <c r="B161" s="30">
        <v>41091</v>
      </c>
      <c r="C161" s="31">
        <v>4.42</v>
      </c>
      <c r="D161" s="32">
        <f t="shared" si="11"/>
        <v>3.924606480735807</v>
      </c>
      <c r="E161" s="35">
        <f t="shared" si="8"/>
        <v>0.24541473892896232</v>
      </c>
      <c r="F161" s="35">
        <f t="shared" si="9"/>
        <v>0.49539351926419295</v>
      </c>
      <c r="G161" s="35">
        <f t="shared" si="10"/>
        <v>0.1120799817339803</v>
      </c>
    </row>
    <row r="162" spans="1:7" x14ac:dyDescent="0.35">
      <c r="A162">
        <v>152</v>
      </c>
      <c r="B162" s="30">
        <v>41122</v>
      </c>
      <c r="C162" s="31">
        <v>4.57</v>
      </c>
      <c r="D162" s="32">
        <f t="shared" si="11"/>
        <v>4.0536851845886464</v>
      </c>
      <c r="E162" s="35">
        <f t="shared" si="8"/>
        <v>0.26658098861326046</v>
      </c>
      <c r="F162" s="35">
        <f t="shared" si="9"/>
        <v>0.51631481541135393</v>
      </c>
      <c r="G162" s="35">
        <f t="shared" si="10"/>
        <v>0.11297917186244068</v>
      </c>
    </row>
    <row r="163" spans="1:7" x14ac:dyDescent="0.35">
      <c r="A163">
        <v>153</v>
      </c>
      <c r="B163" s="30">
        <v>41153</v>
      </c>
      <c r="C163" s="31">
        <v>4.7699999999999996</v>
      </c>
      <c r="D163" s="32">
        <f t="shared" si="11"/>
        <v>4.1969481476709172</v>
      </c>
      <c r="E163" s="35">
        <f t="shared" si="8"/>
        <v>0.32838842545779245</v>
      </c>
      <c r="F163" s="35">
        <f t="shared" si="9"/>
        <v>0.5730518523290824</v>
      </c>
      <c r="G163" s="35">
        <f t="shared" si="10"/>
        <v>0.12013665667276362</v>
      </c>
    </row>
    <row r="164" spans="1:7" x14ac:dyDescent="0.35">
      <c r="A164">
        <v>154</v>
      </c>
      <c r="B164" s="30">
        <v>41183</v>
      </c>
      <c r="C164" s="31">
        <v>4.5999999999999996</v>
      </c>
      <c r="D164" s="32">
        <f t="shared" si="11"/>
        <v>4.2775585181367344</v>
      </c>
      <c r="E164" s="35">
        <f t="shared" si="8"/>
        <v>0.10396850922617842</v>
      </c>
      <c r="F164" s="35">
        <f t="shared" si="9"/>
        <v>0.32244148186326527</v>
      </c>
      <c r="G164" s="35">
        <f t="shared" si="10"/>
        <v>7.0095974318101148E-2</v>
      </c>
    </row>
    <row r="165" spans="1:7" x14ac:dyDescent="0.35">
      <c r="A165">
        <v>155</v>
      </c>
      <c r="B165" s="30">
        <v>41214</v>
      </c>
      <c r="C165" s="31">
        <v>4.18</v>
      </c>
      <c r="D165" s="32">
        <f t="shared" si="11"/>
        <v>4.2580468145093882</v>
      </c>
      <c r="E165" s="35">
        <f t="shared" si="8"/>
        <v>6.0913052550628857E-3</v>
      </c>
      <c r="F165" s="35">
        <f t="shared" si="9"/>
        <v>7.804681450938844E-2</v>
      </c>
      <c r="G165" s="35">
        <f t="shared" si="10"/>
        <v>1.8671486724734079E-2</v>
      </c>
    </row>
    <row r="166" spans="1:7" x14ac:dyDescent="0.35">
      <c r="A166">
        <v>156</v>
      </c>
      <c r="B166" s="30">
        <v>41244</v>
      </c>
      <c r="C166" s="31">
        <v>3.57</v>
      </c>
      <c r="D166" s="32">
        <f t="shared" si="11"/>
        <v>4.1204374516075113</v>
      </c>
      <c r="E166" s="35">
        <f t="shared" si="8"/>
        <v>0.30298138813217151</v>
      </c>
      <c r="F166" s="35">
        <f t="shared" si="9"/>
        <v>0.55043745160751145</v>
      </c>
      <c r="G166" s="35">
        <f t="shared" si="10"/>
        <v>0.15418416011414887</v>
      </c>
    </row>
    <row r="167" spans="1:7" x14ac:dyDescent="0.35">
      <c r="A167">
        <v>157</v>
      </c>
      <c r="B167" s="30">
        <v>41275</v>
      </c>
      <c r="C167" s="31">
        <v>3.25</v>
      </c>
      <c r="D167" s="32">
        <f t="shared" si="11"/>
        <v>3.9463499612860091</v>
      </c>
      <c r="E167" s="35">
        <f t="shared" si="8"/>
        <v>0.4849032685830264</v>
      </c>
      <c r="F167" s="35">
        <f t="shared" si="9"/>
        <v>0.69634996128600912</v>
      </c>
      <c r="G167" s="35">
        <f t="shared" si="10"/>
        <v>0.21426152654954128</v>
      </c>
    </row>
    <row r="168" spans="1:7" x14ac:dyDescent="0.35">
      <c r="A168">
        <v>158</v>
      </c>
      <c r="B168" s="30">
        <v>41306</v>
      </c>
      <c r="C168" s="31">
        <v>3.55</v>
      </c>
      <c r="D168" s="32">
        <f t="shared" si="11"/>
        <v>3.8670799690288074</v>
      </c>
      <c r="E168" s="35">
        <f t="shared" si="8"/>
        <v>0.10053970675930954</v>
      </c>
      <c r="F168" s="35">
        <f t="shared" si="9"/>
        <v>0.31707996902880753</v>
      </c>
      <c r="G168" s="35">
        <f t="shared" si="10"/>
        <v>8.9318301134875364E-2</v>
      </c>
    </row>
    <row r="169" spans="1:7" x14ac:dyDescent="0.35">
      <c r="A169">
        <v>159</v>
      </c>
      <c r="B169" s="30">
        <v>41334</v>
      </c>
      <c r="C169" s="31">
        <v>4.25</v>
      </c>
      <c r="D169" s="32">
        <f t="shared" si="11"/>
        <v>3.9436639752230462</v>
      </c>
      <c r="E169" s="35">
        <f t="shared" si="8"/>
        <v>9.3841760076146433E-2</v>
      </c>
      <c r="F169" s="35">
        <f t="shared" si="9"/>
        <v>0.30633602477695376</v>
      </c>
      <c r="G169" s="35">
        <f t="shared" si="10"/>
        <v>7.2079064653400887E-2</v>
      </c>
    </row>
    <row r="170" spans="1:7" x14ac:dyDescent="0.35">
      <c r="A170">
        <v>160</v>
      </c>
      <c r="B170" s="30">
        <v>41365</v>
      </c>
      <c r="C170" s="31">
        <v>4.6500000000000004</v>
      </c>
      <c r="D170" s="32">
        <f t="shared" si="11"/>
        <v>4.0849311801784367</v>
      </c>
      <c r="E170" s="35">
        <f t="shared" si="8"/>
        <v>0.31930277113453476</v>
      </c>
      <c r="F170" s="35">
        <f t="shared" si="9"/>
        <v>0.56506881982156365</v>
      </c>
      <c r="G170" s="35">
        <f t="shared" si="10"/>
        <v>0.1215201763057126</v>
      </c>
    </row>
    <row r="171" spans="1:7" x14ac:dyDescent="0.35">
      <c r="A171">
        <v>161</v>
      </c>
      <c r="B171" s="30">
        <v>41395</v>
      </c>
      <c r="C171" s="31">
        <v>4.63</v>
      </c>
      <c r="D171" s="32">
        <f t="shared" si="11"/>
        <v>4.1939449441427499</v>
      </c>
      <c r="E171" s="35">
        <f t="shared" si="8"/>
        <v>0.19014401173866943</v>
      </c>
      <c r="F171" s="35">
        <f t="shared" si="9"/>
        <v>0.43605505585725002</v>
      </c>
      <c r="G171" s="35">
        <f t="shared" si="10"/>
        <v>9.4180357636555079E-2</v>
      </c>
    </row>
    <row r="172" spans="1:7" x14ac:dyDescent="0.35">
      <c r="A172">
        <v>162</v>
      </c>
      <c r="B172" s="30">
        <v>41426</v>
      </c>
      <c r="C172" s="31">
        <v>4.09</v>
      </c>
      <c r="D172" s="32">
        <f t="shared" si="11"/>
        <v>4.1731559553142006</v>
      </c>
      <c r="E172" s="35">
        <f t="shared" si="8"/>
        <v>6.9149129042173473E-3</v>
      </c>
      <c r="F172" s="35">
        <f t="shared" si="9"/>
        <v>8.3155955314200725E-2</v>
      </c>
      <c r="G172" s="35">
        <f t="shared" si="10"/>
        <v>2.0331529416674994E-2</v>
      </c>
    </row>
    <row r="173" spans="1:7" x14ac:dyDescent="0.35">
      <c r="A173">
        <v>163</v>
      </c>
      <c r="B173" s="30">
        <v>41456</v>
      </c>
      <c r="C173" s="31">
        <v>3.47</v>
      </c>
      <c r="D173" s="32">
        <f t="shared" si="11"/>
        <v>4.0325247642513604</v>
      </c>
      <c r="E173" s="35">
        <f t="shared" si="8"/>
        <v>0.31643411039604841</v>
      </c>
      <c r="F173" s="35">
        <f t="shared" si="9"/>
        <v>0.56252476425136022</v>
      </c>
      <c r="G173" s="35">
        <f t="shared" si="10"/>
        <v>0.16211088306955626</v>
      </c>
    </row>
    <row r="174" spans="1:7" x14ac:dyDescent="0.35">
      <c r="A174">
        <v>164</v>
      </c>
      <c r="B174" s="30">
        <v>41487</v>
      </c>
      <c r="C174" s="31">
        <v>3.46</v>
      </c>
      <c r="D174" s="32">
        <f t="shared" si="11"/>
        <v>3.9180198114010887</v>
      </c>
      <c r="E174" s="35">
        <f t="shared" si="8"/>
        <v>0.20978214763588887</v>
      </c>
      <c r="F174" s="35">
        <f t="shared" si="9"/>
        <v>0.45801981140108872</v>
      </c>
      <c r="G174" s="35">
        <f t="shared" si="10"/>
        <v>0.13237566803499673</v>
      </c>
    </row>
    <row r="175" spans="1:7" x14ac:dyDescent="0.35">
      <c r="A175">
        <v>165</v>
      </c>
      <c r="B175" s="30">
        <v>41518</v>
      </c>
      <c r="C175" s="31">
        <v>3.39</v>
      </c>
      <c r="D175" s="32">
        <f t="shared" si="11"/>
        <v>3.8124158491208711</v>
      </c>
      <c r="E175" s="35">
        <f t="shared" si="8"/>
        <v>0.1784351495885064</v>
      </c>
      <c r="F175" s="35">
        <f t="shared" si="9"/>
        <v>0.42241584912087093</v>
      </c>
      <c r="G175" s="35">
        <f t="shared" si="10"/>
        <v>0.1246064451683985</v>
      </c>
    </row>
    <row r="176" spans="1:7" x14ac:dyDescent="0.35">
      <c r="A176">
        <v>166</v>
      </c>
      <c r="B176" s="30">
        <v>41548</v>
      </c>
      <c r="C176" s="31">
        <v>3.36</v>
      </c>
      <c r="D176" s="32">
        <f t="shared" si="11"/>
        <v>3.7219326792966974</v>
      </c>
      <c r="E176" s="35">
        <f t="shared" si="8"/>
        <v>0.13099526434288608</v>
      </c>
      <c r="F176" s="35">
        <f t="shared" si="9"/>
        <v>0.36193267929669748</v>
      </c>
      <c r="G176" s="35">
        <f t="shared" si="10"/>
        <v>0.1077180593144933</v>
      </c>
    </row>
    <row r="177" spans="1:7" x14ac:dyDescent="0.35">
      <c r="A177">
        <v>167</v>
      </c>
      <c r="B177" s="30">
        <v>41579</v>
      </c>
      <c r="C177" s="31">
        <v>3.62</v>
      </c>
      <c r="D177" s="32">
        <f t="shared" si="11"/>
        <v>3.7015461434373584</v>
      </c>
      <c r="E177" s="35">
        <f t="shared" si="8"/>
        <v>6.6497735095062196E-3</v>
      </c>
      <c r="F177" s="35">
        <f t="shared" si="9"/>
        <v>8.1546143437358332E-2</v>
      </c>
      <c r="G177" s="35">
        <f t="shared" si="10"/>
        <v>2.2526558960596223E-2</v>
      </c>
    </row>
    <row r="178" spans="1:7" x14ac:dyDescent="0.35">
      <c r="A178">
        <v>168</v>
      </c>
      <c r="B178" s="30">
        <v>41609</v>
      </c>
      <c r="C178" s="31">
        <v>3.97</v>
      </c>
      <c r="D178" s="32">
        <f t="shared" si="11"/>
        <v>3.755236914749887</v>
      </c>
      <c r="E178" s="35">
        <f t="shared" si="8"/>
        <v>4.6123182786147403E-2</v>
      </c>
      <c r="F178" s="35">
        <f t="shared" si="9"/>
        <v>0.21476308525011323</v>
      </c>
      <c r="G178" s="35">
        <f t="shared" si="10"/>
        <v>5.4096495025217434E-2</v>
      </c>
    </row>
    <row r="179" spans="1:7" x14ac:dyDescent="0.35">
      <c r="A179">
        <v>169</v>
      </c>
      <c r="B179" s="30">
        <v>41640</v>
      </c>
      <c r="C179" s="31">
        <v>4.4800000000000004</v>
      </c>
      <c r="D179" s="32">
        <f t="shared" si="11"/>
        <v>3.90018953179991</v>
      </c>
      <c r="E179" s="35">
        <f t="shared" si="8"/>
        <v>0.33618017903440806</v>
      </c>
      <c r="F179" s="35">
        <f t="shared" si="9"/>
        <v>0.57981046820009041</v>
      </c>
      <c r="G179" s="35">
        <f t="shared" si="10"/>
        <v>0.12942197950894874</v>
      </c>
    </row>
    <row r="180" spans="1:7" x14ac:dyDescent="0.35">
      <c r="A180">
        <v>170</v>
      </c>
      <c r="B180" s="30">
        <v>41671</v>
      </c>
      <c r="C180" s="31">
        <v>4.2300000000000004</v>
      </c>
      <c r="D180" s="32">
        <f t="shared" si="11"/>
        <v>3.9661516254399283</v>
      </c>
      <c r="E180" s="35">
        <f t="shared" si="8"/>
        <v>6.961596475799213E-2</v>
      </c>
      <c r="F180" s="35">
        <f t="shared" si="9"/>
        <v>0.26384837456007215</v>
      </c>
      <c r="G180" s="35">
        <f t="shared" si="10"/>
        <v>6.2375502260064331E-2</v>
      </c>
    </row>
    <row r="181" spans="1:7" x14ac:dyDescent="0.35">
      <c r="A181">
        <v>171</v>
      </c>
      <c r="B181" s="30">
        <v>41699</v>
      </c>
      <c r="C181" s="31">
        <v>3.76</v>
      </c>
      <c r="D181" s="32">
        <f t="shared" si="11"/>
        <v>3.9249213003519428</v>
      </c>
      <c r="E181" s="35">
        <f t="shared" si="8"/>
        <v>2.7199035309775785E-2</v>
      </c>
      <c r="F181" s="35">
        <f t="shared" si="9"/>
        <v>0.16492130035194297</v>
      </c>
      <c r="G181" s="35">
        <f t="shared" si="10"/>
        <v>4.3862047965942279E-2</v>
      </c>
    </row>
    <row r="182" spans="1:7" x14ac:dyDescent="0.35">
      <c r="A182">
        <v>172</v>
      </c>
      <c r="B182" s="30">
        <v>41730</v>
      </c>
      <c r="C182" s="31">
        <v>3.5</v>
      </c>
      <c r="D182" s="32">
        <f t="shared" si="11"/>
        <v>3.8399370402815545</v>
      </c>
      <c r="E182" s="35">
        <f t="shared" si="8"/>
        <v>0.11555719135538318</v>
      </c>
      <c r="F182" s="35">
        <f t="shared" si="9"/>
        <v>0.33993704028155447</v>
      </c>
      <c r="G182" s="35">
        <f t="shared" si="10"/>
        <v>9.7124868651872712E-2</v>
      </c>
    </row>
    <row r="183" spans="1:7" x14ac:dyDescent="0.35">
      <c r="A183">
        <v>173</v>
      </c>
      <c r="B183" s="30">
        <v>41760</v>
      </c>
      <c r="C183" s="31">
        <v>3.51</v>
      </c>
      <c r="D183" s="32">
        <f t="shared" si="11"/>
        <v>3.7739496322252437</v>
      </c>
      <c r="E183" s="35">
        <f t="shared" si="8"/>
        <v>6.966940835184153E-2</v>
      </c>
      <c r="F183" s="35">
        <f t="shared" si="9"/>
        <v>0.26394963222524392</v>
      </c>
      <c r="G183" s="35">
        <f t="shared" si="10"/>
        <v>7.5199325420297419E-2</v>
      </c>
    </row>
    <row r="184" spans="1:7" x14ac:dyDescent="0.35">
      <c r="A184">
        <v>174</v>
      </c>
      <c r="B184" s="30">
        <v>41791</v>
      </c>
      <c r="C184" s="31">
        <v>3.75</v>
      </c>
      <c r="D184" s="32">
        <f t="shared" si="11"/>
        <v>3.7691597057801953</v>
      </c>
      <c r="E184" s="35">
        <f t="shared" si="8"/>
        <v>3.6709432558365009E-4</v>
      </c>
      <c r="F184" s="35">
        <f t="shared" si="9"/>
        <v>1.9159705780195324E-2</v>
      </c>
      <c r="G184" s="35">
        <f t="shared" si="10"/>
        <v>5.1092548747187529E-3</v>
      </c>
    </row>
    <row r="185" spans="1:7" x14ac:dyDescent="0.35">
      <c r="A185">
        <v>175</v>
      </c>
      <c r="B185" s="30">
        <v>41821</v>
      </c>
      <c r="C185" s="31">
        <v>4.07</v>
      </c>
      <c r="D185" s="32">
        <f t="shared" si="11"/>
        <v>3.8293277646241566</v>
      </c>
      <c r="E185" s="35">
        <f t="shared" si="8"/>
        <v>5.7923124880805511E-2</v>
      </c>
      <c r="F185" s="35">
        <f t="shared" si="9"/>
        <v>0.2406722353758437</v>
      </c>
      <c r="G185" s="35">
        <f t="shared" si="10"/>
        <v>5.9133227365072157E-2</v>
      </c>
    </row>
    <row r="186" spans="1:7" x14ac:dyDescent="0.35">
      <c r="A186">
        <v>176</v>
      </c>
      <c r="B186" s="30">
        <v>41852</v>
      </c>
      <c r="C186" s="31">
        <v>4.1500000000000004</v>
      </c>
      <c r="D186" s="32">
        <f t="shared" si="11"/>
        <v>3.8934622116993256</v>
      </c>
      <c r="E186" s="35">
        <f t="shared" si="8"/>
        <v>6.5811636826201822E-2</v>
      </c>
      <c r="F186" s="35">
        <f t="shared" si="9"/>
        <v>0.25653778830067475</v>
      </c>
      <c r="G186" s="35">
        <f t="shared" si="10"/>
        <v>6.1816334530283068E-2</v>
      </c>
    </row>
    <row r="187" spans="1:7" x14ac:dyDescent="0.35">
      <c r="A187">
        <v>177</v>
      </c>
      <c r="B187" s="30">
        <v>41883</v>
      </c>
      <c r="C187" s="31">
        <v>4.22</v>
      </c>
      <c r="D187" s="32">
        <f t="shared" si="11"/>
        <v>3.9587697693594603</v>
      </c>
      <c r="E187" s="35">
        <f t="shared" si="8"/>
        <v>6.8241233400509416E-2</v>
      </c>
      <c r="F187" s="35">
        <f t="shared" si="9"/>
        <v>0.26123023064053941</v>
      </c>
      <c r="G187" s="35">
        <f t="shared" si="10"/>
        <v>6.1902898256051997E-2</v>
      </c>
    </row>
    <row r="188" spans="1:7" x14ac:dyDescent="0.35">
      <c r="A188">
        <v>178</v>
      </c>
      <c r="B188" s="30">
        <v>41913</v>
      </c>
      <c r="C188" s="31">
        <v>4.3</v>
      </c>
      <c r="D188" s="32">
        <f t="shared" si="11"/>
        <v>4.0270158154875686</v>
      </c>
      <c r="E188" s="35">
        <f t="shared" si="8"/>
        <v>7.4520364993917093E-2</v>
      </c>
      <c r="F188" s="35">
        <f t="shared" si="9"/>
        <v>0.27298418451243123</v>
      </c>
      <c r="G188" s="35">
        <f t="shared" si="10"/>
        <v>6.3484694072658429E-2</v>
      </c>
    </row>
    <row r="189" spans="1:7" x14ac:dyDescent="0.35">
      <c r="A189">
        <v>179</v>
      </c>
      <c r="B189" s="30">
        <v>41944</v>
      </c>
      <c r="C189" s="31">
        <v>4.17</v>
      </c>
      <c r="D189" s="32">
        <f t="shared" si="11"/>
        <v>4.0556126523900549</v>
      </c>
      <c r="E189" s="35">
        <f t="shared" si="8"/>
        <v>1.3084465293238406E-2</v>
      </c>
      <c r="F189" s="35">
        <f t="shared" si="9"/>
        <v>0.11438734760994507</v>
      </c>
      <c r="G189" s="35">
        <f t="shared" si="10"/>
        <v>2.7431018611497618E-2</v>
      </c>
    </row>
    <row r="190" spans="1:7" x14ac:dyDescent="0.35">
      <c r="A190">
        <v>180</v>
      </c>
      <c r="B190" s="30">
        <v>41974</v>
      </c>
      <c r="C190" s="31">
        <v>4.08</v>
      </c>
      <c r="D190" s="32">
        <f t="shared" si="11"/>
        <v>4.0604901219120437</v>
      </c>
      <c r="E190" s="35">
        <f t="shared" si="8"/>
        <v>3.8063534300691914E-4</v>
      </c>
      <c r="F190" s="35">
        <f t="shared" si="9"/>
        <v>1.9509878087956345E-2</v>
      </c>
      <c r="G190" s="35">
        <f t="shared" si="10"/>
        <v>4.7818328646951824E-3</v>
      </c>
    </row>
    <row r="191" spans="1:7" x14ac:dyDescent="0.35">
      <c r="A191">
        <v>181</v>
      </c>
      <c r="B191" s="30">
        <v>42005</v>
      </c>
      <c r="C191" s="31">
        <v>3.07</v>
      </c>
      <c r="D191" s="32">
        <f t="shared" si="11"/>
        <v>3.8623920975296349</v>
      </c>
      <c r="E191" s="35">
        <f t="shared" si="8"/>
        <v>0.62788523622741466</v>
      </c>
      <c r="F191" s="35">
        <f t="shared" si="9"/>
        <v>0.79239209752963502</v>
      </c>
      <c r="G191" s="35">
        <f t="shared" si="10"/>
        <v>0.25810817509108636</v>
      </c>
    </row>
    <row r="192" spans="1:7" x14ac:dyDescent="0.35">
      <c r="A192">
        <v>182</v>
      </c>
      <c r="B192" s="30">
        <v>42036</v>
      </c>
      <c r="C192" s="24">
        <v>3</v>
      </c>
      <c r="D192" s="32">
        <f t="shared" si="11"/>
        <v>3.6899136780237081</v>
      </c>
      <c r="E192" s="35">
        <f t="shared" si="8"/>
        <v>0.47598088312420073</v>
      </c>
      <c r="F192" s="35">
        <f t="shared" si="9"/>
        <v>0.68991367802370807</v>
      </c>
      <c r="G192" s="35">
        <f t="shared" si="10"/>
        <v>0.22997122600790268</v>
      </c>
    </row>
    <row r="193" spans="1:7" x14ac:dyDescent="0.35">
      <c r="A193">
        <v>183</v>
      </c>
      <c r="B193" s="30">
        <v>42064</v>
      </c>
      <c r="C193" s="31">
        <v>3.14</v>
      </c>
      <c r="D193" s="32">
        <f t="shared" si="11"/>
        <v>3.5799309424189669</v>
      </c>
      <c r="E193" s="35">
        <f t="shared" si="8"/>
        <v>0.19353923409764029</v>
      </c>
      <c r="F193" s="35">
        <f t="shared" si="9"/>
        <v>0.4399309424189668</v>
      </c>
      <c r="G193" s="35">
        <f t="shared" si="10"/>
        <v>0.14010539567483019</v>
      </c>
    </row>
    <row r="194" spans="1:7" x14ac:dyDescent="0.35">
      <c r="A194">
        <v>184</v>
      </c>
      <c r="B194" s="30">
        <v>42095</v>
      </c>
      <c r="C194" s="31">
        <v>3.06</v>
      </c>
      <c r="D194" s="32">
        <f t="shared" si="11"/>
        <v>3.475944753935174</v>
      </c>
      <c r="E194" s="35">
        <f t="shared" si="8"/>
        <v>0.17301003832619238</v>
      </c>
      <c r="F194" s="35">
        <f t="shared" si="9"/>
        <v>0.41594475393517394</v>
      </c>
      <c r="G194" s="35">
        <f t="shared" si="10"/>
        <v>0.13592965814874966</v>
      </c>
    </row>
    <row r="195" spans="1:7" x14ac:dyDescent="0.35">
      <c r="A195">
        <v>185</v>
      </c>
      <c r="B195" s="30">
        <v>42125</v>
      </c>
      <c r="C195" s="31">
        <v>2.88</v>
      </c>
      <c r="D195" s="32">
        <f t="shared" si="11"/>
        <v>3.3567558031481393</v>
      </c>
      <c r="E195" s="35">
        <f t="shared" si="8"/>
        <v>0.22729609583542743</v>
      </c>
      <c r="F195" s="35">
        <f t="shared" si="9"/>
        <v>0.47675580314813937</v>
      </c>
      <c r="G195" s="35">
        <f t="shared" si="10"/>
        <v>0.1655402094264373</v>
      </c>
    </row>
    <row r="196" spans="1:7" x14ac:dyDescent="0.35">
      <c r="A196">
        <v>186</v>
      </c>
      <c r="B196" s="30">
        <v>42156</v>
      </c>
      <c r="C196" s="31">
        <v>2.87</v>
      </c>
      <c r="D196" s="32">
        <f t="shared" si="11"/>
        <v>3.2594046425185113</v>
      </c>
      <c r="E196" s="35">
        <f t="shared" si="8"/>
        <v>0.15163597561496947</v>
      </c>
      <c r="F196" s="35">
        <f t="shared" si="9"/>
        <v>0.38940464251851115</v>
      </c>
      <c r="G196" s="35">
        <f t="shared" si="10"/>
        <v>0.1356810601109795</v>
      </c>
    </row>
    <row r="197" spans="1:7" x14ac:dyDescent="0.35">
      <c r="A197">
        <v>187</v>
      </c>
      <c r="B197" s="30">
        <v>42186</v>
      </c>
      <c r="C197" s="31">
        <v>2.74</v>
      </c>
      <c r="D197" s="32">
        <f t="shared" si="11"/>
        <v>3.1555237140148091</v>
      </c>
      <c r="E197" s="35">
        <f t="shared" si="8"/>
        <v>0.17265995690866071</v>
      </c>
      <c r="F197" s="35">
        <f t="shared" si="9"/>
        <v>0.41552371401480892</v>
      </c>
      <c r="G197" s="35">
        <f t="shared" si="10"/>
        <v>0.15165099051635361</v>
      </c>
    </row>
    <row r="198" spans="1:7" x14ac:dyDescent="0.35">
      <c r="A198">
        <v>188</v>
      </c>
      <c r="B198" s="30">
        <v>42217</v>
      </c>
      <c r="C198" s="31">
        <v>2.59</v>
      </c>
      <c r="D198" s="32">
        <f t="shared" si="11"/>
        <v>3.0424189712118475</v>
      </c>
      <c r="E198" s="35">
        <f t="shared" si="8"/>
        <v>0.20468292551238659</v>
      </c>
      <c r="F198" s="35">
        <f t="shared" si="9"/>
        <v>0.4524189712118476</v>
      </c>
      <c r="G198" s="35">
        <f t="shared" si="10"/>
        <v>0.17467913946403382</v>
      </c>
    </row>
    <row r="199" spans="1:7" x14ac:dyDescent="0.35">
      <c r="A199">
        <v>189</v>
      </c>
      <c r="B199" s="30">
        <v>42248</v>
      </c>
      <c r="C199" s="31">
        <v>2.52</v>
      </c>
      <c r="D199" s="32">
        <f t="shared" si="11"/>
        <v>2.9379351769694781</v>
      </c>
      <c r="E199" s="35">
        <f t="shared" si="8"/>
        <v>0.17466981214850899</v>
      </c>
      <c r="F199" s="35">
        <f t="shared" si="9"/>
        <v>0.41793517696947813</v>
      </c>
      <c r="G199" s="35">
        <f t="shared" si="10"/>
        <v>0.16584729244820562</v>
      </c>
    </row>
    <row r="200" spans="1:7" x14ac:dyDescent="0.35">
      <c r="A200">
        <v>190</v>
      </c>
      <c r="B200" s="30">
        <v>42278</v>
      </c>
      <c r="C200" s="31">
        <v>2.48</v>
      </c>
      <c r="D200" s="32">
        <f t="shared" si="11"/>
        <v>2.8463481415755827</v>
      </c>
      <c r="E200" s="35">
        <f t="shared" si="8"/>
        <v>0.13421096083588319</v>
      </c>
      <c r="F200" s="35">
        <f t="shared" si="9"/>
        <v>0.36634814157558271</v>
      </c>
      <c r="G200" s="35">
        <f t="shared" si="10"/>
        <v>0.14772102482886398</v>
      </c>
    </row>
    <row r="201" spans="1:7" x14ac:dyDescent="0.35">
      <c r="A201">
        <v>191</v>
      </c>
      <c r="B201" s="30">
        <v>42309</v>
      </c>
      <c r="C201" s="31">
        <v>2.21</v>
      </c>
      <c r="D201" s="32">
        <f t="shared" si="11"/>
        <v>2.7190785132604662</v>
      </c>
      <c r="E201" s="35">
        <f t="shared" si="8"/>
        <v>0.25916093266348672</v>
      </c>
      <c r="F201" s="35">
        <f t="shared" si="9"/>
        <v>0.50907851326046627</v>
      </c>
      <c r="G201" s="35">
        <f t="shared" si="10"/>
        <v>0.23035226844364989</v>
      </c>
    </row>
    <row r="202" spans="1:7" x14ac:dyDescent="0.35">
      <c r="A202">
        <v>192</v>
      </c>
      <c r="B202" s="30">
        <v>42339</v>
      </c>
      <c r="C202" s="31">
        <v>2.13</v>
      </c>
      <c r="D202" s="32">
        <f t="shared" si="11"/>
        <v>2.6012628106083731</v>
      </c>
      <c r="E202" s="35">
        <f t="shared" si="8"/>
        <v>0.22208863666250339</v>
      </c>
      <c r="F202" s="35">
        <f t="shared" si="9"/>
        <v>0.47126281060837316</v>
      </c>
      <c r="G202" s="35">
        <f t="shared" si="10"/>
        <v>0.22125014582552732</v>
      </c>
    </row>
    <row r="203" spans="1:7" x14ac:dyDescent="0.35">
      <c r="A203">
        <v>193</v>
      </c>
      <c r="B203" s="30">
        <v>42370</v>
      </c>
      <c r="C203" s="31">
        <v>2.61</v>
      </c>
      <c r="D203" s="32">
        <f t="shared" si="11"/>
        <v>2.6030102484866982</v>
      </c>
      <c r="E203" s="35">
        <f t="shared" si="8"/>
        <v>4.8856626217703724E-5</v>
      </c>
      <c r="F203" s="35">
        <f t="shared" si="9"/>
        <v>6.989751513301723E-3</v>
      </c>
      <c r="G203" s="35">
        <f t="shared" si="10"/>
        <v>2.6780657139087063E-3</v>
      </c>
    </row>
    <row r="204" spans="1:7" x14ac:dyDescent="0.35">
      <c r="A204">
        <v>194</v>
      </c>
      <c r="B204" s="30">
        <v>42401</v>
      </c>
      <c r="C204" s="31">
        <v>2.87</v>
      </c>
      <c r="D204" s="32">
        <f t="shared" si="11"/>
        <v>2.6564081987893591</v>
      </c>
      <c r="E204" s="35">
        <f t="shared" ref="E204:E267" si="12">POWER(C204-D204,2)</f>
        <v>4.5621457544405997E-2</v>
      </c>
      <c r="F204" s="35">
        <f t="shared" ref="F204:F267" si="13">ABS(C204-D204)</f>
        <v>0.21359180121064103</v>
      </c>
      <c r="G204" s="35">
        <f t="shared" ref="G204:G267" si="14">F204/C204</f>
        <v>7.4422230386982938E-2</v>
      </c>
    </row>
    <row r="205" spans="1:7" x14ac:dyDescent="0.35">
      <c r="A205">
        <v>195</v>
      </c>
      <c r="B205" s="30">
        <v>42430</v>
      </c>
      <c r="C205" s="31">
        <v>2.6</v>
      </c>
      <c r="D205" s="32">
        <f t="shared" ref="D205:D268" si="15">$D$9*C205+(1-$D$9)*D204</f>
        <v>2.6451265590314872</v>
      </c>
      <c r="E205" s="35">
        <f t="shared" si="12"/>
        <v>2.03640633002229E-3</v>
      </c>
      <c r="F205" s="35">
        <f t="shared" si="13"/>
        <v>4.5126559031487101E-2</v>
      </c>
      <c r="G205" s="35">
        <f t="shared" si="14"/>
        <v>1.7356368858264269E-2</v>
      </c>
    </row>
    <row r="206" spans="1:7" x14ac:dyDescent="0.35">
      <c r="A206">
        <v>196</v>
      </c>
      <c r="B206" s="30">
        <v>42461</v>
      </c>
      <c r="C206" s="31">
        <v>2.54</v>
      </c>
      <c r="D206" s="32">
        <f t="shared" si="15"/>
        <v>2.6241012472251897</v>
      </c>
      <c r="E206" s="35">
        <f t="shared" si="12"/>
        <v>7.0730197848324671E-3</v>
      </c>
      <c r="F206" s="35">
        <f t="shared" si="13"/>
        <v>8.4101247225189635E-2</v>
      </c>
      <c r="G206" s="35">
        <f t="shared" si="14"/>
        <v>3.3110727254011665E-2</v>
      </c>
    </row>
    <row r="207" spans="1:7" x14ac:dyDescent="0.35">
      <c r="A207">
        <v>197</v>
      </c>
      <c r="B207" s="30">
        <v>42491</v>
      </c>
      <c r="C207" s="31">
        <v>2.6</v>
      </c>
      <c r="D207" s="32">
        <f t="shared" si="15"/>
        <v>2.6192809977801517</v>
      </c>
      <c r="E207" s="35">
        <f t="shared" si="12"/>
        <v>3.7175687539821003E-4</v>
      </c>
      <c r="F207" s="35">
        <f t="shared" si="13"/>
        <v>1.9280997780151576E-2</v>
      </c>
      <c r="G207" s="35">
        <f t="shared" si="14"/>
        <v>7.4157683769813755E-3</v>
      </c>
    </row>
    <row r="208" spans="1:7" x14ac:dyDescent="0.35">
      <c r="A208">
        <v>198</v>
      </c>
      <c r="B208" s="30">
        <v>42522</v>
      </c>
      <c r="C208" s="31">
        <v>2.54</v>
      </c>
      <c r="D208" s="32">
        <f t="shared" si="15"/>
        <v>2.6034247982241214</v>
      </c>
      <c r="E208" s="35">
        <f t="shared" si="12"/>
        <v>4.0227050297705121E-3</v>
      </c>
      <c r="F208" s="35">
        <f t="shared" si="13"/>
        <v>6.3424798224121393E-2</v>
      </c>
      <c r="G208" s="35">
        <f t="shared" si="14"/>
        <v>2.4970393001622595E-2</v>
      </c>
    </row>
    <row r="209" spans="1:7" x14ac:dyDescent="0.35">
      <c r="A209">
        <v>199</v>
      </c>
      <c r="B209" s="30">
        <v>42552</v>
      </c>
      <c r="C209" s="31">
        <v>2.65</v>
      </c>
      <c r="D209" s="32">
        <f t="shared" si="15"/>
        <v>2.612739838579297</v>
      </c>
      <c r="E209" s="35">
        <f t="shared" si="12"/>
        <v>1.388319629096835E-3</v>
      </c>
      <c r="F209" s="35">
        <f t="shared" si="13"/>
        <v>3.7260161420702875E-2</v>
      </c>
      <c r="G209" s="35">
        <f t="shared" si="14"/>
        <v>1.4060438271963349E-2</v>
      </c>
    </row>
    <row r="210" spans="1:7" x14ac:dyDescent="0.35">
      <c r="A210">
        <v>200</v>
      </c>
      <c r="B210" s="30">
        <v>42583</v>
      </c>
      <c r="C210" s="31">
        <v>2.73</v>
      </c>
      <c r="D210" s="32">
        <f t="shared" si="15"/>
        <v>2.6361918708634375</v>
      </c>
      <c r="E210" s="35">
        <f t="shared" si="12"/>
        <v>8.799965092101977E-3</v>
      </c>
      <c r="F210" s="35">
        <f t="shared" si="13"/>
        <v>9.3808129136562446E-2</v>
      </c>
      <c r="G210" s="35">
        <f t="shared" si="14"/>
        <v>3.4361952064674892E-2</v>
      </c>
    </row>
    <row r="211" spans="1:7" x14ac:dyDescent="0.35">
      <c r="A211">
        <v>201</v>
      </c>
      <c r="B211" s="30">
        <v>42614</v>
      </c>
      <c r="C211" s="31">
        <v>2.97</v>
      </c>
      <c r="D211" s="32">
        <f t="shared" si="15"/>
        <v>2.7029534966907498</v>
      </c>
      <c r="E211" s="35">
        <f t="shared" si="12"/>
        <v>7.1313834929697478E-2</v>
      </c>
      <c r="F211" s="35">
        <f t="shared" si="13"/>
        <v>0.26704650330925039</v>
      </c>
      <c r="G211" s="35">
        <f t="shared" si="14"/>
        <v>8.9914647578872187E-2</v>
      </c>
    </row>
    <row r="212" spans="1:7" x14ac:dyDescent="0.35">
      <c r="A212">
        <v>202</v>
      </c>
      <c r="B212" s="30">
        <v>42644</v>
      </c>
      <c r="C212" s="31">
        <v>3.06</v>
      </c>
      <c r="D212" s="32">
        <f t="shared" si="15"/>
        <v>2.7743627973525999</v>
      </c>
      <c r="E212" s="35">
        <f t="shared" si="12"/>
        <v>8.1588611536231911E-2</v>
      </c>
      <c r="F212" s="35">
        <f t="shared" si="13"/>
        <v>0.28563720264740011</v>
      </c>
      <c r="G212" s="35">
        <f t="shared" si="14"/>
        <v>9.3345491061241861E-2</v>
      </c>
    </row>
    <row r="213" spans="1:7" x14ac:dyDescent="0.35">
      <c r="A213">
        <v>203</v>
      </c>
      <c r="B213" s="30">
        <v>42675</v>
      </c>
      <c r="C213" s="31">
        <v>3.31</v>
      </c>
      <c r="D213" s="32">
        <f t="shared" si="15"/>
        <v>2.8814902378820801</v>
      </c>
      <c r="E213" s="35">
        <f t="shared" si="12"/>
        <v>0.1836206162303563</v>
      </c>
      <c r="F213" s="35">
        <f t="shared" si="13"/>
        <v>0.42850976211791991</v>
      </c>
      <c r="G213" s="35">
        <f t="shared" si="14"/>
        <v>0.12945914263381267</v>
      </c>
    </row>
    <row r="214" spans="1:7" x14ac:dyDescent="0.35">
      <c r="A214">
        <v>204</v>
      </c>
      <c r="B214" s="30">
        <v>42705</v>
      </c>
      <c r="C214" s="31">
        <v>3.36</v>
      </c>
      <c r="D214" s="32">
        <f t="shared" si="15"/>
        <v>2.9771921903056642</v>
      </c>
      <c r="E214" s="35">
        <f t="shared" si="12"/>
        <v>0.14654181916297473</v>
      </c>
      <c r="F214" s="35">
        <f t="shared" si="13"/>
        <v>0.3828078096943357</v>
      </c>
      <c r="G214" s="35">
        <f t="shared" si="14"/>
        <v>0.11393089574236182</v>
      </c>
    </row>
    <row r="215" spans="1:7" x14ac:dyDescent="0.35">
      <c r="A215">
        <v>205</v>
      </c>
      <c r="B215" s="30">
        <v>42736</v>
      </c>
      <c r="C215" s="31">
        <v>4.72</v>
      </c>
      <c r="D215" s="32">
        <f t="shared" si="15"/>
        <v>3.3257537522445313</v>
      </c>
      <c r="E215" s="35">
        <f t="shared" si="12"/>
        <v>1.9439225993802032</v>
      </c>
      <c r="F215" s="35">
        <f t="shared" si="13"/>
        <v>1.3942462477554685</v>
      </c>
      <c r="G215" s="35">
        <f t="shared" si="14"/>
        <v>0.29539115418548062</v>
      </c>
    </row>
    <row r="216" spans="1:7" x14ac:dyDescent="0.35">
      <c r="A216">
        <v>206</v>
      </c>
      <c r="B216" s="30">
        <v>42767</v>
      </c>
      <c r="C216" s="31">
        <v>4.8600000000000003</v>
      </c>
      <c r="D216" s="32">
        <f t="shared" si="15"/>
        <v>3.632603001795625</v>
      </c>
      <c r="E216" s="35">
        <f t="shared" si="12"/>
        <v>1.5065033912011112</v>
      </c>
      <c r="F216" s="35">
        <f t="shared" si="13"/>
        <v>1.2273969982043753</v>
      </c>
      <c r="G216" s="35">
        <f t="shared" si="14"/>
        <v>0.25255082267579737</v>
      </c>
    </row>
    <row r="217" spans="1:7" x14ac:dyDescent="0.35">
      <c r="A217">
        <v>207</v>
      </c>
      <c r="B217" s="30">
        <v>42795</v>
      </c>
      <c r="C217" s="31">
        <v>5.35</v>
      </c>
      <c r="D217" s="32">
        <f t="shared" si="15"/>
        <v>3.9760824014364999</v>
      </c>
      <c r="E217" s="35">
        <f t="shared" si="12"/>
        <v>1.887649567642494</v>
      </c>
      <c r="F217" s="35">
        <f t="shared" si="13"/>
        <v>1.3739175985634997</v>
      </c>
      <c r="G217" s="35">
        <f t="shared" si="14"/>
        <v>0.25680702776887848</v>
      </c>
    </row>
    <row r="218" spans="1:7" x14ac:dyDescent="0.35">
      <c r="A218">
        <v>208</v>
      </c>
      <c r="B218" s="30">
        <v>42826</v>
      </c>
      <c r="C218" s="31">
        <v>5.82</v>
      </c>
      <c r="D218" s="32">
        <f t="shared" si="15"/>
        <v>4.3448659211492</v>
      </c>
      <c r="E218" s="35">
        <f t="shared" si="12"/>
        <v>2.1760205505869989</v>
      </c>
      <c r="F218" s="35">
        <f t="shared" si="13"/>
        <v>1.4751340788508003</v>
      </c>
      <c r="G218" s="35">
        <f t="shared" si="14"/>
        <v>0.25345946372006878</v>
      </c>
    </row>
    <row r="219" spans="1:7" x14ac:dyDescent="0.35">
      <c r="A219">
        <v>209</v>
      </c>
      <c r="B219" s="30">
        <v>42856</v>
      </c>
      <c r="C219" s="31">
        <v>6.16</v>
      </c>
      <c r="D219" s="32">
        <f t="shared" si="15"/>
        <v>4.7078927369193604</v>
      </c>
      <c r="E219" s="35">
        <f t="shared" si="12"/>
        <v>2.1086155034915461</v>
      </c>
      <c r="F219" s="35">
        <f t="shared" si="13"/>
        <v>1.4521072630806398</v>
      </c>
      <c r="G219" s="35">
        <f t="shared" si="14"/>
        <v>0.23573169855205189</v>
      </c>
    </row>
    <row r="220" spans="1:7" x14ac:dyDescent="0.35">
      <c r="A220">
        <v>210</v>
      </c>
      <c r="B220" s="30">
        <v>42887</v>
      </c>
      <c r="C220" s="31">
        <v>6.31</v>
      </c>
      <c r="D220" s="32">
        <f t="shared" si="15"/>
        <v>5.0283141895354886</v>
      </c>
      <c r="E220" s="35">
        <f t="shared" si="12"/>
        <v>1.6427185167460705</v>
      </c>
      <c r="F220" s="35">
        <f t="shared" si="13"/>
        <v>1.281685810464511</v>
      </c>
      <c r="G220" s="35">
        <f t="shared" si="14"/>
        <v>0.20311977978835358</v>
      </c>
    </row>
    <row r="221" spans="1:7" x14ac:dyDescent="0.35">
      <c r="A221">
        <v>211</v>
      </c>
      <c r="B221" s="30">
        <v>42917</v>
      </c>
      <c r="C221" s="31">
        <v>6.44</v>
      </c>
      <c r="D221" s="32">
        <f t="shared" si="15"/>
        <v>5.3106513516283913</v>
      </c>
      <c r="E221" s="35">
        <f t="shared" si="12"/>
        <v>1.2754283695787803</v>
      </c>
      <c r="F221" s="35">
        <f t="shared" si="13"/>
        <v>1.1293486483716091</v>
      </c>
      <c r="G221" s="35">
        <f t="shared" si="14"/>
        <v>0.17536469695211321</v>
      </c>
    </row>
    <row r="222" spans="1:7" x14ac:dyDescent="0.35">
      <c r="A222">
        <v>212</v>
      </c>
      <c r="B222" s="30">
        <v>42948</v>
      </c>
      <c r="C222" s="31">
        <v>6.66</v>
      </c>
      <c r="D222" s="32">
        <f t="shared" si="15"/>
        <v>5.5805210813027131</v>
      </c>
      <c r="E222" s="35">
        <f t="shared" si="12"/>
        <v>1.165274735911864</v>
      </c>
      <c r="F222" s="35">
        <f t="shared" si="13"/>
        <v>1.0794789186972871</v>
      </c>
      <c r="G222" s="35">
        <f t="shared" si="14"/>
        <v>0.16208392172631939</v>
      </c>
    </row>
    <row r="223" spans="1:7" x14ac:dyDescent="0.35">
      <c r="A223">
        <v>213</v>
      </c>
      <c r="B223" s="30">
        <v>42979</v>
      </c>
      <c r="C223" s="31">
        <v>6.35</v>
      </c>
      <c r="D223" s="32">
        <f t="shared" si="15"/>
        <v>5.7344168650421707</v>
      </c>
      <c r="E223" s="35">
        <f t="shared" si="12"/>
        <v>0.37894259604450858</v>
      </c>
      <c r="F223" s="35">
        <f t="shared" si="13"/>
        <v>0.6155831349578289</v>
      </c>
      <c r="G223" s="35">
        <f t="shared" si="14"/>
        <v>9.694222597761086E-2</v>
      </c>
    </row>
    <row r="224" spans="1:7" x14ac:dyDescent="0.35">
      <c r="A224">
        <v>214</v>
      </c>
      <c r="B224" s="30">
        <v>43009</v>
      </c>
      <c r="C224" s="31">
        <v>6.37</v>
      </c>
      <c r="D224" s="32">
        <f t="shared" si="15"/>
        <v>5.861533492033737</v>
      </c>
      <c r="E224" s="35">
        <f t="shared" si="12"/>
        <v>0.25853818972340592</v>
      </c>
      <c r="F224" s="35">
        <f t="shared" si="13"/>
        <v>0.50846650796626314</v>
      </c>
      <c r="G224" s="35">
        <f t="shared" si="14"/>
        <v>7.9822057765504412E-2</v>
      </c>
    </row>
    <row r="225" spans="1:7" x14ac:dyDescent="0.35">
      <c r="A225">
        <v>215</v>
      </c>
      <c r="B225" s="30">
        <v>43040</v>
      </c>
      <c r="C225" s="31">
        <v>6.63</v>
      </c>
      <c r="D225" s="32">
        <f t="shared" si="15"/>
        <v>6.0152267936269901</v>
      </c>
      <c r="E225" s="35">
        <f t="shared" si="12"/>
        <v>0.37794609527415129</v>
      </c>
      <c r="F225" s="35">
        <f t="shared" si="13"/>
        <v>0.61477320637300981</v>
      </c>
      <c r="G225" s="35">
        <f t="shared" si="14"/>
        <v>9.2725973811917023E-2</v>
      </c>
    </row>
    <row r="226" spans="1:7" x14ac:dyDescent="0.35">
      <c r="A226">
        <v>216</v>
      </c>
      <c r="B226" s="30">
        <v>43070</v>
      </c>
      <c r="C226" s="31">
        <v>6.77</v>
      </c>
      <c r="D226" s="32">
        <f t="shared" si="15"/>
        <v>6.1661814349015929</v>
      </c>
      <c r="E226" s="35">
        <f t="shared" si="12"/>
        <v>0.36459685955749882</v>
      </c>
      <c r="F226" s="35">
        <f t="shared" si="13"/>
        <v>0.6038185650984067</v>
      </c>
      <c r="G226" s="35">
        <f t="shared" si="14"/>
        <v>8.9190334578789776E-2</v>
      </c>
    </row>
    <row r="227" spans="1:7" x14ac:dyDescent="0.35">
      <c r="A227">
        <v>217</v>
      </c>
      <c r="B227" s="30">
        <v>43101</v>
      </c>
      <c r="C227" s="31">
        <v>5.55</v>
      </c>
      <c r="D227" s="32">
        <f t="shared" si="15"/>
        <v>6.0429451479212748</v>
      </c>
      <c r="E227" s="35">
        <f t="shared" si="12"/>
        <v>0.24299491885912766</v>
      </c>
      <c r="F227" s="35">
        <f t="shared" si="13"/>
        <v>0.49294514792127497</v>
      </c>
      <c r="G227" s="35">
        <f t="shared" si="14"/>
        <v>8.8818945571400895E-2</v>
      </c>
    </row>
    <row r="228" spans="1:7" x14ac:dyDescent="0.35">
      <c r="A228">
        <v>218</v>
      </c>
      <c r="B228" s="30">
        <v>43132</v>
      </c>
      <c r="C228" s="31">
        <v>5.34</v>
      </c>
      <c r="D228" s="32">
        <f t="shared" si="15"/>
        <v>5.9023561183370195</v>
      </c>
      <c r="E228" s="35">
        <f t="shared" si="12"/>
        <v>0.31624440383107999</v>
      </c>
      <c r="F228" s="35">
        <f t="shared" si="13"/>
        <v>0.56235611833701959</v>
      </c>
      <c r="G228" s="35">
        <f t="shared" si="14"/>
        <v>0.10531013452004112</v>
      </c>
    </row>
    <row r="229" spans="1:7" x14ac:dyDescent="0.35">
      <c r="A229">
        <v>219</v>
      </c>
      <c r="B229" s="30">
        <v>43160</v>
      </c>
      <c r="C229" s="31">
        <v>5.04</v>
      </c>
      <c r="D229" s="32">
        <f t="shared" si="15"/>
        <v>5.7298848946696159</v>
      </c>
      <c r="E229" s="35">
        <f t="shared" si="12"/>
        <v>0.47594116789330698</v>
      </c>
      <c r="F229" s="35">
        <f t="shared" si="13"/>
        <v>0.68988489466961589</v>
      </c>
      <c r="G229" s="35">
        <f t="shared" si="14"/>
        <v>0.1368819235455587</v>
      </c>
    </row>
    <row r="230" spans="1:7" x14ac:dyDescent="0.35">
      <c r="A230">
        <v>220</v>
      </c>
      <c r="B230" s="30">
        <v>43191</v>
      </c>
      <c r="C230" s="31">
        <v>4.55</v>
      </c>
      <c r="D230" s="32">
        <f t="shared" si="15"/>
        <v>5.4939079157356927</v>
      </c>
      <c r="E230" s="35">
        <f t="shared" si="12"/>
        <v>0.89096215338849993</v>
      </c>
      <c r="F230" s="35">
        <f t="shared" si="13"/>
        <v>0.94390791573569288</v>
      </c>
      <c r="G230" s="35">
        <f t="shared" si="14"/>
        <v>0.20745228917267977</v>
      </c>
    </row>
    <row r="231" spans="1:7" x14ac:dyDescent="0.35">
      <c r="A231">
        <v>221</v>
      </c>
      <c r="B231" s="30">
        <v>43221</v>
      </c>
      <c r="C231" s="31">
        <v>4.51</v>
      </c>
      <c r="D231" s="32">
        <f t="shared" si="15"/>
        <v>5.2971263325885545</v>
      </c>
      <c r="E231" s="35">
        <f t="shared" si="12"/>
        <v>0.61956786345430803</v>
      </c>
      <c r="F231" s="35">
        <f t="shared" si="13"/>
        <v>0.78712633258855469</v>
      </c>
      <c r="G231" s="35">
        <f t="shared" si="14"/>
        <v>0.17452912030788353</v>
      </c>
    </row>
    <row r="232" spans="1:7" x14ac:dyDescent="0.35">
      <c r="A232">
        <v>222</v>
      </c>
      <c r="B232" s="30">
        <v>43252</v>
      </c>
      <c r="C232" s="31">
        <v>4.6500000000000004</v>
      </c>
      <c r="D232" s="32">
        <f t="shared" si="15"/>
        <v>5.167701066070844</v>
      </c>
      <c r="E232" s="35">
        <f t="shared" si="12"/>
        <v>0.26801439381088804</v>
      </c>
      <c r="F232" s="35">
        <f t="shared" si="13"/>
        <v>0.51770106607084365</v>
      </c>
      <c r="G232" s="35">
        <f t="shared" si="14"/>
        <v>0.11133356259588034</v>
      </c>
    </row>
    <row r="233" spans="1:7" x14ac:dyDescent="0.35">
      <c r="A233">
        <v>223</v>
      </c>
      <c r="B233" s="30">
        <v>43282</v>
      </c>
      <c r="C233" s="31">
        <v>4.8099999999999996</v>
      </c>
      <c r="D233" s="32">
        <f t="shared" si="15"/>
        <v>5.0961608528566753</v>
      </c>
      <c r="E233" s="35">
        <f t="shared" si="12"/>
        <v>8.1888033707659999E-2</v>
      </c>
      <c r="F233" s="35">
        <f t="shared" si="13"/>
        <v>0.2861608528566757</v>
      </c>
      <c r="G233" s="35">
        <f t="shared" si="14"/>
        <v>5.9492900801803687E-2</v>
      </c>
    </row>
    <row r="234" spans="1:7" x14ac:dyDescent="0.35">
      <c r="A234">
        <v>224</v>
      </c>
      <c r="B234" s="30">
        <v>43313</v>
      </c>
      <c r="C234" s="31">
        <v>4.9000000000000004</v>
      </c>
      <c r="D234" s="32">
        <f t="shared" si="15"/>
        <v>5.0569286822853412</v>
      </c>
      <c r="E234" s="35">
        <f t="shared" si="12"/>
        <v>2.4626611323813451E-2</v>
      </c>
      <c r="F234" s="35">
        <f t="shared" si="13"/>
        <v>0.15692868228534085</v>
      </c>
      <c r="G234" s="35">
        <f t="shared" si="14"/>
        <v>3.2026261690885884E-2</v>
      </c>
    </row>
    <row r="235" spans="1:7" x14ac:dyDescent="0.35">
      <c r="A235">
        <v>225</v>
      </c>
      <c r="B235" s="30">
        <v>43344</v>
      </c>
      <c r="C235" s="31">
        <v>5.0199999999999996</v>
      </c>
      <c r="D235" s="32">
        <f t="shared" si="15"/>
        <v>5.0495429458282732</v>
      </c>
      <c r="E235" s="35">
        <f t="shared" si="12"/>
        <v>8.7278564821231201E-4</v>
      </c>
      <c r="F235" s="35">
        <f t="shared" si="13"/>
        <v>2.9542945828273659E-2</v>
      </c>
      <c r="G235" s="35">
        <f t="shared" si="14"/>
        <v>5.88504896977563E-3</v>
      </c>
    </row>
    <row r="236" spans="1:7" x14ac:dyDescent="0.35">
      <c r="A236">
        <v>226</v>
      </c>
      <c r="B236" s="30">
        <v>43374</v>
      </c>
      <c r="C236" s="31">
        <v>4.9000000000000004</v>
      </c>
      <c r="D236" s="32">
        <f t="shared" si="15"/>
        <v>5.0196343566626194</v>
      </c>
      <c r="E236" s="35">
        <f t="shared" si="12"/>
        <v>1.4312379294078734E-2</v>
      </c>
      <c r="F236" s="35">
        <f t="shared" si="13"/>
        <v>0.11963435666261901</v>
      </c>
      <c r="G236" s="35">
        <f t="shared" si="14"/>
        <v>2.4415174829105921E-2</v>
      </c>
    </row>
    <row r="237" spans="1:7" x14ac:dyDescent="0.35">
      <c r="A237">
        <v>227</v>
      </c>
      <c r="B237" s="30">
        <v>43405</v>
      </c>
      <c r="C237" s="31">
        <v>4.72</v>
      </c>
      <c r="D237" s="32">
        <f t="shared" si="15"/>
        <v>4.959707485330096</v>
      </c>
      <c r="E237" s="35">
        <f t="shared" si="12"/>
        <v>5.7459678523278296E-2</v>
      </c>
      <c r="F237" s="35">
        <f t="shared" si="13"/>
        <v>0.23970748533009623</v>
      </c>
      <c r="G237" s="35">
        <f t="shared" si="14"/>
        <v>5.0785484180105138E-2</v>
      </c>
    </row>
    <row r="238" spans="1:7" x14ac:dyDescent="0.35">
      <c r="A238">
        <v>228</v>
      </c>
      <c r="B238" s="30">
        <v>43435</v>
      </c>
      <c r="C238" s="31">
        <v>4.83</v>
      </c>
      <c r="D238" s="32">
        <f t="shared" si="15"/>
        <v>4.933765988264077</v>
      </c>
      <c r="E238" s="35">
        <f t="shared" si="12"/>
        <v>1.0767380320420546E-2</v>
      </c>
      <c r="F238" s="35">
        <f t="shared" si="13"/>
        <v>0.1037659882640769</v>
      </c>
      <c r="G238" s="35">
        <f t="shared" si="14"/>
        <v>2.1483641462541801E-2</v>
      </c>
    </row>
    <row r="239" spans="1:7" x14ac:dyDescent="0.35">
      <c r="A239">
        <v>229</v>
      </c>
      <c r="B239" s="30">
        <v>43466</v>
      </c>
      <c r="C239" s="31">
        <v>4.37</v>
      </c>
      <c r="D239" s="32">
        <f t="shared" si="15"/>
        <v>4.8210127906112614</v>
      </c>
      <c r="E239" s="35">
        <f t="shared" si="12"/>
        <v>0.20341253729495745</v>
      </c>
      <c r="F239" s="35">
        <f t="shared" si="13"/>
        <v>0.45101279061126132</v>
      </c>
      <c r="G239" s="35">
        <f t="shared" si="14"/>
        <v>0.10320658824056322</v>
      </c>
    </row>
    <row r="240" spans="1:7" x14ac:dyDescent="0.35">
      <c r="A240">
        <v>230</v>
      </c>
      <c r="B240" s="30">
        <v>43497</v>
      </c>
      <c r="C240" s="31">
        <v>3.94</v>
      </c>
      <c r="D240" s="32">
        <f t="shared" si="15"/>
        <v>4.644810232489009</v>
      </c>
      <c r="E240" s="35">
        <f t="shared" si="12"/>
        <v>0.49675746382121105</v>
      </c>
      <c r="F240" s="35">
        <f t="shared" si="13"/>
        <v>0.70481023248900909</v>
      </c>
      <c r="G240" s="35">
        <f t="shared" si="14"/>
        <v>0.17888584580939318</v>
      </c>
    </row>
    <row r="241" spans="1:7" x14ac:dyDescent="0.35">
      <c r="A241">
        <v>231</v>
      </c>
      <c r="B241" s="30">
        <v>43525</v>
      </c>
      <c r="C241" s="24">
        <v>4</v>
      </c>
      <c r="D241" s="32">
        <f t="shared" si="15"/>
        <v>4.5158481859912074</v>
      </c>
      <c r="E241" s="35">
        <f t="shared" si="12"/>
        <v>0.26609935099041931</v>
      </c>
      <c r="F241" s="35">
        <f t="shared" si="13"/>
        <v>0.51584818599120741</v>
      </c>
      <c r="G241" s="35">
        <f t="shared" si="14"/>
        <v>0.12896204649780185</v>
      </c>
    </row>
    <row r="242" spans="1:7" x14ac:dyDescent="0.35">
      <c r="A242">
        <v>232</v>
      </c>
      <c r="B242" s="30">
        <v>43556</v>
      </c>
      <c r="C242" s="31">
        <v>4.41</v>
      </c>
      <c r="D242" s="32">
        <f t="shared" si="15"/>
        <v>4.4946785487929661</v>
      </c>
      <c r="E242" s="35">
        <f t="shared" si="12"/>
        <v>7.1704566256827222E-3</v>
      </c>
      <c r="F242" s="35">
        <f t="shared" si="13"/>
        <v>8.4678548792965991E-2</v>
      </c>
      <c r="G242" s="35">
        <f t="shared" si="14"/>
        <v>1.9201484987067117E-2</v>
      </c>
    </row>
    <row r="243" spans="1:7" x14ac:dyDescent="0.35">
      <c r="A243">
        <v>233</v>
      </c>
      <c r="B243" s="30">
        <v>43586</v>
      </c>
      <c r="C243" s="31">
        <v>4.28</v>
      </c>
      <c r="D243" s="32">
        <f t="shared" si="15"/>
        <v>4.451742839034373</v>
      </c>
      <c r="E243" s="35">
        <f t="shared" si="12"/>
        <v>2.9495602759586452E-2</v>
      </c>
      <c r="F243" s="35">
        <f t="shared" si="13"/>
        <v>0.17174283903437271</v>
      </c>
      <c r="G243" s="35">
        <f t="shared" si="14"/>
        <v>4.0126831550087082E-2</v>
      </c>
    </row>
    <row r="244" spans="1:7" x14ac:dyDescent="0.35">
      <c r="A244">
        <v>234</v>
      </c>
      <c r="B244" s="30">
        <v>43617</v>
      </c>
      <c r="C244" s="31">
        <v>3.95</v>
      </c>
      <c r="D244" s="32">
        <f t="shared" si="15"/>
        <v>4.3513942712274982</v>
      </c>
      <c r="E244" s="35">
        <f t="shared" si="12"/>
        <v>0.16111736097425428</v>
      </c>
      <c r="F244" s="35">
        <f t="shared" si="13"/>
        <v>0.40139427122749805</v>
      </c>
      <c r="G244" s="35">
        <f t="shared" si="14"/>
        <v>0.10161880284240456</v>
      </c>
    </row>
    <row r="245" spans="1:7" x14ac:dyDescent="0.35">
      <c r="A245">
        <v>235</v>
      </c>
      <c r="B245" s="30">
        <v>43647</v>
      </c>
      <c r="C245" s="31">
        <v>3.78</v>
      </c>
      <c r="D245" s="32">
        <f t="shared" si="15"/>
        <v>4.2371154169819985</v>
      </c>
      <c r="E245" s="35">
        <f t="shared" si="12"/>
        <v>0.2089545044426265</v>
      </c>
      <c r="F245" s="35">
        <f t="shared" si="13"/>
        <v>0.45711541698199865</v>
      </c>
      <c r="G245" s="35">
        <f t="shared" si="14"/>
        <v>0.12093000449259224</v>
      </c>
    </row>
    <row r="246" spans="1:7" x14ac:dyDescent="0.35">
      <c r="A246">
        <v>236</v>
      </c>
      <c r="B246" s="30">
        <v>43678</v>
      </c>
      <c r="C246" s="31">
        <v>3.16</v>
      </c>
      <c r="D246" s="32">
        <f t="shared" si="15"/>
        <v>4.021692333585599</v>
      </c>
      <c r="E246" s="35">
        <f t="shared" si="12"/>
        <v>0.74251367776019495</v>
      </c>
      <c r="F246" s="35">
        <f t="shared" si="13"/>
        <v>0.86169233358559882</v>
      </c>
      <c r="G246" s="35">
        <f t="shared" si="14"/>
        <v>0.27268744733721478</v>
      </c>
    </row>
    <row r="247" spans="1:7" x14ac:dyDescent="0.35">
      <c r="A247">
        <v>237</v>
      </c>
      <c r="B247" s="30">
        <v>43709</v>
      </c>
      <c r="C247" s="24">
        <v>3</v>
      </c>
      <c r="D247" s="32">
        <f t="shared" si="15"/>
        <v>3.8173538668684794</v>
      </c>
      <c r="E247" s="35">
        <f t="shared" si="12"/>
        <v>0.66806734368485599</v>
      </c>
      <c r="F247" s="35">
        <f t="shared" si="13"/>
        <v>0.81735386686847944</v>
      </c>
      <c r="G247" s="35">
        <f t="shared" si="14"/>
        <v>0.27245128895615983</v>
      </c>
    </row>
    <row r="248" spans="1:7" x14ac:dyDescent="0.35">
      <c r="A248">
        <v>238</v>
      </c>
      <c r="B248" s="30">
        <v>43739</v>
      </c>
      <c r="C248" s="31">
        <v>3.02</v>
      </c>
      <c r="D248" s="32">
        <f t="shared" si="15"/>
        <v>3.6578830934947839</v>
      </c>
      <c r="E248" s="35">
        <f t="shared" si="12"/>
        <v>0.40689484096647521</v>
      </c>
      <c r="F248" s="35">
        <f t="shared" si="13"/>
        <v>0.63788309349478389</v>
      </c>
      <c r="G248" s="35">
        <f t="shared" si="14"/>
        <v>0.21121956738237876</v>
      </c>
    </row>
    <row r="249" spans="1:7" x14ac:dyDescent="0.35">
      <c r="A249">
        <v>239</v>
      </c>
      <c r="B249" s="30">
        <v>43770</v>
      </c>
      <c r="C249" s="31">
        <v>2.97</v>
      </c>
      <c r="D249" s="32">
        <f t="shared" si="15"/>
        <v>3.5203064747958273</v>
      </c>
      <c r="E249" s="35">
        <f t="shared" si="12"/>
        <v>0.30283721620221027</v>
      </c>
      <c r="F249" s="35">
        <f t="shared" si="13"/>
        <v>0.55030647479582706</v>
      </c>
      <c r="G249" s="35">
        <f t="shared" si="14"/>
        <v>0.1852883753521303</v>
      </c>
    </row>
    <row r="250" spans="1:7" x14ac:dyDescent="0.35">
      <c r="A250">
        <v>240</v>
      </c>
      <c r="B250" s="30">
        <v>43800</v>
      </c>
      <c r="C250" s="31">
        <v>2.83</v>
      </c>
      <c r="D250" s="32">
        <f t="shared" si="15"/>
        <v>3.3822451798366622</v>
      </c>
      <c r="E250" s="35">
        <f t="shared" si="12"/>
        <v>0.30497473865282726</v>
      </c>
      <c r="F250" s="35">
        <f t="shared" si="13"/>
        <v>0.5522451798366621</v>
      </c>
      <c r="G250" s="35">
        <f t="shared" si="14"/>
        <v>0.19513963951825516</v>
      </c>
    </row>
    <row r="251" spans="1:7" x14ac:dyDescent="0.35">
      <c r="A251">
        <v>241</v>
      </c>
      <c r="B251" s="30">
        <v>43831</v>
      </c>
      <c r="C251" s="31">
        <v>3.24</v>
      </c>
      <c r="D251" s="32">
        <f t="shared" si="15"/>
        <v>3.3537961438693302</v>
      </c>
      <c r="E251" s="35">
        <f t="shared" si="12"/>
        <v>1.2949562359529255E-2</v>
      </c>
      <c r="F251" s="35">
        <f t="shared" si="13"/>
        <v>0.11379614386933001</v>
      </c>
      <c r="G251" s="35">
        <f t="shared" si="14"/>
        <v>3.5122266626336419E-2</v>
      </c>
    </row>
    <row r="252" spans="1:7" x14ac:dyDescent="0.35">
      <c r="A252">
        <v>242</v>
      </c>
      <c r="B252" s="30">
        <v>43862</v>
      </c>
      <c r="C252" s="31">
        <v>3.7</v>
      </c>
      <c r="D252" s="32">
        <f t="shared" si="15"/>
        <v>3.4230369150954645</v>
      </c>
      <c r="E252" s="35">
        <f t="shared" si="12"/>
        <v>7.6708550399837053E-2</v>
      </c>
      <c r="F252" s="35">
        <f t="shared" si="13"/>
        <v>0.27696308490453569</v>
      </c>
      <c r="G252" s="35">
        <f t="shared" si="14"/>
        <v>7.4854887812036669E-2</v>
      </c>
    </row>
    <row r="253" spans="1:7" x14ac:dyDescent="0.35">
      <c r="A253">
        <v>243</v>
      </c>
      <c r="B253" s="30">
        <v>43891</v>
      </c>
      <c r="C253" s="31">
        <v>3.25</v>
      </c>
      <c r="D253" s="32">
        <f t="shared" si="15"/>
        <v>3.3884295320763718</v>
      </c>
      <c r="E253" s="35">
        <f t="shared" si="12"/>
        <v>1.9162735350883239E-2</v>
      </c>
      <c r="F253" s="35">
        <f t="shared" si="13"/>
        <v>0.13842953207637176</v>
      </c>
      <c r="G253" s="35">
        <f t="shared" si="14"/>
        <v>4.2593702177345157E-2</v>
      </c>
    </row>
    <row r="254" spans="1:7" x14ac:dyDescent="0.35">
      <c r="A254">
        <v>244</v>
      </c>
      <c r="B254" s="30">
        <v>43922</v>
      </c>
      <c r="C254" s="31">
        <v>2.15</v>
      </c>
      <c r="D254" s="32">
        <f t="shared" si="15"/>
        <v>3.1407436256610977</v>
      </c>
      <c r="E254" s="35">
        <f t="shared" si="12"/>
        <v>0.98157293178809735</v>
      </c>
      <c r="F254" s="35">
        <f t="shared" si="13"/>
        <v>0.99074362566109775</v>
      </c>
      <c r="G254" s="35">
        <f t="shared" si="14"/>
        <v>0.46081098867958037</v>
      </c>
    </row>
    <row r="255" spans="1:7" x14ac:dyDescent="0.35">
      <c r="A255">
        <v>245</v>
      </c>
      <c r="B255" s="30">
        <v>43952</v>
      </c>
      <c r="C255" s="31">
        <v>2.84</v>
      </c>
      <c r="D255" s="32">
        <f t="shared" si="15"/>
        <v>3.0805949005288782</v>
      </c>
      <c r="E255" s="35">
        <f t="shared" si="12"/>
        <v>5.7885906160500857E-2</v>
      </c>
      <c r="F255" s="35">
        <f t="shared" si="13"/>
        <v>0.24059490052887833</v>
      </c>
      <c r="G255" s="35">
        <f t="shared" si="14"/>
        <v>8.4716514270731805E-2</v>
      </c>
    </row>
    <row r="256" spans="1:7" x14ac:dyDescent="0.35">
      <c r="A256">
        <v>246</v>
      </c>
      <c r="B256" s="30">
        <v>43983</v>
      </c>
      <c r="C256" s="31">
        <v>3.33</v>
      </c>
      <c r="D256" s="32">
        <f t="shared" si="15"/>
        <v>3.1304759204231027</v>
      </c>
      <c r="E256" s="35">
        <f t="shared" si="12"/>
        <v>3.9809858331008058E-2</v>
      </c>
      <c r="F256" s="35">
        <f t="shared" si="13"/>
        <v>0.19952407957689733</v>
      </c>
      <c r="G256" s="35">
        <f t="shared" si="14"/>
        <v>5.9917141014083283E-2</v>
      </c>
    </row>
    <row r="257" spans="1:7" x14ac:dyDescent="0.35">
      <c r="A257">
        <v>247</v>
      </c>
      <c r="B257" s="30">
        <v>44013</v>
      </c>
      <c r="C257" s="31">
        <v>3.62</v>
      </c>
      <c r="D257" s="32">
        <f t="shared" si="15"/>
        <v>3.2283807363384827</v>
      </c>
      <c r="E257" s="35">
        <f t="shared" si="12"/>
        <v>0.15336564767078911</v>
      </c>
      <c r="F257" s="35">
        <f t="shared" si="13"/>
        <v>0.39161926366151745</v>
      </c>
      <c r="G257" s="35">
        <f t="shared" si="14"/>
        <v>0.10818211703356835</v>
      </c>
    </row>
    <row r="258" spans="1:7" x14ac:dyDescent="0.35">
      <c r="A258">
        <v>248</v>
      </c>
      <c r="B258" s="30">
        <v>44044</v>
      </c>
      <c r="C258" s="31">
        <v>4.05</v>
      </c>
      <c r="D258" s="32">
        <f t="shared" si="15"/>
        <v>3.3927045890707865</v>
      </c>
      <c r="E258" s="35">
        <f t="shared" si="12"/>
        <v>0.43203725722860337</v>
      </c>
      <c r="F258" s="35">
        <f t="shared" si="13"/>
        <v>0.65729541092921329</v>
      </c>
      <c r="G258" s="35">
        <f t="shared" si="14"/>
        <v>0.16229516319239834</v>
      </c>
    </row>
    <row r="259" spans="1:7" x14ac:dyDescent="0.35">
      <c r="A259">
        <v>249</v>
      </c>
      <c r="B259" s="30">
        <v>44075</v>
      </c>
      <c r="C259" s="31">
        <v>4.01</v>
      </c>
      <c r="D259" s="32">
        <f t="shared" si="15"/>
        <v>3.5161636712566295</v>
      </c>
      <c r="E259" s="35">
        <f t="shared" si="12"/>
        <v>0.24387431958673006</v>
      </c>
      <c r="F259" s="35">
        <f t="shared" si="13"/>
        <v>0.49383632874337025</v>
      </c>
      <c r="G259" s="35">
        <f t="shared" si="14"/>
        <v>0.12315120417540405</v>
      </c>
    </row>
    <row r="260" spans="1:7" x14ac:dyDescent="0.35">
      <c r="A260">
        <v>250</v>
      </c>
      <c r="B260" s="30">
        <v>44105</v>
      </c>
      <c r="C260" s="31">
        <v>4.09</v>
      </c>
      <c r="D260" s="32">
        <f t="shared" si="15"/>
        <v>3.6309309370053038</v>
      </c>
      <c r="E260" s="35">
        <f t="shared" si="12"/>
        <v>0.21074440459882823</v>
      </c>
      <c r="F260" s="35">
        <f t="shared" si="13"/>
        <v>0.45906906299469608</v>
      </c>
      <c r="G260" s="35">
        <f t="shared" si="14"/>
        <v>0.11224182469307972</v>
      </c>
    </row>
    <row r="261" spans="1:7" x14ac:dyDescent="0.35">
      <c r="A261">
        <v>251</v>
      </c>
      <c r="B261" s="30">
        <v>44136</v>
      </c>
      <c r="C261" s="31">
        <v>3.33</v>
      </c>
      <c r="D261" s="32">
        <f t="shared" si="15"/>
        <v>3.570744749604243</v>
      </c>
      <c r="E261" s="35">
        <f t="shared" si="12"/>
        <v>5.7958034462009644E-2</v>
      </c>
      <c r="F261" s="35">
        <f t="shared" si="13"/>
        <v>0.24074474960424297</v>
      </c>
      <c r="G261" s="35">
        <f t="shared" si="14"/>
        <v>7.2295720601874766E-2</v>
      </c>
    </row>
    <row r="262" spans="1:7" x14ac:dyDescent="0.35">
      <c r="A262">
        <v>252</v>
      </c>
      <c r="B262" s="30">
        <v>44166</v>
      </c>
      <c r="C262" s="31">
        <v>3.15</v>
      </c>
      <c r="D262" s="32">
        <f t="shared" si="15"/>
        <v>3.4865957996833945</v>
      </c>
      <c r="E262" s="35">
        <f t="shared" si="12"/>
        <v>0.1132967323645039</v>
      </c>
      <c r="F262" s="35">
        <f t="shared" si="13"/>
        <v>0.33659579968339459</v>
      </c>
      <c r="G262" s="35">
        <f t="shared" si="14"/>
        <v>0.10685580942329988</v>
      </c>
    </row>
    <row r="263" spans="1:7" x14ac:dyDescent="0.35">
      <c r="A263">
        <v>253</v>
      </c>
      <c r="B263" s="30">
        <v>44197</v>
      </c>
      <c r="C263" s="31">
        <v>3.54</v>
      </c>
      <c r="D263" s="32">
        <f t="shared" si="15"/>
        <v>3.4972766397467159</v>
      </c>
      <c r="E263" s="35">
        <f t="shared" si="12"/>
        <v>1.8252855113319007E-3</v>
      </c>
      <c r="F263" s="35">
        <f t="shared" si="13"/>
        <v>4.2723360253284159E-2</v>
      </c>
      <c r="G263" s="35">
        <f t="shared" si="14"/>
        <v>1.2068745834261062E-2</v>
      </c>
    </row>
    <row r="264" spans="1:7" x14ac:dyDescent="0.35">
      <c r="A264">
        <v>254</v>
      </c>
      <c r="B264" s="30">
        <v>44228</v>
      </c>
      <c r="C264" s="31">
        <v>3.76</v>
      </c>
      <c r="D264" s="32">
        <f t="shared" si="15"/>
        <v>3.5498213117973725</v>
      </c>
      <c r="E264" s="35">
        <f t="shared" si="12"/>
        <v>4.417508097457723E-2</v>
      </c>
      <c r="F264" s="35">
        <f t="shared" si="13"/>
        <v>0.21017868820262731</v>
      </c>
      <c r="G264" s="35">
        <f t="shared" si="14"/>
        <v>5.5898587287932795E-2</v>
      </c>
    </row>
    <row r="265" spans="1:7" x14ac:dyDescent="0.35">
      <c r="A265">
        <v>255</v>
      </c>
      <c r="B265" s="30">
        <v>44256</v>
      </c>
      <c r="C265" s="31">
        <v>4.67</v>
      </c>
      <c r="D265" s="32">
        <f t="shared" si="15"/>
        <v>3.7738570494378982</v>
      </c>
      <c r="E265" s="35">
        <f t="shared" si="12"/>
        <v>0.8030721878421494</v>
      </c>
      <c r="F265" s="35">
        <f t="shared" si="13"/>
        <v>0.89614295056210169</v>
      </c>
      <c r="G265" s="35">
        <f t="shared" si="14"/>
        <v>0.19189356543085689</v>
      </c>
    </row>
    <row r="266" spans="1:7" x14ac:dyDescent="0.35">
      <c r="A266">
        <v>256</v>
      </c>
      <c r="B266" s="30">
        <v>44287</v>
      </c>
      <c r="C266" s="31">
        <v>6.08</v>
      </c>
      <c r="D266" s="32">
        <f t="shared" si="15"/>
        <v>4.2350856395503191</v>
      </c>
      <c r="E266" s="35">
        <f t="shared" si="12"/>
        <v>3.4037089973934553</v>
      </c>
      <c r="F266" s="35">
        <f t="shared" si="13"/>
        <v>1.8449143604496809</v>
      </c>
      <c r="G266" s="35">
        <f t="shared" si="14"/>
        <v>0.30343986191606592</v>
      </c>
    </row>
    <row r="267" spans="1:7" x14ac:dyDescent="0.35">
      <c r="A267">
        <v>257</v>
      </c>
      <c r="B267" s="30">
        <v>44317</v>
      </c>
      <c r="C267" s="31">
        <v>5.89</v>
      </c>
      <c r="D267" s="32">
        <f t="shared" si="15"/>
        <v>4.5660685116402551</v>
      </c>
      <c r="E267" s="35">
        <f t="shared" si="12"/>
        <v>1.7527945858704486</v>
      </c>
      <c r="F267" s="35">
        <f t="shared" si="13"/>
        <v>1.3239314883597446</v>
      </c>
      <c r="G267" s="35">
        <f t="shared" si="14"/>
        <v>0.22477614403391252</v>
      </c>
    </row>
    <row r="268" spans="1:7" x14ac:dyDescent="0.35">
      <c r="A268">
        <v>258</v>
      </c>
      <c r="B268" s="30">
        <v>44348</v>
      </c>
      <c r="C268" s="31">
        <v>5.88</v>
      </c>
      <c r="D268" s="32">
        <f t="shared" si="15"/>
        <v>4.8288548093122046</v>
      </c>
      <c r="E268" s="35">
        <f t="shared" ref="E268:E269" si="16">POWER(C268-D268,2)</f>
        <v>1.1049062119060815</v>
      </c>
      <c r="F268" s="35">
        <f t="shared" ref="F268:F269" si="17">ABS(C268-D268)</f>
        <v>1.0511451906877953</v>
      </c>
      <c r="G268" s="35">
        <f t="shared" ref="G268:G269" si="18">F268/C268</f>
        <v>0.17876618889248219</v>
      </c>
    </row>
    <row r="269" spans="1:7" x14ac:dyDescent="0.35">
      <c r="A269">
        <v>259</v>
      </c>
      <c r="B269" s="30">
        <v>44378</v>
      </c>
      <c r="C269" s="31">
        <v>5.81</v>
      </c>
      <c r="D269" s="32">
        <f t="shared" ref="D269" si="19">$D$9*C269+(1-$D$9)*D268</f>
        <v>5.0250838474497641</v>
      </c>
      <c r="E269" s="35">
        <f t="shared" si="16"/>
        <v>0.61609336653426461</v>
      </c>
      <c r="F269" s="35">
        <f t="shared" si="17"/>
        <v>0.7849161525502355</v>
      </c>
      <c r="G269" s="35">
        <f t="shared" si="18"/>
        <v>0.13509744450090114</v>
      </c>
    </row>
    <row r="270" spans="1:7" x14ac:dyDescent="0.35">
      <c r="A270">
        <v>260</v>
      </c>
      <c r="B270" s="30">
        <v>44409</v>
      </c>
      <c r="D270" s="32"/>
      <c r="E270" s="35"/>
      <c r="F270" s="35"/>
      <c r="G270" s="35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 sizeWithCells="1">
              <from>
                <xdr:col>7</xdr:col>
                <xdr:colOff>717550</xdr:colOff>
                <xdr:row>2</xdr:row>
                <xdr:rowOff>95250</xdr:rowOff>
              </from>
              <to>
                <xdr:col>11</xdr:col>
                <xdr:colOff>184150</xdr:colOff>
                <xdr:row>5</xdr:row>
                <xdr:rowOff>12700</xdr:rowOff>
              </to>
            </anchor>
          </objectPr>
        </oleObject>
      </mc:Choice>
      <mc:Fallback>
        <oleObject progId="Equation.3" shapeId="4097" r:id="rId3"/>
      </mc:Fallback>
    </mc:AlternateContent>
    <mc:AlternateContent xmlns:mc="http://schemas.openxmlformats.org/markup-compatibility/2006">
      <mc:Choice Requires="x14">
        <oleObject progId="Equation.3" shapeId="4098" r:id="rId5">
          <objectPr defaultSize="0" autoPict="0" r:id="rId6">
            <anchor moveWithCells="1" sizeWithCells="1">
              <from>
                <xdr:col>7</xdr:col>
                <xdr:colOff>228600</xdr:colOff>
                <xdr:row>6</xdr:row>
                <xdr:rowOff>69850</xdr:rowOff>
              </from>
              <to>
                <xdr:col>9</xdr:col>
                <xdr:colOff>241300</xdr:colOff>
                <xdr:row>10</xdr:row>
                <xdr:rowOff>12700</xdr:rowOff>
              </to>
            </anchor>
          </objectPr>
        </oleObject>
      </mc:Choice>
      <mc:Fallback>
        <oleObject progId="Equation.3" shapeId="4098" r:id="rId5"/>
      </mc:Fallback>
    </mc:AlternateContent>
    <mc:AlternateContent xmlns:mc="http://schemas.openxmlformats.org/markup-compatibility/2006">
      <mc:Choice Requires="x14">
        <oleObject progId="Equation.3" shapeId="4099" r:id="rId7">
          <objectPr defaultSize="0" autoPict="0" r:id="rId8">
            <anchor moveWithCells="1" sizeWithCells="1">
              <from>
                <xdr:col>7</xdr:col>
                <xdr:colOff>228600</xdr:colOff>
                <xdr:row>11</xdr:row>
                <xdr:rowOff>0</xdr:rowOff>
              </from>
              <to>
                <xdr:col>9</xdr:col>
                <xdr:colOff>165100</xdr:colOff>
                <xdr:row>15</xdr:row>
                <xdr:rowOff>19050</xdr:rowOff>
              </to>
            </anchor>
          </objectPr>
        </oleObject>
      </mc:Choice>
      <mc:Fallback>
        <oleObject progId="Equation.3" shapeId="4099" r:id="rId7"/>
      </mc:Fallback>
    </mc:AlternateContent>
    <mc:AlternateContent xmlns:mc="http://schemas.openxmlformats.org/markup-compatibility/2006">
      <mc:Choice Requires="x14">
        <oleObject progId="Equation.3" shapeId="4100" r:id="rId9">
          <objectPr defaultSize="0" autoPict="0" r:id="rId10">
            <anchor moveWithCells="1" sizeWithCells="1">
              <from>
                <xdr:col>7</xdr:col>
                <xdr:colOff>266700</xdr:colOff>
                <xdr:row>15</xdr:row>
                <xdr:rowOff>95250</xdr:rowOff>
              </from>
              <to>
                <xdr:col>9</xdr:col>
                <xdr:colOff>736600</xdr:colOff>
                <xdr:row>19</xdr:row>
                <xdr:rowOff>57150</xdr:rowOff>
              </to>
            </anchor>
          </objectPr>
        </oleObject>
      </mc:Choice>
      <mc:Fallback>
        <oleObject progId="Equation.3" shapeId="4100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IPC MEX MM</vt:lpstr>
      <vt:lpstr>IPC MEX TAREA</vt:lpstr>
      <vt:lpstr>EJERCICIO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actda</cp:lastModifiedBy>
  <dcterms:created xsi:type="dcterms:W3CDTF">2021-09-22T20:35:14Z</dcterms:created>
  <dcterms:modified xsi:type="dcterms:W3CDTF">2021-09-27T02:57:45Z</dcterms:modified>
</cp:coreProperties>
</file>