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215"/>
  </bookViews>
  <sheets>
    <sheet name="AUTOCORRELACIONES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AQ46" i="2" l="1"/>
  <c r="AQ45" i="2"/>
  <c r="AQ44" i="2"/>
  <c r="AQ43" i="2"/>
  <c r="AQ42" i="2"/>
  <c r="AQ41" i="2"/>
  <c r="AQ40" i="2"/>
  <c r="AQ39" i="2"/>
  <c r="AQ38" i="2"/>
  <c r="AQ37" i="2"/>
  <c r="AQ36" i="2"/>
  <c r="AQ35" i="2"/>
  <c r="AR35" i="2" s="1"/>
  <c r="AQ28" i="2"/>
  <c r="AQ27" i="2"/>
  <c r="AQ26" i="2"/>
  <c r="AQ25" i="2"/>
  <c r="AQ24" i="2"/>
  <c r="AQ23" i="2"/>
  <c r="AQ22" i="2"/>
  <c r="AQ21" i="2"/>
  <c r="AQ20" i="2"/>
  <c r="AQ19" i="2"/>
  <c r="AQ18" i="2"/>
  <c r="AQ17" i="2"/>
  <c r="AR17" i="2" s="1"/>
  <c r="J23" i="2"/>
  <c r="J22" i="2"/>
  <c r="J21" i="2"/>
  <c r="J20" i="2"/>
  <c r="J19" i="2"/>
  <c r="J18" i="2"/>
  <c r="J17" i="2"/>
  <c r="J16" i="2"/>
  <c r="J15" i="2"/>
  <c r="J14" i="2"/>
  <c r="J13" i="2"/>
  <c r="J12" i="2"/>
  <c r="K21" i="2"/>
  <c r="K20" i="2"/>
  <c r="K19" i="2"/>
  <c r="K18" i="2"/>
  <c r="K17" i="2"/>
  <c r="K16" i="2"/>
  <c r="K15" i="2"/>
  <c r="K14" i="2"/>
  <c r="K13" i="2"/>
  <c r="H23" i="2"/>
  <c r="H22" i="2"/>
  <c r="H21" i="2"/>
  <c r="H20" i="2"/>
  <c r="H19" i="2"/>
  <c r="H18" i="2"/>
  <c r="H17" i="2"/>
  <c r="H16" i="2"/>
  <c r="H15" i="2"/>
  <c r="H14" i="2"/>
  <c r="H13" i="2"/>
  <c r="H12" i="2"/>
  <c r="G23" i="2"/>
  <c r="G22" i="2"/>
  <c r="G21" i="2"/>
  <c r="G20" i="2"/>
  <c r="G19" i="2"/>
  <c r="G18" i="2"/>
  <c r="G17" i="2"/>
  <c r="G16" i="2"/>
  <c r="G15" i="2"/>
  <c r="G14" i="2"/>
  <c r="G13" i="2"/>
  <c r="G12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K4" i="2"/>
  <c r="AJ4" i="2"/>
  <c r="AI4" i="2"/>
  <c r="AH4" i="2"/>
  <c r="AG4" i="2"/>
  <c r="AF4" i="2"/>
  <c r="AE4" i="2"/>
  <c r="AD4" i="2"/>
  <c r="AC4" i="2"/>
  <c r="AB4" i="2"/>
  <c r="AA4" i="2"/>
  <c r="Z4" i="2"/>
  <c r="AR18" i="2" l="1"/>
  <c r="AS17" i="2"/>
  <c r="AU17" i="2" s="1"/>
  <c r="AS35" i="2"/>
  <c r="AU35" i="2" s="1"/>
  <c r="AR36" i="2"/>
  <c r="AR19" i="2" l="1"/>
  <c r="AS18" i="2"/>
  <c r="AU18" i="2" s="1"/>
  <c r="AS36" i="2"/>
  <c r="AU36" i="2" s="1"/>
  <c r="AR37" i="2"/>
  <c r="AR20" i="2" l="1"/>
  <c r="AS19" i="2"/>
  <c r="AU19" i="2" s="1"/>
  <c r="AS37" i="2"/>
  <c r="AU37" i="2" s="1"/>
  <c r="AR38" i="2"/>
  <c r="AR21" i="2" l="1"/>
  <c r="AS20" i="2"/>
  <c r="AU20" i="2" s="1"/>
  <c r="AS38" i="2"/>
  <c r="AU38" i="2" s="1"/>
  <c r="AR39" i="2"/>
  <c r="AR22" i="2" l="1"/>
  <c r="AS21" i="2"/>
  <c r="AU21" i="2" s="1"/>
  <c r="AS39" i="2"/>
  <c r="AU39" i="2" s="1"/>
  <c r="AR40" i="2"/>
  <c r="AR23" i="2" l="1"/>
  <c r="AS22" i="2"/>
  <c r="AU22" i="2" s="1"/>
  <c r="AS40" i="2"/>
  <c r="AU40" i="2" s="1"/>
  <c r="AR41" i="2"/>
  <c r="AR24" i="2" l="1"/>
  <c r="AS23" i="2"/>
  <c r="AU23" i="2" s="1"/>
  <c r="AS41" i="2"/>
  <c r="AU41" i="2" s="1"/>
  <c r="AR42" i="2"/>
  <c r="AR25" i="2" l="1"/>
  <c r="AS24" i="2"/>
  <c r="AU24" i="2" s="1"/>
  <c r="AS42" i="2"/>
  <c r="AU42" i="2" s="1"/>
  <c r="AR43" i="2"/>
  <c r="AR26" i="2" l="1"/>
  <c r="AS25" i="2"/>
  <c r="AU25" i="2" s="1"/>
  <c r="AS43" i="2"/>
  <c r="AU43" i="2" s="1"/>
  <c r="AR44" i="2"/>
  <c r="AR27" i="2" l="1"/>
  <c r="AS26" i="2"/>
  <c r="AU26" i="2" s="1"/>
  <c r="AS44" i="2"/>
  <c r="AU44" i="2" s="1"/>
  <c r="AR45" i="2"/>
  <c r="AR28" i="2" l="1"/>
  <c r="AS28" i="2" s="1"/>
  <c r="AU28" i="2" s="1"/>
  <c r="AS27" i="2"/>
  <c r="AU27" i="2" s="1"/>
  <c r="AS45" i="2"/>
  <c r="AU45" i="2" s="1"/>
  <c r="AR46" i="2"/>
  <c r="AS46" i="2" s="1"/>
  <c r="AU46" i="2" s="1"/>
</calcChain>
</file>

<file path=xl/sharedStrings.xml><?xml version="1.0" encoding="utf-8"?>
<sst xmlns="http://schemas.openxmlformats.org/spreadsheetml/2006/main" count="32" uniqueCount="23">
  <si>
    <t>Mes</t>
  </si>
  <si>
    <t>Consumo</t>
  </si>
  <si>
    <t>Diferencia 1</t>
  </si>
  <si>
    <t>K</t>
  </si>
  <si>
    <t>Retraso  k</t>
  </si>
  <si>
    <t>Autocorrelación</t>
  </si>
  <si>
    <t>n =</t>
  </si>
  <si>
    <t>PRUEBA DE LJUNG BOX</t>
  </si>
  <si>
    <t>Ha: las asociaciones linelaes de orden K son estadisticamente significativas</t>
  </si>
  <si>
    <t xml:space="preserve"> Ho:  las asociaciones lineales de orden k son ruido blanco esto es son nulas</t>
  </si>
  <si>
    <t>La estadística Q(k) se distribuye Ji cuadrada con K grados de libertad</t>
  </si>
  <si>
    <t>Q(k)</t>
  </si>
  <si>
    <t>Prob. Ji Cuad</t>
  </si>
  <si>
    <r>
      <t>Ʃ ri</t>
    </r>
    <r>
      <rPr>
        <b/>
        <vertAlign val="super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>/(n-i)</t>
    </r>
  </si>
  <si>
    <r>
      <t xml:space="preserve"> ri</t>
    </r>
    <r>
      <rPr>
        <b/>
        <vertAlign val="super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>/(n-i)</t>
    </r>
  </si>
  <si>
    <t>Grados Lib</t>
  </si>
  <si>
    <t>AUTOCORRELACIONES SIMPLES SIN DIFERENCIA</t>
  </si>
  <si>
    <t>EE (rk)</t>
  </si>
  <si>
    <t>V(rk)</t>
  </si>
  <si>
    <t>AUTOCORRELACIONES SIMPLES CON PRIMERA  DIFERENCIA</t>
  </si>
  <si>
    <t>r (k)</t>
  </si>
  <si>
    <t>Lim Inf</t>
  </si>
  <si>
    <t>Lim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</si>
</sst>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0"/>
    <numFmt numFmtId="166" formatCode="0.00000"/>
    <numFmt numFmtId="168" formatCode="0.000"/>
    <numFmt numFmtId="169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169" fontId="3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7" fillId="0" borderId="0" xfId="1"/>
    <xf numFmtId="165" fontId="3" fillId="0" borderId="0" xfId="0" applyNumberFormat="1" applyFont="1"/>
    <xf numFmtId="166" fontId="3" fillId="0" borderId="0" xfId="0" applyNumberFormat="1" applyFont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/>
    </xf>
    <xf numFmtId="168" fontId="3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/>
    <xf numFmtId="168" fontId="3" fillId="2" borderId="0" xfId="0" applyNumberFormat="1" applyFont="1" applyFill="1" applyBorder="1" applyAlignment="1">
      <alignment horizontal="center"/>
    </xf>
  </cellXfs>
  <cellStyles count="2">
    <cellStyle name="Normal" xfId="0" builtinId="0"/>
    <cellStyle name="Normal_Hoja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/>
              <a:t>Autocorrelograma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AUTOCORRELACIONES!$Z$4:$AK$4</c:f>
              <c:numCache>
                <c:formatCode>General</c:formatCode>
                <c:ptCount val="12"/>
                <c:pt idx="0">
                  <c:v>-6.5167029049364888E-2</c:v>
                </c:pt>
                <c:pt idx="1">
                  <c:v>-0.15755790829582503</c:v>
                </c:pt>
                <c:pt idx="2">
                  <c:v>-0.11406645307251199</c:v>
                </c:pt>
                <c:pt idx="3">
                  <c:v>6.1335030259432904E-2</c:v>
                </c:pt>
                <c:pt idx="4">
                  <c:v>-1.7784122578792115E-3</c:v>
                </c:pt>
                <c:pt idx="5">
                  <c:v>-0.50282465870368132</c:v>
                </c:pt>
                <c:pt idx="6">
                  <c:v>-1.7496985966690828E-2</c:v>
                </c:pt>
                <c:pt idx="7">
                  <c:v>4.5644373824401056E-2</c:v>
                </c:pt>
                <c:pt idx="8">
                  <c:v>-9.6222597450801028E-2</c:v>
                </c:pt>
                <c:pt idx="9">
                  <c:v>-0.1186679750498959</c:v>
                </c:pt>
                <c:pt idx="10">
                  <c:v>8.048132009335858E-2</c:v>
                </c:pt>
                <c:pt idx="11">
                  <c:v>0.69549468137063419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53504"/>
        <c:axId val="161655808"/>
      </c:barChart>
      <c:catAx>
        <c:axId val="161653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655808"/>
        <c:crosses val="autoZero"/>
        <c:auto val="1"/>
        <c:lblAlgn val="ctr"/>
        <c:lblOffset val="100"/>
        <c:noMultiLvlLbl val="0"/>
      </c:catAx>
      <c:valAx>
        <c:axId val="161655808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crossAx val="161653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/>
              <a:t>Serie</a:t>
            </a:r>
            <a:r>
              <a:rPr lang="es-MX" sz="1400" baseline="0"/>
              <a:t> Origiinal y Primera Diferencia</a:t>
            </a:r>
            <a:endParaRPr lang="es-MX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AUTOCORRELACIONES!$C$4</c:f>
              <c:strCache>
                <c:ptCount val="1"/>
                <c:pt idx="0">
                  <c:v>Consumo</c:v>
                </c:pt>
              </c:strCache>
            </c:strRef>
          </c:tx>
          <c:marker>
            <c:symbol val="none"/>
          </c:marker>
          <c:cat>
            <c:numRef>
              <c:f>AUTOCORRELACIONES!$B$5:$B$76</c:f>
              <c:numCache>
                <c:formatCode>mmm\-yy</c:formatCode>
                <c:ptCount val="72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  <c:pt idx="60">
                  <c:v>26299</c:v>
                </c:pt>
                <c:pt idx="61">
                  <c:v>26330</c:v>
                </c:pt>
                <c:pt idx="62">
                  <c:v>26359</c:v>
                </c:pt>
                <c:pt idx="63">
                  <c:v>26390</c:v>
                </c:pt>
                <c:pt idx="64">
                  <c:v>26420</c:v>
                </c:pt>
                <c:pt idx="65">
                  <c:v>26451</c:v>
                </c:pt>
                <c:pt idx="66">
                  <c:v>26481</c:v>
                </c:pt>
                <c:pt idx="67">
                  <c:v>26512</c:v>
                </c:pt>
                <c:pt idx="68">
                  <c:v>26543</c:v>
                </c:pt>
                <c:pt idx="69">
                  <c:v>26573</c:v>
                </c:pt>
                <c:pt idx="70">
                  <c:v>26604</c:v>
                </c:pt>
                <c:pt idx="71">
                  <c:v>26634</c:v>
                </c:pt>
              </c:numCache>
            </c:numRef>
          </c:cat>
          <c:val>
            <c:numRef>
              <c:f>AUTOCORRELACIONES!$C$5:$C$76</c:f>
              <c:numCache>
                <c:formatCode>General</c:formatCode>
                <c:ptCount val="72"/>
                <c:pt idx="0">
                  <c:v>146903</c:v>
                </c:pt>
                <c:pt idx="1">
                  <c:v>139873</c:v>
                </c:pt>
                <c:pt idx="2">
                  <c:v>183869</c:v>
                </c:pt>
                <c:pt idx="3">
                  <c:v>167921</c:v>
                </c:pt>
                <c:pt idx="4">
                  <c:v>194825</c:v>
                </c:pt>
                <c:pt idx="5">
                  <c:v>193303</c:v>
                </c:pt>
                <c:pt idx="6">
                  <c:v>240134</c:v>
                </c:pt>
                <c:pt idx="7">
                  <c:v>260763</c:v>
                </c:pt>
                <c:pt idx="8">
                  <c:v>215290</c:v>
                </c:pt>
                <c:pt idx="9">
                  <c:v>191355</c:v>
                </c:pt>
                <c:pt idx="10">
                  <c:v>170063</c:v>
                </c:pt>
                <c:pt idx="11">
                  <c:v>182653</c:v>
                </c:pt>
                <c:pt idx="12">
                  <c:v>175718</c:v>
                </c:pt>
                <c:pt idx="13">
                  <c:v>163652</c:v>
                </c:pt>
                <c:pt idx="14">
                  <c:v>189534</c:v>
                </c:pt>
                <c:pt idx="15">
                  <c:v>214321</c:v>
                </c:pt>
                <c:pt idx="16">
                  <c:v>211154</c:v>
                </c:pt>
                <c:pt idx="17">
                  <c:v>218817</c:v>
                </c:pt>
                <c:pt idx="18">
                  <c:v>278578</c:v>
                </c:pt>
                <c:pt idx="19">
                  <c:v>301306</c:v>
                </c:pt>
                <c:pt idx="20">
                  <c:v>238335</c:v>
                </c:pt>
                <c:pt idx="21">
                  <c:v>230652</c:v>
                </c:pt>
                <c:pt idx="22">
                  <c:v>200573</c:v>
                </c:pt>
                <c:pt idx="23">
                  <c:v>211132</c:v>
                </c:pt>
                <c:pt idx="24">
                  <c:v>200130</c:v>
                </c:pt>
                <c:pt idx="25">
                  <c:v>185544</c:v>
                </c:pt>
                <c:pt idx="26">
                  <c:v>221752</c:v>
                </c:pt>
                <c:pt idx="27">
                  <c:v>243389</c:v>
                </c:pt>
                <c:pt idx="28">
                  <c:v>249141</c:v>
                </c:pt>
                <c:pt idx="29">
                  <c:v>252416</c:v>
                </c:pt>
                <c:pt idx="30">
                  <c:v>326076</c:v>
                </c:pt>
                <c:pt idx="31">
                  <c:v>346874</c:v>
                </c:pt>
                <c:pt idx="32">
                  <c:v>282806</c:v>
                </c:pt>
                <c:pt idx="33">
                  <c:v>263077</c:v>
                </c:pt>
                <c:pt idx="34">
                  <c:v>222498</c:v>
                </c:pt>
                <c:pt idx="35">
                  <c:v>256398</c:v>
                </c:pt>
                <c:pt idx="36">
                  <c:v>232330</c:v>
                </c:pt>
                <c:pt idx="37">
                  <c:v>221666</c:v>
                </c:pt>
                <c:pt idx="38">
                  <c:v>273213</c:v>
                </c:pt>
                <c:pt idx="39">
                  <c:v>272140</c:v>
                </c:pt>
                <c:pt idx="40">
                  <c:v>282249</c:v>
                </c:pt>
                <c:pt idx="41">
                  <c:v>289926</c:v>
                </c:pt>
                <c:pt idx="42">
                  <c:v>280216</c:v>
                </c:pt>
                <c:pt idx="43">
                  <c:v>404168</c:v>
                </c:pt>
                <c:pt idx="44">
                  <c:v>325568</c:v>
                </c:pt>
                <c:pt idx="45">
                  <c:v>304455</c:v>
                </c:pt>
                <c:pt idx="46">
                  <c:v>262211</c:v>
                </c:pt>
                <c:pt idx="47">
                  <c:v>290018</c:v>
                </c:pt>
                <c:pt idx="48">
                  <c:v>250635</c:v>
                </c:pt>
                <c:pt idx="49">
                  <c:v>243467</c:v>
                </c:pt>
                <c:pt idx="50">
                  <c:v>305263</c:v>
                </c:pt>
                <c:pt idx="51">
                  <c:v>321881</c:v>
                </c:pt>
                <c:pt idx="52">
                  <c:v>304972</c:v>
                </c:pt>
                <c:pt idx="53">
                  <c:v>334733</c:v>
                </c:pt>
                <c:pt idx="54">
                  <c:v>415003</c:v>
                </c:pt>
                <c:pt idx="55">
                  <c:v>432413</c:v>
                </c:pt>
                <c:pt idx="56">
                  <c:v>357936</c:v>
                </c:pt>
                <c:pt idx="57">
                  <c:v>333816</c:v>
                </c:pt>
                <c:pt idx="58">
                  <c:v>301844</c:v>
                </c:pt>
                <c:pt idx="59">
                  <c:v>296933</c:v>
                </c:pt>
                <c:pt idx="60">
                  <c:v>291859</c:v>
                </c:pt>
                <c:pt idx="61">
                  <c:v>292817</c:v>
                </c:pt>
                <c:pt idx="62">
                  <c:v>343781</c:v>
                </c:pt>
                <c:pt idx="63">
                  <c:v>352600</c:v>
                </c:pt>
                <c:pt idx="64">
                  <c:v>377174</c:v>
                </c:pt>
                <c:pt idx="65">
                  <c:v>331881</c:v>
                </c:pt>
                <c:pt idx="66">
                  <c:v>469641</c:v>
                </c:pt>
                <c:pt idx="67">
                  <c:v>499964</c:v>
                </c:pt>
                <c:pt idx="68">
                  <c:v>406856</c:v>
                </c:pt>
                <c:pt idx="69">
                  <c:v>378358</c:v>
                </c:pt>
                <c:pt idx="70">
                  <c:v>339064</c:v>
                </c:pt>
                <c:pt idx="71">
                  <c:v>377896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AUTOCORRELACIONES!$D$4</c:f>
              <c:strCache>
                <c:ptCount val="1"/>
                <c:pt idx="0">
                  <c:v>Diferencia 1</c:v>
                </c:pt>
              </c:strCache>
            </c:strRef>
          </c:tx>
          <c:marker>
            <c:symbol val="none"/>
          </c:marker>
          <c:cat>
            <c:numRef>
              <c:f>AUTOCORRELACIONES!$B$5:$B$76</c:f>
              <c:numCache>
                <c:formatCode>mmm\-yy</c:formatCode>
                <c:ptCount val="72"/>
                <c:pt idx="0">
                  <c:v>24473</c:v>
                </c:pt>
                <c:pt idx="1">
                  <c:v>24504</c:v>
                </c:pt>
                <c:pt idx="2">
                  <c:v>24532</c:v>
                </c:pt>
                <c:pt idx="3">
                  <c:v>24563</c:v>
                </c:pt>
                <c:pt idx="4">
                  <c:v>24593</c:v>
                </c:pt>
                <c:pt idx="5">
                  <c:v>24624</c:v>
                </c:pt>
                <c:pt idx="6">
                  <c:v>24654</c:v>
                </c:pt>
                <c:pt idx="7">
                  <c:v>24685</c:v>
                </c:pt>
                <c:pt idx="8">
                  <c:v>24716</c:v>
                </c:pt>
                <c:pt idx="9">
                  <c:v>24746</c:v>
                </c:pt>
                <c:pt idx="10">
                  <c:v>24777</c:v>
                </c:pt>
                <c:pt idx="11">
                  <c:v>24807</c:v>
                </c:pt>
                <c:pt idx="12">
                  <c:v>24838</c:v>
                </c:pt>
                <c:pt idx="13">
                  <c:v>24869</c:v>
                </c:pt>
                <c:pt idx="14">
                  <c:v>24898</c:v>
                </c:pt>
                <c:pt idx="15">
                  <c:v>24929</c:v>
                </c:pt>
                <c:pt idx="16">
                  <c:v>24959</c:v>
                </c:pt>
                <c:pt idx="17">
                  <c:v>24990</c:v>
                </c:pt>
                <c:pt idx="18">
                  <c:v>25020</c:v>
                </c:pt>
                <c:pt idx="19">
                  <c:v>25051</c:v>
                </c:pt>
                <c:pt idx="20">
                  <c:v>25082</c:v>
                </c:pt>
                <c:pt idx="21">
                  <c:v>25112</c:v>
                </c:pt>
                <c:pt idx="22">
                  <c:v>25143</c:v>
                </c:pt>
                <c:pt idx="23">
                  <c:v>25173</c:v>
                </c:pt>
                <c:pt idx="24">
                  <c:v>25204</c:v>
                </c:pt>
                <c:pt idx="25">
                  <c:v>25235</c:v>
                </c:pt>
                <c:pt idx="26">
                  <c:v>25263</c:v>
                </c:pt>
                <c:pt idx="27">
                  <c:v>25294</c:v>
                </c:pt>
                <c:pt idx="28">
                  <c:v>25324</c:v>
                </c:pt>
                <c:pt idx="29">
                  <c:v>25355</c:v>
                </c:pt>
                <c:pt idx="30">
                  <c:v>25385</c:v>
                </c:pt>
                <c:pt idx="31">
                  <c:v>25416</c:v>
                </c:pt>
                <c:pt idx="32">
                  <c:v>25447</c:v>
                </c:pt>
                <c:pt idx="33">
                  <c:v>25477</c:v>
                </c:pt>
                <c:pt idx="34">
                  <c:v>25508</c:v>
                </c:pt>
                <c:pt idx="35">
                  <c:v>25538</c:v>
                </c:pt>
                <c:pt idx="36">
                  <c:v>25569</c:v>
                </c:pt>
                <c:pt idx="37">
                  <c:v>25600</c:v>
                </c:pt>
                <c:pt idx="38">
                  <c:v>25628</c:v>
                </c:pt>
                <c:pt idx="39">
                  <c:v>25659</c:v>
                </c:pt>
                <c:pt idx="40">
                  <c:v>25689</c:v>
                </c:pt>
                <c:pt idx="41">
                  <c:v>25720</c:v>
                </c:pt>
                <c:pt idx="42">
                  <c:v>25750</c:v>
                </c:pt>
                <c:pt idx="43">
                  <c:v>25781</c:v>
                </c:pt>
                <c:pt idx="44">
                  <c:v>25812</c:v>
                </c:pt>
                <c:pt idx="45">
                  <c:v>25842</c:v>
                </c:pt>
                <c:pt idx="46">
                  <c:v>25873</c:v>
                </c:pt>
                <c:pt idx="47">
                  <c:v>25903</c:v>
                </c:pt>
                <c:pt idx="48">
                  <c:v>25934</c:v>
                </c:pt>
                <c:pt idx="49">
                  <c:v>25965</c:v>
                </c:pt>
                <c:pt idx="50">
                  <c:v>25993</c:v>
                </c:pt>
                <c:pt idx="51">
                  <c:v>26024</c:v>
                </c:pt>
                <c:pt idx="52">
                  <c:v>26054</c:v>
                </c:pt>
                <c:pt idx="53">
                  <c:v>26085</c:v>
                </c:pt>
                <c:pt idx="54">
                  <c:v>26115</c:v>
                </c:pt>
                <c:pt idx="55">
                  <c:v>26146</c:v>
                </c:pt>
                <c:pt idx="56">
                  <c:v>26177</c:v>
                </c:pt>
                <c:pt idx="57">
                  <c:v>26207</c:v>
                </c:pt>
                <c:pt idx="58">
                  <c:v>26238</c:v>
                </c:pt>
                <c:pt idx="59">
                  <c:v>26268</c:v>
                </c:pt>
                <c:pt idx="60">
                  <c:v>26299</c:v>
                </c:pt>
                <c:pt idx="61">
                  <c:v>26330</c:v>
                </c:pt>
                <c:pt idx="62">
                  <c:v>26359</c:v>
                </c:pt>
                <c:pt idx="63">
                  <c:v>26390</c:v>
                </c:pt>
                <c:pt idx="64">
                  <c:v>26420</c:v>
                </c:pt>
                <c:pt idx="65">
                  <c:v>26451</c:v>
                </c:pt>
                <c:pt idx="66">
                  <c:v>26481</c:v>
                </c:pt>
                <c:pt idx="67">
                  <c:v>26512</c:v>
                </c:pt>
                <c:pt idx="68">
                  <c:v>26543</c:v>
                </c:pt>
                <c:pt idx="69">
                  <c:v>26573</c:v>
                </c:pt>
                <c:pt idx="70">
                  <c:v>26604</c:v>
                </c:pt>
                <c:pt idx="71">
                  <c:v>26634</c:v>
                </c:pt>
              </c:numCache>
            </c:numRef>
          </c:cat>
          <c:val>
            <c:numRef>
              <c:f>AUTOCORRELACIONES!$D$5:$D$76</c:f>
              <c:numCache>
                <c:formatCode>General</c:formatCode>
                <c:ptCount val="72"/>
                <c:pt idx="1">
                  <c:v>-7030</c:v>
                </c:pt>
                <c:pt idx="2">
                  <c:v>43996</c:v>
                </c:pt>
                <c:pt idx="3">
                  <c:v>-15948</c:v>
                </c:pt>
                <c:pt idx="4">
                  <c:v>26904</c:v>
                </c:pt>
                <c:pt idx="5">
                  <c:v>-1522</c:v>
                </c:pt>
                <c:pt idx="6">
                  <c:v>46831</c:v>
                </c:pt>
                <c:pt idx="7">
                  <c:v>20629</c:v>
                </c:pt>
                <c:pt idx="8">
                  <c:v>-45473</c:v>
                </c:pt>
                <c:pt idx="9">
                  <c:v>-23935</c:v>
                </c:pt>
                <c:pt idx="10">
                  <c:v>-21292</c:v>
                </c:pt>
                <c:pt idx="11">
                  <c:v>12590</c:v>
                </c:pt>
                <c:pt idx="12">
                  <c:v>-6935</c:v>
                </c:pt>
                <c:pt idx="13">
                  <c:v>-12066</c:v>
                </c:pt>
                <c:pt idx="14">
                  <c:v>25882</c:v>
                </c:pt>
                <c:pt idx="15">
                  <c:v>24787</c:v>
                </c:pt>
                <c:pt idx="16">
                  <c:v>-3167</c:v>
                </c:pt>
                <c:pt idx="17">
                  <c:v>7663</c:v>
                </c:pt>
                <c:pt idx="18">
                  <c:v>59761</c:v>
                </c:pt>
                <c:pt idx="19">
                  <c:v>22728</c:v>
                </c:pt>
                <c:pt idx="20">
                  <c:v>-62971</c:v>
                </c:pt>
                <c:pt idx="21">
                  <c:v>-7683</c:v>
                </c:pt>
                <c:pt idx="22">
                  <c:v>-30079</c:v>
                </c:pt>
                <c:pt idx="23">
                  <c:v>10559</c:v>
                </c:pt>
                <c:pt idx="24">
                  <c:v>-11002</c:v>
                </c:pt>
                <c:pt idx="25">
                  <c:v>-14586</c:v>
                </c:pt>
                <c:pt idx="26">
                  <c:v>36208</c:v>
                </c:pt>
                <c:pt idx="27">
                  <c:v>21637</c:v>
                </c:pt>
                <c:pt idx="28">
                  <c:v>5752</c:v>
                </c:pt>
                <c:pt idx="29">
                  <c:v>3275</c:v>
                </c:pt>
                <c:pt idx="30">
                  <c:v>73660</c:v>
                </c:pt>
                <c:pt idx="31">
                  <c:v>20798</c:v>
                </c:pt>
                <c:pt idx="32">
                  <c:v>-64068</c:v>
                </c:pt>
                <c:pt idx="33">
                  <c:v>-19729</c:v>
                </c:pt>
                <c:pt idx="34">
                  <c:v>-40579</c:v>
                </c:pt>
                <c:pt idx="35">
                  <c:v>33900</c:v>
                </c:pt>
                <c:pt idx="36">
                  <c:v>-24068</c:v>
                </c:pt>
                <c:pt idx="37">
                  <c:v>-10664</c:v>
                </c:pt>
                <c:pt idx="38">
                  <c:v>51547</c:v>
                </c:pt>
                <c:pt idx="39">
                  <c:v>-1073</c:v>
                </c:pt>
                <c:pt idx="40">
                  <c:v>10109</c:v>
                </c:pt>
                <c:pt idx="41">
                  <c:v>7677</c:v>
                </c:pt>
                <c:pt idx="42">
                  <c:v>-9710</c:v>
                </c:pt>
                <c:pt idx="43">
                  <c:v>123952</c:v>
                </c:pt>
                <c:pt idx="44">
                  <c:v>-78600</c:v>
                </c:pt>
                <c:pt idx="45">
                  <c:v>-21113</c:v>
                </c:pt>
                <c:pt idx="46">
                  <c:v>-42244</c:v>
                </c:pt>
                <c:pt idx="47">
                  <c:v>27807</c:v>
                </c:pt>
                <c:pt idx="48">
                  <c:v>-39383</c:v>
                </c:pt>
                <c:pt idx="49">
                  <c:v>-7168</c:v>
                </c:pt>
                <c:pt idx="50">
                  <c:v>61796</c:v>
                </c:pt>
                <c:pt idx="51">
                  <c:v>16618</c:v>
                </c:pt>
                <c:pt idx="52">
                  <c:v>-16909</c:v>
                </c:pt>
                <c:pt idx="53">
                  <c:v>29761</c:v>
                </c:pt>
                <c:pt idx="54">
                  <c:v>80270</c:v>
                </c:pt>
                <c:pt idx="55">
                  <c:v>17410</c:v>
                </c:pt>
                <c:pt idx="56">
                  <c:v>-74477</c:v>
                </c:pt>
                <c:pt idx="57">
                  <c:v>-24120</c:v>
                </c:pt>
                <c:pt idx="58">
                  <c:v>-31972</c:v>
                </c:pt>
                <c:pt idx="59">
                  <c:v>-4911</c:v>
                </c:pt>
                <c:pt idx="60">
                  <c:v>-5074</c:v>
                </c:pt>
                <c:pt idx="61">
                  <c:v>958</c:v>
                </c:pt>
                <c:pt idx="62">
                  <c:v>50964</c:v>
                </c:pt>
                <c:pt idx="63">
                  <c:v>8819</c:v>
                </c:pt>
                <c:pt idx="64">
                  <c:v>24574</c:v>
                </c:pt>
                <c:pt idx="65">
                  <c:v>-45293</c:v>
                </c:pt>
                <c:pt idx="66">
                  <c:v>137760</c:v>
                </c:pt>
                <c:pt idx="67">
                  <c:v>30323</c:v>
                </c:pt>
                <c:pt idx="68">
                  <c:v>-93108</c:v>
                </c:pt>
                <c:pt idx="69">
                  <c:v>-28498</c:v>
                </c:pt>
                <c:pt idx="70">
                  <c:v>-39294</c:v>
                </c:pt>
                <c:pt idx="71">
                  <c:v>38832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3168"/>
        <c:axId val="42585472"/>
      </c:lineChart>
      <c:dateAx>
        <c:axId val="42583168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42585472"/>
        <c:crosses val="autoZero"/>
        <c:auto val="1"/>
        <c:lblOffset val="100"/>
        <c:baseTimeUnit val="months"/>
      </c:dateAx>
      <c:valAx>
        <c:axId val="42585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4258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733425</xdr:colOff>
          <xdr:row>6</xdr:row>
          <xdr:rowOff>107916</xdr:rowOff>
        </xdr:from>
        <xdr:to>
          <xdr:col>16</xdr:col>
          <xdr:colOff>295275</xdr:colOff>
          <xdr:row>9</xdr:row>
          <xdr:rowOff>133350</xdr:rowOff>
        </xdr:to>
        <xdr:sp macro="" textlink="">
          <xdr:nvSpPr>
            <xdr:cNvPr id="2049" name="Object 6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704851</xdr:colOff>
          <xdr:row>10</xdr:row>
          <xdr:rowOff>191485</xdr:rowOff>
        </xdr:from>
        <xdr:to>
          <xdr:col>17</xdr:col>
          <xdr:colOff>742951</xdr:colOff>
          <xdr:row>13</xdr:row>
          <xdr:rowOff>171450</xdr:rowOff>
        </xdr:to>
        <xdr:sp macro="" textlink="">
          <xdr:nvSpPr>
            <xdr:cNvPr id="2050" name="Object 8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14</xdr:row>
          <xdr:rowOff>85725</xdr:rowOff>
        </xdr:from>
        <xdr:to>
          <xdr:col>18</xdr:col>
          <xdr:colOff>310982</xdr:colOff>
          <xdr:row>20</xdr:row>
          <xdr:rowOff>28575</xdr:rowOff>
        </xdr:to>
        <xdr:sp macro="" textlink="">
          <xdr:nvSpPr>
            <xdr:cNvPr id="2051" name="Object 10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13</xdr:row>
          <xdr:rowOff>11042</xdr:rowOff>
        </xdr:from>
        <xdr:to>
          <xdr:col>14</xdr:col>
          <xdr:colOff>352425</xdr:colOff>
          <xdr:row>18</xdr:row>
          <xdr:rowOff>19049</xdr:rowOff>
        </xdr:to>
        <xdr:sp macro="" textlink="">
          <xdr:nvSpPr>
            <xdr:cNvPr id="2052" name="3 Objeto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76200</xdr:colOff>
          <xdr:row>7</xdr:row>
          <xdr:rowOff>47913</xdr:rowOff>
        </xdr:from>
        <xdr:to>
          <xdr:col>14</xdr:col>
          <xdr:colOff>276225</xdr:colOff>
          <xdr:row>12</xdr:row>
          <xdr:rowOff>19050</xdr:rowOff>
        </xdr:to>
        <xdr:sp macro="" textlink="">
          <xdr:nvSpPr>
            <xdr:cNvPr id="2053" name="2 Objeto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0</xdr:row>
          <xdr:rowOff>152400</xdr:rowOff>
        </xdr:from>
        <xdr:to>
          <xdr:col>4</xdr:col>
          <xdr:colOff>628650</xdr:colOff>
          <xdr:row>2</xdr:row>
          <xdr:rowOff>123825</xdr:rowOff>
        </xdr:to>
        <xdr:sp macro="" textlink="">
          <xdr:nvSpPr>
            <xdr:cNvPr id="2054" name="Object 1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419100</xdr:colOff>
          <xdr:row>9</xdr:row>
          <xdr:rowOff>66926</xdr:rowOff>
        </xdr:from>
        <xdr:to>
          <xdr:col>47</xdr:col>
          <xdr:colOff>276225</xdr:colOff>
          <xdr:row>14</xdr:row>
          <xdr:rowOff>38099</xdr:rowOff>
        </xdr:to>
        <xdr:sp macro="" textlink="">
          <xdr:nvSpPr>
            <xdr:cNvPr id="2055" name="4 Objeto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17</xdr:col>
      <xdr:colOff>269875</xdr:colOff>
      <xdr:row>21</xdr:row>
      <xdr:rowOff>9523</xdr:rowOff>
    </xdr:from>
    <xdr:to>
      <xdr:col>23</xdr:col>
      <xdr:colOff>269875</xdr:colOff>
      <xdr:row>35</xdr:row>
      <xdr:rowOff>63499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21</xdr:row>
      <xdr:rowOff>28574</xdr:rowOff>
    </xdr:from>
    <xdr:to>
      <xdr:col>17</xdr:col>
      <xdr:colOff>152400</xdr:colOff>
      <xdr:row>35</xdr:row>
      <xdr:rowOff>57149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X88"/>
  <sheetViews>
    <sheetView tabSelected="1" zoomScaleNormal="100" workbookViewId="0">
      <selection activeCell="K28" sqref="K28"/>
    </sheetView>
  </sheetViews>
  <sheetFormatPr baseColWidth="10" defaultRowHeight="15" x14ac:dyDescent="0.25"/>
  <cols>
    <col min="7" max="7" width="11.85546875" bestFit="1" customWidth="1"/>
    <col min="26" max="37" width="9.7109375" customWidth="1"/>
    <col min="42" max="42" width="16.28515625" customWidth="1"/>
    <col min="43" max="44" width="13" customWidth="1"/>
    <col min="45" max="45" width="13" bestFit="1" customWidth="1"/>
  </cols>
  <sheetData>
    <row r="3" spans="1:50" x14ac:dyDescent="0.25">
      <c r="Z3">
        <v>1</v>
      </c>
      <c r="AA3">
        <v>2</v>
      </c>
      <c r="AB3">
        <v>3</v>
      </c>
      <c r="AC3">
        <v>4</v>
      </c>
      <c r="AD3">
        <v>5</v>
      </c>
      <c r="AE3">
        <v>6</v>
      </c>
      <c r="AF3">
        <v>7</v>
      </c>
      <c r="AG3">
        <v>8</v>
      </c>
      <c r="AH3">
        <v>9</v>
      </c>
      <c r="AI3">
        <v>10</v>
      </c>
      <c r="AJ3">
        <v>11</v>
      </c>
      <c r="AK3">
        <v>12</v>
      </c>
    </row>
    <row r="4" spans="1:50" x14ac:dyDescent="0.25">
      <c r="B4" s="1" t="s">
        <v>0</v>
      </c>
      <c r="C4" s="2" t="s">
        <v>1</v>
      </c>
      <c r="D4" t="s">
        <v>2</v>
      </c>
      <c r="Z4" s="7">
        <f>CORREL($Y$5:$Y$88,Z5:Z88)</f>
        <v>-6.5167029049364888E-2</v>
      </c>
      <c r="AA4" s="7">
        <f>CORREL($Y$5:$Y$88,AA5:AA88)</f>
        <v>-0.15755790829582503</v>
      </c>
      <c r="AB4" s="7">
        <f t="shared" ref="AB4:AK4" si="0">CORREL($Y$5:$Y$88,AB5:AB88)</f>
        <v>-0.11406645307251199</v>
      </c>
      <c r="AC4" s="7">
        <f t="shared" si="0"/>
        <v>6.1335030259432904E-2</v>
      </c>
      <c r="AD4" s="7">
        <f t="shared" si="0"/>
        <v>-1.7784122578792115E-3</v>
      </c>
      <c r="AE4" s="7">
        <f t="shared" si="0"/>
        <v>-0.50282465870368132</v>
      </c>
      <c r="AF4" s="7">
        <f t="shared" si="0"/>
        <v>-1.7496985966690828E-2</v>
      </c>
      <c r="AG4" s="7">
        <f t="shared" si="0"/>
        <v>4.5644373824401056E-2</v>
      </c>
      <c r="AH4" s="7">
        <f t="shared" si="0"/>
        <v>-9.6222597450801028E-2</v>
      </c>
      <c r="AI4" s="7">
        <f t="shared" si="0"/>
        <v>-0.1186679750498959</v>
      </c>
      <c r="AJ4" s="7">
        <f t="shared" si="0"/>
        <v>8.048132009335858E-2</v>
      </c>
      <c r="AK4" s="7">
        <f t="shared" si="0"/>
        <v>0.69549468137063419</v>
      </c>
    </row>
    <row r="5" spans="1:50" x14ac:dyDescent="0.25">
      <c r="A5">
        <v>1</v>
      </c>
      <c r="B5" s="3">
        <v>24473</v>
      </c>
      <c r="C5">
        <v>146903</v>
      </c>
      <c r="X5" s="3">
        <v>24473</v>
      </c>
    </row>
    <row r="6" spans="1:50" ht="18.75" x14ac:dyDescent="0.3">
      <c r="A6">
        <v>2</v>
      </c>
      <c r="B6" s="3">
        <v>24504</v>
      </c>
      <c r="C6">
        <v>139873</v>
      </c>
      <c r="D6">
        <f>C6-C5</f>
        <v>-7030</v>
      </c>
      <c r="X6" s="3">
        <v>24504</v>
      </c>
      <c r="Y6">
        <v>-7030</v>
      </c>
      <c r="AO6" s="9" t="s">
        <v>7</v>
      </c>
      <c r="AP6" s="9"/>
      <c r="AQ6" s="9"/>
      <c r="AR6" s="9"/>
      <c r="AS6" s="9"/>
      <c r="AT6" s="9"/>
      <c r="AU6" s="9"/>
    </row>
    <row r="7" spans="1:50" ht="18.75" x14ac:dyDescent="0.3">
      <c r="A7">
        <v>3</v>
      </c>
      <c r="B7" s="3">
        <v>24532</v>
      </c>
      <c r="C7">
        <v>183869</v>
      </c>
      <c r="D7">
        <f t="shared" ref="D7:D70" si="1">C7-C6</f>
        <v>43996</v>
      </c>
      <c r="X7" s="3">
        <v>24532</v>
      </c>
      <c r="Y7">
        <v>43996</v>
      </c>
      <c r="Z7">
        <v>-7030</v>
      </c>
      <c r="AO7" s="9" t="s">
        <v>9</v>
      </c>
    </row>
    <row r="8" spans="1:50" ht="19.5" thickBot="1" x14ac:dyDescent="0.35">
      <c r="A8">
        <v>4</v>
      </c>
      <c r="B8" s="3">
        <v>24563</v>
      </c>
      <c r="C8">
        <v>167921</v>
      </c>
      <c r="D8">
        <f t="shared" si="1"/>
        <v>-15948</v>
      </c>
      <c r="X8" s="3">
        <v>24563</v>
      </c>
      <c r="Y8">
        <v>-15948</v>
      </c>
      <c r="Z8">
        <v>43996</v>
      </c>
      <c r="AA8">
        <v>-7030</v>
      </c>
      <c r="AO8" s="9" t="s">
        <v>8</v>
      </c>
    </row>
    <row r="9" spans="1:50" ht="19.5" thickBot="1" x14ac:dyDescent="0.35">
      <c r="A9">
        <v>5</v>
      </c>
      <c r="B9" s="3">
        <v>24593</v>
      </c>
      <c r="C9">
        <v>194825</v>
      </c>
      <c r="D9">
        <f t="shared" si="1"/>
        <v>26904</v>
      </c>
      <c r="F9" s="5" t="s">
        <v>6</v>
      </c>
      <c r="G9" s="17">
        <v>72</v>
      </c>
      <c r="H9" s="18"/>
      <c r="X9" s="3">
        <v>24593</v>
      </c>
      <c r="Y9">
        <v>26904</v>
      </c>
      <c r="Z9">
        <v>-15948</v>
      </c>
      <c r="AA9">
        <v>43996</v>
      </c>
      <c r="AB9">
        <v>-7030</v>
      </c>
      <c r="AO9" s="9" t="s">
        <v>10</v>
      </c>
    </row>
    <row r="10" spans="1:50" x14ac:dyDescent="0.25">
      <c r="A10">
        <v>6</v>
      </c>
      <c r="B10" s="3">
        <v>24624</v>
      </c>
      <c r="C10">
        <v>193303</v>
      </c>
      <c r="D10">
        <f t="shared" si="1"/>
        <v>-1522</v>
      </c>
      <c r="F10" s="4"/>
      <c r="G10" s="4"/>
      <c r="X10" s="3">
        <v>24624</v>
      </c>
      <c r="Y10">
        <v>-1522</v>
      </c>
      <c r="Z10">
        <v>26904</v>
      </c>
      <c r="AA10">
        <v>-15948</v>
      </c>
      <c r="AB10">
        <v>43996</v>
      </c>
      <c r="AC10">
        <v>-7030</v>
      </c>
    </row>
    <row r="11" spans="1:50" ht="15.75" x14ac:dyDescent="0.25">
      <c r="A11">
        <v>7</v>
      </c>
      <c r="B11" s="3">
        <v>24654</v>
      </c>
      <c r="C11">
        <v>240134</v>
      </c>
      <c r="D11">
        <f t="shared" si="1"/>
        <v>46831</v>
      </c>
      <c r="F11" s="6" t="s">
        <v>3</v>
      </c>
      <c r="G11" s="19" t="s">
        <v>18</v>
      </c>
      <c r="H11" s="19" t="s">
        <v>17</v>
      </c>
      <c r="I11" s="19" t="s">
        <v>20</v>
      </c>
      <c r="J11" s="23" t="s">
        <v>21</v>
      </c>
      <c r="K11" s="23" t="s">
        <v>22</v>
      </c>
      <c r="X11" s="3">
        <v>24654</v>
      </c>
      <c r="Y11">
        <v>46831</v>
      </c>
      <c r="Z11">
        <v>-1522</v>
      </c>
      <c r="AA11">
        <v>26904</v>
      </c>
      <c r="AB11">
        <v>-15948</v>
      </c>
      <c r="AC11">
        <v>43996</v>
      </c>
      <c r="AD11">
        <v>-7030</v>
      </c>
    </row>
    <row r="12" spans="1:50" ht="15.75" x14ac:dyDescent="0.25">
      <c r="A12">
        <v>8</v>
      </c>
      <c r="B12" s="3">
        <v>24685</v>
      </c>
      <c r="C12">
        <v>260763</v>
      </c>
      <c r="D12">
        <f t="shared" si="1"/>
        <v>20629</v>
      </c>
      <c r="F12" s="8">
        <v>1</v>
      </c>
      <c r="G12" s="21">
        <f>1/$G$9*($G$9-F12)/($G$9+2)</f>
        <v>1.3325825825825826E-2</v>
      </c>
      <c r="H12" s="20">
        <f>SQRT(G12)</f>
        <v>0.11543754079945495</v>
      </c>
      <c r="I12" s="22">
        <v>0.8548433678479963</v>
      </c>
      <c r="J12" s="22">
        <f>IF(ABS(I12-1.96*H12)&gt;1,1,I12-1.96*H12)</f>
        <v>0.62858578788106456</v>
      </c>
      <c r="K12" s="22">
        <v>1</v>
      </c>
      <c r="X12" s="3">
        <v>24685</v>
      </c>
      <c r="Y12">
        <v>20629</v>
      </c>
      <c r="Z12">
        <v>46831</v>
      </c>
      <c r="AA12">
        <v>-1522</v>
      </c>
      <c r="AB12">
        <v>26904</v>
      </c>
      <c r="AC12">
        <v>-15948</v>
      </c>
      <c r="AD12">
        <v>43996</v>
      </c>
      <c r="AE12">
        <v>-7030</v>
      </c>
    </row>
    <row r="13" spans="1:50" ht="15.75" customHeight="1" x14ac:dyDescent="0.25">
      <c r="A13">
        <v>9</v>
      </c>
      <c r="B13" s="3">
        <v>24716</v>
      </c>
      <c r="C13">
        <v>215290</v>
      </c>
      <c r="D13">
        <f t="shared" si="1"/>
        <v>-45473</v>
      </c>
      <c r="F13" s="8">
        <v>2</v>
      </c>
      <c r="G13" s="21">
        <f t="shared" ref="G13:G23" si="2">1/$G$9*($G$9-F13)/($G$9+2)</f>
        <v>1.3138138138138139E-2</v>
      </c>
      <c r="H13" s="20">
        <f t="shared" ref="H13:H23" si="3">SQRT(G13)</f>
        <v>0.11462171756756281</v>
      </c>
      <c r="I13" s="22">
        <v>0.72257787890652203</v>
      </c>
      <c r="J13" s="22">
        <f t="shared" ref="J13:J23" si="4">IF(ABS(I13-1.96*H13)&gt;1,1,I13-1.96*H13)</f>
        <v>0.49791931247409893</v>
      </c>
      <c r="K13" s="22">
        <f>I13+1.96*H13</f>
        <v>0.94723644533894513</v>
      </c>
      <c r="X13" s="3">
        <v>24716</v>
      </c>
      <c r="Y13">
        <v>-45473</v>
      </c>
      <c r="Z13">
        <v>20629</v>
      </c>
      <c r="AA13">
        <v>46831</v>
      </c>
      <c r="AB13">
        <v>-1522</v>
      </c>
      <c r="AC13">
        <v>26904</v>
      </c>
      <c r="AD13">
        <v>-15948</v>
      </c>
      <c r="AE13">
        <v>43996</v>
      </c>
      <c r="AF13">
        <v>-7030</v>
      </c>
      <c r="AX13" s="14"/>
    </row>
    <row r="14" spans="1:50" ht="15.75" x14ac:dyDescent="0.25">
      <c r="A14">
        <v>10</v>
      </c>
      <c r="B14" s="3">
        <v>24746</v>
      </c>
      <c r="C14">
        <v>191355</v>
      </c>
      <c r="D14">
        <f t="shared" si="1"/>
        <v>-23935</v>
      </c>
      <c r="F14" s="8">
        <v>3</v>
      </c>
      <c r="G14" s="21">
        <f t="shared" si="2"/>
        <v>1.295045045045045E-2</v>
      </c>
      <c r="H14" s="20">
        <f t="shared" si="3"/>
        <v>0.11380004591585387</v>
      </c>
      <c r="I14" s="22">
        <v>0.6305211015506802</v>
      </c>
      <c r="J14" s="22">
        <f t="shared" si="4"/>
        <v>0.40747301155560661</v>
      </c>
      <c r="K14" s="22">
        <f t="shared" ref="K14:K23" si="5">I14+1.96*H14</f>
        <v>0.85356919154575372</v>
      </c>
      <c r="X14" s="3">
        <v>24746</v>
      </c>
      <c r="Y14">
        <v>-23935</v>
      </c>
      <c r="Z14">
        <v>-45473</v>
      </c>
      <c r="AA14">
        <v>20629</v>
      </c>
      <c r="AB14">
        <v>46831</v>
      </c>
      <c r="AC14">
        <v>-1522</v>
      </c>
      <c r="AD14">
        <v>26904</v>
      </c>
      <c r="AE14">
        <v>-15948</v>
      </c>
      <c r="AF14">
        <v>43996</v>
      </c>
      <c r="AG14">
        <v>-7030</v>
      </c>
      <c r="AO14" s="8" t="s">
        <v>16</v>
      </c>
      <c r="AX14" s="14"/>
    </row>
    <row r="15" spans="1:50" ht="18.75" customHeight="1" x14ac:dyDescent="0.3">
      <c r="A15">
        <v>11</v>
      </c>
      <c r="B15" s="3">
        <v>24777</v>
      </c>
      <c r="C15">
        <v>170063</v>
      </c>
      <c r="D15">
        <f t="shared" si="1"/>
        <v>-21292</v>
      </c>
      <c r="F15" s="8">
        <v>4</v>
      </c>
      <c r="G15" s="21">
        <f t="shared" si="2"/>
        <v>1.2762762762762763E-2</v>
      </c>
      <c r="H15" s="20">
        <f t="shared" si="3"/>
        <v>0.11297239823409416</v>
      </c>
      <c r="I15" s="22">
        <v>0.56301177566724903</v>
      </c>
      <c r="J15" s="22">
        <f t="shared" si="4"/>
        <v>0.34158587512842448</v>
      </c>
      <c r="K15" s="22">
        <f t="shared" si="5"/>
        <v>0.78443767620607363</v>
      </c>
      <c r="X15" s="3">
        <v>24777</v>
      </c>
      <c r="Y15">
        <v>-21292</v>
      </c>
      <c r="Z15">
        <v>-23935</v>
      </c>
      <c r="AA15">
        <v>-45473</v>
      </c>
      <c r="AB15">
        <v>20629</v>
      </c>
      <c r="AC15">
        <v>46831</v>
      </c>
      <c r="AD15">
        <v>-1522</v>
      </c>
      <c r="AE15">
        <v>26904</v>
      </c>
      <c r="AF15">
        <v>-15948</v>
      </c>
      <c r="AG15">
        <v>43996</v>
      </c>
      <c r="AH15">
        <v>-7030</v>
      </c>
      <c r="AO15" s="10" t="s">
        <v>6</v>
      </c>
      <c r="AP15" s="10">
        <v>72</v>
      </c>
      <c r="AQ15" s="10"/>
      <c r="AR15" s="10"/>
      <c r="AX15" s="14"/>
    </row>
    <row r="16" spans="1:50" ht="21" customHeight="1" x14ac:dyDescent="0.3">
      <c r="A16">
        <v>12</v>
      </c>
      <c r="B16" s="3">
        <v>24807</v>
      </c>
      <c r="C16">
        <v>182653</v>
      </c>
      <c r="D16">
        <f t="shared" si="1"/>
        <v>12590</v>
      </c>
      <c r="F16" s="8">
        <v>5</v>
      </c>
      <c r="G16" s="21">
        <f t="shared" si="2"/>
        <v>1.2575075075075074E-2</v>
      </c>
      <c r="H16" s="20">
        <f t="shared" si="3"/>
        <v>0.11213864220274417</v>
      </c>
      <c r="I16" s="22">
        <v>0.47413040450063365</v>
      </c>
      <c r="J16" s="22">
        <f t="shared" si="4"/>
        <v>0.25433866578325509</v>
      </c>
      <c r="K16" s="22">
        <f t="shared" si="5"/>
        <v>0.69392214321801227</v>
      </c>
      <c r="X16" s="3">
        <v>24807</v>
      </c>
      <c r="Y16">
        <v>12590</v>
      </c>
      <c r="Z16">
        <v>-21292</v>
      </c>
      <c r="AA16">
        <v>-23935</v>
      </c>
      <c r="AB16">
        <v>-45473</v>
      </c>
      <c r="AC16">
        <v>20629</v>
      </c>
      <c r="AD16">
        <v>46831</v>
      </c>
      <c r="AE16">
        <v>-1522</v>
      </c>
      <c r="AF16">
        <v>26904</v>
      </c>
      <c r="AG16">
        <v>-15948</v>
      </c>
      <c r="AH16">
        <v>43996</v>
      </c>
      <c r="AI16">
        <v>-7030</v>
      </c>
      <c r="AO16" s="11" t="s">
        <v>4</v>
      </c>
      <c r="AP16" s="11" t="s">
        <v>5</v>
      </c>
      <c r="AQ16" s="13" t="s">
        <v>14</v>
      </c>
      <c r="AR16" s="13" t="s">
        <v>13</v>
      </c>
      <c r="AS16" s="11" t="s">
        <v>11</v>
      </c>
      <c r="AT16" s="11" t="s">
        <v>15</v>
      </c>
      <c r="AU16" s="11" t="s">
        <v>12</v>
      </c>
      <c r="AX16" s="14"/>
    </row>
    <row r="17" spans="1:50" ht="15.75" x14ac:dyDescent="0.25">
      <c r="A17">
        <v>13</v>
      </c>
      <c r="B17" s="3">
        <v>24838</v>
      </c>
      <c r="C17">
        <v>175718</v>
      </c>
      <c r="D17">
        <f t="shared" si="1"/>
        <v>-6935</v>
      </c>
      <c r="F17" s="8">
        <v>6</v>
      </c>
      <c r="G17" s="21">
        <f t="shared" si="2"/>
        <v>1.2387387387387387E-2</v>
      </c>
      <c r="H17" s="20">
        <f t="shared" si="3"/>
        <v>0.11129864054599853</v>
      </c>
      <c r="I17" s="22">
        <v>0.37032586390309324</v>
      </c>
      <c r="J17" s="22">
        <f t="shared" si="4"/>
        <v>0.15218052843293614</v>
      </c>
      <c r="K17" s="22">
        <f t="shared" si="5"/>
        <v>0.58847119937325032</v>
      </c>
      <c r="X17" s="3">
        <v>24838</v>
      </c>
      <c r="Y17">
        <v>-6935</v>
      </c>
      <c r="Z17">
        <v>12590</v>
      </c>
      <c r="AA17">
        <v>-21292</v>
      </c>
      <c r="AB17">
        <v>-23935</v>
      </c>
      <c r="AC17">
        <v>-45473</v>
      </c>
      <c r="AD17">
        <v>20629</v>
      </c>
      <c r="AE17">
        <v>46831</v>
      </c>
      <c r="AF17">
        <v>-1522</v>
      </c>
      <c r="AG17">
        <v>26904</v>
      </c>
      <c r="AH17">
        <v>-15948</v>
      </c>
      <c r="AI17">
        <v>43996</v>
      </c>
      <c r="AJ17">
        <v>-7030</v>
      </c>
      <c r="AO17" s="8">
        <v>1</v>
      </c>
      <c r="AP17" s="12">
        <v>-6.5167029049364888E-2</v>
      </c>
      <c r="AQ17" s="12">
        <f>AP17*AP17/($AP$15-AO17)</f>
        <v>5.9813263029869964E-5</v>
      </c>
      <c r="AR17" s="12">
        <f>AQ17</f>
        <v>5.9813263029869964E-5</v>
      </c>
      <c r="AS17" s="15">
        <f>$AP$15*($AP$15+2)*AR17</f>
        <v>0.31868506542314717</v>
      </c>
      <c r="AT17" s="8">
        <v>1</v>
      </c>
      <c r="AU17" s="16">
        <f>_xlfn.CHISQ.DIST.RT(AS17,AT17)</f>
        <v>0.5723989460464487</v>
      </c>
      <c r="AX17" s="14"/>
    </row>
    <row r="18" spans="1:50" ht="15.75" x14ac:dyDescent="0.25">
      <c r="A18">
        <v>14</v>
      </c>
      <c r="B18" s="3">
        <v>24869</v>
      </c>
      <c r="C18">
        <v>163652</v>
      </c>
      <c r="D18">
        <f t="shared" si="1"/>
        <v>-12066</v>
      </c>
      <c r="F18" s="8">
        <v>7</v>
      </c>
      <c r="G18" s="21">
        <f t="shared" si="2"/>
        <v>1.2199699699699699E-2</v>
      </c>
      <c r="H18" s="20">
        <f t="shared" si="3"/>
        <v>0.11045225076792096</v>
      </c>
      <c r="I18" s="22">
        <v>0.44833892087313215</v>
      </c>
      <c r="J18" s="22">
        <f t="shared" si="4"/>
        <v>0.23185250936800705</v>
      </c>
      <c r="K18" s="22">
        <f t="shared" si="5"/>
        <v>0.66482533237825725</v>
      </c>
      <c r="X18" s="3">
        <v>24869</v>
      </c>
      <c r="Y18">
        <v>-12066</v>
      </c>
      <c r="Z18">
        <v>-6935</v>
      </c>
      <c r="AA18">
        <v>12590</v>
      </c>
      <c r="AB18">
        <v>-21292</v>
      </c>
      <c r="AC18">
        <v>-23935</v>
      </c>
      <c r="AD18">
        <v>-45473</v>
      </c>
      <c r="AE18">
        <v>20629</v>
      </c>
      <c r="AF18">
        <v>46831</v>
      </c>
      <c r="AG18">
        <v>-1522</v>
      </c>
      <c r="AH18">
        <v>26904</v>
      </c>
      <c r="AI18">
        <v>-15948</v>
      </c>
      <c r="AJ18">
        <v>43996</v>
      </c>
      <c r="AK18">
        <v>-7030</v>
      </c>
      <c r="AO18" s="8">
        <v>2</v>
      </c>
      <c r="AP18" s="12">
        <v>-0.15755790829582503</v>
      </c>
      <c r="AQ18" s="12">
        <f t="shared" ref="AQ18:AQ28" si="6">AP18*AP18/($AP$15-AO18)</f>
        <v>3.5463563523650869E-4</v>
      </c>
      <c r="AR18" s="12">
        <f>AR17+AQ18</f>
        <v>4.1444889826637864E-4</v>
      </c>
      <c r="AS18" s="15">
        <f t="shared" ref="AS18:AS28" si="7">$AP$15*($AP$15+2)*AR18</f>
        <v>2.2081837299632654</v>
      </c>
      <c r="AT18" s="8">
        <v>2</v>
      </c>
      <c r="AU18" s="16">
        <f t="shared" ref="AU18:AU28" si="8">_xlfn.CHISQ.DIST.RT(AS18,AT18)</f>
        <v>0.33151180306029471</v>
      </c>
      <c r="AX18" s="14"/>
    </row>
    <row r="19" spans="1:50" ht="15.75" x14ac:dyDescent="0.25">
      <c r="A19">
        <v>15</v>
      </c>
      <c r="B19" s="3">
        <v>24898</v>
      </c>
      <c r="C19">
        <v>189534</v>
      </c>
      <c r="D19">
        <f t="shared" si="1"/>
        <v>25882</v>
      </c>
      <c r="F19" s="8">
        <v>8</v>
      </c>
      <c r="G19" s="21">
        <f t="shared" si="2"/>
        <v>1.2012012012012012E-2</v>
      </c>
      <c r="H19" s="20">
        <f t="shared" si="3"/>
        <v>0.1095993248702382</v>
      </c>
      <c r="I19" s="22">
        <v>0.53421690487886053</v>
      </c>
      <c r="J19" s="22">
        <f t="shared" si="4"/>
        <v>0.31940222813319363</v>
      </c>
      <c r="K19" s="22">
        <f t="shared" si="5"/>
        <v>0.74903158162452743</v>
      </c>
      <c r="X19" s="3">
        <v>24898</v>
      </c>
      <c r="Y19">
        <v>25882</v>
      </c>
      <c r="Z19">
        <v>-12066</v>
      </c>
      <c r="AA19">
        <v>-6935</v>
      </c>
      <c r="AB19">
        <v>12590</v>
      </c>
      <c r="AC19">
        <v>-21292</v>
      </c>
      <c r="AD19">
        <v>-23935</v>
      </c>
      <c r="AE19">
        <v>-45473</v>
      </c>
      <c r="AF19">
        <v>20629</v>
      </c>
      <c r="AG19">
        <v>46831</v>
      </c>
      <c r="AH19">
        <v>-1522</v>
      </c>
      <c r="AI19">
        <v>26904</v>
      </c>
      <c r="AJ19">
        <v>-15948</v>
      </c>
      <c r="AK19">
        <v>43996</v>
      </c>
      <c r="AO19" s="8">
        <v>3</v>
      </c>
      <c r="AP19" s="12">
        <v>-0.11406645307251199</v>
      </c>
      <c r="AQ19" s="12">
        <f t="shared" si="6"/>
        <v>1.8856747415280553E-4</v>
      </c>
      <c r="AR19" s="12">
        <f t="shared" ref="AR19:AR28" si="9">AR18+AQ19</f>
        <v>6.030163724191842E-4</v>
      </c>
      <c r="AS19" s="15">
        <f t="shared" si="7"/>
        <v>3.2128712322494133</v>
      </c>
      <c r="AT19" s="8">
        <v>3</v>
      </c>
      <c r="AU19" s="16">
        <f t="shared" si="8"/>
        <v>0.35995459598260487</v>
      </c>
      <c r="AX19" s="14"/>
    </row>
    <row r="20" spans="1:50" ht="15.75" x14ac:dyDescent="0.25">
      <c r="A20">
        <v>16</v>
      </c>
      <c r="B20" s="3">
        <v>24929</v>
      </c>
      <c r="C20">
        <v>214321</v>
      </c>
      <c r="D20">
        <f t="shared" si="1"/>
        <v>24787</v>
      </c>
      <c r="F20" s="8">
        <v>9</v>
      </c>
      <c r="G20" s="21">
        <f t="shared" si="2"/>
        <v>1.1824324324324325E-2</v>
      </c>
      <c r="H20" s="20">
        <f t="shared" si="3"/>
        <v>0.10873970905021001</v>
      </c>
      <c r="I20" s="22">
        <v>0.59748846339612505</v>
      </c>
      <c r="J20" s="22">
        <f t="shared" si="4"/>
        <v>0.38435863365771344</v>
      </c>
      <c r="K20" s="22">
        <f t="shared" si="5"/>
        <v>0.8106182931345367</v>
      </c>
      <c r="X20" s="3">
        <v>24929</v>
      </c>
      <c r="Y20">
        <v>24787</v>
      </c>
      <c r="Z20">
        <v>25882</v>
      </c>
      <c r="AA20">
        <v>-12066</v>
      </c>
      <c r="AB20">
        <v>-6935</v>
      </c>
      <c r="AC20">
        <v>12590</v>
      </c>
      <c r="AD20">
        <v>-21292</v>
      </c>
      <c r="AE20">
        <v>-23935</v>
      </c>
      <c r="AF20">
        <v>-45473</v>
      </c>
      <c r="AG20">
        <v>20629</v>
      </c>
      <c r="AH20">
        <v>46831</v>
      </c>
      <c r="AI20">
        <v>-1522</v>
      </c>
      <c r="AJ20">
        <v>26904</v>
      </c>
      <c r="AK20">
        <v>-15948</v>
      </c>
      <c r="AO20" s="8">
        <v>4</v>
      </c>
      <c r="AP20" s="12">
        <v>6.1335030259432904E-2</v>
      </c>
      <c r="AQ20" s="12">
        <f t="shared" si="6"/>
        <v>5.5323322601846324E-5</v>
      </c>
      <c r="AR20" s="12">
        <f t="shared" si="9"/>
        <v>6.583396950210305E-4</v>
      </c>
      <c r="AS20" s="15">
        <f t="shared" si="7"/>
        <v>3.5076338950720505</v>
      </c>
      <c r="AT20" s="8">
        <v>4</v>
      </c>
      <c r="AU20" s="16">
        <f t="shared" si="8"/>
        <v>0.47671854374319778</v>
      </c>
      <c r="AX20" s="14"/>
    </row>
    <row r="21" spans="1:50" ht="15.75" x14ac:dyDescent="0.25">
      <c r="A21">
        <v>17</v>
      </c>
      <c r="B21" s="3">
        <v>24959</v>
      </c>
      <c r="C21">
        <v>211154</v>
      </c>
      <c r="D21">
        <f t="shared" si="1"/>
        <v>-3167</v>
      </c>
      <c r="F21" s="8">
        <v>10</v>
      </c>
      <c r="G21" s="21">
        <f t="shared" si="2"/>
        <v>1.1636636636636636E-2</v>
      </c>
      <c r="H21" s="20">
        <f t="shared" si="3"/>
        <v>0.10787324337682926</v>
      </c>
      <c r="I21" s="22">
        <v>0.69103616665123724</v>
      </c>
      <c r="J21" s="22">
        <f t="shared" si="4"/>
        <v>0.47960460963265189</v>
      </c>
      <c r="K21" s="22">
        <f t="shared" si="5"/>
        <v>0.90246772366982264</v>
      </c>
      <c r="X21" s="3">
        <v>24959</v>
      </c>
      <c r="Y21">
        <v>-3167</v>
      </c>
      <c r="Z21">
        <v>24787</v>
      </c>
      <c r="AA21">
        <v>25882</v>
      </c>
      <c r="AB21">
        <v>-12066</v>
      </c>
      <c r="AC21">
        <v>-6935</v>
      </c>
      <c r="AD21">
        <v>12590</v>
      </c>
      <c r="AE21">
        <v>-21292</v>
      </c>
      <c r="AF21">
        <v>-23935</v>
      </c>
      <c r="AG21">
        <v>-45473</v>
      </c>
      <c r="AH21">
        <v>20629</v>
      </c>
      <c r="AI21">
        <v>46831</v>
      </c>
      <c r="AJ21">
        <v>-1522</v>
      </c>
      <c r="AK21">
        <v>26904</v>
      </c>
      <c r="AO21" s="8">
        <v>5</v>
      </c>
      <c r="AP21" s="12">
        <v>-1.7784122578792115E-3</v>
      </c>
      <c r="AQ21" s="12">
        <f t="shared" si="6"/>
        <v>4.7205226253358735E-8</v>
      </c>
      <c r="AR21" s="12">
        <f t="shared" si="9"/>
        <v>6.583869002472839E-4</v>
      </c>
      <c r="AS21" s="15">
        <f t="shared" si="7"/>
        <v>3.5078854045175287</v>
      </c>
      <c r="AT21" s="8">
        <v>5</v>
      </c>
      <c r="AU21" s="16">
        <f t="shared" si="8"/>
        <v>0.62219480294871699</v>
      </c>
      <c r="AX21" s="14"/>
    </row>
    <row r="22" spans="1:50" ht="15.75" x14ac:dyDescent="0.25">
      <c r="A22">
        <v>18</v>
      </c>
      <c r="B22" s="3">
        <v>24990</v>
      </c>
      <c r="C22">
        <v>218817</v>
      </c>
      <c r="D22">
        <f t="shared" si="1"/>
        <v>7663</v>
      </c>
      <c r="F22" s="8">
        <v>11</v>
      </c>
      <c r="G22" s="21">
        <f t="shared" si="2"/>
        <v>1.1448948948948949E-2</v>
      </c>
      <c r="H22" s="20">
        <f t="shared" si="3"/>
        <v>0.10699976144342074</v>
      </c>
      <c r="I22" s="22">
        <v>0.83315563929786252</v>
      </c>
      <c r="J22" s="22">
        <f t="shared" si="4"/>
        <v>0.62343610686875783</v>
      </c>
      <c r="K22" s="22">
        <v>1</v>
      </c>
      <c r="X22" s="3">
        <v>24990</v>
      </c>
      <c r="Y22">
        <v>7663</v>
      </c>
      <c r="Z22">
        <v>-3167</v>
      </c>
      <c r="AA22">
        <v>24787</v>
      </c>
      <c r="AB22">
        <v>25882</v>
      </c>
      <c r="AC22">
        <v>-12066</v>
      </c>
      <c r="AD22">
        <v>-6935</v>
      </c>
      <c r="AE22">
        <v>12590</v>
      </c>
      <c r="AF22">
        <v>-21292</v>
      </c>
      <c r="AG22">
        <v>-23935</v>
      </c>
      <c r="AH22">
        <v>-45473</v>
      </c>
      <c r="AI22">
        <v>20629</v>
      </c>
      <c r="AJ22">
        <v>46831</v>
      </c>
      <c r="AK22">
        <v>-1522</v>
      </c>
      <c r="AO22" s="8">
        <v>6</v>
      </c>
      <c r="AP22" s="12">
        <v>-0.50282465870368132</v>
      </c>
      <c r="AQ22" s="12">
        <f t="shared" si="6"/>
        <v>3.8307975363708127E-3</v>
      </c>
      <c r="AR22" s="12">
        <f t="shared" si="9"/>
        <v>4.4891844366180969E-3</v>
      </c>
      <c r="AS22" s="15">
        <f t="shared" si="7"/>
        <v>23.91837467830122</v>
      </c>
      <c r="AT22" s="8">
        <v>6</v>
      </c>
      <c r="AU22" s="16">
        <f t="shared" si="8"/>
        <v>5.4062335568803681E-4</v>
      </c>
      <c r="AX22" s="14"/>
    </row>
    <row r="23" spans="1:50" ht="15.75" x14ac:dyDescent="0.25">
      <c r="A23">
        <v>19</v>
      </c>
      <c r="B23" s="3">
        <v>25020</v>
      </c>
      <c r="C23">
        <v>278578</v>
      </c>
      <c r="D23">
        <f t="shared" si="1"/>
        <v>59761</v>
      </c>
      <c r="F23" s="8">
        <v>12</v>
      </c>
      <c r="G23" s="21">
        <f t="shared" si="2"/>
        <v>1.1261261261261261E-2</v>
      </c>
      <c r="H23" s="20">
        <f t="shared" si="3"/>
        <v>0.10611908999450222</v>
      </c>
      <c r="I23" s="22">
        <v>0.95501479536301837</v>
      </c>
      <c r="J23" s="22">
        <f t="shared" si="4"/>
        <v>0.74702137897379406</v>
      </c>
      <c r="K23" s="22">
        <v>1</v>
      </c>
      <c r="X23" s="3">
        <v>25020</v>
      </c>
      <c r="Y23">
        <v>59761</v>
      </c>
      <c r="Z23">
        <v>7663</v>
      </c>
      <c r="AA23">
        <v>-3167</v>
      </c>
      <c r="AB23">
        <v>24787</v>
      </c>
      <c r="AC23">
        <v>25882</v>
      </c>
      <c r="AD23">
        <v>-12066</v>
      </c>
      <c r="AE23">
        <v>-6935</v>
      </c>
      <c r="AF23">
        <v>12590</v>
      </c>
      <c r="AG23">
        <v>-21292</v>
      </c>
      <c r="AH23">
        <v>-23935</v>
      </c>
      <c r="AI23">
        <v>-45473</v>
      </c>
      <c r="AJ23">
        <v>20629</v>
      </c>
      <c r="AK23">
        <v>46831</v>
      </c>
      <c r="AO23" s="8">
        <v>7</v>
      </c>
      <c r="AP23" s="12">
        <v>-1.7496985966690828E-2</v>
      </c>
      <c r="AQ23" s="12">
        <f t="shared" si="6"/>
        <v>4.7099156602857805E-6</v>
      </c>
      <c r="AR23" s="12">
        <f t="shared" si="9"/>
        <v>4.4938943522783827E-3</v>
      </c>
      <c r="AS23" s="15">
        <f t="shared" si="7"/>
        <v>23.943469108939222</v>
      </c>
      <c r="AT23" s="8">
        <v>7</v>
      </c>
      <c r="AU23" s="16">
        <f t="shared" si="8"/>
        <v>1.1657124333313803E-3</v>
      </c>
      <c r="AX23" s="14"/>
    </row>
    <row r="24" spans="1:50" ht="15.75" x14ac:dyDescent="0.25">
      <c r="A24">
        <v>20</v>
      </c>
      <c r="B24" s="3">
        <v>25051</v>
      </c>
      <c r="C24">
        <v>301306</v>
      </c>
      <c r="D24">
        <f t="shared" si="1"/>
        <v>22728</v>
      </c>
      <c r="X24" s="3">
        <v>25051</v>
      </c>
      <c r="Y24">
        <v>22728</v>
      </c>
      <c r="Z24">
        <v>59761</v>
      </c>
      <c r="AA24">
        <v>7663</v>
      </c>
      <c r="AB24">
        <v>-3167</v>
      </c>
      <c r="AC24">
        <v>24787</v>
      </c>
      <c r="AD24">
        <v>25882</v>
      </c>
      <c r="AE24">
        <v>-12066</v>
      </c>
      <c r="AF24">
        <v>-6935</v>
      </c>
      <c r="AG24">
        <v>12590</v>
      </c>
      <c r="AH24">
        <v>-21292</v>
      </c>
      <c r="AI24">
        <v>-23935</v>
      </c>
      <c r="AJ24">
        <v>-45473</v>
      </c>
      <c r="AK24">
        <v>20629</v>
      </c>
      <c r="AO24" s="8">
        <v>8</v>
      </c>
      <c r="AP24" s="12">
        <v>4.5644373824401056E-2</v>
      </c>
      <c r="AQ24" s="12">
        <f t="shared" si="6"/>
        <v>3.2553263465963569E-5</v>
      </c>
      <c r="AR24" s="12">
        <f t="shared" si="9"/>
        <v>4.5264476157443464E-3</v>
      </c>
      <c r="AS24" s="15">
        <f t="shared" si="7"/>
        <v>24.116912896685879</v>
      </c>
      <c r="AT24" s="8">
        <v>8</v>
      </c>
      <c r="AU24" s="16">
        <f t="shared" si="8"/>
        <v>2.1905865302307712E-3</v>
      </c>
      <c r="AX24" s="14"/>
    </row>
    <row r="25" spans="1:50" ht="15.75" x14ac:dyDescent="0.25">
      <c r="A25">
        <v>21</v>
      </c>
      <c r="B25" s="3">
        <v>25082</v>
      </c>
      <c r="C25">
        <v>238335</v>
      </c>
      <c r="D25">
        <f t="shared" si="1"/>
        <v>-62971</v>
      </c>
      <c r="X25" s="3">
        <v>25082</v>
      </c>
      <c r="Y25">
        <v>-62971</v>
      </c>
      <c r="Z25">
        <v>22728</v>
      </c>
      <c r="AA25">
        <v>59761</v>
      </c>
      <c r="AB25">
        <v>7663</v>
      </c>
      <c r="AC25">
        <v>-3167</v>
      </c>
      <c r="AD25">
        <v>24787</v>
      </c>
      <c r="AE25">
        <v>25882</v>
      </c>
      <c r="AF25">
        <v>-12066</v>
      </c>
      <c r="AG25">
        <v>-6935</v>
      </c>
      <c r="AH25">
        <v>12590</v>
      </c>
      <c r="AI25">
        <v>-21292</v>
      </c>
      <c r="AJ25">
        <v>-23935</v>
      </c>
      <c r="AK25">
        <v>-45473</v>
      </c>
      <c r="AO25" s="8">
        <v>9</v>
      </c>
      <c r="AP25" s="12">
        <v>-9.6222597450801028E-2</v>
      </c>
      <c r="AQ25" s="12">
        <f t="shared" si="6"/>
        <v>1.4696489301871271E-4</v>
      </c>
      <c r="AR25" s="12">
        <f t="shared" si="9"/>
        <v>4.6734125087630595E-3</v>
      </c>
      <c r="AS25" s="15">
        <f t="shared" si="7"/>
        <v>24.899941846689583</v>
      </c>
      <c r="AT25" s="8">
        <v>9</v>
      </c>
      <c r="AU25" s="16">
        <f t="shared" si="8"/>
        <v>3.0838803725601704E-3</v>
      </c>
      <c r="AX25" s="14"/>
    </row>
    <row r="26" spans="1:50" ht="15.75" x14ac:dyDescent="0.25">
      <c r="A26">
        <v>22</v>
      </c>
      <c r="B26" s="3">
        <v>25112</v>
      </c>
      <c r="C26">
        <v>230652</v>
      </c>
      <c r="D26">
        <f t="shared" si="1"/>
        <v>-7683</v>
      </c>
      <c r="X26" s="3">
        <v>25112</v>
      </c>
      <c r="Y26">
        <v>-7683</v>
      </c>
      <c r="Z26">
        <v>-62971</v>
      </c>
      <c r="AA26">
        <v>22728</v>
      </c>
      <c r="AB26">
        <v>59761</v>
      </c>
      <c r="AC26">
        <v>7663</v>
      </c>
      <c r="AD26">
        <v>-3167</v>
      </c>
      <c r="AE26">
        <v>24787</v>
      </c>
      <c r="AF26">
        <v>25882</v>
      </c>
      <c r="AG26">
        <v>-12066</v>
      </c>
      <c r="AH26">
        <v>-6935</v>
      </c>
      <c r="AI26">
        <v>12590</v>
      </c>
      <c r="AJ26">
        <v>-21292</v>
      </c>
      <c r="AK26">
        <v>-23935</v>
      </c>
      <c r="AO26" s="8">
        <v>10</v>
      </c>
      <c r="AP26" s="12">
        <v>-0.1186679750498959</v>
      </c>
      <c r="AQ26" s="12">
        <f t="shared" si="6"/>
        <v>2.2713045649101155E-4</v>
      </c>
      <c r="AR26" s="12">
        <f t="shared" si="9"/>
        <v>4.900542965254071E-3</v>
      </c>
      <c r="AS26" s="15">
        <f t="shared" si="7"/>
        <v>26.11009291887369</v>
      </c>
      <c r="AT26" s="8">
        <v>10</v>
      </c>
      <c r="AU26" s="16">
        <f t="shared" si="8"/>
        <v>3.5949047924988932E-3</v>
      </c>
      <c r="AX26" s="14"/>
    </row>
    <row r="27" spans="1:50" ht="15.75" x14ac:dyDescent="0.25">
      <c r="A27">
        <v>23</v>
      </c>
      <c r="B27" s="3">
        <v>25143</v>
      </c>
      <c r="C27">
        <v>200573</v>
      </c>
      <c r="D27">
        <f t="shared" si="1"/>
        <v>-30079</v>
      </c>
      <c r="X27" s="3">
        <v>25143</v>
      </c>
      <c r="Y27">
        <v>-30079</v>
      </c>
      <c r="Z27">
        <v>-7683</v>
      </c>
      <c r="AA27">
        <v>-62971</v>
      </c>
      <c r="AB27">
        <v>22728</v>
      </c>
      <c r="AC27">
        <v>59761</v>
      </c>
      <c r="AD27">
        <v>7663</v>
      </c>
      <c r="AE27">
        <v>-3167</v>
      </c>
      <c r="AF27">
        <v>24787</v>
      </c>
      <c r="AG27">
        <v>25882</v>
      </c>
      <c r="AH27">
        <v>-12066</v>
      </c>
      <c r="AI27">
        <v>-6935</v>
      </c>
      <c r="AJ27">
        <v>12590</v>
      </c>
      <c r="AK27">
        <v>-21292</v>
      </c>
      <c r="AO27" s="8">
        <v>11</v>
      </c>
      <c r="AP27" s="12">
        <v>8.048132009335858E-2</v>
      </c>
      <c r="AQ27" s="12">
        <f t="shared" si="6"/>
        <v>1.0618430957327284E-4</v>
      </c>
      <c r="AR27" s="12">
        <f t="shared" si="9"/>
        <v>5.0067272748273439E-3</v>
      </c>
      <c r="AS27" s="15">
        <f t="shared" si="7"/>
        <v>26.67584292028009</v>
      </c>
      <c r="AT27" s="8">
        <v>11</v>
      </c>
      <c r="AU27" s="16">
        <f t="shared" si="8"/>
        <v>5.1422733921315539E-3</v>
      </c>
      <c r="AX27" s="14"/>
    </row>
    <row r="28" spans="1:50" ht="15.75" x14ac:dyDescent="0.25">
      <c r="A28">
        <v>24</v>
      </c>
      <c r="B28" s="3">
        <v>25173</v>
      </c>
      <c r="C28">
        <v>211132</v>
      </c>
      <c r="D28">
        <f t="shared" si="1"/>
        <v>10559</v>
      </c>
      <c r="X28" s="3">
        <v>25173</v>
      </c>
      <c r="Y28">
        <v>10559</v>
      </c>
      <c r="Z28">
        <v>-30079</v>
      </c>
      <c r="AA28">
        <v>-7683</v>
      </c>
      <c r="AB28">
        <v>-62971</v>
      </c>
      <c r="AC28">
        <v>22728</v>
      </c>
      <c r="AD28">
        <v>59761</v>
      </c>
      <c r="AE28">
        <v>7663</v>
      </c>
      <c r="AF28">
        <v>-3167</v>
      </c>
      <c r="AG28">
        <v>24787</v>
      </c>
      <c r="AH28">
        <v>25882</v>
      </c>
      <c r="AI28">
        <v>-12066</v>
      </c>
      <c r="AJ28">
        <v>-6935</v>
      </c>
      <c r="AK28">
        <v>12590</v>
      </c>
      <c r="AO28" s="8">
        <v>12</v>
      </c>
      <c r="AP28" s="12">
        <v>0.69549468137063419</v>
      </c>
      <c r="AQ28" s="12">
        <f t="shared" si="6"/>
        <v>8.0618808635806657E-3</v>
      </c>
      <c r="AR28" s="12">
        <f t="shared" si="9"/>
        <v>1.306860813840801E-2</v>
      </c>
      <c r="AS28" s="15">
        <f t="shared" si="7"/>
        <v>69.629544161437877</v>
      </c>
      <c r="AT28" s="8">
        <v>12</v>
      </c>
      <c r="AU28" s="16">
        <f t="shared" si="8"/>
        <v>3.7569779009512875E-10</v>
      </c>
      <c r="AX28" s="14"/>
    </row>
    <row r="29" spans="1:50" ht="15" customHeight="1" x14ac:dyDescent="0.25">
      <c r="A29">
        <v>25</v>
      </c>
      <c r="B29" s="3">
        <v>25204</v>
      </c>
      <c r="C29">
        <v>200130</v>
      </c>
      <c r="D29">
        <f t="shared" si="1"/>
        <v>-11002</v>
      </c>
      <c r="X29" s="3">
        <v>25204</v>
      </c>
      <c r="Y29">
        <v>-11002</v>
      </c>
      <c r="Z29">
        <v>10559</v>
      </c>
      <c r="AA29">
        <v>-30079</v>
      </c>
      <c r="AB29">
        <v>-7683</v>
      </c>
      <c r="AC29">
        <v>-62971</v>
      </c>
      <c r="AD29">
        <v>22728</v>
      </c>
      <c r="AE29">
        <v>59761</v>
      </c>
      <c r="AF29">
        <v>7663</v>
      </c>
      <c r="AG29">
        <v>-3167</v>
      </c>
      <c r="AH29">
        <v>24787</v>
      </c>
      <c r="AI29">
        <v>25882</v>
      </c>
      <c r="AJ29">
        <v>-12066</v>
      </c>
      <c r="AK29">
        <v>-6935</v>
      </c>
      <c r="AX29" s="14"/>
    </row>
    <row r="30" spans="1:50" ht="15" customHeight="1" x14ac:dyDescent="0.25">
      <c r="A30">
        <v>26</v>
      </c>
      <c r="B30" s="3">
        <v>25235</v>
      </c>
      <c r="C30">
        <v>185544</v>
      </c>
      <c r="D30">
        <f t="shared" si="1"/>
        <v>-14586</v>
      </c>
      <c r="X30" s="3">
        <v>25235</v>
      </c>
      <c r="Y30">
        <v>-14586</v>
      </c>
      <c r="Z30">
        <v>-11002</v>
      </c>
      <c r="AA30">
        <v>10559</v>
      </c>
      <c r="AB30">
        <v>-30079</v>
      </c>
      <c r="AC30">
        <v>-7683</v>
      </c>
      <c r="AD30">
        <v>-62971</v>
      </c>
      <c r="AE30">
        <v>22728</v>
      </c>
      <c r="AF30">
        <v>59761</v>
      </c>
      <c r="AG30">
        <v>7663</v>
      </c>
      <c r="AH30">
        <v>-3167</v>
      </c>
      <c r="AI30">
        <v>24787</v>
      </c>
      <c r="AJ30">
        <v>25882</v>
      </c>
      <c r="AK30">
        <v>-12066</v>
      </c>
      <c r="AX30" s="14"/>
    </row>
    <row r="31" spans="1:50" x14ac:dyDescent="0.25">
      <c r="A31">
        <v>27</v>
      </c>
      <c r="B31" s="3">
        <v>25263</v>
      </c>
      <c r="C31">
        <v>221752</v>
      </c>
      <c r="D31">
        <f t="shared" si="1"/>
        <v>36208</v>
      </c>
      <c r="X31" s="3">
        <v>25263</v>
      </c>
      <c r="Y31">
        <v>36208</v>
      </c>
      <c r="Z31">
        <v>-14586</v>
      </c>
      <c r="AA31">
        <v>-11002</v>
      </c>
      <c r="AB31">
        <v>10559</v>
      </c>
      <c r="AC31">
        <v>-30079</v>
      </c>
      <c r="AD31">
        <v>-7683</v>
      </c>
      <c r="AE31">
        <v>-62971</v>
      </c>
      <c r="AF31">
        <v>22728</v>
      </c>
      <c r="AG31">
        <v>59761</v>
      </c>
      <c r="AH31">
        <v>7663</v>
      </c>
      <c r="AI31">
        <v>-3167</v>
      </c>
      <c r="AJ31">
        <v>24787</v>
      </c>
      <c r="AK31">
        <v>25882</v>
      </c>
    </row>
    <row r="32" spans="1:50" ht="15.75" x14ac:dyDescent="0.25">
      <c r="A32">
        <v>28</v>
      </c>
      <c r="B32" s="3">
        <v>25294</v>
      </c>
      <c r="C32">
        <v>243389</v>
      </c>
      <c r="D32">
        <f t="shared" si="1"/>
        <v>21637</v>
      </c>
      <c r="X32" s="3">
        <v>25294</v>
      </c>
      <c r="Y32">
        <v>21637</v>
      </c>
      <c r="Z32">
        <v>36208</v>
      </c>
      <c r="AA32">
        <v>-14586</v>
      </c>
      <c r="AB32">
        <v>-11002</v>
      </c>
      <c r="AC32">
        <v>10559</v>
      </c>
      <c r="AD32">
        <v>-30079</v>
      </c>
      <c r="AE32">
        <v>-7683</v>
      </c>
      <c r="AF32">
        <v>-62971</v>
      </c>
      <c r="AG32">
        <v>22728</v>
      </c>
      <c r="AH32">
        <v>59761</v>
      </c>
      <c r="AI32">
        <v>7663</v>
      </c>
      <c r="AJ32">
        <v>-3167</v>
      </c>
      <c r="AK32">
        <v>24787</v>
      </c>
      <c r="AO32" s="8" t="s">
        <v>19</v>
      </c>
    </row>
    <row r="33" spans="1:47" ht="18.75" x14ac:dyDescent="0.3">
      <c r="A33">
        <v>29</v>
      </c>
      <c r="B33" s="3">
        <v>25324</v>
      </c>
      <c r="C33">
        <v>249141</v>
      </c>
      <c r="D33">
        <f t="shared" si="1"/>
        <v>5752</v>
      </c>
      <c r="X33" s="3">
        <v>25324</v>
      </c>
      <c r="Y33">
        <v>5752</v>
      </c>
      <c r="Z33">
        <v>21637</v>
      </c>
      <c r="AA33">
        <v>36208</v>
      </c>
      <c r="AB33">
        <v>-14586</v>
      </c>
      <c r="AC33">
        <v>-11002</v>
      </c>
      <c r="AD33">
        <v>10559</v>
      </c>
      <c r="AE33">
        <v>-30079</v>
      </c>
      <c r="AF33">
        <v>-7683</v>
      </c>
      <c r="AG33">
        <v>-62971</v>
      </c>
      <c r="AH33">
        <v>22728</v>
      </c>
      <c r="AI33">
        <v>59761</v>
      </c>
      <c r="AJ33">
        <v>7663</v>
      </c>
      <c r="AK33">
        <v>-3167</v>
      </c>
      <c r="AO33" s="10" t="s">
        <v>6</v>
      </c>
      <c r="AP33" s="10">
        <v>72</v>
      </c>
      <c r="AQ33" s="10"/>
      <c r="AR33" s="10"/>
    </row>
    <row r="34" spans="1:47" ht="21" x14ac:dyDescent="0.3">
      <c r="A34">
        <v>30</v>
      </c>
      <c r="B34" s="3">
        <v>25355</v>
      </c>
      <c r="C34">
        <v>252416</v>
      </c>
      <c r="D34">
        <f t="shared" si="1"/>
        <v>3275</v>
      </c>
      <c r="X34" s="3">
        <v>25355</v>
      </c>
      <c r="Y34">
        <v>3275</v>
      </c>
      <c r="Z34">
        <v>5752</v>
      </c>
      <c r="AA34">
        <v>21637</v>
      </c>
      <c r="AB34">
        <v>36208</v>
      </c>
      <c r="AC34">
        <v>-14586</v>
      </c>
      <c r="AD34">
        <v>-11002</v>
      </c>
      <c r="AE34">
        <v>10559</v>
      </c>
      <c r="AF34">
        <v>-30079</v>
      </c>
      <c r="AG34">
        <v>-7683</v>
      </c>
      <c r="AH34">
        <v>-62971</v>
      </c>
      <c r="AI34">
        <v>22728</v>
      </c>
      <c r="AJ34">
        <v>59761</v>
      </c>
      <c r="AK34">
        <v>7663</v>
      </c>
      <c r="AO34" s="11" t="s">
        <v>4</v>
      </c>
      <c r="AP34" s="11" t="s">
        <v>5</v>
      </c>
      <c r="AQ34" s="13" t="s">
        <v>14</v>
      </c>
      <c r="AR34" s="13" t="s">
        <v>13</v>
      </c>
      <c r="AS34" s="11" t="s">
        <v>11</v>
      </c>
      <c r="AT34" s="11" t="s">
        <v>15</v>
      </c>
      <c r="AU34" s="11" t="s">
        <v>12</v>
      </c>
    </row>
    <row r="35" spans="1:47" ht="15.75" x14ac:dyDescent="0.25">
      <c r="A35">
        <v>31</v>
      </c>
      <c r="B35" s="3">
        <v>25385</v>
      </c>
      <c r="C35">
        <v>326076</v>
      </c>
      <c r="D35">
        <f t="shared" si="1"/>
        <v>73660</v>
      </c>
      <c r="X35" s="3">
        <v>25385</v>
      </c>
      <c r="Y35">
        <v>73660</v>
      </c>
      <c r="Z35">
        <v>3275</v>
      </c>
      <c r="AA35">
        <v>5752</v>
      </c>
      <c r="AB35">
        <v>21637</v>
      </c>
      <c r="AC35">
        <v>36208</v>
      </c>
      <c r="AD35">
        <v>-14586</v>
      </c>
      <c r="AE35">
        <v>-11002</v>
      </c>
      <c r="AF35">
        <v>10559</v>
      </c>
      <c r="AG35">
        <v>-30079</v>
      </c>
      <c r="AH35">
        <v>-7683</v>
      </c>
      <c r="AI35">
        <v>-62971</v>
      </c>
      <c r="AJ35">
        <v>22728</v>
      </c>
      <c r="AK35">
        <v>59761</v>
      </c>
      <c r="AO35" s="8">
        <v>1</v>
      </c>
      <c r="AP35" s="12">
        <v>0.8548433678479963</v>
      </c>
      <c r="AQ35" s="12">
        <f>AP35*AP35/($AP$15-AO35)</f>
        <v>1.0292354697939503E-2</v>
      </c>
      <c r="AR35" s="12">
        <f>AQ35</f>
        <v>1.0292354697939503E-2</v>
      </c>
      <c r="AS35" s="15">
        <f>$AP$15*($AP$15+2)*AR35</f>
        <v>54.837665830621674</v>
      </c>
      <c r="AT35" s="8">
        <v>1</v>
      </c>
      <c r="AU35" s="16">
        <f>_xlfn.CHISQ.DIST.RT(AS35,AT35)</f>
        <v>1.3090773785255731E-13</v>
      </c>
    </row>
    <row r="36" spans="1:47" ht="15.75" x14ac:dyDescent="0.25">
      <c r="A36">
        <v>32</v>
      </c>
      <c r="B36" s="3">
        <v>25416</v>
      </c>
      <c r="C36">
        <v>346874</v>
      </c>
      <c r="D36">
        <f t="shared" si="1"/>
        <v>20798</v>
      </c>
      <c r="X36" s="3">
        <v>25416</v>
      </c>
      <c r="Y36">
        <v>20798</v>
      </c>
      <c r="Z36">
        <v>73660</v>
      </c>
      <c r="AA36">
        <v>3275</v>
      </c>
      <c r="AB36">
        <v>5752</v>
      </c>
      <c r="AC36">
        <v>21637</v>
      </c>
      <c r="AD36">
        <v>36208</v>
      </c>
      <c r="AE36">
        <v>-14586</v>
      </c>
      <c r="AF36">
        <v>-11002</v>
      </c>
      <c r="AG36">
        <v>10559</v>
      </c>
      <c r="AH36">
        <v>-30079</v>
      </c>
      <c r="AI36">
        <v>-7683</v>
      </c>
      <c r="AJ36">
        <v>-62971</v>
      </c>
      <c r="AK36">
        <v>22728</v>
      </c>
      <c r="AO36" s="8">
        <v>2</v>
      </c>
      <c r="AP36" s="12">
        <v>0.72257787890652203</v>
      </c>
      <c r="AQ36" s="12">
        <f t="shared" ref="AQ36:AQ46" si="10">AP36*AP36/($AP$15-AO36)</f>
        <v>7.4588398726435495E-3</v>
      </c>
      <c r="AR36" s="12">
        <f>AR35+AQ36</f>
        <v>1.7751194570583051E-2</v>
      </c>
      <c r="AS36" s="15">
        <f t="shared" ref="AS36:AS46" si="11">$AP$15*($AP$15+2)*AR36</f>
        <v>94.578364672066499</v>
      </c>
      <c r="AT36" s="8">
        <v>2</v>
      </c>
      <c r="AU36" s="16">
        <f t="shared" ref="AU36:AU46" si="12">_xlfn.CHISQ.DIST.RT(AS36,AT36)</f>
        <v>2.9011424765473911E-21</v>
      </c>
    </row>
    <row r="37" spans="1:47" ht="15.75" x14ac:dyDescent="0.25">
      <c r="A37">
        <v>33</v>
      </c>
      <c r="B37" s="3">
        <v>25447</v>
      </c>
      <c r="C37">
        <v>282806</v>
      </c>
      <c r="D37">
        <f t="shared" si="1"/>
        <v>-64068</v>
      </c>
      <c r="X37" s="3">
        <v>25447</v>
      </c>
      <c r="Y37">
        <v>-64068</v>
      </c>
      <c r="Z37">
        <v>20798</v>
      </c>
      <c r="AA37">
        <v>73660</v>
      </c>
      <c r="AB37">
        <v>3275</v>
      </c>
      <c r="AC37">
        <v>5752</v>
      </c>
      <c r="AD37">
        <v>21637</v>
      </c>
      <c r="AE37">
        <v>36208</v>
      </c>
      <c r="AF37">
        <v>-14586</v>
      </c>
      <c r="AG37">
        <v>-11002</v>
      </c>
      <c r="AH37">
        <v>10559</v>
      </c>
      <c r="AI37">
        <v>-30079</v>
      </c>
      <c r="AJ37">
        <v>-7683</v>
      </c>
      <c r="AK37">
        <v>-62971</v>
      </c>
      <c r="AO37" s="8">
        <v>3</v>
      </c>
      <c r="AP37" s="12">
        <v>0.6305211015506802</v>
      </c>
      <c r="AQ37" s="12">
        <f t="shared" si="10"/>
        <v>5.7616936159519292E-3</v>
      </c>
      <c r="AR37" s="12">
        <f t="shared" ref="AR37:AR46" si="13">AR36+AQ37</f>
        <v>2.3512888186534981E-2</v>
      </c>
      <c r="AS37" s="15">
        <f t="shared" si="11"/>
        <v>125.27666825785838</v>
      </c>
      <c r="AT37" s="8">
        <v>3</v>
      </c>
      <c r="AU37" s="16">
        <f t="shared" si="12"/>
        <v>5.6340200693203462E-27</v>
      </c>
    </row>
    <row r="38" spans="1:47" ht="15.75" x14ac:dyDescent="0.25">
      <c r="A38">
        <v>34</v>
      </c>
      <c r="B38" s="3">
        <v>25477</v>
      </c>
      <c r="C38">
        <v>263077</v>
      </c>
      <c r="D38">
        <f t="shared" si="1"/>
        <v>-19729</v>
      </c>
      <c r="X38" s="3">
        <v>25477</v>
      </c>
      <c r="Y38">
        <v>-19729</v>
      </c>
      <c r="Z38">
        <v>-64068</v>
      </c>
      <c r="AA38">
        <v>20798</v>
      </c>
      <c r="AB38">
        <v>73660</v>
      </c>
      <c r="AC38">
        <v>3275</v>
      </c>
      <c r="AD38">
        <v>5752</v>
      </c>
      <c r="AE38">
        <v>21637</v>
      </c>
      <c r="AF38">
        <v>36208</v>
      </c>
      <c r="AG38">
        <v>-14586</v>
      </c>
      <c r="AH38">
        <v>-11002</v>
      </c>
      <c r="AI38">
        <v>10559</v>
      </c>
      <c r="AJ38">
        <v>-30079</v>
      </c>
      <c r="AK38">
        <v>-7683</v>
      </c>
      <c r="AO38" s="8">
        <v>4</v>
      </c>
      <c r="AP38" s="12">
        <v>0.56301177566724903</v>
      </c>
      <c r="AQ38" s="12">
        <f t="shared" si="10"/>
        <v>4.6615038167645406E-3</v>
      </c>
      <c r="AR38" s="12">
        <f t="shared" si="13"/>
        <v>2.817439200329952E-2</v>
      </c>
      <c r="AS38" s="15">
        <f t="shared" si="11"/>
        <v>150.11316059357983</v>
      </c>
      <c r="AT38" s="8">
        <v>4</v>
      </c>
      <c r="AU38" s="16">
        <f t="shared" si="12"/>
        <v>1.9252101428820338E-31</v>
      </c>
    </row>
    <row r="39" spans="1:47" ht="15.75" x14ac:dyDescent="0.25">
      <c r="A39">
        <v>35</v>
      </c>
      <c r="B39" s="3">
        <v>25508</v>
      </c>
      <c r="C39">
        <v>222498</v>
      </c>
      <c r="D39">
        <f t="shared" si="1"/>
        <v>-40579</v>
      </c>
      <c r="X39" s="3">
        <v>25508</v>
      </c>
      <c r="Y39">
        <v>-40579</v>
      </c>
      <c r="Z39">
        <v>-19729</v>
      </c>
      <c r="AA39">
        <v>-64068</v>
      </c>
      <c r="AB39">
        <v>20798</v>
      </c>
      <c r="AC39">
        <v>73660</v>
      </c>
      <c r="AD39">
        <v>3275</v>
      </c>
      <c r="AE39">
        <v>5752</v>
      </c>
      <c r="AF39">
        <v>21637</v>
      </c>
      <c r="AG39">
        <v>36208</v>
      </c>
      <c r="AH39">
        <v>-14586</v>
      </c>
      <c r="AI39">
        <v>-11002</v>
      </c>
      <c r="AJ39">
        <v>10559</v>
      </c>
      <c r="AK39">
        <v>-30079</v>
      </c>
      <c r="AO39" s="8">
        <v>5</v>
      </c>
      <c r="AP39" s="12">
        <v>0.47413040450063365</v>
      </c>
      <c r="AQ39" s="12">
        <f t="shared" si="10"/>
        <v>3.3552185145064848E-3</v>
      </c>
      <c r="AR39" s="12">
        <f t="shared" si="13"/>
        <v>3.1529610517806006E-2</v>
      </c>
      <c r="AS39" s="15">
        <f t="shared" si="11"/>
        <v>167.9897648388704</v>
      </c>
      <c r="AT39" s="8">
        <v>5</v>
      </c>
      <c r="AU39" s="16">
        <f t="shared" si="12"/>
        <v>1.958670941259317E-34</v>
      </c>
    </row>
    <row r="40" spans="1:47" ht="15.75" x14ac:dyDescent="0.25">
      <c r="A40">
        <v>36</v>
      </c>
      <c r="B40" s="3">
        <v>25538</v>
      </c>
      <c r="C40">
        <v>256398</v>
      </c>
      <c r="D40">
        <f t="shared" si="1"/>
        <v>33900</v>
      </c>
      <c r="X40" s="3">
        <v>25538</v>
      </c>
      <c r="Y40">
        <v>33900</v>
      </c>
      <c r="Z40">
        <v>-40579</v>
      </c>
      <c r="AA40">
        <v>-19729</v>
      </c>
      <c r="AB40">
        <v>-64068</v>
      </c>
      <c r="AC40">
        <v>20798</v>
      </c>
      <c r="AD40">
        <v>73660</v>
      </c>
      <c r="AE40">
        <v>3275</v>
      </c>
      <c r="AF40">
        <v>5752</v>
      </c>
      <c r="AG40">
        <v>21637</v>
      </c>
      <c r="AH40">
        <v>36208</v>
      </c>
      <c r="AI40">
        <v>-14586</v>
      </c>
      <c r="AJ40">
        <v>-11002</v>
      </c>
      <c r="AK40">
        <v>10559</v>
      </c>
      <c r="AO40" s="8">
        <v>6</v>
      </c>
      <c r="AP40" s="12">
        <v>0.37032586390309324</v>
      </c>
      <c r="AQ40" s="12">
        <f t="shared" si="10"/>
        <v>2.0778976587207927E-3</v>
      </c>
      <c r="AR40" s="12">
        <f t="shared" si="13"/>
        <v>3.3607508176526801E-2</v>
      </c>
      <c r="AS40" s="15">
        <f t="shared" si="11"/>
        <v>179.06080356453481</v>
      </c>
      <c r="AT40" s="8">
        <v>6</v>
      </c>
      <c r="AU40" s="16">
        <f t="shared" si="12"/>
        <v>5.3709663356173227E-36</v>
      </c>
    </row>
    <row r="41" spans="1:47" ht="15.75" x14ac:dyDescent="0.25">
      <c r="A41">
        <v>37</v>
      </c>
      <c r="B41" s="3">
        <v>25569</v>
      </c>
      <c r="C41">
        <v>232330</v>
      </c>
      <c r="D41">
        <f t="shared" si="1"/>
        <v>-24068</v>
      </c>
      <c r="X41" s="3">
        <v>25569</v>
      </c>
      <c r="Y41">
        <v>-24068</v>
      </c>
      <c r="Z41">
        <v>33900</v>
      </c>
      <c r="AA41">
        <v>-40579</v>
      </c>
      <c r="AB41">
        <v>-19729</v>
      </c>
      <c r="AC41">
        <v>-64068</v>
      </c>
      <c r="AD41">
        <v>20798</v>
      </c>
      <c r="AE41">
        <v>73660</v>
      </c>
      <c r="AF41">
        <v>3275</v>
      </c>
      <c r="AG41">
        <v>5752</v>
      </c>
      <c r="AH41">
        <v>21637</v>
      </c>
      <c r="AI41">
        <v>36208</v>
      </c>
      <c r="AJ41">
        <v>-14586</v>
      </c>
      <c r="AK41">
        <v>-11002</v>
      </c>
      <c r="AO41" s="8">
        <v>7</v>
      </c>
      <c r="AP41" s="12">
        <v>0.44833892087313215</v>
      </c>
      <c r="AQ41" s="12">
        <f t="shared" si="10"/>
        <v>3.092427507225918E-3</v>
      </c>
      <c r="AR41" s="12">
        <f t="shared" si="13"/>
        <v>3.6699935683752717E-2</v>
      </c>
      <c r="AS41" s="15">
        <f t="shared" si="11"/>
        <v>195.53725732303448</v>
      </c>
      <c r="AT41" s="8">
        <v>7</v>
      </c>
      <c r="AU41" s="16">
        <f t="shared" si="12"/>
        <v>1.0108324278198618E-38</v>
      </c>
    </row>
    <row r="42" spans="1:47" ht="15.75" x14ac:dyDescent="0.25">
      <c r="A42">
        <v>38</v>
      </c>
      <c r="B42" s="3">
        <v>25600</v>
      </c>
      <c r="C42">
        <v>221666</v>
      </c>
      <c r="D42">
        <f t="shared" si="1"/>
        <v>-10664</v>
      </c>
      <c r="X42" s="3">
        <v>25600</v>
      </c>
      <c r="Y42">
        <v>-10664</v>
      </c>
      <c r="Z42">
        <v>-24068</v>
      </c>
      <c r="AA42">
        <v>33900</v>
      </c>
      <c r="AB42">
        <v>-40579</v>
      </c>
      <c r="AC42">
        <v>-19729</v>
      </c>
      <c r="AD42">
        <v>-64068</v>
      </c>
      <c r="AE42">
        <v>20798</v>
      </c>
      <c r="AF42">
        <v>73660</v>
      </c>
      <c r="AG42">
        <v>3275</v>
      </c>
      <c r="AH42">
        <v>5752</v>
      </c>
      <c r="AI42">
        <v>21637</v>
      </c>
      <c r="AJ42">
        <v>36208</v>
      </c>
      <c r="AK42">
        <v>-14586</v>
      </c>
      <c r="AO42" s="8">
        <v>8</v>
      </c>
      <c r="AP42" s="12">
        <v>0.53421690487886053</v>
      </c>
      <c r="AQ42" s="12">
        <f t="shared" si="10"/>
        <v>4.4591828352867112E-3</v>
      </c>
      <c r="AR42" s="12">
        <f t="shared" si="13"/>
        <v>4.1159118519039431E-2</v>
      </c>
      <c r="AS42" s="15">
        <f t="shared" si="11"/>
        <v>219.29578346944209</v>
      </c>
      <c r="AT42" s="8">
        <v>8</v>
      </c>
      <c r="AU42" s="16">
        <f t="shared" si="12"/>
        <v>5.4238902605519952E-43</v>
      </c>
    </row>
    <row r="43" spans="1:47" ht="15.75" x14ac:dyDescent="0.25">
      <c r="A43">
        <v>39</v>
      </c>
      <c r="B43" s="3">
        <v>25628</v>
      </c>
      <c r="C43">
        <v>273213</v>
      </c>
      <c r="D43">
        <f t="shared" si="1"/>
        <v>51547</v>
      </c>
      <c r="X43" s="3">
        <v>25628</v>
      </c>
      <c r="Y43">
        <v>51547</v>
      </c>
      <c r="Z43">
        <v>-10664</v>
      </c>
      <c r="AA43">
        <v>-24068</v>
      </c>
      <c r="AB43">
        <v>33900</v>
      </c>
      <c r="AC43">
        <v>-40579</v>
      </c>
      <c r="AD43">
        <v>-19729</v>
      </c>
      <c r="AE43">
        <v>-64068</v>
      </c>
      <c r="AF43">
        <v>20798</v>
      </c>
      <c r="AG43">
        <v>73660</v>
      </c>
      <c r="AH43">
        <v>3275</v>
      </c>
      <c r="AI43">
        <v>5752</v>
      </c>
      <c r="AJ43">
        <v>21637</v>
      </c>
      <c r="AK43">
        <v>36208</v>
      </c>
      <c r="AO43" s="8">
        <v>9</v>
      </c>
      <c r="AP43" s="12">
        <v>0.59748846339612505</v>
      </c>
      <c r="AQ43" s="12">
        <f t="shared" si="10"/>
        <v>5.6665470458962331E-3</v>
      </c>
      <c r="AR43" s="12">
        <f t="shared" si="13"/>
        <v>4.6825665564935663E-2</v>
      </c>
      <c r="AS43" s="15">
        <f t="shared" si="11"/>
        <v>249.48714612997722</v>
      </c>
      <c r="AT43" s="8">
        <v>9</v>
      </c>
      <c r="AU43" s="16">
        <f t="shared" si="12"/>
        <v>1.2800640855874588E-48</v>
      </c>
    </row>
    <row r="44" spans="1:47" ht="15.75" x14ac:dyDescent="0.25">
      <c r="A44">
        <v>40</v>
      </c>
      <c r="B44" s="3">
        <v>25659</v>
      </c>
      <c r="C44">
        <v>272140</v>
      </c>
      <c r="D44">
        <f t="shared" si="1"/>
        <v>-1073</v>
      </c>
      <c r="X44" s="3">
        <v>25659</v>
      </c>
      <c r="Y44">
        <v>-1073</v>
      </c>
      <c r="Z44">
        <v>51547</v>
      </c>
      <c r="AA44">
        <v>-10664</v>
      </c>
      <c r="AB44">
        <v>-24068</v>
      </c>
      <c r="AC44">
        <v>33900</v>
      </c>
      <c r="AD44">
        <v>-40579</v>
      </c>
      <c r="AE44">
        <v>-19729</v>
      </c>
      <c r="AF44">
        <v>-64068</v>
      </c>
      <c r="AG44">
        <v>20798</v>
      </c>
      <c r="AH44">
        <v>73660</v>
      </c>
      <c r="AI44">
        <v>3275</v>
      </c>
      <c r="AJ44">
        <v>5752</v>
      </c>
      <c r="AK44">
        <v>21637</v>
      </c>
      <c r="AO44" s="8">
        <v>10</v>
      </c>
      <c r="AP44" s="12">
        <v>0.69103616665123724</v>
      </c>
      <c r="AQ44" s="12">
        <f t="shared" si="10"/>
        <v>7.7021126390328471E-3</v>
      </c>
      <c r="AR44" s="12">
        <f t="shared" si="13"/>
        <v>5.4527778203968508E-2</v>
      </c>
      <c r="AS44" s="15">
        <f t="shared" si="11"/>
        <v>290.52400227074423</v>
      </c>
      <c r="AT44" s="8">
        <v>10</v>
      </c>
      <c r="AU44" s="16">
        <f t="shared" si="12"/>
        <v>1.5629755630747884E-56</v>
      </c>
    </row>
    <row r="45" spans="1:47" ht="15.75" x14ac:dyDescent="0.25">
      <c r="A45">
        <v>41</v>
      </c>
      <c r="B45" s="3">
        <v>25689</v>
      </c>
      <c r="C45">
        <v>282249</v>
      </c>
      <c r="D45">
        <f t="shared" si="1"/>
        <v>10109</v>
      </c>
      <c r="X45" s="3">
        <v>25689</v>
      </c>
      <c r="Y45">
        <v>10109</v>
      </c>
      <c r="Z45">
        <v>-1073</v>
      </c>
      <c r="AA45">
        <v>51547</v>
      </c>
      <c r="AB45">
        <v>-10664</v>
      </c>
      <c r="AC45">
        <v>-24068</v>
      </c>
      <c r="AD45">
        <v>33900</v>
      </c>
      <c r="AE45">
        <v>-40579</v>
      </c>
      <c r="AF45">
        <v>-19729</v>
      </c>
      <c r="AG45">
        <v>-64068</v>
      </c>
      <c r="AH45">
        <v>20798</v>
      </c>
      <c r="AI45">
        <v>73660</v>
      </c>
      <c r="AJ45">
        <v>3275</v>
      </c>
      <c r="AK45">
        <v>5752</v>
      </c>
      <c r="AO45" s="8">
        <v>11</v>
      </c>
      <c r="AP45" s="12">
        <v>0.83315563929786252</v>
      </c>
      <c r="AQ45" s="12">
        <f t="shared" si="10"/>
        <v>1.1379480644161149E-2</v>
      </c>
      <c r="AR45" s="12">
        <f t="shared" si="13"/>
        <v>6.590725884812966E-2</v>
      </c>
      <c r="AS45" s="15">
        <f t="shared" si="11"/>
        <v>351.15387514283481</v>
      </c>
      <c r="AT45" s="8">
        <v>11</v>
      </c>
      <c r="AU45" s="16">
        <f t="shared" si="12"/>
        <v>1.3815344845661452E-68</v>
      </c>
    </row>
    <row r="46" spans="1:47" ht="15.75" x14ac:dyDescent="0.25">
      <c r="A46">
        <v>42</v>
      </c>
      <c r="B46" s="3">
        <v>25720</v>
      </c>
      <c r="C46">
        <v>289926</v>
      </c>
      <c r="D46">
        <f t="shared" si="1"/>
        <v>7677</v>
      </c>
      <c r="X46" s="3">
        <v>25720</v>
      </c>
      <c r="Y46">
        <v>7677</v>
      </c>
      <c r="Z46">
        <v>10109</v>
      </c>
      <c r="AA46">
        <v>-1073</v>
      </c>
      <c r="AB46">
        <v>51547</v>
      </c>
      <c r="AC46">
        <v>-10664</v>
      </c>
      <c r="AD46">
        <v>-24068</v>
      </c>
      <c r="AE46">
        <v>33900</v>
      </c>
      <c r="AF46">
        <v>-40579</v>
      </c>
      <c r="AG46">
        <v>-19729</v>
      </c>
      <c r="AH46">
        <v>-64068</v>
      </c>
      <c r="AI46">
        <v>20798</v>
      </c>
      <c r="AJ46">
        <v>73660</v>
      </c>
      <c r="AK46">
        <v>3275</v>
      </c>
      <c r="AO46" s="8">
        <v>12</v>
      </c>
      <c r="AP46" s="12">
        <v>0.95501479536301837</v>
      </c>
      <c r="AQ46" s="12">
        <f t="shared" si="10"/>
        <v>1.5200887656037798E-2</v>
      </c>
      <c r="AR46" s="12">
        <f t="shared" si="13"/>
        <v>8.1108146504167464E-2</v>
      </c>
      <c r="AS46" s="15">
        <f t="shared" si="11"/>
        <v>432.14420457420425</v>
      </c>
      <c r="AT46" s="8">
        <v>12</v>
      </c>
      <c r="AU46" s="16">
        <f t="shared" si="12"/>
        <v>5.8211677438951684E-85</v>
      </c>
    </row>
    <row r="47" spans="1:47" x14ac:dyDescent="0.25">
      <c r="A47">
        <v>43</v>
      </c>
      <c r="B47" s="3">
        <v>25750</v>
      </c>
      <c r="C47">
        <v>280216</v>
      </c>
      <c r="D47">
        <f t="shared" si="1"/>
        <v>-9710</v>
      </c>
      <c r="X47" s="3">
        <v>25750</v>
      </c>
      <c r="Y47">
        <v>-9710</v>
      </c>
      <c r="Z47">
        <v>7677</v>
      </c>
      <c r="AA47">
        <v>10109</v>
      </c>
      <c r="AB47">
        <v>-1073</v>
      </c>
      <c r="AC47">
        <v>51547</v>
      </c>
      <c r="AD47">
        <v>-10664</v>
      </c>
      <c r="AE47">
        <v>-24068</v>
      </c>
      <c r="AF47">
        <v>33900</v>
      </c>
      <c r="AG47">
        <v>-40579</v>
      </c>
      <c r="AH47">
        <v>-19729</v>
      </c>
      <c r="AI47">
        <v>-64068</v>
      </c>
      <c r="AJ47">
        <v>20798</v>
      </c>
      <c r="AK47">
        <v>73660</v>
      </c>
    </row>
    <row r="48" spans="1:47" x14ac:dyDescent="0.25">
      <c r="A48">
        <v>44</v>
      </c>
      <c r="B48" s="3">
        <v>25781</v>
      </c>
      <c r="C48">
        <v>404168</v>
      </c>
      <c r="D48">
        <f t="shared" si="1"/>
        <v>123952</v>
      </c>
      <c r="X48" s="3">
        <v>25781</v>
      </c>
      <c r="Y48">
        <v>123952</v>
      </c>
      <c r="Z48">
        <v>-9710</v>
      </c>
      <c r="AA48">
        <v>7677</v>
      </c>
      <c r="AB48">
        <v>10109</v>
      </c>
      <c r="AC48">
        <v>-1073</v>
      </c>
      <c r="AD48">
        <v>51547</v>
      </c>
      <c r="AE48">
        <v>-10664</v>
      </c>
      <c r="AF48">
        <v>-24068</v>
      </c>
      <c r="AG48">
        <v>33900</v>
      </c>
      <c r="AH48">
        <v>-40579</v>
      </c>
      <c r="AI48">
        <v>-19729</v>
      </c>
      <c r="AJ48">
        <v>-64068</v>
      </c>
      <c r="AK48">
        <v>20798</v>
      </c>
    </row>
    <row r="49" spans="1:37" x14ac:dyDescent="0.25">
      <c r="A49">
        <v>45</v>
      </c>
      <c r="B49" s="3">
        <v>25812</v>
      </c>
      <c r="C49">
        <v>325568</v>
      </c>
      <c r="D49">
        <f t="shared" si="1"/>
        <v>-78600</v>
      </c>
      <c r="X49" s="3">
        <v>25812</v>
      </c>
      <c r="Y49">
        <v>-78600</v>
      </c>
      <c r="Z49">
        <v>123952</v>
      </c>
      <c r="AA49">
        <v>-9710</v>
      </c>
      <c r="AB49">
        <v>7677</v>
      </c>
      <c r="AC49">
        <v>10109</v>
      </c>
      <c r="AD49">
        <v>-1073</v>
      </c>
      <c r="AE49">
        <v>51547</v>
      </c>
      <c r="AF49">
        <v>-10664</v>
      </c>
      <c r="AG49">
        <v>-24068</v>
      </c>
      <c r="AH49">
        <v>33900</v>
      </c>
      <c r="AI49">
        <v>-40579</v>
      </c>
      <c r="AJ49">
        <v>-19729</v>
      </c>
      <c r="AK49">
        <v>-64068</v>
      </c>
    </row>
    <row r="50" spans="1:37" x14ac:dyDescent="0.25">
      <c r="A50">
        <v>46</v>
      </c>
      <c r="B50" s="3">
        <v>25842</v>
      </c>
      <c r="C50">
        <v>304455</v>
      </c>
      <c r="D50">
        <f t="shared" si="1"/>
        <v>-21113</v>
      </c>
      <c r="X50" s="3">
        <v>25842</v>
      </c>
      <c r="Y50">
        <v>-21113</v>
      </c>
      <c r="Z50">
        <v>-78600</v>
      </c>
      <c r="AA50">
        <v>123952</v>
      </c>
      <c r="AB50">
        <v>-9710</v>
      </c>
      <c r="AC50">
        <v>7677</v>
      </c>
      <c r="AD50">
        <v>10109</v>
      </c>
      <c r="AE50">
        <v>-1073</v>
      </c>
      <c r="AF50">
        <v>51547</v>
      </c>
      <c r="AG50">
        <v>-10664</v>
      </c>
      <c r="AH50">
        <v>-24068</v>
      </c>
      <c r="AI50">
        <v>33900</v>
      </c>
      <c r="AJ50">
        <v>-40579</v>
      </c>
      <c r="AK50">
        <v>-19729</v>
      </c>
    </row>
    <row r="51" spans="1:37" x14ac:dyDescent="0.25">
      <c r="A51">
        <v>47</v>
      </c>
      <c r="B51" s="3">
        <v>25873</v>
      </c>
      <c r="C51">
        <v>262211</v>
      </c>
      <c r="D51">
        <f t="shared" si="1"/>
        <v>-42244</v>
      </c>
      <c r="X51" s="3">
        <v>25873</v>
      </c>
      <c r="Y51">
        <v>-42244</v>
      </c>
      <c r="Z51">
        <v>-21113</v>
      </c>
      <c r="AA51">
        <v>-78600</v>
      </c>
      <c r="AB51">
        <v>123952</v>
      </c>
      <c r="AC51">
        <v>-9710</v>
      </c>
      <c r="AD51">
        <v>7677</v>
      </c>
      <c r="AE51">
        <v>10109</v>
      </c>
      <c r="AF51">
        <v>-1073</v>
      </c>
      <c r="AG51">
        <v>51547</v>
      </c>
      <c r="AH51">
        <v>-10664</v>
      </c>
      <c r="AI51">
        <v>-24068</v>
      </c>
      <c r="AJ51">
        <v>33900</v>
      </c>
      <c r="AK51">
        <v>-40579</v>
      </c>
    </row>
    <row r="52" spans="1:37" x14ac:dyDescent="0.25">
      <c r="A52">
        <v>48</v>
      </c>
      <c r="B52" s="3">
        <v>25903</v>
      </c>
      <c r="C52">
        <v>290018</v>
      </c>
      <c r="D52">
        <f t="shared" si="1"/>
        <v>27807</v>
      </c>
      <c r="X52" s="3">
        <v>25903</v>
      </c>
      <c r="Y52">
        <v>27807</v>
      </c>
      <c r="Z52">
        <v>-42244</v>
      </c>
      <c r="AA52">
        <v>-21113</v>
      </c>
      <c r="AB52">
        <v>-78600</v>
      </c>
      <c r="AC52">
        <v>123952</v>
      </c>
      <c r="AD52">
        <v>-9710</v>
      </c>
      <c r="AE52">
        <v>7677</v>
      </c>
      <c r="AF52">
        <v>10109</v>
      </c>
      <c r="AG52">
        <v>-1073</v>
      </c>
      <c r="AH52">
        <v>51547</v>
      </c>
      <c r="AI52">
        <v>-10664</v>
      </c>
      <c r="AJ52">
        <v>-24068</v>
      </c>
      <c r="AK52">
        <v>33900</v>
      </c>
    </row>
    <row r="53" spans="1:37" x14ac:dyDescent="0.25">
      <c r="A53">
        <v>49</v>
      </c>
      <c r="B53" s="3">
        <v>25934</v>
      </c>
      <c r="C53">
        <v>250635</v>
      </c>
      <c r="D53">
        <f t="shared" si="1"/>
        <v>-39383</v>
      </c>
      <c r="X53" s="3">
        <v>25934</v>
      </c>
      <c r="Y53">
        <v>-39383</v>
      </c>
      <c r="Z53">
        <v>27807</v>
      </c>
      <c r="AA53">
        <v>-42244</v>
      </c>
      <c r="AB53">
        <v>-21113</v>
      </c>
      <c r="AC53">
        <v>-78600</v>
      </c>
      <c r="AD53">
        <v>123952</v>
      </c>
      <c r="AE53">
        <v>-9710</v>
      </c>
      <c r="AF53">
        <v>7677</v>
      </c>
      <c r="AG53">
        <v>10109</v>
      </c>
      <c r="AH53">
        <v>-1073</v>
      </c>
      <c r="AI53">
        <v>51547</v>
      </c>
      <c r="AJ53">
        <v>-10664</v>
      </c>
      <c r="AK53">
        <v>-24068</v>
      </c>
    </row>
    <row r="54" spans="1:37" x14ac:dyDescent="0.25">
      <c r="A54">
        <v>50</v>
      </c>
      <c r="B54" s="3">
        <v>25965</v>
      </c>
      <c r="C54">
        <v>243467</v>
      </c>
      <c r="D54">
        <f t="shared" si="1"/>
        <v>-7168</v>
      </c>
      <c r="X54" s="3">
        <v>25965</v>
      </c>
      <c r="Y54">
        <v>-7168</v>
      </c>
      <c r="Z54">
        <v>-39383</v>
      </c>
      <c r="AA54">
        <v>27807</v>
      </c>
      <c r="AB54">
        <v>-42244</v>
      </c>
      <c r="AC54">
        <v>-21113</v>
      </c>
      <c r="AD54">
        <v>-78600</v>
      </c>
      <c r="AE54">
        <v>123952</v>
      </c>
      <c r="AF54">
        <v>-9710</v>
      </c>
      <c r="AG54">
        <v>7677</v>
      </c>
      <c r="AH54">
        <v>10109</v>
      </c>
      <c r="AI54">
        <v>-1073</v>
      </c>
      <c r="AJ54">
        <v>51547</v>
      </c>
      <c r="AK54">
        <v>-10664</v>
      </c>
    </row>
    <row r="55" spans="1:37" x14ac:dyDescent="0.25">
      <c r="A55">
        <v>51</v>
      </c>
      <c r="B55" s="3">
        <v>25993</v>
      </c>
      <c r="C55">
        <v>305263</v>
      </c>
      <c r="D55">
        <f t="shared" si="1"/>
        <v>61796</v>
      </c>
      <c r="X55" s="3">
        <v>25993</v>
      </c>
      <c r="Y55">
        <v>61796</v>
      </c>
      <c r="Z55">
        <v>-7168</v>
      </c>
      <c r="AA55">
        <v>-39383</v>
      </c>
      <c r="AB55">
        <v>27807</v>
      </c>
      <c r="AC55">
        <v>-42244</v>
      </c>
      <c r="AD55">
        <v>-21113</v>
      </c>
      <c r="AE55">
        <v>-78600</v>
      </c>
      <c r="AF55">
        <v>123952</v>
      </c>
      <c r="AG55">
        <v>-9710</v>
      </c>
      <c r="AH55">
        <v>7677</v>
      </c>
      <c r="AI55">
        <v>10109</v>
      </c>
      <c r="AJ55">
        <v>-1073</v>
      </c>
      <c r="AK55">
        <v>51547</v>
      </c>
    </row>
    <row r="56" spans="1:37" x14ac:dyDescent="0.25">
      <c r="A56">
        <v>52</v>
      </c>
      <c r="B56" s="3">
        <v>26024</v>
      </c>
      <c r="C56">
        <v>321881</v>
      </c>
      <c r="D56">
        <f t="shared" si="1"/>
        <v>16618</v>
      </c>
      <c r="X56" s="3">
        <v>26024</v>
      </c>
      <c r="Y56">
        <v>16618</v>
      </c>
      <c r="Z56">
        <v>61796</v>
      </c>
      <c r="AA56">
        <v>-7168</v>
      </c>
      <c r="AB56">
        <v>-39383</v>
      </c>
      <c r="AC56">
        <v>27807</v>
      </c>
      <c r="AD56">
        <v>-42244</v>
      </c>
      <c r="AE56">
        <v>-21113</v>
      </c>
      <c r="AF56">
        <v>-78600</v>
      </c>
      <c r="AG56">
        <v>123952</v>
      </c>
      <c r="AH56">
        <v>-9710</v>
      </c>
      <c r="AI56">
        <v>7677</v>
      </c>
      <c r="AJ56">
        <v>10109</v>
      </c>
      <c r="AK56">
        <v>-1073</v>
      </c>
    </row>
    <row r="57" spans="1:37" x14ac:dyDescent="0.25">
      <c r="A57">
        <v>53</v>
      </c>
      <c r="B57" s="3">
        <v>26054</v>
      </c>
      <c r="C57">
        <v>304972</v>
      </c>
      <c r="D57">
        <f t="shared" si="1"/>
        <v>-16909</v>
      </c>
      <c r="X57" s="3">
        <v>26054</v>
      </c>
      <c r="Y57">
        <v>-16909</v>
      </c>
      <c r="Z57">
        <v>16618</v>
      </c>
      <c r="AA57">
        <v>61796</v>
      </c>
      <c r="AB57">
        <v>-7168</v>
      </c>
      <c r="AC57">
        <v>-39383</v>
      </c>
      <c r="AD57">
        <v>27807</v>
      </c>
      <c r="AE57">
        <v>-42244</v>
      </c>
      <c r="AF57">
        <v>-21113</v>
      </c>
      <c r="AG57">
        <v>-78600</v>
      </c>
      <c r="AH57">
        <v>123952</v>
      </c>
      <c r="AI57">
        <v>-9710</v>
      </c>
      <c r="AJ57">
        <v>7677</v>
      </c>
      <c r="AK57">
        <v>10109</v>
      </c>
    </row>
    <row r="58" spans="1:37" x14ac:dyDescent="0.25">
      <c r="A58">
        <v>54</v>
      </c>
      <c r="B58" s="3">
        <v>26085</v>
      </c>
      <c r="C58">
        <v>334733</v>
      </c>
      <c r="D58">
        <f t="shared" si="1"/>
        <v>29761</v>
      </c>
      <c r="X58" s="3">
        <v>26085</v>
      </c>
      <c r="Y58">
        <v>29761</v>
      </c>
      <c r="Z58">
        <v>-16909</v>
      </c>
      <c r="AA58">
        <v>16618</v>
      </c>
      <c r="AB58">
        <v>61796</v>
      </c>
      <c r="AC58">
        <v>-7168</v>
      </c>
      <c r="AD58">
        <v>-39383</v>
      </c>
      <c r="AE58">
        <v>27807</v>
      </c>
      <c r="AF58">
        <v>-42244</v>
      </c>
      <c r="AG58">
        <v>-21113</v>
      </c>
      <c r="AH58">
        <v>-78600</v>
      </c>
      <c r="AI58">
        <v>123952</v>
      </c>
      <c r="AJ58">
        <v>-9710</v>
      </c>
      <c r="AK58">
        <v>7677</v>
      </c>
    </row>
    <row r="59" spans="1:37" x14ac:dyDescent="0.25">
      <c r="A59">
        <v>55</v>
      </c>
      <c r="B59" s="3">
        <v>26115</v>
      </c>
      <c r="C59">
        <v>415003</v>
      </c>
      <c r="D59">
        <f t="shared" si="1"/>
        <v>80270</v>
      </c>
      <c r="X59" s="3">
        <v>26115</v>
      </c>
      <c r="Y59">
        <v>80270</v>
      </c>
      <c r="Z59">
        <v>29761</v>
      </c>
      <c r="AA59">
        <v>-16909</v>
      </c>
      <c r="AB59">
        <v>16618</v>
      </c>
      <c r="AC59">
        <v>61796</v>
      </c>
      <c r="AD59">
        <v>-7168</v>
      </c>
      <c r="AE59">
        <v>-39383</v>
      </c>
      <c r="AF59">
        <v>27807</v>
      </c>
      <c r="AG59">
        <v>-42244</v>
      </c>
      <c r="AH59">
        <v>-21113</v>
      </c>
      <c r="AI59">
        <v>-78600</v>
      </c>
      <c r="AJ59">
        <v>123952</v>
      </c>
      <c r="AK59">
        <v>-9710</v>
      </c>
    </row>
    <row r="60" spans="1:37" x14ac:dyDescent="0.25">
      <c r="A60">
        <v>56</v>
      </c>
      <c r="B60" s="3">
        <v>26146</v>
      </c>
      <c r="C60">
        <v>432413</v>
      </c>
      <c r="D60">
        <f t="shared" si="1"/>
        <v>17410</v>
      </c>
      <c r="X60" s="3">
        <v>26146</v>
      </c>
      <c r="Y60">
        <v>17410</v>
      </c>
      <c r="Z60">
        <v>80270</v>
      </c>
      <c r="AA60">
        <v>29761</v>
      </c>
      <c r="AB60">
        <v>-16909</v>
      </c>
      <c r="AC60">
        <v>16618</v>
      </c>
      <c r="AD60">
        <v>61796</v>
      </c>
      <c r="AE60">
        <v>-7168</v>
      </c>
      <c r="AF60">
        <v>-39383</v>
      </c>
      <c r="AG60">
        <v>27807</v>
      </c>
      <c r="AH60">
        <v>-42244</v>
      </c>
      <c r="AI60">
        <v>-21113</v>
      </c>
      <c r="AJ60">
        <v>-78600</v>
      </c>
      <c r="AK60">
        <v>123952</v>
      </c>
    </row>
    <row r="61" spans="1:37" x14ac:dyDescent="0.25">
      <c r="A61">
        <v>57</v>
      </c>
      <c r="B61" s="3">
        <v>26177</v>
      </c>
      <c r="C61">
        <v>357936</v>
      </c>
      <c r="D61">
        <f t="shared" si="1"/>
        <v>-74477</v>
      </c>
      <c r="X61" s="3">
        <v>26177</v>
      </c>
      <c r="Y61">
        <v>-74477</v>
      </c>
      <c r="Z61">
        <v>17410</v>
      </c>
      <c r="AA61">
        <v>80270</v>
      </c>
      <c r="AB61">
        <v>29761</v>
      </c>
      <c r="AC61">
        <v>-16909</v>
      </c>
      <c r="AD61">
        <v>16618</v>
      </c>
      <c r="AE61">
        <v>61796</v>
      </c>
      <c r="AF61">
        <v>-7168</v>
      </c>
      <c r="AG61">
        <v>-39383</v>
      </c>
      <c r="AH61">
        <v>27807</v>
      </c>
      <c r="AI61">
        <v>-42244</v>
      </c>
      <c r="AJ61">
        <v>-21113</v>
      </c>
      <c r="AK61">
        <v>-78600</v>
      </c>
    </row>
    <row r="62" spans="1:37" x14ac:dyDescent="0.25">
      <c r="A62">
        <v>58</v>
      </c>
      <c r="B62" s="3">
        <v>26207</v>
      </c>
      <c r="C62">
        <v>333816</v>
      </c>
      <c r="D62">
        <f t="shared" si="1"/>
        <v>-24120</v>
      </c>
      <c r="X62" s="3">
        <v>26207</v>
      </c>
      <c r="Y62">
        <v>-24120</v>
      </c>
      <c r="Z62">
        <v>-74477</v>
      </c>
      <c r="AA62">
        <v>17410</v>
      </c>
      <c r="AB62">
        <v>80270</v>
      </c>
      <c r="AC62">
        <v>29761</v>
      </c>
      <c r="AD62">
        <v>-16909</v>
      </c>
      <c r="AE62">
        <v>16618</v>
      </c>
      <c r="AF62">
        <v>61796</v>
      </c>
      <c r="AG62">
        <v>-7168</v>
      </c>
      <c r="AH62">
        <v>-39383</v>
      </c>
      <c r="AI62">
        <v>27807</v>
      </c>
      <c r="AJ62">
        <v>-42244</v>
      </c>
      <c r="AK62">
        <v>-21113</v>
      </c>
    </row>
    <row r="63" spans="1:37" x14ac:dyDescent="0.25">
      <c r="A63">
        <v>59</v>
      </c>
      <c r="B63" s="3">
        <v>26238</v>
      </c>
      <c r="C63">
        <v>301844</v>
      </c>
      <c r="D63">
        <f t="shared" si="1"/>
        <v>-31972</v>
      </c>
      <c r="X63" s="3">
        <v>26238</v>
      </c>
      <c r="Y63">
        <v>-31972</v>
      </c>
      <c r="Z63">
        <v>-24120</v>
      </c>
      <c r="AA63">
        <v>-74477</v>
      </c>
      <c r="AB63">
        <v>17410</v>
      </c>
      <c r="AC63">
        <v>80270</v>
      </c>
      <c r="AD63">
        <v>29761</v>
      </c>
      <c r="AE63">
        <v>-16909</v>
      </c>
      <c r="AF63">
        <v>16618</v>
      </c>
      <c r="AG63">
        <v>61796</v>
      </c>
      <c r="AH63">
        <v>-7168</v>
      </c>
      <c r="AI63">
        <v>-39383</v>
      </c>
      <c r="AJ63">
        <v>27807</v>
      </c>
      <c r="AK63">
        <v>-42244</v>
      </c>
    </row>
    <row r="64" spans="1:37" x14ac:dyDescent="0.25">
      <c r="A64">
        <v>60</v>
      </c>
      <c r="B64" s="3">
        <v>26268</v>
      </c>
      <c r="C64">
        <v>296933</v>
      </c>
      <c r="D64">
        <f t="shared" si="1"/>
        <v>-4911</v>
      </c>
      <c r="X64" s="3">
        <v>26268</v>
      </c>
      <c r="Y64">
        <v>-4911</v>
      </c>
      <c r="Z64">
        <v>-31972</v>
      </c>
      <c r="AA64">
        <v>-24120</v>
      </c>
      <c r="AB64">
        <v>-74477</v>
      </c>
      <c r="AC64">
        <v>17410</v>
      </c>
      <c r="AD64">
        <v>80270</v>
      </c>
      <c r="AE64">
        <v>29761</v>
      </c>
      <c r="AF64">
        <v>-16909</v>
      </c>
      <c r="AG64">
        <v>16618</v>
      </c>
      <c r="AH64">
        <v>61796</v>
      </c>
      <c r="AI64">
        <v>-7168</v>
      </c>
      <c r="AJ64">
        <v>-39383</v>
      </c>
      <c r="AK64">
        <v>27807</v>
      </c>
    </row>
    <row r="65" spans="1:37" x14ac:dyDescent="0.25">
      <c r="A65">
        <v>61</v>
      </c>
      <c r="B65" s="3">
        <v>26299</v>
      </c>
      <c r="C65">
        <v>291859</v>
      </c>
      <c r="D65">
        <f t="shared" si="1"/>
        <v>-5074</v>
      </c>
      <c r="X65" s="3">
        <v>26299</v>
      </c>
      <c r="Y65">
        <v>-5074</v>
      </c>
      <c r="Z65">
        <v>-4911</v>
      </c>
      <c r="AA65">
        <v>-31972</v>
      </c>
      <c r="AB65">
        <v>-24120</v>
      </c>
      <c r="AC65">
        <v>-74477</v>
      </c>
      <c r="AD65">
        <v>17410</v>
      </c>
      <c r="AE65">
        <v>80270</v>
      </c>
      <c r="AF65">
        <v>29761</v>
      </c>
      <c r="AG65">
        <v>-16909</v>
      </c>
      <c r="AH65">
        <v>16618</v>
      </c>
      <c r="AI65">
        <v>61796</v>
      </c>
      <c r="AJ65">
        <v>-7168</v>
      </c>
      <c r="AK65">
        <v>-39383</v>
      </c>
    </row>
    <row r="66" spans="1:37" x14ac:dyDescent="0.25">
      <c r="A66">
        <v>62</v>
      </c>
      <c r="B66" s="3">
        <v>26330</v>
      </c>
      <c r="C66">
        <v>292817</v>
      </c>
      <c r="D66">
        <f t="shared" si="1"/>
        <v>958</v>
      </c>
      <c r="X66" s="3">
        <v>26330</v>
      </c>
      <c r="Y66">
        <v>958</v>
      </c>
      <c r="Z66">
        <v>-5074</v>
      </c>
      <c r="AA66">
        <v>-4911</v>
      </c>
      <c r="AB66">
        <v>-31972</v>
      </c>
      <c r="AC66">
        <v>-24120</v>
      </c>
      <c r="AD66">
        <v>-74477</v>
      </c>
      <c r="AE66">
        <v>17410</v>
      </c>
      <c r="AF66">
        <v>80270</v>
      </c>
      <c r="AG66">
        <v>29761</v>
      </c>
      <c r="AH66">
        <v>-16909</v>
      </c>
      <c r="AI66">
        <v>16618</v>
      </c>
      <c r="AJ66">
        <v>61796</v>
      </c>
      <c r="AK66">
        <v>-7168</v>
      </c>
    </row>
    <row r="67" spans="1:37" x14ac:dyDescent="0.25">
      <c r="A67">
        <v>63</v>
      </c>
      <c r="B67" s="3">
        <v>26359</v>
      </c>
      <c r="C67">
        <v>343781</v>
      </c>
      <c r="D67">
        <f t="shared" si="1"/>
        <v>50964</v>
      </c>
      <c r="X67" s="3">
        <v>26359</v>
      </c>
      <c r="Y67">
        <v>50964</v>
      </c>
      <c r="Z67">
        <v>958</v>
      </c>
      <c r="AA67">
        <v>-5074</v>
      </c>
      <c r="AB67">
        <v>-4911</v>
      </c>
      <c r="AC67">
        <v>-31972</v>
      </c>
      <c r="AD67">
        <v>-24120</v>
      </c>
      <c r="AE67">
        <v>-74477</v>
      </c>
      <c r="AF67">
        <v>17410</v>
      </c>
      <c r="AG67">
        <v>80270</v>
      </c>
      <c r="AH67">
        <v>29761</v>
      </c>
      <c r="AI67">
        <v>-16909</v>
      </c>
      <c r="AJ67">
        <v>16618</v>
      </c>
      <c r="AK67">
        <v>61796</v>
      </c>
    </row>
    <row r="68" spans="1:37" x14ac:dyDescent="0.25">
      <c r="A68">
        <v>64</v>
      </c>
      <c r="B68" s="3">
        <v>26390</v>
      </c>
      <c r="C68">
        <v>352600</v>
      </c>
      <c r="D68">
        <f t="shared" si="1"/>
        <v>8819</v>
      </c>
      <c r="X68" s="3">
        <v>26390</v>
      </c>
      <c r="Y68">
        <v>8819</v>
      </c>
      <c r="Z68">
        <v>50964</v>
      </c>
      <c r="AA68">
        <v>958</v>
      </c>
      <c r="AB68">
        <v>-5074</v>
      </c>
      <c r="AC68">
        <v>-4911</v>
      </c>
      <c r="AD68">
        <v>-31972</v>
      </c>
      <c r="AE68">
        <v>-24120</v>
      </c>
      <c r="AF68">
        <v>-74477</v>
      </c>
      <c r="AG68">
        <v>17410</v>
      </c>
      <c r="AH68">
        <v>80270</v>
      </c>
      <c r="AI68">
        <v>29761</v>
      </c>
      <c r="AJ68">
        <v>-16909</v>
      </c>
      <c r="AK68">
        <v>16618</v>
      </c>
    </row>
    <row r="69" spans="1:37" x14ac:dyDescent="0.25">
      <c r="A69">
        <v>65</v>
      </c>
      <c r="B69" s="3">
        <v>26420</v>
      </c>
      <c r="C69">
        <v>377174</v>
      </c>
      <c r="D69">
        <f t="shared" si="1"/>
        <v>24574</v>
      </c>
      <c r="X69" s="3">
        <v>26420</v>
      </c>
      <c r="Y69">
        <v>24574</v>
      </c>
      <c r="Z69">
        <v>8819</v>
      </c>
      <c r="AA69">
        <v>50964</v>
      </c>
      <c r="AB69">
        <v>958</v>
      </c>
      <c r="AC69">
        <v>-5074</v>
      </c>
      <c r="AD69">
        <v>-4911</v>
      </c>
      <c r="AE69">
        <v>-31972</v>
      </c>
      <c r="AF69">
        <v>-24120</v>
      </c>
      <c r="AG69">
        <v>-74477</v>
      </c>
      <c r="AH69">
        <v>17410</v>
      </c>
      <c r="AI69">
        <v>80270</v>
      </c>
      <c r="AJ69">
        <v>29761</v>
      </c>
      <c r="AK69">
        <v>-16909</v>
      </c>
    </row>
    <row r="70" spans="1:37" x14ac:dyDescent="0.25">
      <c r="A70">
        <v>66</v>
      </c>
      <c r="B70" s="3">
        <v>26451</v>
      </c>
      <c r="C70">
        <v>331881</v>
      </c>
      <c r="D70">
        <f t="shared" si="1"/>
        <v>-45293</v>
      </c>
      <c r="X70" s="3">
        <v>26451</v>
      </c>
      <c r="Y70">
        <v>-45293</v>
      </c>
      <c r="Z70">
        <v>24574</v>
      </c>
      <c r="AA70">
        <v>8819</v>
      </c>
      <c r="AB70">
        <v>50964</v>
      </c>
      <c r="AC70">
        <v>958</v>
      </c>
      <c r="AD70">
        <v>-5074</v>
      </c>
      <c r="AE70">
        <v>-4911</v>
      </c>
      <c r="AF70">
        <v>-31972</v>
      </c>
      <c r="AG70">
        <v>-24120</v>
      </c>
      <c r="AH70">
        <v>-74477</v>
      </c>
      <c r="AI70">
        <v>17410</v>
      </c>
      <c r="AJ70">
        <v>80270</v>
      </c>
      <c r="AK70">
        <v>29761</v>
      </c>
    </row>
    <row r="71" spans="1:37" x14ac:dyDescent="0.25">
      <c r="A71">
        <v>67</v>
      </c>
      <c r="B71" s="3">
        <v>26481</v>
      </c>
      <c r="C71">
        <v>469641</v>
      </c>
      <c r="D71">
        <f t="shared" ref="D71:D76" si="14">C71-C70</f>
        <v>137760</v>
      </c>
      <c r="X71" s="3">
        <v>26481</v>
      </c>
      <c r="Y71">
        <v>137760</v>
      </c>
      <c r="Z71">
        <v>-45293</v>
      </c>
      <c r="AA71">
        <v>24574</v>
      </c>
      <c r="AB71">
        <v>8819</v>
      </c>
      <c r="AC71">
        <v>50964</v>
      </c>
      <c r="AD71">
        <v>958</v>
      </c>
      <c r="AE71">
        <v>-5074</v>
      </c>
      <c r="AF71">
        <v>-4911</v>
      </c>
      <c r="AG71">
        <v>-31972</v>
      </c>
      <c r="AH71">
        <v>-24120</v>
      </c>
      <c r="AI71">
        <v>-74477</v>
      </c>
      <c r="AJ71">
        <v>17410</v>
      </c>
      <c r="AK71">
        <v>80270</v>
      </c>
    </row>
    <row r="72" spans="1:37" x14ac:dyDescent="0.25">
      <c r="A72">
        <v>68</v>
      </c>
      <c r="B72" s="3">
        <v>26512</v>
      </c>
      <c r="C72">
        <v>499964</v>
      </c>
      <c r="D72">
        <f t="shared" si="14"/>
        <v>30323</v>
      </c>
      <c r="X72" s="3">
        <v>26512</v>
      </c>
      <c r="Y72">
        <v>30323</v>
      </c>
      <c r="Z72">
        <v>137760</v>
      </c>
      <c r="AA72">
        <v>-45293</v>
      </c>
      <c r="AB72">
        <v>24574</v>
      </c>
      <c r="AC72">
        <v>8819</v>
      </c>
      <c r="AD72">
        <v>50964</v>
      </c>
      <c r="AE72">
        <v>958</v>
      </c>
      <c r="AF72">
        <v>-5074</v>
      </c>
      <c r="AG72">
        <v>-4911</v>
      </c>
      <c r="AH72">
        <v>-31972</v>
      </c>
      <c r="AI72">
        <v>-24120</v>
      </c>
      <c r="AJ72">
        <v>-74477</v>
      </c>
      <c r="AK72">
        <v>17410</v>
      </c>
    </row>
    <row r="73" spans="1:37" x14ac:dyDescent="0.25">
      <c r="A73">
        <v>69</v>
      </c>
      <c r="B73" s="3">
        <v>26543</v>
      </c>
      <c r="C73">
        <v>406856</v>
      </c>
      <c r="D73">
        <f t="shared" si="14"/>
        <v>-93108</v>
      </c>
      <c r="X73" s="3">
        <v>26543</v>
      </c>
      <c r="Y73">
        <v>-93108</v>
      </c>
      <c r="Z73">
        <v>30323</v>
      </c>
      <c r="AA73">
        <v>137760</v>
      </c>
      <c r="AB73">
        <v>-45293</v>
      </c>
      <c r="AC73">
        <v>24574</v>
      </c>
      <c r="AD73">
        <v>8819</v>
      </c>
      <c r="AE73">
        <v>50964</v>
      </c>
      <c r="AF73">
        <v>958</v>
      </c>
      <c r="AG73">
        <v>-5074</v>
      </c>
      <c r="AH73">
        <v>-4911</v>
      </c>
      <c r="AI73">
        <v>-31972</v>
      </c>
      <c r="AJ73">
        <v>-24120</v>
      </c>
      <c r="AK73">
        <v>-74477</v>
      </c>
    </row>
    <row r="74" spans="1:37" x14ac:dyDescent="0.25">
      <c r="A74">
        <v>70</v>
      </c>
      <c r="B74" s="3">
        <v>26573</v>
      </c>
      <c r="C74">
        <v>378358</v>
      </c>
      <c r="D74">
        <f t="shared" si="14"/>
        <v>-28498</v>
      </c>
      <c r="X74" s="3">
        <v>26573</v>
      </c>
      <c r="Y74">
        <v>-28498</v>
      </c>
      <c r="Z74">
        <v>-93108</v>
      </c>
      <c r="AA74">
        <v>30323</v>
      </c>
      <c r="AB74">
        <v>137760</v>
      </c>
      <c r="AC74">
        <v>-45293</v>
      </c>
      <c r="AD74">
        <v>24574</v>
      </c>
      <c r="AE74">
        <v>8819</v>
      </c>
      <c r="AF74">
        <v>50964</v>
      </c>
      <c r="AG74">
        <v>958</v>
      </c>
      <c r="AH74">
        <v>-5074</v>
      </c>
      <c r="AI74">
        <v>-4911</v>
      </c>
      <c r="AJ74">
        <v>-31972</v>
      </c>
      <c r="AK74">
        <v>-24120</v>
      </c>
    </row>
    <row r="75" spans="1:37" x14ac:dyDescent="0.25">
      <c r="A75">
        <v>71</v>
      </c>
      <c r="B75" s="3">
        <v>26604</v>
      </c>
      <c r="C75">
        <v>339064</v>
      </c>
      <c r="D75">
        <f t="shared" si="14"/>
        <v>-39294</v>
      </c>
      <c r="X75" s="3">
        <v>26604</v>
      </c>
      <c r="Y75">
        <v>-39294</v>
      </c>
      <c r="Z75">
        <v>-28498</v>
      </c>
      <c r="AA75">
        <v>-93108</v>
      </c>
      <c r="AB75">
        <v>30323</v>
      </c>
      <c r="AC75">
        <v>137760</v>
      </c>
      <c r="AD75">
        <v>-45293</v>
      </c>
      <c r="AE75">
        <v>24574</v>
      </c>
      <c r="AF75">
        <v>8819</v>
      </c>
      <c r="AG75">
        <v>50964</v>
      </c>
      <c r="AH75">
        <v>958</v>
      </c>
      <c r="AI75">
        <v>-5074</v>
      </c>
      <c r="AJ75">
        <v>-4911</v>
      </c>
      <c r="AK75">
        <v>-31972</v>
      </c>
    </row>
    <row r="76" spans="1:37" x14ac:dyDescent="0.25">
      <c r="A76">
        <v>72</v>
      </c>
      <c r="B76" s="3">
        <v>26634</v>
      </c>
      <c r="C76">
        <v>377896</v>
      </c>
      <c r="D76">
        <f t="shared" si="14"/>
        <v>38832</v>
      </c>
      <c r="X76" s="3">
        <v>26634</v>
      </c>
      <c r="Y76">
        <v>38832</v>
      </c>
      <c r="Z76">
        <v>-39294</v>
      </c>
      <c r="AA76">
        <v>-28498</v>
      </c>
      <c r="AB76">
        <v>-93108</v>
      </c>
      <c r="AC76">
        <v>30323</v>
      </c>
      <c r="AD76">
        <v>137760</v>
      </c>
      <c r="AE76">
        <v>-45293</v>
      </c>
      <c r="AF76">
        <v>24574</v>
      </c>
      <c r="AG76">
        <v>8819</v>
      </c>
      <c r="AH76">
        <v>50964</v>
      </c>
      <c r="AI76">
        <v>958</v>
      </c>
      <c r="AJ76">
        <v>-5074</v>
      </c>
      <c r="AK76">
        <v>-4911</v>
      </c>
    </row>
    <row r="77" spans="1:37" x14ac:dyDescent="0.25">
      <c r="Z77">
        <v>38832</v>
      </c>
      <c r="AA77">
        <v>-39294</v>
      </c>
      <c r="AB77">
        <v>-28498</v>
      </c>
      <c r="AC77">
        <v>-93108</v>
      </c>
      <c r="AD77">
        <v>30323</v>
      </c>
      <c r="AE77">
        <v>137760</v>
      </c>
      <c r="AF77">
        <v>-45293</v>
      </c>
      <c r="AG77">
        <v>24574</v>
      </c>
      <c r="AH77">
        <v>8819</v>
      </c>
      <c r="AI77">
        <v>50964</v>
      </c>
      <c r="AJ77">
        <v>958</v>
      </c>
      <c r="AK77">
        <v>-5074</v>
      </c>
    </row>
    <row r="78" spans="1:37" x14ac:dyDescent="0.25">
      <c r="AA78">
        <v>38832</v>
      </c>
      <c r="AB78">
        <v>-39294</v>
      </c>
      <c r="AC78">
        <v>-28498</v>
      </c>
      <c r="AD78">
        <v>-93108</v>
      </c>
      <c r="AE78">
        <v>30323</v>
      </c>
      <c r="AF78">
        <v>137760</v>
      </c>
      <c r="AG78">
        <v>-45293</v>
      </c>
      <c r="AH78">
        <v>24574</v>
      </c>
      <c r="AI78">
        <v>8819</v>
      </c>
      <c r="AJ78">
        <v>50964</v>
      </c>
      <c r="AK78">
        <v>958</v>
      </c>
    </row>
    <row r="79" spans="1:37" x14ac:dyDescent="0.25">
      <c r="AB79">
        <v>38832</v>
      </c>
      <c r="AC79">
        <v>-39294</v>
      </c>
      <c r="AD79">
        <v>-28498</v>
      </c>
      <c r="AE79">
        <v>-93108</v>
      </c>
      <c r="AF79">
        <v>30323</v>
      </c>
      <c r="AG79">
        <v>137760</v>
      </c>
      <c r="AH79">
        <v>-45293</v>
      </c>
      <c r="AI79">
        <v>24574</v>
      </c>
      <c r="AJ79">
        <v>8819</v>
      </c>
      <c r="AK79">
        <v>50964</v>
      </c>
    </row>
    <row r="80" spans="1:37" x14ac:dyDescent="0.25">
      <c r="AC80">
        <v>38832</v>
      </c>
      <c r="AD80">
        <v>-39294</v>
      </c>
      <c r="AE80">
        <v>-28498</v>
      </c>
      <c r="AF80">
        <v>-93108</v>
      </c>
      <c r="AG80">
        <v>30323</v>
      </c>
      <c r="AH80">
        <v>137760</v>
      </c>
      <c r="AI80">
        <v>-45293</v>
      </c>
      <c r="AJ80">
        <v>24574</v>
      </c>
      <c r="AK80">
        <v>8819</v>
      </c>
    </row>
    <row r="81" spans="30:37" x14ac:dyDescent="0.25">
      <c r="AD81">
        <v>38832</v>
      </c>
      <c r="AE81">
        <v>-39294</v>
      </c>
      <c r="AF81">
        <v>-28498</v>
      </c>
      <c r="AG81">
        <v>-93108</v>
      </c>
      <c r="AH81">
        <v>30323</v>
      </c>
      <c r="AI81">
        <v>137760</v>
      </c>
      <c r="AJ81">
        <v>-45293</v>
      </c>
      <c r="AK81">
        <v>24574</v>
      </c>
    </row>
    <row r="82" spans="30:37" x14ac:dyDescent="0.25">
      <c r="AE82">
        <v>38832</v>
      </c>
      <c r="AF82">
        <v>-39294</v>
      </c>
      <c r="AG82">
        <v>-28498</v>
      </c>
      <c r="AH82">
        <v>-93108</v>
      </c>
      <c r="AI82">
        <v>30323</v>
      </c>
      <c r="AJ82">
        <v>137760</v>
      </c>
      <c r="AK82">
        <v>-45293</v>
      </c>
    </row>
    <row r="83" spans="30:37" x14ac:dyDescent="0.25">
      <c r="AF83">
        <v>38832</v>
      </c>
      <c r="AG83">
        <v>-39294</v>
      </c>
      <c r="AH83">
        <v>-28498</v>
      </c>
      <c r="AI83">
        <v>-93108</v>
      </c>
      <c r="AJ83">
        <v>30323</v>
      </c>
      <c r="AK83">
        <v>137760</v>
      </c>
    </row>
    <row r="84" spans="30:37" x14ac:dyDescent="0.25">
      <c r="AG84">
        <v>38832</v>
      </c>
      <c r="AH84">
        <v>-39294</v>
      </c>
      <c r="AI84">
        <v>-28498</v>
      </c>
      <c r="AJ84">
        <v>-93108</v>
      </c>
      <c r="AK84">
        <v>30323</v>
      </c>
    </row>
    <row r="85" spans="30:37" x14ac:dyDescent="0.25">
      <c r="AH85">
        <v>38832</v>
      </c>
      <c r="AI85">
        <v>-39294</v>
      </c>
      <c r="AJ85">
        <v>-28498</v>
      </c>
      <c r="AK85">
        <v>-93108</v>
      </c>
    </row>
    <row r="86" spans="30:37" x14ac:dyDescent="0.25">
      <c r="AI86">
        <v>38832</v>
      </c>
      <c r="AJ86">
        <v>-39294</v>
      </c>
      <c r="AK86">
        <v>-28498</v>
      </c>
    </row>
    <row r="87" spans="30:37" x14ac:dyDescent="0.25">
      <c r="AJ87">
        <v>38832</v>
      </c>
      <c r="AK87">
        <v>-39294</v>
      </c>
    </row>
    <row r="88" spans="30:37" x14ac:dyDescent="0.25">
      <c r="AK88">
        <v>38832</v>
      </c>
    </row>
  </sheetData>
  <mergeCells count="1">
    <mergeCell ref="G9:H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14</xdr:col>
                <xdr:colOff>733425</xdr:colOff>
                <xdr:row>6</xdr:row>
                <xdr:rowOff>104775</xdr:rowOff>
              </from>
              <to>
                <xdr:col>16</xdr:col>
                <xdr:colOff>295275</xdr:colOff>
                <xdr:row>9</xdr:row>
                <xdr:rowOff>133350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14</xdr:col>
                <xdr:colOff>704850</xdr:colOff>
                <xdr:row>10</xdr:row>
                <xdr:rowOff>190500</xdr:rowOff>
              </from>
              <to>
                <xdr:col>17</xdr:col>
                <xdr:colOff>742950</xdr:colOff>
                <xdr:row>13</xdr:row>
                <xdr:rowOff>171450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autoPict="0" r:id="rId8">
            <anchor moveWithCells="1" sizeWithCells="1">
              <from>
                <xdr:col>15</xdr:col>
                <xdr:colOff>0</xdr:colOff>
                <xdr:row>14</xdr:row>
                <xdr:rowOff>85725</xdr:rowOff>
              </from>
              <to>
                <xdr:col>18</xdr:col>
                <xdr:colOff>314325</xdr:colOff>
                <xdr:row>20</xdr:row>
                <xdr:rowOff>28575</xdr:rowOff>
              </to>
            </anchor>
          </objectPr>
        </oleObject>
      </mc:Choice>
      <mc:Fallback>
        <oleObject progId="Equation.3" shapeId="2051" r:id="rId7"/>
      </mc:Fallback>
    </mc:AlternateContent>
    <mc:AlternateContent xmlns:mc="http://schemas.openxmlformats.org/markup-compatibility/2006">
      <mc:Choice Requires="x14">
        <oleObject progId="Equation.3" shapeId="2052" r:id="rId9">
          <objectPr defaultSize="0" autoPict="0" r:id="rId10">
            <anchor moveWithCells="1" sizeWithCells="1">
              <from>
                <xdr:col>11</xdr:col>
                <xdr:colOff>19050</xdr:colOff>
                <xdr:row>13</xdr:row>
                <xdr:rowOff>9525</xdr:rowOff>
              </from>
              <to>
                <xdr:col>14</xdr:col>
                <xdr:colOff>352425</xdr:colOff>
                <xdr:row>18</xdr:row>
                <xdr:rowOff>19050</xdr:rowOff>
              </to>
            </anchor>
          </objectPr>
        </oleObject>
      </mc:Choice>
      <mc:Fallback>
        <oleObject progId="Equation.3" shapeId="2052" r:id="rId9"/>
      </mc:Fallback>
    </mc:AlternateContent>
    <mc:AlternateContent xmlns:mc="http://schemas.openxmlformats.org/markup-compatibility/2006">
      <mc:Choice Requires="x14">
        <oleObject progId="Equation.3" shapeId="2053" r:id="rId11">
          <objectPr defaultSize="0" autoPict="0" r:id="rId12">
            <anchor moveWithCells="1" sizeWithCells="1">
              <from>
                <xdr:col>11</xdr:col>
                <xdr:colOff>76200</xdr:colOff>
                <xdr:row>7</xdr:row>
                <xdr:rowOff>47625</xdr:rowOff>
              </from>
              <to>
                <xdr:col>14</xdr:col>
                <xdr:colOff>276225</xdr:colOff>
                <xdr:row>12</xdr:row>
                <xdr:rowOff>19050</xdr:rowOff>
              </to>
            </anchor>
          </objectPr>
        </oleObject>
      </mc:Choice>
      <mc:Fallback>
        <oleObject progId="Equation.3" shapeId="2053" r:id="rId11"/>
      </mc:Fallback>
    </mc:AlternateContent>
    <mc:AlternateContent xmlns:mc="http://schemas.openxmlformats.org/markup-compatibility/2006">
      <mc:Choice Requires="x14">
        <oleObject progId="Equation.3" shapeId="2054" r:id="rId13">
          <objectPr defaultSize="0" autoPict="0" r:id="rId14">
            <anchor moveWithCells="1" sizeWithCells="1">
              <from>
                <xdr:col>3</xdr:col>
                <xdr:colOff>28575</xdr:colOff>
                <xdr:row>0</xdr:row>
                <xdr:rowOff>152400</xdr:rowOff>
              </from>
              <to>
                <xdr:col>4</xdr:col>
                <xdr:colOff>628650</xdr:colOff>
                <xdr:row>2</xdr:row>
                <xdr:rowOff>123825</xdr:rowOff>
              </to>
            </anchor>
          </objectPr>
        </oleObject>
      </mc:Choice>
      <mc:Fallback>
        <oleObject progId="Equation.3" shapeId="2054" r:id="rId13"/>
      </mc:Fallback>
    </mc:AlternateContent>
    <mc:AlternateContent xmlns:mc="http://schemas.openxmlformats.org/markup-compatibility/2006">
      <mc:Choice Requires="x14">
        <oleObject progId="Equation.3" shapeId="2055" r:id="rId15">
          <objectPr defaultSize="0" autoPict="0" r:id="rId16">
            <anchor moveWithCells="1" sizeWithCells="1">
              <from>
                <xdr:col>43</xdr:col>
                <xdr:colOff>419100</xdr:colOff>
                <xdr:row>9</xdr:row>
                <xdr:rowOff>66675</xdr:rowOff>
              </from>
              <to>
                <xdr:col>47</xdr:col>
                <xdr:colOff>276225</xdr:colOff>
                <xdr:row>14</xdr:row>
                <xdr:rowOff>38100</xdr:rowOff>
              </to>
            </anchor>
          </objectPr>
        </oleObject>
      </mc:Choice>
      <mc:Fallback>
        <oleObject progId="Equation.3" shapeId="2055" r:id="rId1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AUTOCORRELACIONES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2021-10-11T23:02:30Z</dcterms:created>
  <dcterms:modified xsi:type="dcterms:W3CDTF">2021-10-14T08:05:41Z</dcterms:modified>
</cp:coreProperties>
</file>