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4B911A3E-26C4-4CAC-B6D5-9C915AFD7761}" xr6:coauthVersionLast="47" xr6:coauthVersionMax="47" xr10:uidLastSave="{00000000-0000-0000-0000-000000000000}"/>
  <bookViews>
    <workbookView xWindow="8160" yWindow="660" windowWidth="12290" windowHeight="7200" activeTab="1" xr2:uid="{00000000-000D-0000-FFFF-FFFF00000000}"/>
  </bookViews>
  <sheets>
    <sheet name="JARQUE BERA EJEMPLO" sheetId="1" r:id="rId1"/>
    <sheet name="TAREA" sheetId="2" r:id="rId2"/>
    <sheet name="serie1" sheetId="4" r:id="rId3"/>
    <sheet name="serie2" sheetId="5" r:id="rId4"/>
  </sheets>
  <definedNames>
    <definedName name="_xlchart.v1.0" hidden="1">TAREA!$X$21:$X$280</definedName>
    <definedName name="_xlchart.v1.1" hidden="1">TAREA!$X$21:$X$280</definedName>
    <definedName name="_xlchart.v1.2" hidden="1">TAREA!$X$21:$X$280</definedName>
    <definedName name="_xlchart.v1.3" hidden="1">TAREA!$G$21:$G$54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K5" i="2"/>
  <c r="F3" i="1"/>
  <c r="F45" i="1" s="1"/>
  <c r="G45" i="1" s="1"/>
  <c r="H45" i="1" s="1"/>
  <c r="I45" i="1" s="1"/>
  <c r="AB14" i="2"/>
  <c r="AB12" i="2"/>
  <c r="AB11" i="2"/>
  <c r="AB10" i="2"/>
  <c r="AB8" i="2"/>
  <c r="AB7" i="2"/>
  <c r="AB5" i="2"/>
  <c r="AB6" i="2"/>
  <c r="AB18" i="2"/>
  <c r="AA18" i="2"/>
  <c r="Z18" i="2"/>
  <c r="Z22" i="2"/>
  <c r="AA22" i="2"/>
  <c r="AB22" i="2"/>
  <c r="Z23" i="2"/>
  <c r="AA23" i="2"/>
  <c r="AB23" i="2"/>
  <c r="Z24" i="2"/>
  <c r="AA24" i="2"/>
  <c r="AB24" i="2"/>
  <c r="Z25" i="2"/>
  <c r="AA25" i="2"/>
  <c r="AB25" i="2"/>
  <c r="Z26" i="2"/>
  <c r="AA26" i="2"/>
  <c r="AB26" i="2"/>
  <c r="Z27" i="2"/>
  <c r="AA27" i="2"/>
  <c r="AB27" i="2"/>
  <c r="Z28" i="2"/>
  <c r="AA28" i="2"/>
  <c r="AB28" i="2"/>
  <c r="Z29" i="2"/>
  <c r="AA29" i="2"/>
  <c r="AB29" i="2"/>
  <c r="Z30" i="2"/>
  <c r="AA30" i="2"/>
  <c r="AB30" i="2"/>
  <c r="Z31" i="2"/>
  <c r="AA31" i="2"/>
  <c r="AB31" i="2"/>
  <c r="Z32" i="2"/>
  <c r="AA32" i="2"/>
  <c r="AB32" i="2"/>
  <c r="Z33" i="2"/>
  <c r="AA33" i="2"/>
  <c r="AB33" i="2"/>
  <c r="Z34" i="2"/>
  <c r="AA34" i="2"/>
  <c r="AB34" i="2"/>
  <c r="Z35" i="2"/>
  <c r="AA35" i="2"/>
  <c r="AB35" i="2"/>
  <c r="Z36" i="2"/>
  <c r="AA36" i="2"/>
  <c r="AB36" i="2"/>
  <c r="Z37" i="2"/>
  <c r="AA37" i="2"/>
  <c r="AB37" i="2"/>
  <c r="Z38" i="2"/>
  <c r="AA38" i="2"/>
  <c r="AB38" i="2"/>
  <c r="Z39" i="2"/>
  <c r="AA39" i="2"/>
  <c r="AB39" i="2"/>
  <c r="Z40" i="2"/>
  <c r="AA40" i="2"/>
  <c r="AB40" i="2"/>
  <c r="Z41" i="2"/>
  <c r="AA41" i="2"/>
  <c r="AB41" i="2"/>
  <c r="Z42" i="2"/>
  <c r="AA42" i="2"/>
  <c r="AB42" i="2"/>
  <c r="Z43" i="2"/>
  <c r="AA43" i="2"/>
  <c r="AB43" i="2"/>
  <c r="Z44" i="2"/>
  <c r="AA44" i="2"/>
  <c r="AB44" i="2"/>
  <c r="Z45" i="2"/>
  <c r="AA45" i="2"/>
  <c r="AB45" i="2"/>
  <c r="Z46" i="2"/>
  <c r="AA46" i="2"/>
  <c r="AB46" i="2"/>
  <c r="Z47" i="2"/>
  <c r="AA47" i="2"/>
  <c r="AB47" i="2"/>
  <c r="Z48" i="2"/>
  <c r="AA48" i="2"/>
  <c r="AB48" i="2"/>
  <c r="Z49" i="2"/>
  <c r="AA49" i="2"/>
  <c r="AB49" i="2"/>
  <c r="Z50" i="2"/>
  <c r="AA50" i="2"/>
  <c r="AB50" i="2"/>
  <c r="Z51" i="2"/>
  <c r="AA51" i="2"/>
  <c r="AB51" i="2"/>
  <c r="Z52" i="2"/>
  <c r="AA52" i="2"/>
  <c r="AB52" i="2"/>
  <c r="Z53" i="2"/>
  <c r="AA53" i="2"/>
  <c r="AB53" i="2"/>
  <c r="Z54" i="2"/>
  <c r="AA54" i="2"/>
  <c r="AB54" i="2"/>
  <c r="Z55" i="2"/>
  <c r="AA55" i="2"/>
  <c r="AB55" i="2"/>
  <c r="Z56" i="2"/>
  <c r="AA56" i="2"/>
  <c r="AB56" i="2"/>
  <c r="Z57" i="2"/>
  <c r="AA57" i="2"/>
  <c r="AB57" i="2"/>
  <c r="Z58" i="2"/>
  <c r="AA58" i="2"/>
  <c r="AB58" i="2"/>
  <c r="Z59" i="2"/>
  <c r="AA59" i="2"/>
  <c r="AB59" i="2"/>
  <c r="Z60" i="2"/>
  <c r="AA60" i="2"/>
  <c r="AB60" i="2"/>
  <c r="Z61" i="2"/>
  <c r="AA61" i="2"/>
  <c r="AB61" i="2"/>
  <c r="Z62" i="2"/>
  <c r="AA62" i="2"/>
  <c r="AB62" i="2"/>
  <c r="Z63" i="2"/>
  <c r="AA63" i="2"/>
  <c r="AB63" i="2"/>
  <c r="Z64" i="2"/>
  <c r="AA64" i="2"/>
  <c r="AB64" i="2"/>
  <c r="Z65" i="2"/>
  <c r="AA65" i="2"/>
  <c r="AB65" i="2"/>
  <c r="Z66" i="2"/>
  <c r="AA66" i="2"/>
  <c r="AB66" i="2"/>
  <c r="Z67" i="2"/>
  <c r="AA67" i="2"/>
  <c r="AB67" i="2"/>
  <c r="Z68" i="2"/>
  <c r="AA68" i="2"/>
  <c r="AB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Z77" i="2"/>
  <c r="AA77" i="2"/>
  <c r="AB77" i="2"/>
  <c r="Z78" i="2"/>
  <c r="AA78" i="2"/>
  <c r="AB78" i="2"/>
  <c r="Z79" i="2"/>
  <c r="AA79" i="2"/>
  <c r="AB79" i="2"/>
  <c r="Z80" i="2"/>
  <c r="AA80" i="2"/>
  <c r="AB80" i="2"/>
  <c r="Z81" i="2"/>
  <c r="AA81" i="2"/>
  <c r="AB81" i="2"/>
  <c r="Z82" i="2"/>
  <c r="AA82" i="2"/>
  <c r="AB82" i="2"/>
  <c r="Z83" i="2"/>
  <c r="AA83" i="2"/>
  <c r="AB83" i="2"/>
  <c r="Z84" i="2"/>
  <c r="AA84" i="2"/>
  <c r="AB84" i="2"/>
  <c r="Z85" i="2"/>
  <c r="AA85" i="2"/>
  <c r="AB85" i="2"/>
  <c r="Z86" i="2"/>
  <c r="AA86" i="2"/>
  <c r="AB86" i="2"/>
  <c r="Z87" i="2"/>
  <c r="AA87" i="2"/>
  <c r="AB87" i="2"/>
  <c r="Z88" i="2"/>
  <c r="AA88" i="2"/>
  <c r="AB88" i="2"/>
  <c r="Z89" i="2"/>
  <c r="AA89" i="2"/>
  <c r="AB89" i="2"/>
  <c r="Z90" i="2"/>
  <c r="AA90" i="2"/>
  <c r="AB90" i="2"/>
  <c r="Z91" i="2"/>
  <c r="AA91" i="2"/>
  <c r="AB91" i="2"/>
  <c r="Z92" i="2"/>
  <c r="AA92" i="2"/>
  <c r="AB92" i="2"/>
  <c r="Z93" i="2"/>
  <c r="AA93" i="2"/>
  <c r="AB93" i="2"/>
  <c r="Z94" i="2"/>
  <c r="AA94" i="2"/>
  <c r="AB94" i="2"/>
  <c r="Z95" i="2"/>
  <c r="AA95" i="2"/>
  <c r="AB95" i="2"/>
  <c r="Z96" i="2"/>
  <c r="AA96" i="2"/>
  <c r="AB96" i="2"/>
  <c r="Z97" i="2"/>
  <c r="AA97" i="2"/>
  <c r="AB97" i="2"/>
  <c r="Z98" i="2"/>
  <c r="AA98" i="2"/>
  <c r="AB98" i="2"/>
  <c r="Z99" i="2"/>
  <c r="AA99" i="2"/>
  <c r="AB99" i="2"/>
  <c r="Z100" i="2"/>
  <c r="AA100" i="2"/>
  <c r="AB100" i="2"/>
  <c r="Z101" i="2"/>
  <c r="AA101" i="2"/>
  <c r="AB101" i="2"/>
  <c r="Z102" i="2"/>
  <c r="AA102" i="2"/>
  <c r="AB102" i="2"/>
  <c r="Z103" i="2"/>
  <c r="AA103" i="2"/>
  <c r="AB103" i="2"/>
  <c r="Z104" i="2"/>
  <c r="AA104" i="2"/>
  <c r="AB104" i="2"/>
  <c r="Z105" i="2"/>
  <c r="AA105" i="2"/>
  <c r="AB105" i="2"/>
  <c r="Z106" i="2"/>
  <c r="AA106" i="2"/>
  <c r="AB106" i="2"/>
  <c r="Z107" i="2"/>
  <c r="AA107" i="2"/>
  <c r="AB107" i="2"/>
  <c r="Z108" i="2"/>
  <c r="AA108" i="2"/>
  <c r="AB108" i="2"/>
  <c r="Z109" i="2"/>
  <c r="AA109" i="2"/>
  <c r="AB109" i="2"/>
  <c r="Z110" i="2"/>
  <c r="AA110" i="2"/>
  <c r="AB110" i="2"/>
  <c r="Z111" i="2"/>
  <c r="AA111" i="2"/>
  <c r="AB111" i="2"/>
  <c r="Z112" i="2"/>
  <c r="AA112" i="2"/>
  <c r="AB112" i="2"/>
  <c r="Z113" i="2"/>
  <c r="AA113" i="2"/>
  <c r="AB113" i="2"/>
  <c r="Z114" i="2"/>
  <c r="AA114" i="2"/>
  <c r="AB114" i="2"/>
  <c r="Z115" i="2"/>
  <c r="AA115" i="2"/>
  <c r="AB115" i="2"/>
  <c r="Z116" i="2"/>
  <c r="AA116" i="2"/>
  <c r="AB116" i="2"/>
  <c r="Z117" i="2"/>
  <c r="AA117" i="2"/>
  <c r="AB117" i="2"/>
  <c r="Z118" i="2"/>
  <c r="AA118" i="2"/>
  <c r="AB118" i="2"/>
  <c r="Z119" i="2"/>
  <c r="AA119" i="2"/>
  <c r="AB119" i="2"/>
  <c r="Z120" i="2"/>
  <c r="AA120" i="2"/>
  <c r="AB120" i="2"/>
  <c r="Z121" i="2"/>
  <c r="AA121" i="2"/>
  <c r="AB121" i="2"/>
  <c r="Z122" i="2"/>
  <c r="AA122" i="2"/>
  <c r="AB122" i="2"/>
  <c r="Z123" i="2"/>
  <c r="AA123" i="2"/>
  <c r="AB123" i="2"/>
  <c r="Z124" i="2"/>
  <c r="AA124" i="2"/>
  <c r="AB124" i="2"/>
  <c r="Z125" i="2"/>
  <c r="AA125" i="2"/>
  <c r="AB125" i="2"/>
  <c r="Z126" i="2"/>
  <c r="AA126" i="2"/>
  <c r="AB126" i="2"/>
  <c r="Z127" i="2"/>
  <c r="AA127" i="2"/>
  <c r="AB127" i="2"/>
  <c r="Z128" i="2"/>
  <c r="AA128" i="2"/>
  <c r="AB128" i="2"/>
  <c r="Z129" i="2"/>
  <c r="AA129" i="2"/>
  <c r="AB129" i="2"/>
  <c r="Z130" i="2"/>
  <c r="AA130" i="2"/>
  <c r="AB130" i="2"/>
  <c r="Z131" i="2"/>
  <c r="AA131" i="2"/>
  <c r="AB131" i="2"/>
  <c r="Z132" i="2"/>
  <c r="AA132" i="2"/>
  <c r="AB132" i="2"/>
  <c r="Z133" i="2"/>
  <c r="AA133" i="2"/>
  <c r="AB133" i="2"/>
  <c r="Z134" i="2"/>
  <c r="AA134" i="2"/>
  <c r="AB134" i="2"/>
  <c r="Z135" i="2"/>
  <c r="AA135" i="2"/>
  <c r="AB135" i="2"/>
  <c r="Z136" i="2"/>
  <c r="AA136" i="2"/>
  <c r="AB136" i="2"/>
  <c r="Z137" i="2"/>
  <c r="AA137" i="2"/>
  <c r="AB137" i="2"/>
  <c r="Z138" i="2"/>
  <c r="AA138" i="2"/>
  <c r="AB138" i="2"/>
  <c r="Z139" i="2"/>
  <c r="AA139" i="2"/>
  <c r="AB139" i="2"/>
  <c r="Z140" i="2"/>
  <c r="AA140" i="2"/>
  <c r="AB140" i="2"/>
  <c r="Z141" i="2"/>
  <c r="AA141" i="2"/>
  <c r="AB141" i="2"/>
  <c r="Z142" i="2"/>
  <c r="AA142" i="2"/>
  <c r="AB142" i="2"/>
  <c r="Z143" i="2"/>
  <c r="AA143" i="2"/>
  <c r="AB143" i="2"/>
  <c r="Z144" i="2"/>
  <c r="AA144" i="2"/>
  <c r="AB144" i="2"/>
  <c r="Z145" i="2"/>
  <c r="AA145" i="2"/>
  <c r="AB145" i="2"/>
  <c r="Z146" i="2"/>
  <c r="AA146" i="2"/>
  <c r="AB146" i="2"/>
  <c r="Z147" i="2"/>
  <c r="AA147" i="2"/>
  <c r="AB147" i="2"/>
  <c r="Z148" i="2"/>
  <c r="AA148" i="2"/>
  <c r="AB148" i="2"/>
  <c r="Z149" i="2"/>
  <c r="AA149" i="2"/>
  <c r="AB149" i="2"/>
  <c r="Z150" i="2"/>
  <c r="AA150" i="2"/>
  <c r="AB150" i="2"/>
  <c r="Z151" i="2"/>
  <c r="AA151" i="2"/>
  <c r="AB151" i="2"/>
  <c r="Z152" i="2"/>
  <c r="AA152" i="2"/>
  <c r="AB152" i="2"/>
  <c r="Z153" i="2"/>
  <c r="AA153" i="2"/>
  <c r="AB153" i="2"/>
  <c r="Z154" i="2"/>
  <c r="AA154" i="2"/>
  <c r="AB154" i="2"/>
  <c r="Z155" i="2"/>
  <c r="AA155" i="2"/>
  <c r="AB155" i="2"/>
  <c r="Z156" i="2"/>
  <c r="AA156" i="2"/>
  <c r="AB156" i="2"/>
  <c r="Z157" i="2"/>
  <c r="AA157" i="2"/>
  <c r="AB157" i="2"/>
  <c r="Z158" i="2"/>
  <c r="AA158" i="2"/>
  <c r="AB158" i="2"/>
  <c r="Z159" i="2"/>
  <c r="AA159" i="2"/>
  <c r="AB159" i="2"/>
  <c r="Z160" i="2"/>
  <c r="AA160" i="2"/>
  <c r="AB160" i="2"/>
  <c r="Z161" i="2"/>
  <c r="AA161" i="2"/>
  <c r="AB161" i="2"/>
  <c r="Z162" i="2"/>
  <c r="AA162" i="2"/>
  <c r="AB162" i="2"/>
  <c r="Z163" i="2"/>
  <c r="AA163" i="2"/>
  <c r="AB163" i="2"/>
  <c r="Z164" i="2"/>
  <c r="AA164" i="2"/>
  <c r="AB164" i="2"/>
  <c r="Z165" i="2"/>
  <c r="AA165" i="2"/>
  <c r="AB165" i="2"/>
  <c r="Z166" i="2"/>
  <c r="AA166" i="2"/>
  <c r="AB166" i="2"/>
  <c r="Z167" i="2"/>
  <c r="AA167" i="2"/>
  <c r="AB167" i="2"/>
  <c r="Z168" i="2"/>
  <c r="AA168" i="2"/>
  <c r="AB168" i="2"/>
  <c r="Z169" i="2"/>
  <c r="AA169" i="2"/>
  <c r="AB169" i="2"/>
  <c r="Z170" i="2"/>
  <c r="AA170" i="2"/>
  <c r="AB170" i="2"/>
  <c r="Z171" i="2"/>
  <c r="AA171" i="2"/>
  <c r="AB171" i="2"/>
  <c r="Z172" i="2"/>
  <c r="AA172" i="2"/>
  <c r="AB172" i="2"/>
  <c r="Z173" i="2"/>
  <c r="AA173" i="2"/>
  <c r="AB173" i="2"/>
  <c r="Z174" i="2"/>
  <c r="AA174" i="2"/>
  <c r="AB174" i="2"/>
  <c r="Z175" i="2"/>
  <c r="AA175" i="2"/>
  <c r="AB175" i="2"/>
  <c r="Z176" i="2"/>
  <c r="AA176" i="2"/>
  <c r="AB176" i="2"/>
  <c r="Z177" i="2"/>
  <c r="AA177" i="2"/>
  <c r="AB177" i="2"/>
  <c r="Z178" i="2"/>
  <c r="AA178" i="2"/>
  <c r="AB178" i="2"/>
  <c r="Z179" i="2"/>
  <c r="AA179" i="2"/>
  <c r="AB179" i="2"/>
  <c r="Z180" i="2"/>
  <c r="AA180" i="2"/>
  <c r="AB180" i="2"/>
  <c r="Z181" i="2"/>
  <c r="AA181" i="2"/>
  <c r="AB181" i="2"/>
  <c r="Z182" i="2"/>
  <c r="AA182" i="2"/>
  <c r="AB182" i="2"/>
  <c r="Z183" i="2"/>
  <c r="AA183" i="2"/>
  <c r="AB183" i="2"/>
  <c r="Z184" i="2"/>
  <c r="AA184" i="2"/>
  <c r="AB184" i="2"/>
  <c r="Z185" i="2"/>
  <c r="AA185" i="2"/>
  <c r="AB185" i="2"/>
  <c r="Z186" i="2"/>
  <c r="AA186" i="2"/>
  <c r="AB186" i="2"/>
  <c r="Z187" i="2"/>
  <c r="AA187" i="2"/>
  <c r="AB187" i="2"/>
  <c r="Z188" i="2"/>
  <c r="AA188" i="2"/>
  <c r="AB188" i="2"/>
  <c r="Z189" i="2"/>
  <c r="AA189" i="2"/>
  <c r="AB189" i="2"/>
  <c r="Z190" i="2"/>
  <c r="AA190" i="2"/>
  <c r="AB190" i="2"/>
  <c r="Z191" i="2"/>
  <c r="AA191" i="2"/>
  <c r="AB191" i="2"/>
  <c r="Z192" i="2"/>
  <c r="AA192" i="2"/>
  <c r="AB192" i="2"/>
  <c r="Z193" i="2"/>
  <c r="AA193" i="2"/>
  <c r="AB193" i="2"/>
  <c r="Z194" i="2"/>
  <c r="AA194" i="2"/>
  <c r="AB194" i="2"/>
  <c r="Z195" i="2"/>
  <c r="AA195" i="2"/>
  <c r="AB195" i="2"/>
  <c r="Z196" i="2"/>
  <c r="AA196" i="2"/>
  <c r="AB196" i="2"/>
  <c r="Z197" i="2"/>
  <c r="AA197" i="2"/>
  <c r="AB197" i="2"/>
  <c r="Z198" i="2"/>
  <c r="AA198" i="2"/>
  <c r="AB198" i="2"/>
  <c r="Z199" i="2"/>
  <c r="AA199" i="2"/>
  <c r="AB199" i="2"/>
  <c r="Z200" i="2"/>
  <c r="AA200" i="2"/>
  <c r="AB200" i="2"/>
  <c r="Z201" i="2"/>
  <c r="AA201" i="2"/>
  <c r="AB201" i="2"/>
  <c r="Z202" i="2"/>
  <c r="AA202" i="2"/>
  <c r="AB202" i="2"/>
  <c r="Z203" i="2"/>
  <c r="AA203" i="2"/>
  <c r="AB203" i="2"/>
  <c r="Z204" i="2"/>
  <c r="AA204" i="2"/>
  <c r="AB204" i="2"/>
  <c r="Z205" i="2"/>
  <c r="AA205" i="2"/>
  <c r="AB205" i="2"/>
  <c r="Z206" i="2"/>
  <c r="AA206" i="2"/>
  <c r="AB206" i="2"/>
  <c r="Z207" i="2"/>
  <c r="AA207" i="2"/>
  <c r="AB207" i="2"/>
  <c r="Z208" i="2"/>
  <c r="AA208" i="2"/>
  <c r="AB208" i="2"/>
  <c r="Z209" i="2"/>
  <c r="AA209" i="2"/>
  <c r="AB209" i="2"/>
  <c r="Z210" i="2"/>
  <c r="AA210" i="2"/>
  <c r="AB210" i="2"/>
  <c r="Z211" i="2"/>
  <c r="AA211" i="2"/>
  <c r="AB211" i="2"/>
  <c r="Z212" i="2"/>
  <c r="AA212" i="2"/>
  <c r="AB212" i="2"/>
  <c r="Z213" i="2"/>
  <c r="AA213" i="2"/>
  <c r="AB213" i="2"/>
  <c r="Z214" i="2"/>
  <c r="AA214" i="2"/>
  <c r="AB214" i="2"/>
  <c r="Z215" i="2"/>
  <c r="AA215" i="2"/>
  <c r="AB215" i="2"/>
  <c r="Z216" i="2"/>
  <c r="AA216" i="2"/>
  <c r="AB216" i="2"/>
  <c r="Z217" i="2"/>
  <c r="AA217" i="2"/>
  <c r="AB217" i="2"/>
  <c r="Z218" i="2"/>
  <c r="AA218" i="2"/>
  <c r="AB218" i="2"/>
  <c r="Z219" i="2"/>
  <c r="AA219" i="2"/>
  <c r="AB219" i="2"/>
  <c r="Z220" i="2"/>
  <c r="AA220" i="2"/>
  <c r="AB220" i="2"/>
  <c r="Z221" i="2"/>
  <c r="AA221" i="2"/>
  <c r="AB221" i="2"/>
  <c r="Z222" i="2"/>
  <c r="AA222" i="2"/>
  <c r="AB222" i="2"/>
  <c r="Z223" i="2"/>
  <c r="AA223" i="2"/>
  <c r="AB223" i="2"/>
  <c r="Z224" i="2"/>
  <c r="AA224" i="2"/>
  <c r="AB224" i="2"/>
  <c r="Z225" i="2"/>
  <c r="AA225" i="2"/>
  <c r="AB225" i="2"/>
  <c r="Z226" i="2"/>
  <c r="AA226" i="2"/>
  <c r="AB226" i="2"/>
  <c r="Z227" i="2"/>
  <c r="AA227" i="2"/>
  <c r="AB227" i="2"/>
  <c r="Z228" i="2"/>
  <c r="AA228" i="2"/>
  <c r="AB228" i="2"/>
  <c r="Z229" i="2"/>
  <c r="AA229" i="2"/>
  <c r="AB229" i="2"/>
  <c r="Z230" i="2"/>
  <c r="AA230" i="2"/>
  <c r="AB230" i="2"/>
  <c r="Z231" i="2"/>
  <c r="AA231" i="2"/>
  <c r="AB231" i="2"/>
  <c r="Z232" i="2"/>
  <c r="AA232" i="2"/>
  <c r="AB232" i="2"/>
  <c r="Z233" i="2"/>
  <c r="AA233" i="2"/>
  <c r="AB233" i="2"/>
  <c r="Z234" i="2"/>
  <c r="AA234" i="2"/>
  <c r="AB234" i="2"/>
  <c r="Z235" i="2"/>
  <c r="AA235" i="2"/>
  <c r="AB235" i="2"/>
  <c r="Z236" i="2"/>
  <c r="AA236" i="2"/>
  <c r="AB236" i="2"/>
  <c r="Z237" i="2"/>
  <c r="AA237" i="2"/>
  <c r="AB237" i="2"/>
  <c r="Z238" i="2"/>
  <c r="AA238" i="2"/>
  <c r="AB238" i="2"/>
  <c r="Z239" i="2"/>
  <c r="AA239" i="2"/>
  <c r="AB239" i="2"/>
  <c r="Z240" i="2"/>
  <c r="AA240" i="2"/>
  <c r="AB240" i="2"/>
  <c r="Z241" i="2"/>
  <c r="AA241" i="2"/>
  <c r="AB241" i="2"/>
  <c r="Z242" i="2"/>
  <c r="AA242" i="2"/>
  <c r="AB242" i="2"/>
  <c r="Z243" i="2"/>
  <c r="AA243" i="2"/>
  <c r="AB243" i="2"/>
  <c r="Z244" i="2"/>
  <c r="AA244" i="2"/>
  <c r="AB244" i="2"/>
  <c r="Z245" i="2"/>
  <c r="AA245" i="2"/>
  <c r="AB245" i="2"/>
  <c r="Z246" i="2"/>
  <c r="AA246" i="2"/>
  <c r="AB246" i="2"/>
  <c r="Z247" i="2"/>
  <c r="AA247" i="2"/>
  <c r="AB247" i="2"/>
  <c r="Z248" i="2"/>
  <c r="AA248" i="2"/>
  <c r="AB248" i="2"/>
  <c r="Z249" i="2"/>
  <c r="AA249" i="2"/>
  <c r="AB249" i="2"/>
  <c r="Z250" i="2"/>
  <c r="AA250" i="2"/>
  <c r="AB250" i="2"/>
  <c r="Z251" i="2"/>
  <c r="AA251" i="2"/>
  <c r="AB251" i="2"/>
  <c r="Z252" i="2"/>
  <c r="AA252" i="2"/>
  <c r="AB252" i="2"/>
  <c r="Z253" i="2"/>
  <c r="AA253" i="2"/>
  <c r="AB253" i="2"/>
  <c r="Z254" i="2"/>
  <c r="AA254" i="2"/>
  <c r="AB254" i="2"/>
  <c r="Z255" i="2"/>
  <c r="AA255" i="2"/>
  <c r="AB255" i="2"/>
  <c r="Z256" i="2"/>
  <c r="AA256" i="2"/>
  <c r="AB256" i="2"/>
  <c r="Z257" i="2"/>
  <c r="AA257" i="2"/>
  <c r="AB257" i="2"/>
  <c r="Z258" i="2"/>
  <c r="AA258" i="2"/>
  <c r="AB258" i="2"/>
  <c r="Z259" i="2"/>
  <c r="AA259" i="2"/>
  <c r="AB259" i="2"/>
  <c r="Z260" i="2"/>
  <c r="AA260" i="2"/>
  <c r="AB260" i="2"/>
  <c r="Z261" i="2"/>
  <c r="AA261" i="2"/>
  <c r="AB261" i="2"/>
  <c r="Z262" i="2"/>
  <c r="AA262" i="2"/>
  <c r="AB262" i="2"/>
  <c r="Z263" i="2"/>
  <c r="AA263" i="2"/>
  <c r="AB263" i="2"/>
  <c r="Z264" i="2"/>
  <c r="AA264" i="2"/>
  <c r="AB264" i="2"/>
  <c r="Z265" i="2"/>
  <c r="AA265" i="2"/>
  <c r="AB265" i="2"/>
  <c r="Z266" i="2"/>
  <c r="AA266" i="2"/>
  <c r="AB266" i="2"/>
  <c r="Z267" i="2"/>
  <c r="AA267" i="2"/>
  <c r="AB267" i="2"/>
  <c r="Z268" i="2"/>
  <c r="AA268" i="2"/>
  <c r="AB268" i="2"/>
  <c r="Z269" i="2"/>
  <c r="AA269" i="2"/>
  <c r="AB269" i="2"/>
  <c r="Z270" i="2"/>
  <c r="AA270" i="2"/>
  <c r="AB270" i="2"/>
  <c r="Z271" i="2"/>
  <c r="AA271" i="2"/>
  <c r="AB271" i="2"/>
  <c r="Z272" i="2"/>
  <c r="AA272" i="2"/>
  <c r="AB272" i="2"/>
  <c r="Z273" i="2"/>
  <c r="AA273" i="2"/>
  <c r="AB273" i="2"/>
  <c r="Z274" i="2"/>
  <c r="AA274" i="2"/>
  <c r="AB274" i="2"/>
  <c r="Z275" i="2"/>
  <c r="AA275" i="2"/>
  <c r="AB275" i="2"/>
  <c r="Z276" i="2"/>
  <c r="AA276" i="2"/>
  <c r="AB276" i="2"/>
  <c r="Z277" i="2"/>
  <c r="AA277" i="2"/>
  <c r="AB277" i="2"/>
  <c r="Z278" i="2"/>
  <c r="AA278" i="2"/>
  <c r="AB278" i="2"/>
  <c r="Z279" i="2"/>
  <c r="AA279" i="2"/>
  <c r="AB279" i="2"/>
  <c r="Z280" i="2"/>
  <c r="AA280" i="2"/>
  <c r="AB280" i="2"/>
  <c r="AB21" i="2"/>
  <c r="AA21" i="2"/>
  <c r="Z21" i="2"/>
  <c r="AB16" i="2"/>
  <c r="Y18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1" i="2"/>
  <c r="L8" i="2"/>
  <c r="Y8" i="2"/>
  <c r="Y7" i="2"/>
  <c r="Y6" i="2"/>
  <c r="K12" i="2"/>
  <c r="K11" i="2"/>
  <c r="K10" i="2"/>
  <c r="K8" i="2"/>
  <c r="K7" i="2"/>
  <c r="K6" i="2"/>
  <c r="K16" i="2"/>
  <c r="K18" i="2"/>
  <c r="J18" i="2"/>
  <c r="I18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K21" i="2"/>
  <c r="J21" i="2"/>
  <c r="I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21" i="2"/>
  <c r="H8" i="2"/>
  <c r="H7" i="2"/>
  <c r="H6" i="2"/>
  <c r="F4" i="1"/>
  <c r="F5" i="1" s="1"/>
  <c r="H18" i="2" l="1"/>
  <c r="I5" i="1"/>
  <c r="I4" i="1"/>
  <c r="F256" i="1"/>
  <c r="G256" i="1" s="1"/>
  <c r="H256" i="1" s="1"/>
  <c r="I256" i="1" s="1"/>
  <c r="F239" i="1"/>
  <c r="G239" i="1" s="1"/>
  <c r="H239" i="1" s="1"/>
  <c r="I239" i="1" s="1"/>
  <c r="F213" i="1"/>
  <c r="G213" i="1" s="1"/>
  <c r="H213" i="1" s="1"/>
  <c r="I213" i="1" s="1"/>
  <c r="F186" i="1"/>
  <c r="G186" i="1" s="1"/>
  <c r="H186" i="1" s="1"/>
  <c r="I186" i="1" s="1"/>
  <c r="F166" i="1"/>
  <c r="G166" i="1" s="1"/>
  <c r="H166" i="1" s="1"/>
  <c r="I166" i="1" s="1"/>
  <c r="F140" i="1"/>
  <c r="G140" i="1" s="1"/>
  <c r="H140" i="1" s="1"/>
  <c r="I140" i="1" s="1"/>
  <c r="F113" i="1"/>
  <c r="G113" i="1" s="1"/>
  <c r="H113" i="1" s="1"/>
  <c r="I113" i="1" s="1"/>
  <c r="F93" i="1"/>
  <c r="G93" i="1" s="1"/>
  <c r="H93" i="1" s="1"/>
  <c r="I93" i="1" s="1"/>
  <c r="F66" i="1"/>
  <c r="G66" i="1" s="1"/>
  <c r="H66" i="1" s="1"/>
  <c r="I66" i="1" s="1"/>
  <c r="F34" i="1"/>
  <c r="G34" i="1" s="1"/>
  <c r="H34" i="1" s="1"/>
  <c r="I34" i="1" s="1"/>
  <c r="F267" i="1"/>
  <c r="G267" i="1" s="1"/>
  <c r="H267" i="1" s="1"/>
  <c r="I267" i="1" s="1"/>
  <c r="F159" i="1"/>
  <c r="G159" i="1" s="1"/>
  <c r="H159" i="1" s="1"/>
  <c r="I159" i="1" s="1"/>
  <c r="F265" i="1"/>
  <c r="G265" i="1" s="1"/>
  <c r="H265" i="1" s="1"/>
  <c r="I265" i="1" s="1"/>
  <c r="F254" i="1"/>
  <c r="G254" i="1" s="1"/>
  <c r="H254" i="1" s="1"/>
  <c r="I254" i="1" s="1"/>
  <c r="F231" i="1"/>
  <c r="G231" i="1" s="1"/>
  <c r="H231" i="1" s="1"/>
  <c r="I231" i="1" s="1"/>
  <c r="F205" i="1"/>
  <c r="G205" i="1" s="1"/>
  <c r="H205" i="1" s="1"/>
  <c r="I205" i="1" s="1"/>
  <c r="F184" i="1"/>
  <c r="G184" i="1" s="1"/>
  <c r="H184" i="1" s="1"/>
  <c r="I184" i="1" s="1"/>
  <c r="F158" i="1"/>
  <c r="G158" i="1" s="1"/>
  <c r="H158" i="1" s="1"/>
  <c r="I158" i="1" s="1"/>
  <c r="F132" i="1"/>
  <c r="G132" i="1" s="1"/>
  <c r="H132" i="1" s="1"/>
  <c r="I132" i="1" s="1"/>
  <c r="F111" i="1"/>
  <c r="G111" i="1" s="1"/>
  <c r="H111" i="1" s="1"/>
  <c r="I111" i="1" s="1"/>
  <c r="F85" i="1"/>
  <c r="G85" i="1" s="1"/>
  <c r="H85" i="1" s="1"/>
  <c r="I85" i="1" s="1"/>
  <c r="F57" i="1"/>
  <c r="G57" i="1" s="1"/>
  <c r="H57" i="1" s="1"/>
  <c r="I57" i="1" s="1"/>
  <c r="F24" i="1"/>
  <c r="G24" i="1" s="1"/>
  <c r="H24" i="1" s="1"/>
  <c r="I24" i="1" s="1"/>
  <c r="F232" i="1"/>
  <c r="G232" i="1" s="1"/>
  <c r="H232" i="1" s="1"/>
  <c r="I232" i="1" s="1"/>
  <c r="F138" i="1"/>
  <c r="G138" i="1" s="1"/>
  <c r="H138" i="1" s="1"/>
  <c r="I138" i="1" s="1"/>
  <c r="F33" i="1"/>
  <c r="G33" i="1" s="1"/>
  <c r="H33" i="1" s="1"/>
  <c r="I33" i="1" s="1"/>
  <c r="F230" i="1"/>
  <c r="G230" i="1" s="1"/>
  <c r="H230" i="1" s="1"/>
  <c r="I230" i="1" s="1"/>
  <c r="F177" i="1"/>
  <c r="G177" i="1" s="1"/>
  <c r="H177" i="1" s="1"/>
  <c r="I177" i="1" s="1"/>
  <c r="F130" i="1"/>
  <c r="G130" i="1" s="1"/>
  <c r="H130" i="1" s="1"/>
  <c r="I130" i="1" s="1"/>
  <c r="F84" i="1"/>
  <c r="G84" i="1" s="1"/>
  <c r="H84" i="1" s="1"/>
  <c r="I84" i="1" s="1"/>
  <c r="F56" i="1"/>
  <c r="G56" i="1" s="1"/>
  <c r="H56" i="1" s="1"/>
  <c r="I56" i="1" s="1"/>
  <c r="F22" i="1"/>
  <c r="G22" i="1" s="1"/>
  <c r="H22" i="1" s="1"/>
  <c r="I22" i="1" s="1"/>
  <c r="F112" i="1"/>
  <c r="G112" i="1" s="1"/>
  <c r="H112" i="1" s="1"/>
  <c r="I112" i="1" s="1"/>
  <c r="F249" i="1"/>
  <c r="G249" i="1" s="1"/>
  <c r="H249" i="1" s="1"/>
  <c r="I249" i="1" s="1"/>
  <c r="F204" i="1"/>
  <c r="G204" i="1" s="1"/>
  <c r="H204" i="1" s="1"/>
  <c r="I204" i="1" s="1"/>
  <c r="F157" i="1"/>
  <c r="G157" i="1" s="1"/>
  <c r="H157" i="1" s="1"/>
  <c r="I157" i="1" s="1"/>
  <c r="F104" i="1"/>
  <c r="G104" i="1" s="1"/>
  <c r="H104" i="1" s="1"/>
  <c r="I104" i="1" s="1"/>
  <c r="F263" i="1"/>
  <c r="G263" i="1" s="1"/>
  <c r="H263" i="1" s="1"/>
  <c r="I263" i="1" s="1"/>
  <c r="F248" i="1"/>
  <c r="G248" i="1" s="1"/>
  <c r="H248" i="1" s="1"/>
  <c r="I248" i="1" s="1"/>
  <c r="F223" i="1"/>
  <c r="G223" i="1" s="1"/>
  <c r="H223" i="1" s="1"/>
  <c r="I223" i="1" s="1"/>
  <c r="F202" i="1"/>
  <c r="G202" i="1" s="1"/>
  <c r="H202" i="1" s="1"/>
  <c r="I202" i="1" s="1"/>
  <c r="F176" i="1"/>
  <c r="G176" i="1" s="1"/>
  <c r="H176" i="1" s="1"/>
  <c r="I176" i="1" s="1"/>
  <c r="F150" i="1"/>
  <c r="G150" i="1" s="1"/>
  <c r="H150" i="1" s="1"/>
  <c r="I150" i="1" s="1"/>
  <c r="F129" i="1"/>
  <c r="G129" i="1" s="1"/>
  <c r="H129" i="1" s="1"/>
  <c r="I129" i="1" s="1"/>
  <c r="F103" i="1"/>
  <c r="G103" i="1" s="1"/>
  <c r="H103" i="1" s="1"/>
  <c r="I103" i="1" s="1"/>
  <c r="F77" i="1"/>
  <c r="G77" i="1" s="1"/>
  <c r="H77" i="1" s="1"/>
  <c r="I77" i="1" s="1"/>
  <c r="F54" i="1"/>
  <c r="G54" i="1" s="1"/>
  <c r="H54" i="1" s="1"/>
  <c r="I54" i="1" s="1"/>
  <c r="F255" i="1"/>
  <c r="G255" i="1" s="1"/>
  <c r="H255" i="1" s="1"/>
  <c r="I255" i="1" s="1"/>
  <c r="F185" i="1"/>
  <c r="G185" i="1" s="1"/>
  <c r="H185" i="1" s="1"/>
  <c r="I185" i="1" s="1"/>
  <c r="F65" i="1"/>
  <c r="G65" i="1" s="1"/>
  <c r="H65" i="1" s="1"/>
  <c r="I65" i="1" s="1"/>
  <c r="F264" i="1"/>
  <c r="G264" i="1" s="1"/>
  <c r="H264" i="1" s="1"/>
  <c r="I264" i="1" s="1"/>
  <c r="F262" i="1"/>
  <c r="G262" i="1" s="1"/>
  <c r="H262" i="1" s="1"/>
  <c r="I262" i="1" s="1"/>
  <c r="F222" i="1"/>
  <c r="G222" i="1" s="1"/>
  <c r="H222" i="1" s="1"/>
  <c r="I222" i="1" s="1"/>
  <c r="F175" i="1"/>
  <c r="G175" i="1" s="1"/>
  <c r="H175" i="1" s="1"/>
  <c r="I175" i="1" s="1"/>
  <c r="F102" i="1"/>
  <c r="G102" i="1" s="1"/>
  <c r="H102" i="1" s="1"/>
  <c r="I102" i="1" s="1"/>
  <c r="F46" i="1"/>
  <c r="G46" i="1" s="1"/>
  <c r="H46" i="1" s="1"/>
  <c r="I46" i="1" s="1"/>
  <c r="F212" i="1"/>
  <c r="G212" i="1" s="1"/>
  <c r="H212" i="1" s="1"/>
  <c r="I212" i="1" s="1"/>
  <c r="F86" i="1"/>
  <c r="G86" i="1" s="1"/>
  <c r="H86" i="1" s="1"/>
  <c r="I86" i="1" s="1"/>
  <c r="F247" i="1"/>
  <c r="G247" i="1" s="1"/>
  <c r="H247" i="1" s="1"/>
  <c r="I247" i="1" s="1"/>
  <c r="F196" i="1"/>
  <c r="G196" i="1" s="1"/>
  <c r="H196" i="1" s="1"/>
  <c r="I196" i="1" s="1"/>
  <c r="F149" i="1"/>
  <c r="G149" i="1" s="1"/>
  <c r="H149" i="1" s="1"/>
  <c r="I149" i="1" s="1"/>
  <c r="F122" i="1"/>
  <c r="G122" i="1" s="1"/>
  <c r="H122" i="1" s="1"/>
  <c r="I122" i="1" s="1"/>
  <c r="F76" i="1"/>
  <c r="G76" i="1" s="1"/>
  <c r="H76" i="1" s="1"/>
  <c r="I76" i="1" s="1"/>
  <c r="F259" i="1"/>
  <c r="G259" i="1" s="1"/>
  <c r="H259" i="1" s="1"/>
  <c r="I259" i="1" s="1"/>
  <c r="F241" i="1"/>
  <c r="G241" i="1" s="1"/>
  <c r="H241" i="1" s="1"/>
  <c r="I241" i="1" s="1"/>
  <c r="F221" i="1"/>
  <c r="G221" i="1" s="1"/>
  <c r="H221" i="1" s="1"/>
  <c r="I221" i="1" s="1"/>
  <c r="F194" i="1"/>
  <c r="G194" i="1" s="1"/>
  <c r="H194" i="1" s="1"/>
  <c r="I194" i="1" s="1"/>
  <c r="F168" i="1"/>
  <c r="G168" i="1" s="1"/>
  <c r="H168" i="1" s="1"/>
  <c r="I168" i="1" s="1"/>
  <c r="F148" i="1"/>
  <c r="G148" i="1" s="1"/>
  <c r="H148" i="1" s="1"/>
  <c r="I148" i="1" s="1"/>
  <c r="F121" i="1"/>
  <c r="G121" i="1" s="1"/>
  <c r="H121" i="1" s="1"/>
  <c r="I121" i="1" s="1"/>
  <c r="F95" i="1"/>
  <c r="G95" i="1" s="1"/>
  <c r="H95" i="1" s="1"/>
  <c r="I95" i="1" s="1"/>
  <c r="F74" i="1"/>
  <c r="G74" i="1" s="1"/>
  <c r="H74" i="1" s="1"/>
  <c r="I74" i="1" s="1"/>
  <c r="F23" i="1"/>
  <c r="G23" i="1" s="1"/>
  <c r="H23" i="1" s="1"/>
  <c r="I23" i="1" s="1"/>
  <c r="F31" i="1"/>
  <c r="G31" i="1" s="1"/>
  <c r="H31" i="1" s="1"/>
  <c r="I31" i="1" s="1"/>
  <c r="F39" i="1"/>
  <c r="G39" i="1" s="1"/>
  <c r="H39" i="1" s="1"/>
  <c r="I39" i="1" s="1"/>
  <c r="F47" i="1"/>
  <c r="G47" i="1" s="1"/>
  <c r="H47" i="1" s="1"/>
  <c r="I47" i="1" s="1"/>
  <c r="F55" i="1"/>
  <c r="G55" i="1" s="1"/>
  <c r="H55" i="1" s="1"/>
  <c r="I55" i="1" s="1"/>
  <c r="F63" i="1"/>
  <c r="G63" i="1" s="1"/>
  <c r="H63" i="1" s="1"/>
  <c r="I63" i="1" s="1"/>
  <c r="F19" i="1"/>
  <c r="G19" i="1" s="1"/>
  <c r="H19" i="1" s="1"/>
  <c r="I19" i="1" s="1"/>
  <c r="F27" i="1"/>
  <c r="G27" i="1" s="1"/>
  <c r="H27" i="1" s="1"/>
  <c r="I27" i="1" s="1"/>
  <c r="F35" i="1"/>
  <c r="G35" i="1" s="1"/>
  <c r="H35" i="1" s="1"/>
  <c r="I35" i="1" s="1"/>
  <c r="F43" i="1"/>
  <c r="G43" i="1" s="1"/>
  <c r="H43" i="1" s="1"/>
  <c r="I43" i="1" s="1"/>
  <c r="F51" i="1"/>
  <c r="G51" i="1" s="1"/>
  <c r="H51" i="1" s="1"/>
  <c r="I51" i="1" s="1"/>
  <c r="F59" i="1"/>
  <c r="G59" i="1" s="1"/>
  <c r="H59" i="1" s="1"/>
  <c r="I59" i="1" s="1"/>
  <c r="F67" i="1"/>
  <c r="G67" i="1" s="1"/>
  <c r="H67" i="1" s="1"/>
  <c r="I67" i="1" s="1"/>
  <c r="F75" i="1"/>
  <c r="G75" i="1" s="1"/>
  <c r="H75" i="1" s="1"/>
  <c r="I75" i="1" s="1"/>
  <c r="F83" i="1"/>
  <c r="G83" i="1" s="1"/>
  <c r="H83" i="1" s="1"/>
  <c r="I83" i="1" s="1"/>
  <c r="F91" i="1"/>
  <c r="G91" i="1" s="1"/>
  <c r="H91" i="1" s="1"/>
  <c r="I91" i="1" s="1"/>
  <c r="F99" i="1"/>
  <c r="G99" i="1" s="1"/>
  <c r="H99" i="1" s="1"/>
  <c r="I99" i="1" s="1"/>
  <c r="F107" i="1"/>
  <c r="G107" i="1" s="1"/>
  <c r="H107" i="1" s="1"/>
  <c r="I107" i="1" s="1"/>
  <c r="F115" i="1"/>
  <c r="G115" i="1" s="1"/>
  <c r="H115" i="1" s="1"/>
  <c r="I115" i="1" s="1"/>
  <c r="F123" i="1"/>
  <c r="G123" i="1" s="1"/>
  <c r="H123" i="1" s="1"/>
  <c r="I123" i="1" s="1"/>
  <c r="F131" i="1"/>
  <c r="G131" i="1" s="1"/>
  <c r="H131" i="1" s="1"/>
  <c r="I131" i="1" s="1"/>
  <c r="F139" i="1"/>
  <c r="G139" i="1" s="1"/>
  <c r="H139" i="1" s="1"/>
  <c r="I139" i="1" s="1"/>
  <c r="F147" i="1"/>
  <c r="G147" i="1" s="1"/>
  <c r="H147" i="1" s="1"/>
  <c r="I147" i="1" s="1"/>
  <c r="F155" i="1"/>
  <c r="G155" i="1" s="1"/>
  <c r="H155" i="1" s="1"/>
  <c r="I155" i="1" s="1"/>
  <c r="F163" i="1"/>
  <c r="G163" i="1" s="1"/>
  <c r="H163" i="1" s="1"/>
  <c r="I163" i="1" s="1"/>
  <c r="F171" i="1"/>
  <c r="G171" i="1" s="1"/>
  <c r="H171" i="1" s="1"/>
  <c r="I171" i="1" s="1"/>
  <c r="F179" i="1"/>
  <c r="G179" i="1" s="1"/>
  <c r="H179" i="1" s="1"/>
  <c r="I179" i="1" s="1"/>
  <c r="F187" i="1"/>
  <c r="G187" i="1" s="1"/>
  <c r="H187" i="1" s="1"/>
  <c r="I187" i="1" s="1"/>
  <c r="F195" i="1"/>
  <c r="G195" i="1" s="1"/>
  <c r="H195" i="1" s="1"/>
  <c r="I195" i="1" s="1"/>
  <c r="F203" i="1"/>
  <c r="G203" i="1" s="1"/>
  <c r="H203" i="1" s="1"/>
  <c r="I203" i="1" s="1"/>
  <c r="F211" i="1"/>
  <c r="G211" i="1" s="1"/>
  <c r="H211" i="1" s="1"/>
  <c r="I211" i="1" s="1"/>
  <c r="F219" i="1"/>
  <c r="G219" i="1" s="1"/>
  <c r="H219" i="1" s="1"/>
  <c r="I219" i="1" s="1"/>
  <c r="F227" i="1"/>
  <c r="G227" i="1" s="1"/>
  <c r="H227" i="1" s="1"/>
  <c r="I227" i="1" s="1"/>
  <c r="F235" i="1"/>
  <c r="G235" i="1" s="1"/>
  <c r="H235" i="1" s="1"/>
  <c r="I235" i="1" s="1"/>
  <c r="F25" i="1"/>
  <c r="G25" i="1" s="1"/>
  <c r="H25" i="1" s="1"/>
  <c r="I25" i="1" s="1"/>
  <c r="F36" i="1"/>
  <c r="G36" i="1" s="1"/>
  <c r="H36" i="1" s="1"/>
  <c r="I36" i="1" s="1"/>
  <c r="F26" i="1"/>
  <c r="G26" i="1" s="1"/>
  <c r="H26" i="1" s="1"/>
  <c r="I26" i="1" s="1"/>
  <c r="F37" i="1"/>
  <c r="G37" i="1" s="1"/>
  <c r="H37" i="1" s="1"/>
  <c r="I37" i="1" s="1"/>
  <c r="F48" i="1"/>
  <c r="G48" i="1" s="1"/>
  <c r="H48" i="1" s="1"/>
  <c r="I48" i="1" s="1"/>
  <c r="F58" i="1"/>
  <c r="G58" i="1" s="1"/>
  <c r="H58" i="1" s="1"/>
  <c r="I58" i="1" s="1"/>
  <c r="F69" i="1"/>
  <c r="G69" i="1" s="1"/>
  <c r="H69" i="1" s="1"/>
  <c r="I69" i="1" s="1"/>
  <c r="F78" i="1"/>
  <c r="G78" i="1" s="1"/>
  <c r="H78" i="1" s="1"/>
  <c r="I78" i="1" s="1"/>
  <c r="F87" i="1"/>
  <c r="G87" i="1" s="1"/>
  <c r="H87" i="1" s="1"/>
  <c r="I87" i="1" s="1"/>
  <c r="F96" i="1"/>
  <c r="G96" i="1" s="1"/>
  <c r="H96" i="1" s="1"/>
  <c r="I96" i="1" s="1"/>
  <c r="F105" i="1"/>
  <c r="G105" i="1" s="1"/>
  <c r="H105" i="1" s="1"/>
  <c r="I105" i="1" s="1"/>
  <c r="F114" i="1"/>
  <c r="G114" i="1" s="1"/>
  <c r="H114" i="1" s="1"/>
  <c r="I114" i="1" s="1"/>
  <c r="F124" i="1"/>
  <c r="G124" i="1" s="1"/>
  <c r="H124" i="1" s="1"/>
  <c r="I124" i="1" s="1"/>
  <c r="F133" i="1"/>
  <c r="G133" i="1" s="1"/>
  <c r="H133" i="1" s="1"/>
  <c r="I133" i="1" s="1"/>
  <c r="F142" i="1"/>
  <c r="G142" i="1" s="1"/>
  <c r="H142" i="1" s="1"/>
  <c r="I142" i="1" s="1"/>
  <c r="F151" i="1"/>
  <c r="G151" i="1" s="1"/>
  <c r="H151" i="1" s="1"/>
  <c r="I151" i="1" s="1"/>
  <c r="F160" i="1"/>
  <c r="G160" i="1" s="1"/>
  <c r="H160" i="1" s="1"/>
  <c r="I160" i="1" s="1"/>
  <c r="F169" i="1"/>
  <c r="G169" i="1" s="1"/>
  <c r="H169" i="1" s="1"/>
  <c r="I169" i="1" s="1"/>
  <c r="F178" i="1"/>
  <c r="G178" i="1" s="1"/>
  <c r="H178" i="1" s="1"/>
  <c r="I178" i="1" s="1"/>
  <c r="F188" i="1"/>
  <c r="G188" i="1" s="1"/>
  <c r="H188" i="1" s="1"/>
  <c r="I188" i="1" s="1"/>
  <c r="F197" i="1"/>
  <c r="G197" i="1" s="1"/>
  <c r="H197" i="1" s="1"/>
  <c r="I197" i="1" s="1"/>
  <c r="F206" i="1"/>
  <c r="G206" i="1" s="1"/>
  <c r="H206" i="1" s="1"/>
  <c r="I206" i="1" s="1"/>
  <c r="F215" i="1"/>
  <c r="G215" i="1" s="1"/>
  <c r="H215" i="1" s="1"/>
  <c r="I215" i="1" s="1"/>
  <c r="F224" i="1"/>
  <c r="G224" i="1" s="1"/>
  <c r="H224" i="1" s="1"/>
  <c r="I224" i="1" s="1"/>
  <c r="F233" i="1"/>
  <c r="G233" i="1" s="1"/>
  <c r="H233" i="1" s="1"/>
  <c r="I233" i="1" s="1"/>
  <c r="F242" i="1"/>
  <c r="G242" i="1" s="1"/>
  <c r="H242" i="1" s="1"/>
  <c r="I242" i="1" s="1"/>
  <c r="F250" i="1"/>
  <c r="G250" i="1" s="1"/>
  <c r="H250" i="1" s="1"/>
  <c r="I250" i="1" s="1"/>
  <c r="F258" i="1"/>
  <c r="G258" i="1" s="1"/>
  <c r="H258" i="1" s="1"/>
  <c r="I258" i="1" s="1"/>
  <c r="F266" i="1"/>
  <c r="G266" i="1" s="1"/>
  <c r="H266" i="1" s="1"/>
  <c r="I266" i="1" s="1"/>
  <c r="F125" i="1"/>
  <c r="G125" i="1" s="1"/>
  <c r="H125" i="1" s="1"/>
  <c r="I125" i="1" s="1"/>
  <c r="F134" i="1"/>
  <c r="G134" i="1" s="1"/>
  <c r="H134" i="1" s="1"/>
  <c r="I134" i="1" s="1"/>
  <c r="F143" i="1"/>
  <c r="G143" i="1" s="1"/>
  <c r="H143" i="1" s="1"/>
  <c r="I143" i="1" s="1"/>
  <c r="F152" i="1"/>
  <c r="G152" i="1" s="1"/>
  <c r="H152" i="1" s="1"/>
  <c r="I152" i="1" s="1"/>
  <c r="F161" i="1"/>
  <c r="G161" i="1" s="1"/>
  <c r="H161" i="1" s="1"/>
  <c r="I161" i="1" s="1"/>
  <c r="F170" i="1"/>
  <c r="G170" i="1" s="1"/>
  <c r="H170" i="1" s="1"/>
  <c r="I170" i="1" s="1"/>
  <c r="F180" i="1"/>
  <c r="G180" i="1" s="1"/>
  <c r="H180" i="1" s="1"/>
  <c r="I180" i="1" s="1"/>
  <c r="F189" i="1"/>
  <c r="G189" i="1" s="1"/>
  <c r="H189" i="1" s="1"/>
  <c r="I189" i="1" s="1"/>
  <c r="F198" i="1"/>
  <c r="G198" i="1" s="1"/>
  <c r="H198" i="1" s="1"/>
  <c r="I198" i="1" s="1"/>
  <c r="F207" i="1"/>
  <c r="G207" i="1" s="1"/>
  <c r="H207" i="1" s="1"/>
  <c r="I207" i="1" s="1"/>
  <c r="F216" i="1"/>
  <c r="G216" i="1" s="1"/>
  <c r="H216" i="1" s="1"/>
  <c r="I216" i="1" s="1"/>
  <c r="F225" i="1"/>
  <c r="G225" i="1" s="1"/>
  <c r="H225" i="1" s="1"/>
  <c r="I225" i="1" s="1"/>
  <c r="F234" i="1"/>
  <c r="G234" i="1" s="1"/>
  <c r="H234" i="1" s="1"/>
  <c r="I234" i="1" s="1"/>
  <c r="F243" i="1"/>
  <c r="G243" i="1" s="1"/>
  <c r="H243" i="1" s="1"/>
  <c r="I243" i="1" s="1"/>
  <c r="F251" i="1"/>
  <c r="G251" i="1" s="1"/>
  <c r="H251" i="1" s="1"/>
  <c r="I251" i="1" s="1"/>
  <c r="F28" i="1"/>
  <c r="G28" i="1" s="1"/>
  <c r="H28" i="1" s="1"/>
  <c r="I28" i="1" s="1"/>
  <c r="F38" i="1"/>
  <c r="G38" i="1" s="1"/>
  <c r="H38" i="1" s="1"/>
  <c r="I38" i="1" s="1"/>
  <c r="F49" i="1"/>
  <c r="G49" i="1" s="1"/>
  <c r="H49" i="1" s="1"/>
  <c r="I49" i="1" s="1"/>
  <c r="F60" i="1"/>
  <c r="G60" i="1" s="1"/>
  <c r="H60" i="1" s="1"/>
  <c r="I60" i="1" s="1"/>
  <c r="F70" i="1"/>
  <c r="G70" i="1" s="1"/>
  <c r="H70" i="1" s="1"/>
  <c r="I70" i="1" s="1"/>
  <c r="F79" i="1"/>
  <c r="G79" i="1" s="1"/>
  <c r="H79" i="1" s="1"/>
  <c r="I79" i="1" s="1"/>
  <c r="F88" i="1"/>
  <c r="G88" i="1" s="1"/>
  <c r="H88" i="1" s="1"/>
  <c r="I88" i="1" s="1"/>
  <c r="F97" i="1"/>
  <c r="G97" i="1" s="1"/>
  <c r="H97" i="1" s="1"/>
  <c r="I97" i="1" s="1"/>
  <c r="F106" i="1"/>
  <c r="G106" i="1" s="1"/>
  <c r="H106" i="1" s="1"/>
  <c r="I106" i="1" s="1"/>
  <c r="F116" i="1"/>
  <c r="G116" i="1" s="1"/>
  <c r="H116" i="1" s="1"/>
  <c r="I116" i="1" s="1"/>
  <c r="F29" i="1"/>
  <c r="G29" i="1" s="1"/>
  <c r="H29" i="1" s="1"/>
  <c r="I29" i="1" s="1"/>
  <c r="F40" i="1"/>
  <c r="G40" i="1" s="1"/>
  <c r="H40" i="1" s="1"/>
  <c r="I40" i="1" s="1"/>
  <c r="F50" i="1"/>
  <c r="G50" i="1" s="1"/>
  <c r="H50" i="1" s="1"/>
  <c r="I50" i="1" s="1"/>
  <c r="F61" i="1"/>
  <c r="G61" i="1" s="1"/>
  <c r="H61" i="1" s="1"/>
  <c r="I61" i="1" s="1"/>
  <c r="F71" i="1"/>
  <c r="G71" i="1" s="1"/>
  <c r="H71" i="1" s="1"/>
  <c r="I71" i="1" s="1"/>
  <c r="F80" i="1"/>
  <c r="G80" i="1" s="1"/>
  <c r="H80" i="1" s="1"/>
  <c r="I80" i="1" s="1"/>
  <c r="F89" i="1"/>
  <c r="G89" i="1" s="1"/>
  <c r="H89" i="1" s="1"/>
  <c r="I89" i="1" s="1"/>
  <c r="F98" i="1"/>
  <c r="G98" i="1" s="1"/>
  <c r="H98" i="1" s="1"/>
  <c r="I98" i="1" s="1"/>
  <c r="F108" i="1"/>
  <c r="G108" i="1" s="1"/>
  <c r="H108" i="1" s="1"/>
  <c r="I108" i="1" s="1"/>
  <c r="F117" i="1"/>
  <c r="G117" i="1" s="1"/>
  <c r="H117" i="1" s="1"/>
  <c r="I117" i="1" s="1"/>
  <c r="F126" i="1"/>
  <c r="G126" i="1" s="1"/>
  <c r="H126" i="1" s="1"/>
  <c r="I126" i="1" s="1"/>
  <c r="F135" i="1"/>
  <c r="G135" i="1" s="1"/>
  <c r="H135" i="1" s="1"/>
  <c r="I135" i="1" s="1"/>
  <c r="F144" i="1"/>
  <c r="G144" i="1" s="1"/>
  <c r="H144" i="1" s="1"/>
  <c r="I144" i="1" s="1"/>
  <c r="F153" i="1"/>
  <c r="G153" i="1" s="1"/>
  <c r="H153" i="1" s="1"/>
  <c r="I153" i="1" s="1"/>
  <c r="F162" i="1"/>
  <c r="G162" i="1" s="1"/>
  <c r="H162" i="1" s="1"/>
  <c r="I162" i="1" s="1"/>
  <c r="F172" i="1"/>
  <c r="G172" i="1" s="1"/>
  <c r="H172" i="1" s="1"/>
  <c r="I172" i="1" s="1"/>
  <c r="F181" i="1"/>
  <c r="G181" i="1" s="1"/>
  <c r="H181" i="1" s="1"/>
  <c r="I181" i="1" s="1"/>
  <c r="F190" i="1"/>
  <c r="G190" i="1" s="1"/>
  <c r="H190" i="1" s="1"/>
  <c r="I190" i="1" s="1"/>
  <c r="F199" i="1"/>
  <c r="G199" i="1" s="1"/>
  <c r="H199" i="1" s="1"/>
  <c r="I199" i="1" s="1"/>
  <c r="F208" i="1"/>
  <c r="G208" i="1" s="1"/>
  <c r="H208" i="1" s="1"/>
  <c r="I208" i="1" s="1"/>
  <c r="F217" i="1"/>
  <c r="G217" i="1" s="1"/>
  <c r="H217" i="1" s="1"/>
  <c r="I217" i="1" s="1"/>
  <c r="F226" i="1"/>
  <c r="G226" i="1" s="1"/>
  <c r="H226" i="1" s="1"/>
  <c r="I226" i="1" s="1"/>
  <c r="F236" i="1"/>
  <c r="G236" i="1" s="1"/>
  <c r="H236" i="1" s="1"/>
  <c r="I236" i="1" s="1"/>
  <c r="F244" i="1"/>
  <c r="G244" i="1" s="1"/>
  <c r="H244" i="1" s="1"/>
  <c r="I244" i="1" s="1"/>
  <c r="F252" i="1"/>
  <c r="G252" i="1" s="1"/>
  <c r="H252" i="1" s="1"/>
  <c r="I252" i="1" s="1"/>
  <c r="F260" i="1"/>
  <c r="G260" i="1" s="1"/>
  <c r="H260" i="1" s="1"/>
  <c r="I260" i="1" s="1"/>
  <c r="F18" i="1"/>
  <c r="F201" i="1"/>
  <c r="G201" i="1" s="1"/>
  <c r="H201" i="1" s="1"/>
  <c r="I201" i="1" s="1"/>
  <c r="F210" i="1"/>
  <c r="G210" i="1" s="1"/>
  <c r="H210" i="1" s="1"/>
  <c r="I210" i="1" s="1"/>
  <c r="F220" i="1"/>
  <c r="G220" i="1" s="1"/>
  <c r="H220" i="1" s="1"/>
  <c r="I220" i="1" s="1"/>
  <c r="F229" i="1"/>
  <c r="G229" i="1" s="1"/>
  <c r="H229" i="1" s="1"/>
  <c r="I229" i="1" s="1"/>
  <c r="F246" i="1"/>
  <c r="G246" i="1" s="1"/>
  <c r="H246" i="1" s="1"/>
  <c r="I246" i="1" s="1"/>
  <c r="F20" i="1"/>
  <c r="G20" i="1" s="1"/>
  <c r="H20" i="1" s="1"/>
  <c r="I20" i="1" s="1"/>
  <c r="F30" i="1"/>
  <c r="G30" i="1" s="1"/>
  <c r="H30" i="1" s="1"/>
  <c r="I30" i="1" s="1"/>
  <c r="F41" i="1"/>
  <c r="G41" i="1" s="1"/>
  <c r="H41" i="1" s="1"/>
  <c r="I41" i="1" s="1"/>
  <c r="F52" i="1"/>
  <c r="G52" i="1" s="1"/>
  <c r="H52" i="1" s="1"/>
  <c r="I52" i="1" s="1"/>
  <c r="F62" i="1"/>
  <c r="G62" i="1" s="1"/>
  <c r="H62" i="1" s="1"/>
  <c r="I62" i="1" s="1"/>
  <c r="F72" i="1"/>
  <c r="G72" i="1" s="1"/>
  <c r="H72" i="1" s="1"/>
  <c r="I72" i="1" s="1"/>
  <c r="F81" i="1"/>
  <c r="G81" i="1" s="1"/>
  <c r="H81" i="1" s="1"/>
  <c r="I81" i="1" s="1"/>
  <c r="F90" i="1"/>
  <c r="G90" i="1" s="1"/>
  <c r="H90" i="1" s="1"/>
  <c r="I90" i="1" s="1"/>
  <c r="F100" i="1"/>
  <c r="G100" i="1" s="1"/>
  <c r="H100" i="1" s="1"/>
  <c r="I100" i="1" s="1"/>
  <c r="F109" i="1"/>
  <c r="G109" i="1" s="1"/>
  <c r="H109" i="1" s="1"/>
  <c r="I109" i="1" s="1"/>
  <c r="F118" i="1"/>
  <c r="G118" i="1" s="1"/>
  <c r="H118" i="1" s="1"/>
  <c r="I118" i="1" s="1"/>
  <c r="F127" i="1"/>
  <c r="G127" i="1" s="1"/>
  <c r="H127" i="1" s="1"/>
  <c r="I127" i="1" s="1"/>
  <c r="F136" i="1"/>
  <c r="G136" i="1" s="1"/>
  <c r="H136" i="1" s="1"/>
  <c r="I136" i="1" s="1"/>
  <c r="F145" i="1"/>
  <c r="G145" i="1" s="1"/>
  <c r="H145" i="1" s="1"/>
  <c r="I145" i="1" s="1"/>
  <c r="F154" i="1"/>
  <c r="G154" i="1" s="1"/>
  <c r="H154" i="1" s="1"/>
  <c r="I154" i="1" s="1"/>
  <c r="F164" i="1"/>
  <c r="G164" i="1" s="1"/>
  <c r="H164" i="1" s="1"/>
  <c r="I164" i="1" s="1"/>
  <c r="F173" i="1"/>
  <c r="G173" i="1" s="1"/>
  <c r="H173" i="1" s="1"/>
  <c r="I173" i="1" s="1"/>
  <c r="F182" i="1"/>
  <c r="G182" i="1" s="1"/>
  <c r="H182" i="1" s="1"/>
  <c r="I182" i="1" s="1"/>
  <c r="F191" i="1"/>
  <c r="G191" i="1" s="1"/>
  <c r="H191" i="1" s="1"/>
  <c r="I191" i="1" s="1"/>
  <c r="F200" i="1"/>
  <c r="G200" i="1" s="1"/>
  <c r="H200" i="1" s="1"/>
  <c r="I200" i="1" s="1"/>
  <c r="F209" i="1"/>
  <c r="G209" i="1" s="1"/>
  <c r="H209" i="1" s="1"/>
  <c r="I209" i="1" s="1"/>
  <c r="F218" i="1"/>
  <c r="G218" i="1" s="1"/>
  <c r="H218" i="1" s="1"/>
  <c r="I218" i="1" s="1"/>
  <c r="F228" i="1"/>
  <c r="G228" i="1" s="1"/>
  <c r="H228" i="1" s="1"/>
  <c r="I228" i="1" s="1"/>
  <c r="F237" i="1"/>
  <c r="G237" i="1" s="1"/>
  <c r="H237" i="1" s="1"/>
  <c r="I237" i="1" s="1"/>
  <c r="F245" i="1"/>
  <c r="G245" i="1" s="1"/>
  <c r="H245" i="1" s="1"/>
  <c r="I245" i="1" s="1"/>
  <c r="F253" i="1"/>
  <c r="G253" i="1" s="1"/>
  <c r="H253" i="1" s="1"/>
  <c r="I253" i="1" s="1"/>
  <c r="F261" i="1"/>
  <c r="G261" i="1" s="1"/>
  <c r="H261" i="1" s="1"/>
  <c r="I261" i="1" s="1"/>
  <c r="F192" i="1"/>
  <c r="G192" i="1" s="1"/>
  <c r="H192" i="1" s="1"/>
  <c r="I192" i="1" s="1"/>
  <c r="F238" i="1"/>
  <c r="G238" i="1" s="1"/>
  <c r="H238" i="1" s="1"/>
  <c r="I238" i="1" s="1"/>
  <c r="F21" i="1"/>
  <c r="G21" i="1" s="1"/>
  <c r="H21" i="1" s="1"/>
  <c r="I21" i="1" s="1"/>
  <c r="F32" i="1"/>
  <c r="G32" i="1" s="1"/>
  <c r="H32" i="1" s="1"/>
  <c r="I32" i="1" s="1"/>
  <c r="F42" i="1"/>
  <c r="G42" i="1" s="1"/>
  <c r="H42" i="1" s="1"/>
  <c r="I42" i="1" s="1"/>
  <c r="F53" i="1"/>
  <c r="G53" i="1" s="1"/>
  <c r="H53" i="1" s="1"/>
  <c r="I53" i="1" s="1"/>
  <c r="F64" i="1"/>
  <c r="G64" i="1" s="1"/>
  <c r="H64" i="1" s="1"/>
  <c r="I64" i="1" s="1"/>
  <c r="F73" i="1"/>
  <c r="G73" i="1" s="1"/>
  <c r="H73" i="1" s="1"/>
  <c r="I73" i="1" s="1"/>
  <c r="F82" i="1"/>
  <c r="G82" i="1" s="1"/>
  <c r="H82" i="1" s="1"/>
  <c r="I82" i="1" s="1"/>
  <c r="F92" i="1"/>
  <c r="G92" i="1" s="1"/>
  <c r="H92" i="1" s="1"/>
  <c r="I92" i="1" s="1"/>
  <c r="F101" i="1"/>
  <c r="G101" i="1" s="1"/>
  <c r="H101" i="1" s="1"/>
  <c r="I101" i="1" s="1"/>
  <c r="F110" i="1"/>
  <c r="G110" i="1" s="1"/>
  <c r="H110" i="1" s="1"/>
  <c r="I110" i="1" s="1"/>
  <c r="F119" i="1"/>
  <c r="G119" i="1" s="1"/>
  <c r="H119" i="1" s="1"/>
  <c r="I119" i="1" s="1"/>
  <c r="F128" i="1"/>
  <c r="G128" i="1" s="1"/>
  <c r="H128" i="1" s="1"/>
  <c r="I128" i="1" s="1"/>
  <c r="F137" i="1"/>
  <c r="G137" i="1" s="1"/>
  <c r="H137" i="1" s="1"/>
  <c r="I137" i="1" s="1"/>
  <c r="F146" i="1"/>
  <c r="G146" i="1" s="1"/>
  <c r="H146" i="1" s="1"/>
  <c r="I146" i="1" s="1"/>
  <c r="F156" i="1"/>
  <c r="G156" i="1" s="1"/>
  <c r="H156" i="1" s="1"/>
  <c r="I156" i="1" s="1"/>
  <c r="F165" i="1"/>
  <c r="G165" i="1" s="1"/>
  <c r="H165" i="1" s="1"/>
  <c r="I165" i="1" s="1"/>
  <c r="F174" i="1"/>
  <c r="G174" i="1" s="1"/>
  <c r="H174" i="1" s="1"/>
  <c r="I174" i="1" s="1"/>
  <c r="F183" i="1"/>
  <c r="G183" i="1" s="1"/>
  <c r="H183" i="1" s="1"/>
  <c r="I183" i="1" s="1"/>
  <c r="F257" i="1"/>
  <c r="G257" i="1" s="1"/>
  <c r="H257" i="1" s="1"/>
  <c r="I257" i="1" s="1"/>
  <c r="F240" i="1"/>
  <c r="G240" i="1" s="1"/>
  <c r="H240" i="1" s="1"/>
  <c r="I240" i="1" s="1"/>
  <c r="F214" i="1"/>
  <c r="G214" i="1" s="1"/>
  <c r="H214" i="1" s="1"/>
  <c r="I214" i="1" s="1"/>
  <c r="F193" i="1"/>
  <c r="G193" i="1" s="1"/>
  <c r="H193" i="1" s="1"/>
  <c r="I193" i="1" s="1"/>
  <c r="F167" i="1"/>
  <c r="G167" i="1" s="1"/>
  <c r="H167" i="1" s="1"/>
  <c r="I167" i="1" s="1"/>
  <c r="F141" i="1"/>
  <c r="G141" i="1" s="1"/>
  <c r="H141" i="1" s="1"/>
  <c r="I141" i="1" s="1"/>
  <c r="F120" i="1"/>
  <c r="G120" i="1" s="1"/>
  <c r="H120" i="1" s="1"/>
  <c r="I120" i="1" s="1"/>
  <c r="F94" i="1"/>
  <c r="G94" i="1" s="1"/>
  <c r="H94" i="1" s="1"/>
  <c r="I94" i="1" s="1"/>
  <c r="F68" i="1"/>
  <c r="G68" i="1" s="1"/>
  <c r="H68" i="1" s="1"/>
  <c r="I68" i="1" s="1"/>
  <c r="F44" i="1"/>
  <c r="G44" i="1" s="1"/>
  <c r="H44" i="1" s="1"/>
  <c r="I44" i="1" s="1"/>
  <c r="G18" i="1" l="1"/>
  <c r="F13" i="1"/>
  <c r="G15" i="1" l="1"/>
  <c r="H18" i="1"/>
  <c r="H15" i="1" l="1"/>
  <c r="I2" i="1" s="1"/>
  <c r="I7" i="1" s="1"/>
  <c r="I9" i="1" s="1"/>
  <c r="I11" i="1" s="1"/>
  <c r="I18" i="1"/>
  <c r="I15" i="1" s="1"/>
  <c r="I3" i="1" s="1"/>
  <c r="I8" i="1" s="1"/>
</calcChain>
</file>

<file path=xl/sharedStrings.xml><?xml version="1.0" encoding="utf-8"?>
<sst xmlns="http://schemas.openxmlformats.org/spreadsheetml/2006/main" count="78" uniqueCount="33">
  <si>
    <t>MÉTODO JARQUE BERA BONDAD DE AJUSTE NORMAL</t>
  </si>
  <si>
    <t>µ3</t>
  </si>
  <si>
    <t>Media</t>
  </si>
  <si>
    <t>µ4</t>
  </si>
  <si>
    <t>Varp</t>
  </si>
  <si>
    <r>
      <rPr>
        <b/>
        <sz val="11"/>
        <color indexed="8"/>
        <rFont val="Symbol"/>
        <family val="1"/>
        <charset val="2"/>
      </rPr>
      <t>s</t>
    </r>
    <r>
      <rPr>
        <b/>
        <sz val="11"/>
        <color indexed="8"/>
        <rFont val="Calibri"/>
        <family val="2"/>
      </rPr>
      <t>3</t>
    </r>
  </si>
  <si>
    <t>Desv Est P</t>
  </si>
  <si>
    <t>s4</t>
  </si>
  <si>
    <t>S</t>
  </si>
  <si>
    <t>C</t>
  </si>
  <si>
    <t>JB</t>
  </si>
  <si>
    <t>GL</t>
  </si>
  <si>
    <t>Proba</t>
  </si>
  <si>
    <t>Concclusión</t>
  </si>
  <si>
    <t>NO RECHAZO</t>
  </si>
  <si>
    <t>n</t>
  </si>
  <si>
    <t>Sumas</t>
  </si>
  <si>
    <t>j</t>
  </si>
  <si>
    <t>x</t>
  </si>
  <si>
    <t>(X-Xm)</t>
  </si>
  <si>
    <t>(X-Xm)2</t>
  </si>
  <si>
    <t>(X-Xm)3</t>
  </si>
  <si>
    <t>(X-Xm)4</t>
  </si>
  <si>
    <t>Valores</t>
  </si>
  <si>
    <t>No</t>
  </si>
  <si>
    <t>Hacer la Prueba de Jarque Bera mediante Excel</t>
  </si>
  <si>
    <t>Esta prueba se realizó en R con estos datos y Excel</t>
  </si>
  <si>
    <t>Conclusión</t>
  </si>
  <si>
    <t>(X-Xm)^2</t>
  </si>
  <si>
    <t>(X-Xm)^3</t>
  </si>
  <si>
    <t>(X-Xm)^4</t>
  </si>
  <si>
    <t>Siempre suma 0</t>
  </si>
  <si>
    <t>No se rechaza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</si>
</sst>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indexed="8"/>
      <name val="Calibri"/>
      <family val="2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164" fontId="1" fillId="2" borderId="2" xfId="0" applyNumberFormat="1" applyFont="1" applyFill="1" applyBorder="1"/>
    <xf numFmtId="0" fontId="1" fillId="2" borderId="3" xfId="0" applyFont="1" applyFill="1" applyBorder="1"/>
    <xf numFmtId="164" fontId="1" fillId="2" borderId="4" xfId="0" applyNumberFormat="1" applyFont="1" applyFill="1" applyBorder="1"/>
    <xf numFmtId="0" fontId="1" fillId="2" borderId="5" xfId="0" applyFont="1" applyFill="1" applyBorder="1"/>
    <xf numFmtId="164" fontId="1" fillId="2" borderId="6" xfId="0" applyNumberFormat="1" applyFont="1" applyFill="1" applyBorder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2" borderId="2" xfId="0" applyFont="1" applyFill="1" applyBorder="1"/>
    <xf numFmtId="0" fontId="7" fillId="2" borderId="5" xfId="0" applyFont="1" applyFill="1" applyBorder="1"/>
    <xf numFmtId="0" fontId="8" fillId="2" borderId="6" xfId="0" applyFont="1" applyFill="1" applyBorder="1"/>
    <xf numFmtId="0" fontId="2" fillId="3" borderId="1" xfId="0" applyFont="1" applyFill="1" applyBorder="1"/>
    <xf numFmtId="165" fontId="1" fillId="3" borderId="2" xfId="0" applyNumberFormat="1" applyFont="1" applyFill="1" applyBorder="1"/>
    <xf numFmtId="0" fontId="2" fillId="3" borderId="3" xfId="0" applyFont="1" applyFill="1" applyBorder="1"/>
    <xf numFmtId="0" fontId="1" fillId="3" borderId="4" xfId="0" applyFont="1" applyFill="1" applyBorder="1"/>
    <xf numFmtId="0" fontId="2" fillId="3" borderId="5" xfId="0" applyFont="1" applyFill="1" applyBorder="1"/>
    <xf numFmtId="165" fontId="1" fillId="3" borderId="6" xfId="0" applyNumberFormat="1" applyFont="1" applyFill="1" applyBorder="1"/>
    <xf numFmtId="0" fontId="2" fillId="3" borderId="7" xfId="0" applyFont="1" applyFill="1" applyBorder="1"/>
    <xf numFmtId="0" fontId="1" fillId="3" borderId="8" xfId="0" applyFont="1" applyFill="1" applyBorder="1"/>
    <xf numFmtId="0" fontId="2" fillId="3" borderId="9" xfId="0" applyFont="1" applyFill="1" applyBorder="1"/>
    <xf numFmtId="166" fontId="1" fillId="2" borderId="10" xfId="0" applyNumberFormat="1" applyFont="1" applyFill="1" applyBorder="1"/>
    <xf numFmtId="0" fontId="9" fillId="4" borderId="10" xfId="0" applyFont="1" applyFill="1" applyBorder="1" applyAlignment="1">
      <alignment horizontal="center" vertical="center" wrapText="1"/>
    </xf>
    <xf numFmtId="166" fontId="0" fillId="0" borderId="0" xfId="0" applyNumberFormat="1"/>
    <xf numFmtId="166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10" fillId="0" borderId="0" xfId="0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2" fontId="0" fillId="0" borderId="1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82855083-7DEA-4188-85F8-6770135DA48A}"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E97220D8-14A6-4BEE-B512-752F29B95693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755650</xdr:colOff>
          <xdr:row>1</xdr:row>
          <xdr:rowOff>38100</xdr:rowOff>
        </xdr:from>
        <xdr:to>
          <xdr:col>14</xdr:col>
          <xdr:colOff>171450</xdr:colOff>
          <xdr:row>5</xdr:row>
          <xdr:rowOff>0</xdr:rowOff>
        </xdr:to>
        <xdr:sp macro="" textlink="">
          <xdr:nvSpPr>
            <xdr:cNvPr id="1025" name="2 Objet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5</xdr:row>
          <xdr:rowOff>31750</xdr:rowOff>
        </xdr:from>
        <xdr:to>
          <xdr:col>14</xdr:col>
          <xdr:colOff>88900</xdr:colOff>
          <xdr:row>13</xdr:row>
          <xdr:rowOff>171450</xdr:rowOff>
        </xdr:to>
        <xdr:sp macro="" textlink="">
          <xdr:nvSpPr>
            <xdr:cNvPr id="1026" name="1 Objet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755650</xdr:colOff>
          <xdr:row>15</xdr:row>
          <xdr:rowOff>31750</xdr:rowOff>
        </xdr:from>
        <xdr:to>
          <xdr:col>14</xdr:col>
          <xdr:colOff>12700</xdr:colOff>
          <xdr:row>23</xdr:row>
          <xdr:rowOff>69850</xdr:rowOff>
        </xdr:to>
        <xdr:sp macro="" textlink="">
          <xdr:nvSpPr>
            <xdr:cNvPr id="1027" name="4 Objet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260350</xdr:colOff>
          <xdr:row>1</xdr:row>
          <xdr:rowOff>152400</xdr:rowOff>
        </xdr:from>
        <xdr:to>
          <xdr:col>15</xdr:col>
          <xdr:colOff>584200</xdr:colOff>
          <xdr:row>3</xdr:row>
          <xdr:rowOff>95250</xdr:rowOff>
        </xdr:to>
        <xdr:sp macro="" textlink="">
          <xdr:nvSpPr>
            <xdr:cNvPr id="1028" name="2 Objeto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5</xdr:row>
          <xdr:rowOff>120650</xdr:rowOff>
        </xdr:from>
        <xdr:to>
          <xdr:col>16</xdr:col>
          <xdr:colOff>184150</xdr:colOff>
          <xdr:row>9</xdr:row>
          <xdr:rowOff>82550</xdr:rowOff>
        </xdr:to>
        <xdr:sp macro="" textlink="">
          <xdr:nvSpPr>
            <xdr:cNvPr id="2049" name="2 Objet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25400</xdr:colOff>
          <xdr:row>9</xdr:row>
          <xdr:rowOff>114300</xdr:rowOff>
        </xdr:from>
        <xdr:to>
          <xdr:col>16</xdr:col>
          <xdr:colOff>101600</xdr:colOff>
          <xdr:row>18</xdr:row>
          <xdr:rowOff>76200</xdr:rowOff>
        </xdr:to>
        <xdr:sp macro="" textlink="">
          <xdr:nvSpPr>
            <xdr:cNvPr id="2050" name="1 Objeto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19</xdr:row>
          <xdr:rowOff>120650</xdr:rowOff>
        </xdr:from>
        <xdr:to>
          <xdr:col>16</xdr:col>
          <xdr:colOff>25400</xdr:colOff>
          <xdr:row>27</xdr:row>
          <xdr:rowOff>158750</xdr:rowOff>
        </xdr:to>
        <xdr:sp macro="" textlink="">
          <xdr:nvSpPr>
            <xdr:cNvPr id="2051" name="4 Objeto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273050</xdr:colOff>
          <xdr:row>6</xdr:row>
          <xdr:rowOff>50800</xdr:rowOff>
        </xdr:from>
        <xdr:to>
          <xdr:col>17</xdr:col>
          <xdr:colOff>596900</xdr:colOff>
          <xdr:row>7</xdr:row>
          <xdr:rowOff>184150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6</xdr:row>
          <xdr:rowOff>120650</xdr:rowOff>
        </xdr:from>
        <xdr:to>
          <xdr:col>33</xdr:col>
          <xdr:colOff>184150</xdr:colOff>
          <xdr:row>10</xdr:row>
          <xdr:rowOff>69850</xdr:rowOff>
        </xdr:to>
        <xdr:sp macro="" textlink="">
          <xdr:nvSpPr>
            <xdr:cNvPr id="2053" name="2 Objeto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25400</xdr:colOff>
          <xdr:row>10</xdr:row>
          <xdr:rowOff>101600</xdr:rowOff>
        </xdr:from>
        <xdr:to>
          <xdr:col>33</xdr:col>
          <xdr:colOff>101600</xdr:colOff>
          <xdr:row>19</xdr:row>
          <xdr:rowOff>76200</xdr:rowOff>
        </xdr:to>
        <xdr:sp macro="" textlink="">
          <xdr:nvSpPr>
            <xdr:cNvPr id="2054" name="1 Objeto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6350</xdr:colOff>
          <xdr:row>20</xdr:row>
          <xdr:rowOff>69850</xdr:rowOff>
        </xdr:from>
        <xdr:to>
          <xdr:col>33</xdr:col>
          <xdr:colOff>25400</xdr:colOff>
          <xdr:row>28</xdr:row>
          <xdr:rowOff>158750</xdr:rowOff>
        </xdr:to>
        <xdr:sp macro="" textlink="">
          <xdr:nvSpPr>
            <xdr:cNvPr id="2055" name="4 Objeto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273050</xdr:colOff>
          <xdr:row>7</xdr:row>
          <xdr:rowOff>50800</xdr:rowOff>
        </xdr:from>
        <xdr:to>
          <xdr:col>34</xdr:col>
          <xdr:colOff>596900</xdr:colOff>
          <xdr:row>8</xdr:row>
          <xdr:rowOff>177800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149224</xdr:colOff>
      <xdr:row>29</xdr:row>
      <xdr:rowOff>174625</xdr:rowOff>
    </xdr:from>
    <xdr:to>
      <xdr:col>17</xdr:col>
      <xdr:colOff>520700</xdr:colOff>
      <xdr:row>47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5224" y="5718175"/>
              <a:ext cx="4943476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30</xdr:row>
      <xdr:rowOff>0</xdr:rowOff>
    </xdr:from>
    <xdr:to>
      <xdr:col>35</xdr:col>
      <xdr:colOff>0</xdr:colOff>
      <xdr:row>44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56800" y="572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0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2.bin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7"/>
  <sheetViews>
    <sheetView workbookViewId="0">
      <selection activeCell="F3" sqref="F3"/>
    </sheetView>
  </sheetViews>
  <sheetFormatPr defaultColWidth="10.90625" defaultRowHeight="14.5" x14ac:dyDescent="0.35"/>
  <cols>
    <col min="6" max="6" width="17.453125" bestFit="1" customWidth="1"/>
    <col min="7" max="7" width="11.54296875" bestFit="1" customWidth="1"/>
    <col min="8" max="8" width="13.1796875" customWidth="1"/>
    <col min="9" max="9" width="12.54296875" bestFit="1" customWidth="1"/>
    <col min="262" max="262" width="17.453125" bestFit="1" customWidth="1"/>
    <col min="264" max="264" width="13.1796875" customWidth="1"/>
    <col min="518" max="518" width="17.453125" bestFit="1" customWidth="1"/>
    <col min="520" max="520" width="13.1796875" customWidth="1"/>
    <col min="774" max="774" width="17.453125" bestFit="1" customWidth="1"/>
    <col min="776" max="776" width="13.1796875" customWidth="1"/>
    <col min="1030" max="1030" width="17.453125" bestFit="1" customWidth="1"/>
    <col min="1032" max="1032" width="13.1796875" customWidth="1"/>
    <col min="1286" max="1286" width="17.453125" bestFit="1" customWidth="1"/>
    <col min="1288" max="1288" width="13.1796875" customWidth="1"/>
    <col min="1542" max="1542" width="17.453125" bestFit="1" customWidth="1"/>
    <col min="1544" max="1544" width="13.1796875" customWidth="1"/>
    <col min="1798" max="1798" width="17.453125" bestFit="1" customWidth="1"/>
    <col min="1800" max="1800" width="13.1796875" customWidth="1"/>
    <col min="2054" max="2054" width="17.453125" bestFit="1" customWidth="1"/>
    <col min="2056" max="2056" width="13.1796875" customWidth="1"/>
    <col min="2310" max="2310" width="17.453125" bestFit="1" customWidth="1"/>
    <col min="2312" max="2312" width="13.1796875" customWidth="1"/>
    <col min="2566" max="2566" width="17.453125" bestFit="1" customWidth="1"/>
    <col min="2568" max="2568" width="13.1796875" customWidth="1"/>
    <col min="2822" max="2822" width="17.453125" bestFit="1" customWidth="1"/>
    <col min="2824" max="2824" width="13.1796875" customWidth="1"/>
    <col min="3078" max="3078" width="17.453125" bestFit="1" customWidth="1"/>
    <col min="3080" max="3080" width="13.1796875" customWidth="1"/>
    <col min="3334" max="3334" width="17.453125" bestFit="1" customWidth="1"/>
    <col min="3336" max="3336" width="13.1796875" customWidth="1"/>
    <col min="3590" max="3590" width="17.453125" bestFit="1" customWidth="1"/>
    <col min="3592" max="3592" width="13.1796875" customWidth="1"/>
    <col min="3846" max="3846" width="17.453125" bestFit="1" customWidth="1"/>
    <col min="3848" max="3848" width="13.1796875" customWidth="1"/>
    <col min="4102" max="4102" width="17.453125" bestFit="1" customWidth="1"/>
    <col min="4104" max="4104" width="13.1796875" customWidth="1"/>
    <col min="4358" max="4358" width="17.453125" bestFit="1" customWidth="1"/>
    <col min="4360" max="4360" width="13.1796875" customWidth="1"/>
    <col min="4614" max="4614" width="17.453125" bestFit="1" customWidth="1"/>
    <col min="4616" max="4616" width="13.1796875" customWidth="1"/>
    <col min="4870" max="4870" width="17.453125" bestFit="1" customWidth="1"/>
    <col min="4872" max="4872" width="13.1796875" customWidth="1"/>
    <col min="5126" max="5126" width="17.453125" bestFit="1" customWidth="1"/>
    <col min="5128" max="5128" width="13.1796875" customWidth="1"/>
    <col min="5382" max="5382" width="17.453125" bestFit="1" customWidth="1"/>
    <col min="5384" max="5384" width="13.1796875" customWidth="1"/>
    <col min="5638" max="5638" width="17.453125" bestFit="1" customWidth="1"/>
    <col min="5640" max="5640" width="13.1796875" customWidth="1"/>
    <col min="5894" max="5894" width="17.453125" bestFit="1" customWidth="1"/>
    <col min="5896" max="5896" width="13.1796875" customWidth="1"/>
    <col min="6150" max="6150" width="17.453125" bestFit="1" customWidth="1"/>
    <col min="6152" max="6152" width="13.1796875" customWidth="1"/>
    <col min="6406" max="6406" width="17.453125" bestFit="1" customWidth="1"/>
    <col min="6408" max="6408" width="13.1796875" customWidth="1"/>
    <col min="6662" max="6662" width="17.453125" bestFit="1" customWidth="1"/>
    <col min="6664" max="6664" width="13.1796875" customWidth="1"/>
    <col min="6918" max="6918" width="17.453125" bestFit="1" customWidth="1"/>
    <col min="6920" max="6920" width="13.1796875" customWidth="1"/>
    <col min="7174" max="7174" width="17.453125" bestFit="1" customWidth="1"/>
    <col min="7176" max="7176" width="13.1796875" customWidth="1"/>
    <col min="7430" max="7430" width="17.453125" bestFit="1" customWidth="1"/>
    <col min="7432" max="7432" width="13.1796875" customWidth="1"/>
    <col min="7686" max="7686" width="17.453125" bestFit="1" customWidth="1"/>
    <col min="7688" max="7688" width="13.1796875" customWidth="1"/>
    <col min="7942" max="7942" width="17.453125" bestFit="1" customWidth="1"/>
    <col min="7944" max="7944" width="13.1796875" customWidth="1"/>
    <col min="8198" max="8198" width="17.453125" bestFit="1" customWidth="1"/>
    <col min="8200" max="8200" width="13.1796875" customWidth="1"/>
    <col min="8454" max="8454" width="17.453125" bestFit="1" customWidth="1"/>
    <col min="8456" max="8456" width="13.1796875" customWidth="1"/>
    <col min="8710" max="8710" width="17.453125" bestFit="1" customWidth="1"/>
    <col min="8712" max="8712" width="13.1796875" customWidth="1"/>
    <col min="8966" max="8966" width="17.453125" bestFit="1" customWidth="1"/>
    <col min="8968" max="8968" width="13.1796875" customWidth="1"/>
    <col min="9222" max="9222" width="17.453125" bestFit="1" customWidth="1"/>
    <col min="9224" max="9224" width="13.1796875" customWidth="1"/>
    <col min="9478" max="9478" width="17.453125" bestFit="1" customWidth="1"/>
    <col min="9480" max="9480" width="13.1796875" customWidth="1"/>
    <col min="9734" max="9734" width="17.453125" bestFit="1" customWidth="1"/>
    <col min="9736" max="9736" width="13.1796875" customWidth="1"/>
    <col min="9990" max="9990" width="17.453125" bestFit="1" customWidth="1"/>
    <col min="9992" max="9992" width="13.1796875" customWidth="1"/>
    <col min="10246" max="10246" width="17.453125" bestFit="1" customWidth="1"/>
    <col min="10248" max="10248" width="13.1796875" customWidth="1"/>
    <col min="10502" max="10502" width="17.453125" bestFit="1" customWidth="1"/>
    <col min="10504" max="10504" width="13.1796875" customWidth="1"/>
    <col min="10758" max="10758" width="17.453125" bestFit="1" customWidth="1"/>
    <col min="10760" max="10760" width="13.1796875" customWidth="1"/>
    <col min="11014" max="11014" width="17.453125" bestFit="1" customWidth="1"/>
    <col min="11016" max="11016" width="13.1796875" customWidth="1"/>
    <col min="11270" max="11270" width="17.453125" bestFit="1" customWidth="1"/>
    <col min="11272" max="11272" width="13.1796875" customWidth="1"/>
    <col min="11526" max="11526" width="17.453125" bestFit="1" customWidth="1"/>
    <col min="11528" max="11528" width="13.1796875" customWidth="1"/>
    <col min="11782" max="11782" width="17.453125" bestFit="1" customWidth="1"/>
    <col min="11784" max="11784" width="13.1796875" customWidth="1"/>
    <col min="12038" max="12038" width="17.453125" bestFit="1" customWidth="1"/>
    <col min="12040" max="12040" width="13.1796875" customWidth="1"/>
    <col min="12294" max="12294" width="17.453125" bestFit="1" customWidth="1"/>
    <col min="12296" max="12296" width="13.1796875" customWidth="1"/>
    <col min="12550" max="12550" width="17.453125" bestFit="1" customWidth="1"/>
    <col min="12552" max="12552" width="13.1796875" customWidth="1"/>
    <col min="12806" max="12806" width="17.453125" bestFit="1" customWidth="1"/>
    <col min="12808" max="12808" width="13.1796875" customWidth="1"/>
    <col min="13062" max="13062" width="17.453125" bestFit="1" customWidth="1"/>
    <col min="13064" max="13064" width="13.1796875" customWidth="1"/>
    <col min="13318" max="13318" width="17.453125" bestFit="1" customWidth="1"/>
    <col min="13320" max="13320" width="13.1796875" customWidth="1"/>
    <col min="13574" max="13574" width="17.453125" bestFit="1" customWidth="1"/>
    <col min="13576" max="13576" width="13.1796875" customWidth="1"/>
    <col min="13830" max="13830" width="17.453125" bestFit="1" customWidth="1"/>
    <col min="13832" max="13832" width="13.1796875" customWidth="1"/>
    <col min="14086" max="14086" width="17.453125" bestFit="1" customWidth="1"/>
    <col min="14088" max="14088" width="13.1796875" customWidth="1"/>
    <col min="14342" max="14342" width="17.453125" bestFit="1" customWidth="1"/>
    <col min="14344" max="14344" width="13.1796875" customWidth="1"/>
    <col min="14598" max="14598" width="17.453125" bestFit="1" customWidth="1"/>
    <col min="14600" max="14600" width="13.1796875" customWidth="1"/>
    <col min="14854" max="14854" width="17.453125" bestFit="1" customWidth="1"/>
    <col min="14856" max="14856" width="13.1796875" customWidth="1"/>
    <col min="15110" max="15110" width="17.453125" bestFit="1" customWidth="1"/>
    <col min="15112" max="15112" width="13.1796875" customWidth="1"/>
    <col min="15366" max="15366" width="17.453125" bestFit="1" customWidth="1"/>
    <col min="15368" max="15368" width="13.1796875" customWidth="1"/>
    <col min="15622" max="15622" width="17.453125" bestFit="1" customWidth="1"/>
    <col min="15624" max="15624" width="13.1796875" customWidth="1"/>
    <col min="15878" max="15878" width="17.453125" bestFit="1" customWidth="1"/>
    <col min="15880" max="15880" width="13.1796875" customWidth="1"/>
    <col min="16134" max="16134" width="17.453125" bestFit="1" customWidth="1"/>
    <col min="16136" max="16136" width="13.1796875" customWidth="1"/>
  </cols>
  <sheetData>
    <row r="1" spans="4:10" ht="21" x14ac:dyDescent="0.5">
      <c r="D1" s="30" t="s">
        <v>0</v>
      </c>
    </row>
    <row r="2" spans="4:10" ht="15" thickBot="1" x14ac:dyDescent="0.4">
      <c r="H2" s="2" t="s">
        <v>1</v>
      </c>
      <c r="I2" s="1">
        <f>H15/250</f>
        <v>-128.83291808789889</v>
      </c>
    </row>
    <row r="3" spans="4:10" x14ac:dyDescent="0.35">
      <c r="E3" s="3" t="s">
        <v>2</v>
      </c>
      <c r="F3" s="4">
        <f>AVERAGE(E18:E267)</f>
        <v>151.36822079093986</v>
      </c>
      <c r="H3" s="2" t="s">
        <v>3</v>
      </c>
      <c r="I3" s="1">
        <f>I15/250</f>
        <v>102843.75807815736</v>
      </c>
    </row>
    <row r="4" spans="4:10" x14ac:dyDescent="0.35">
      <c r="E4" s="5" t="s">
        <v>4</v>
      </c>
      <c r="F4" s="6">
        <f>VARP(E18:E267)</f>
        <v>173.04389616946261</v>
      </c>
      <c r="H4" s="2" t="s">
        <v>5</v>
      </c>
      <c r="I4" s="1">
        <f>POWER(F5,3)</f>
        <v>2276.3258346509997</v>
      </c>
    </row>
    <row r="5" spans="4:10" ht="15" thickBot="1" x14ac:dyDescent="0.4">
      <c r="E5" s="7" t="s">
        <v>6</v>
      </c>
      <c r="F5" s="8">
        <f>SQRT(F4)</f>
        <v>13.154615014110547</v>
      </c>
      <c r="H5" s="9" t="s">
        <v>7</v>
      </c>
      <c r="I5" s="1">
        <f>POWER(F5,4)</f>
        <v>29944.190001507766</v>
      </c>
    </row>
    <row r="6" spans="4:10" ht="15" thickBot="1" x14ac:dyDescent="0.4">
      <c r="H6" s="10"/>
    </row>
    <row r="7" spans="4:10" ht="15.5" x14ac:dyDescent="0.35">
      <c r="H7" s="11" t="s">
        <v>8</v>
      </c>
      <c r="I7" s="12">
        <f>I2/I4</f>
        <v>-5.6596870327947232E-2</v>
      </c>
    </row>
    <row r="8" spans="4:10" ht="16" thickBot="1" x14ac:dyDescent="0.4">
      <c r="H8" s="13" t="s">
        <v>9</v>
      </c>
      <c r="I8" s="14">
        <f>I3/I5</f>
        <v>3.4345146111141736</v>
      </c>
    </row>
    <row r="9" spans="4:10" x14ac:dyDescent="0.35">
      <c r="H9" s="15" t="s">
        <v>10</v>
      </c>
      <c r="I9" s="16">
        <f>250/6*(I7*I7+1/4*POWER(I8-3,2))</f>
        <v>2.1001642728684931</v>
      </c>
    </row>
    <row r="10" spans="4:10" x14ac:dyDescent="0.35">
      <c r="H10" s="17" t="s">
        <v>11</v>
      </c>
      <c r="I10" s="18">
        <v>2</v>
      </c>
    </row>
    <row r="11" spans="4:10" ht="15" thickBot="1" x14ac:dyDescent="0.4">
      <c r="H11" s="19" t="s">
        <v>12</v>
      </c>
      <c r="I11" s="20">
        <f>_xlfn.CHISQ.DIST.RT(I9,2)</f>
        <v>0.34990900765261174</v>
      </c>
      <c r="J11" s="1"/>
    </row>
    <row r="12" spans="4:10" ht="15" thickBot="1" x14ac:dyDescent="0.4">
      <c r="H12" s="21" t="s">
        <v>13</v>
      </c>
      <c r="I12" s="22" t="s">
        <v>14</v>
      </c>
    </row>
    <row r="13" spans="4:10" ht="15" thickBot="1" x14ac:dyDescent="0.4">
      <c r="F13" s="28">
        <f>SUM(F18:F267)</f>
        <v>1.0089706847793423E-11</v>
      </c>
      <c r="H13" s="21" t="s">
        <v>15</v>
      </c>
      <c r="I13" s="23">
        <v>250</v>
      </c>
    </row>
    <row r="15" spans="4:10" x14ac:dyDescent="0.35">
      <c r="F15" s="1" t="s">
        <v>16</v>
      </c>
      <c r="G15" s="24">
        <f>SUM(G18:G267)</f>
        <v>43260.974042365655</v>
      </c>
      <c r="H15" s="24">
        <f t="shared" ref="H15:I15" si="0">SUM(H18:H267)</f>
        <v>-32208.229521974721</v>
      </c>
      <c r="I15" s="24">
        <f t="shared" si="0"/>
        <v>25710939.519539341</v>
      </c>
    </row>
    <row r="17" spans="2:9" ht="18.5" x14ac:dyDescent="0.35">
      <c r="D17" s="25" t="s">
        <v>17</v>
      </c>
      <c r="E17" s="25" t="s">
        <v>18</v>
      </c>
      <c r="F17" s="25" t="s">
        <v>19</v>
      </c>
      <c r="G17" s="25" t="s">
        <v>20</v>
      </c>
      <c r="H17" s="25" t="s">
        <v>21</v>
      </c>
      <c r="I17" s="25" t="s">
        <v>22</v>
      </c>
    </row>
    <row r="18" spans="2:9" x14ac:dyDescent="0.35">
      <c r="B18" s="26"/>
      <c r="D18">
        <v>1</v>
      </c>
      <c r="E18" s="27">
        <v>146.64994705482479</v>
      </c>
      <c r="F18" s="28">
        <f>E18-$F$3</f>
        <v>-4.7182737361150657</v>
      </c>
      <c r="G18" s="29">
        <f>F18*F18</f>
        <v>22.262107048913222</v>
      </c>
      <c r="H18" s="26">
        <f>G18*F18</f>
        <v>-105.03871499946933</v>
      </c>
      <c r="I18" s="29">
        <f>H18*F18</f>
        <v>495.60141025727177</v>
      </c>
    </row>
    <row r="19" spans="2:9" x14ac:dyDescent="0.35">
      <c r="B19" s="26"/>
      <c r="D19">
        <v>2</v>
      </c>
      <c r="E19" s="27">
        <v>161.52312727989025</v>
      </c>
      <c r="F19" s="28">
        <f t="shared" ref="F19:F82" si="1">E19-$F$3</f>
        <v>10.154906488950388</v>
      </c>
      <c r="G19" s="29">
        <f t="shared" ref="G19:G82" si="2">F19*F19</f>
        <v>103.1221257993267</v>
      </c>
      <c r="H19" s="26">
        <f t="shared" ref="H19:H82" si="3">G19*F19</f>
        <v>1047.195544433941</v>
      </c>
      <c r="I19" s="29">
        <f t="shared" ref="I19:I82" si="4">H19*F19</f>
        <v>10634.172829372163</v>
      </c>
    </row>
    <row r="20" spans="2:9" x14ac:dyDescent="0.35">
      <c r="B20" s="26"/>
      <c r="D20">
        <v>3</v>
      </c>
      <c r="E20" s="27">
        <v>159.51255531278986</v>
      </c>
      <c r="F20" s="28">
        <f t="shared" si="1"/>
        <v>8.1443345218499985</v>
      </c>
      <c r="G20" s="29">
        <f t="shared" si="2"/>
        <v>66.33018480379765</v>
      </c>
      <c r="H20" s="26">
        <f t="shared" si="3"/>
        <v>540.21521393825935</v>
      </c>
      <c r="I20" s="29">
        <f t="shared" si="4"/>
        <v>4399.693416105948</v>
      </c>
    </row>
    <row r="21" spans="2:9" x14ac:dyDescent="0.35">
      <c r="B21" s="26"/>
      <c r="D21">
        <v>4</v>
      </c>
      <c r="E21" s="27">
        <v>147.00051144954014</v>
      </c>
      <c r="F21" s="28">
        <f t="shared" si="1"/>
        <v>-4.367709341399717</v>
      </c>
      <c r="G21" s="29">
        <f t="shared" si="2"/>
        <v>19.07688489095035</v>
      </c>
      <c r="H21" s="26">
        <f t="shared" si="3"/>
        <v>-83.322288343010968</v>
      </c>
      <c r="I21" s="29">
        <f t="shared" si="4"/>
        <v>363.92753714256975</v>
      </c>
    </row>
    <row r="22" spans="2:9" x14ac:dyDescent="0.35">
      <c r="B22" s="26"/>
      <c r="D22">
        <v>5</v>
      </c>
      <c r="E22" s="27">
        <v>120.64010644787855</v>
      </c>
      <c r="F22" s="28">
        <f t="shared" si="1"/>
        <v>-30.728114343061307</v>
      </c>
      <c r="G22" s="29">
        <f t="shared" si="2"/>
        <v>944.21701108025002</v>
      </c>
      <c r="H22" s="26">
        <f t="shared" si="3"/>
        <v>-29014.008281137507</v>
      </c>
      <c r="I22" s="29">
        <f t="shared" si="4"/>
        <v>891545.76401332102</v>
      </c>
    </row>
    <row r="23" spans="2:9" x14ac:dyDescent="0.35">
      <c r="B23" s="26"/>
      <c r="D23">
        <v>6</v>
      </c>
      <c r="E23" s="27">
        <v>176.48429670332899</v>
      </c>
      <c r="F23" s="28">
        <f t="shared" si="1"/>
        <v>25.116075912389135</v>
      </c>
      <c r="G23" s="29">
        <f t="shared" si="2"/>
        <v>630.81726923689371</v>
      </c>
      <c r="H23" s="26">
        <f t="shared" si="3"/>
        <v>15843.654420999837</v>
      </c>
      <c r="I23" s="29">
        <f t="shared" si="4"/>
        <v>397930.42716749164</v>
      </c>
    </row>
    <row r="24" spans="2:9" x14ac:dyDescent="0.35">
      <c r="B24" s="26"/>
      <c r="D24">
        <v>7</v>
      </c>
      <c r="E24" s="27">
        <v>138.95438768288386</v>
      </c>
      <c r="F24" s="28">
        <f t="shared" si="1"/>
        <v>-12.413833108055996</v>
      </c>
      <c r="G24" s="29">
        <f t="shared" si="2"/>
        <v>154.10325243466721</v>
      </c>
      <c r="H24" s="26">
        <f t="shared" si="3"/>
        <v>-1913.0120571325826</v>
      </c>
      <c r="I24" s="29">
        <f t="shared" si="4"/>
        <v>23747.812410942763</v>
      </c>
    </row>
    <row r="25" spans="2:9" x14ac:dyDescent="0.35">
      <c r="B25" s="26"/>
      <c r="D25">
        <v>8</v>
      </c>
      <c r="E25" s="27">
        <v>141.0663426567364</v>
      </c>
      <c r="F25" s="28">
        <f t="shared" si="1"/>
        <v>-10.301878134203463</v>
      </c>
      <c r="G25" s="29">
        <f t="shared" si="2"/>
        <v>106.12869309197941</v>
      </c>
      <c r="H25" s="26">
        <f t="shared" si="3"/>
        <v>-1093.3248627758528</v>
      </c>
      <c r="I25" s="29">
        <f t="shared" si="4"/>
        <v>11263.299497411559</v>
      </c>
    </row>
    <row r="26" spans="2:9" x14ac:dyDescent="0.35">
      <c r="B26" s="26"/>
      <c r="D26">
        <v>9</v>
      </c>
      <c r="E26" s="27">
        <v>152.3682660139759</v>
      </c>
      <c r="F26" s="28">
        <f t="shared" si="1"/>
        <v>1.0000452230360395</v>
      </c>
      <c r="G26" s="29">
        <f t="shared" si="2"/>
        <v>1.0000904481172019</v>
      </c>
      <c r="H26" s="26">
        <f t="shared" si="3"/>
        <v>1.0001356752435799</v>
      </c>
      <c r="I26" s="29">
        <f t="shared" si="4"/>
        <v>1.0001809044152659</v>
      </c>
    </row>
    <row r="27" spans="2:9" x14ac:dyDescent="0.35">
      <c r="B27" s="26"/>
      <c r="D27">
        <v>10</v>
      </c>
      <c r="E27" s="27">
        <v>155.92964992516195</v>
      </c>
      <c r="F27" s="28">
        <f t="shared" si="1"/>
        <v>4.5614291342220952</v>
      </c>
      <c r="G27" s="29">
        <f t="shared" si="2"/>
        <v>20.806635746530134</v>
      </c>
      <c r="H27" s="26">
        <f t="shared" si="3"/>
        <v>94.907994479369449</v>
      </c>
      <c r="I27" s="29">
        <f t="shared" si="4"/>
        <v>432.91609108878555</v>
      </c>
    </row>
    <row r="28" spans="2:9" x14ac:dyDescent="0.35">
      <c r="B28" s="26"/>
      <c r="D28">
        <v>11</v>
      </c>
      <c r="E28" s="27">
        <v>150.53519980408677</v>
      </c>
      <c r="F28" s="28">
        <f t="shared" si="1"/>
        <v>-0.83302098685308579</v>
      </c>
      <c r="G28" s="29">
        <f t="shared" si="2"/>
        <v>0.6939239645376889</v>
      </c>
      <c r="H28" s="26">
        <f t="shared" si="3"/>
        <v>-0.57805322574019136</v>
      </c>
      <c r="I28" s="29">
        <f t="shared" si="4"/>
        <v>0.48153046855970377</v>
      </c>
    </row>
    <row r="29" spans="2:9" x14ac:dyDescent="0.35">
      <c r="B29" s="26"/>
      <c r="D29">
        <v>12</v>
      </c>
      <c r="E29" s="27">
        <v>161.13669977499382</v>
      </c>
      <c r="F29" s="28">
        <f t="shared" si="1"/>
        <v>9.7684789840539565</v>
      </c>
      <c r="G29" s="29">
        <f t="shared" si="2"/>
        <v>95.423181661903826</v>
      </c>
      <c r="H29" s="26">
        <f t="shared" si="3"/>
        <v>932.13934465587045</v>
      </c>
      <c r="I29" s="29">
        <f t="shared" si="4"/>
        <v>9105.5835984806981</v>
      </c>
    </row>
    <row r="30" spans="2:9" x14ac:dyDescent="0.35">
      <c r="B30" s="26"/>
      <c r="D30">
        <v>13</v>
      </c>
      <c r="E30" s="27">
        <v>142.55894524403249</v>
      </c>
      <c r="F30" s="28">
        <f t="shared" si="1"/>
        <v>-8.8092755469073722</v>
      </c>
      <c r="G30" s="29">
        <f t="shared" si="2"/>
        <v>77.603335661340182</v>
      </c>
      <c r="H30" s="26">
        <f t="shared" si="3"/>
        <v>-683.62916719988891</v>
      </c>
      <c r="I30" s="29">
        <f t="shared" si="4"/>
        <v>6022.2777057666326</v>
      </c>
    </row>
    <row r="31" spans="2:9" x14ac:dyDescent="0.35">
      <c r="B31" s="26"/>
      <c r="D31">
        <v>14</v>
      </c>
      <c r="E31" s="27">
        <v>143.93903982331091</v>
      </c>
      <c r="F31" s="28">
        <f t="shared" si="1"/>
        <v>-7.4291809676289517</v>
      </c>
      <c r="G31" s="29">
        <f t="shared" si="2"/>
        <v>55.19272984978025</v>
      </c>
      <c r="H31" s="26">
        <f t="shared" si="3"/>
        <v>-410.03677815147375</v>
      </c>
      <c r="I31" s="29">
        <f t="shared" si="4"/>
        <v>3046.2374282708238</v>
      </c>
    </row>
    <row r="32" spans="2:9" x14ac:dyDescent="0.35">
      <c r="B32" s="26"/>
      <c r="D32">
        <v>15</v>
      </c>
      <c r="E32" s="27">
        <v>164.15501736746182</v>
      </c>
      <c r="F32" s="28">
        <f t="shared" si="1"/>
        <v>12.786796576521965</v>
      </c>
      <c r="G32" s="29">
        <f t="shared" si="2"/>
        <v>163.50216668935386</v>
      </c>
      <c r="H32" s="26">
        <f t="shared" si="3"/>
        <v>2090.6689452773535</v>
      </c>
      <c r="I32" s="29">
        <f t="shared" si="4"/>
        <v>26732.958512113251</v>
      </c>
    </row>
    <row r="33" spans="2:9" x14ac:dyDescent="0.35">
      <c r="B33" s="26"/>
      <c r="D33">
        <v>16</v>
      </c>
      <c r="E33" s="27">
        <v>145.0154521014656</v>
      </c>
      <c r="F33" s="28">
        <f t="shared" si="1"/>
        <v>-6.3527686894742601</v>
      </c>
      <c r="G33" s="29">
        <f t="shared" si="2"/>
        <v>40.357670021964509</v>
      </c>
      <c r="H33" s="26">
        <f t="shared" si="3"/>
        <v>-256.38294249567014</v>
      </c>
      <c r="I33" s="29">
        <f t="shared" si="4"/>
        <v>1628.741529601773</v>
      </c>
    </row>
    <row r="34" spans="2:9" x14ac:dyDescent="0.35">
      <c r="B34" s="26"/>
      <c r="D34">
        <v>17</v>
      </c>
      <c r="E34" s="27">
        <v>150.41415698028257</v>
      </c>
      <c r="F34" s="28">
        <f t="shared" si="1"/>
        <v>-0.95406381065728851</v>
      </c>
      <c r="G34" s="29">
        <f t="shared" si="2"/>
        <v>0.91023775480590652</v>
      </c>
      <c r="H34" s="26">
        <f t="shared" si="3"/>
        <v>-0.86842490095425784</v>
      </c>
      <c r="I34" s="29">
        <f t="shared" si="4"/>
        <v>0.82853277027409755</v>
      </c>
    </row>
    <row r="35" spans="2:9" x14ac:dyDescent="0.35">
      <c r="B35" s="26"/>
      <c r="D35">
        <v>18</v>
      </c>
      <c r="E35" s="27">
        <v>159.22666398551598</v>
      </c>
      <c r="F35" s="28">
        <f t="shared" si="1"/>
        <v>7.8584431945761253</v>
      </c>
      <c r="G35" s="29">
        <f t="shared" si="2"/>
        <v>61.755129442379818</v>
      </c>
      <c r="H35" s="26">
        <f t="shared" si="3"/>
        <v>485.2991766966374</v>
      </c>
      <c r="I35" s="29">
        <f t="shared" si="4"/>
        <v>3813.6960124450866</v>
      </c>
    </row>
    <row r="36" spans="2:9" x14ac:dyDescent="0.35">
      <c r="B36" s="26"/>
      <c r="D36">
        <v>19</v>
      </c>
      <c r="E36" s="27">
        <v>158.16040657593643</v>
      </c>
      <c r="F36" s="28">
        <f t="shared" si="1"/>
        <v>6.7921857849965761</v>
      </c>
      <c r="G36" s="29">
        <f t="shared" si="2"/>
        <v>46.133787737909557</v>
      </c>
      <c r="H36" s="26">
        <f t="shared" si="3"/>
        <v>313.34925728147863</v>
      </c>
      <c r="I36" s="29">
        <f t="shared" si="4"/>
        <v>2128.3263710464939</v>
      </c>
    </row>
    <row r="37" spans="2:9" x14ac:dyDescent="0.35">
      <c r="B37" s="26"/>
      <c r="D37">
        <v>20</v>
      </c>
      <c r="E37" s="27">
        <v>185.21027513550456</v>
      </c>
      <c r="F37" s="28">
        <f t="shared" si="1"/>
        <v>33.842054344564701</v>
      </c>
      <c r="G37" s="29">
        <f t="shared" si="2"/>
        <v>1145.2846422604705</v>
      </c>
      <c r="H37" s="26">
        <f t="shared" si="3"/>
        <v>38758.785103374183</v>
      </c>
      <c r="I37" s="29">
        <f t="shared" si="4"/>
        <v>1311676.9117976939</v>
      </c>
    </row>
    <row r="38" spans="2:9" x14ac:dyDescent="0.35">
      <c r="B38" s="26"/>
      <c r="D38">
        <v>21</v>
      </c>
      <c r="E38" s="27">
        <v>148.99707361310138</v>
      </c>
      <c r="F38" s="28">
        <f t="shared" si="1"/>
        <v>-2.3711471778384805</v>
      </c>
      <c r="G38" s="29">
        <f t="shared" si="2"/>
        <v>5.6223389389713905</v>
      </c>
      <c r="H38" s="26">
        <f t="shared" si="3"/>
        <v>-13.33139310799341</v>
      </c>
      <c r="I38" s="29">
        <f t="shared" si="4"/>
        <v>31.610695144673944</v>
      </c>
    </row>
    <row r="39" spans="2:9" x14ac:dyDescent="0.35">
      <c r="B39" s="26"/>
      <c r="D39">
        <v>22</v>
      </c>
      <c r="E39" s="27">
        <v>160.34739865948325</v>
      </c>
      <c r="F39" s="28">
        <f t="shared" si="1"/>
        <v>8.9791778685433883</v>
      </c>
      <c r="G39" s="29">
        <f t="shared" si="2"/>
        <v>80.625635194939392</v>
      </c>
      <c r="H39" s="26">
        <f t="shared" si="3"/>
        <v>723.95191917965269</v>
      </c>
      <c r="I39" s="29">
        <f t="shared" si="4"/>
        <v>6500.493050587449</v>
      </c>
    </row>
    <row r="40" spans="2:9" x14ac:dyDescent="0.35">
      <c r="B40" s="26"/>
      <c r="D40">
        <v>23</v>
      </c>
      <c r="E40" s="27">
        <v>158.62795076053442</v>
      </c>
      <c r="F40" s="28">
        <f t="shared" si="1"/>
        <v>7.2597299695945594</v>
      </c>
      <c r="G40" s="29">
        <f t="shared" si="2"/>
        <v>52.703679231429419</v>
      </c>
      <c r="H40" s="26">
        <f t="shared" si="3"/>
        <v>382.61447962430651</v>
      </c>
      <c r="I40" s="29">
        <f t="shared" si="4"/>
        <v>2777.677804529405</v>
      </c>
    </row>
    <row r="41" spans="2:9" x14ac:dyDescent="0.35">
      <c r="B41" s="26"/>
      <c r="D41">
        <v>24</v>
      </c>
      <c r="E41" s="27">
        <v>180.88282243453466</v>
      </c>
      <c r="F41" s="28">
        <f t="shared" si="1"/>
        <v>29.514601643594801</v>
      </c>
      <c r="G41" s="29">
        <f t="shared" si="2"/>
        <v>871.11171018008895</v>
      </c>
      <c r="H41" s="26">
        <f t="shared" si="3"/>
        <v>25710.51511303593</v>
      </c>
      <c r="I41" s="29">
        <f t="shared" si="4"/>
        <v>758835.61161287921</v>
      </c>
    </row>
    <row r="42" spans="2:9" x14ac:dyDescent="0.35">
      <c r="B42" s="26"/>
      <c r="D42">
        <v>25</v>
      </c>
      <c r="E42" s="27">
        <v>150.40206609159728</v>
      </c>
      <c r="F42" s="28">
        <f t="shared" si="1"/>
        <v>-0.96615469934258158</v>
      </c>
      <c r="G42" s="29">
        <f t="shared" si="2"/>
        <v>0.93345490306175416</v>
      </c>
      <c r="H42" s="26">
        <f t="shared" si="3"/>
        <v>-0.90186184121748769</v>
      </c>
      <c r="I42" s="29">
        <f t="shared" si="4"/>
        <v>0.8713380560500289</v>
      </c>
    </row>
    <row r="43" spans="2:9" x14ac:dyDescent="0.35">
      <c r="B43" s="26"/>
      <c r="D43">
        <v>26</v>
      </c>
      <c r="E43" s="27">
        <v>140.57264158904553</v>
      </c>
      <c r="F43" s="28">
        <f t="shared" si="1"/>
        <v>-10.795579201894327</v>
      </c>
      <c r="G43" s="29">
        <f t="shared" si="2"/>
        <v>116.54453030437335</v>
      </c>
      <c r="H43" s="26">
        <f t="shared" si="3"/>
        <v>-1258.165707448436</v>
      </c>
      <c r="I43" s="29">
        <f t="shared" si="4"/>
        <v>13582.627543866998</v>
      </c>
    </row>
    <row r="44" spans="2:9" x14ac:dyDescent="0.35">
      <c r="B44" s="26"/>
      <c r="D44">
        <v>27</v>
      </c>
      <c r="E44" s="27">
        <v>157.98991987032312</v>
      </c>
      <c r="F44" s="28">
        <f t="shared" si="1"/>
        <v>6.6216990793832622</v>
      </c>
      <c r="G44" s="29">
        <f t="shared" si="2"/>
        <v>43.846898697905139</v>
      </c>
      <c r="H44" s="26">
        <f t="shared" si="3"/>
        <v>290.34096874172963</v>
      </c>
      <c r="I44" s="29">
        <f t="shared" si="4"/>
        <v>1922.5505254243556</v>
      </c>
    </row>
    <row r="45" spans="2:9" x14ac:dyDescent="0.35">
      <c r="B45" s="26"/>
      <c r="D45">
        <v>28</v>
      </c>
      <c r="E45" s="27">
        <v>165.49018567140021</v>
      </c>
      <c r="F45" s="28">
        <f t="shared" si="1"/>
        <v>14.121964880460354</v>
      </c>
      <c r="G45" s="29">
        <f t="shared" si="2"/>
        <v>199.42989208495561</v>
      </c>
      <c r="H45" s="26">
        <f t="shared" si="3"/>
        <v>2816.3419321377414</v>
      </c>
      <c r="I45" s="29">
        <f t="shared" si="4"/>
        <v>39772.281857017042</v>
      </c>
    </row>
    <row r="46" spans="2:9" x14ac:dyDescent="0.35">
      <c r="B46" s="26"/>
      <c r="D46">
        <v>29</v>
      </c>
      <c r="E46" s="27">
        <v>147.35707031572375</v>
      </c>
      <c r="F46" s="28">
        <f t="shared" si="1"/>
        <v>-4.0111504752161125</v>
      </c>
      <c r="G46" s="29">
        <f t="shared" si="2"/>
        <v>16.089328134826445</v>
      </c>
      <c r="H46" s="26">
        <f t="shared" si="3"/>
        <v>-64.536716193917059</v>
      </c>
      <c r="I46" s="29">
        <f t="shared" si="4"/>
        <v>258.86647983011778</v>
      </c>
    </row>
    <row r="47" spans="2:9" x14ac:dyDescent="0.35">
      <c r="B47" s="26"/>
      <c r="D47">
        <v>30</v>
      </c>
      <c r="E47" s="27">
        <v>161.99053709318082</v>
      </c>
      <c r="F47" s="28">
        <f t="shared" si="1"/>
        <v>10.622316302240961</v>
      </c>
      <c r="G47" s="29">
        <f t="shared" si="2"/>
        <v>112.83360362485408</v>
      </c>
      <c r="H47" s="26">
        <f t="shared" si="3"/>
        <v>1198.5542272248822</v>
      </c>
      <c r="I47" s="29">
        <f t="shared" si="4"/>
        <v>12731.422106970684</v>
      </c>
    </row>
    <row r="48" spans="2:9" x14ac:dyDescent="0.35">
      <c r="B48" s="26"/>
      <c r="D48">
        <v>31</v>
      </c>
      <c r="E48" s="27">
        <v>146.99508391246664</v>
      </c>
      <c r="F48" s="28">
        <f t="shared" si="1"/>
        <v>-4.3731368784732183</v>
      </c>
      <c r="G48" s="29">
        <f t="shared" si="2"/>
        <v>19.124326157862484</v>
      </c>
      <c r="H48" s="26">
        <f t="shared" si="3"/>
        <v>-83.633295996898454</v>
      </c>
      <c r="I48" s="29">
        <f t="shared" si="4"/>
        <v>365.73985099230322</v>
      </c>
    </row>
    <row r="49" spans="2:9" x14ac:dyDescent="0.35">
      <c r="B49" s="26"/>
      <c r="D49">
        <v>32</v>
      </c>
      <c r="E49" s="27">
        <v>140.08541057193582</v>
      </c>
      <c r="F49" s="28">
        <f t="shared" si="1"/>
        <v>-11.282810219004034</v>
      </c>
      <c r="G49" s="29">
        <f t="shared" si="2"/>
        <v>127.30180643806186</v>
      </c>
      <c r="H49" s="26">
        <f t="shared" si="3"/>
        <v>-1436.3221225770378</v>
      </c>
      <c r="I49" s="29">
        <f t="shared" si="4"/>
        <v>16205.749922393767</v>
      </c>
    </row>
    <row r="50" spans="2:9" x14ac:dyDescent="0.35">
      <c r="B50" s="26"/>
      <c r="D50">
        <v>33</v>
      </c>
      <c r="E50" s="27">
        <v>150.56184868097853</v>
      </c>
      <c r="F50" s="28">
        <f t="shared" si="1"/>
        <v>-0.80637210996133035</v>
      </c>
      <c r="G50" s="29">
        <f t="shared" si="2"/>
        <v>0.6502359797234879</v>
      </c>
      <c r="H50" s="26">
        <f t="shared" si="3"/>
        <v>-0.5243321589424017</v>
      </c>
      <c r="I50" s="29">
        <f t="shared" si="4"/>
        <v>0.42280682932696412</v>
      </c>
    </row>
    <row r="51" spans="2:9" x14ac:dyDescent="0.35">
      <c r="B51" s="26"/>
      <c r="D51">
        <v>34</v>
      </c>
      <c r="E51" s="27">
        <v>164.8525103911503</v>
      </c>
      <c r="F51" s="28">
        <f t="shared" si="1"/>
        <v>13.484289600210445</v>
      </c>
      <c r="G51" s="29">
        <f t="shared" si="2"/>
        <v>181.82606602234358</v>
      </c>
      <c r="H51" s="26">
        <f t="shared" si="3"/>
        <v>2451.7953311122656</v>
      </c>
      <c r="I51" s="29">
        <f t="shared" si="4"/>
        <v>33060.718285161645</v>
      </c>
    </row>
    <row r="52" spans="2:9" x14ac:dyDescent="0.35">
      <c r="B52" s="26"/>
      <c r="D52">
        <v>35</v>
      </c>
      <c r="E52" s="27">
        <v>152.58772008042899</v>
      </c>
      <c r="F52" s="28">
        <f t="shared" si="1"/>
        <v>1.2194992894891357</v>
      </c>
      <c r="G52" s="29">
        <f t="shared" si="2"/>
        <v>1.4871785170645067</v>
      </c>
      <c r="H52" s="26">
        <f t="shared" si="3"/>
        <v>1.8136131449036723</v>
      </c>
      <c r="I52" s="29">
        <f t="shared" si="4"/>
        <v>2.2116999416181851</v>
      </c>
    </row>
    <row r="53" spans="2:9" x14ac:dyDescent="0.35">
      <c r="B53" s="26"/>
      <c r="D53">
        <v>36</v>
      </c>
      <c r="E53" s="27">
        <v>177.65714543370365</v>
      </c>
      <c r="F53" s="28">
        <f t="shared" si="1"/>
        <v>26.288924642763789</v>
      </c>
      <c r="G53" s="29">
        <f t="shared" si="2"/>
        <v>691.10755887291316</v>
      </c>
      <c r="H53" s="26">
        <f t="shared" si="3"/>
        <v>18168.474535254452</v>
      </c>
      <c r="I53" s="29">
        <f t="shared" si="4"/>
        <v>477629.65793127712</v>
      </c>
    </row>
    <row r="54" spans="2:9" x14ac:dyDescent="0.35">
      <c r="B54" s="26"/>
      <c r="D54">
        <v>37</v>
      </c>
      <c r="E54" s="27">
        <v>133.64905145224947</v>
      </c>
      <c r="F54" s="28">
        <f t="shared" si="1"/>
        <v>-17.719169338690392</v>
      </c>
      <c r="G54" s="29">
        <f t="shared" si="2"/>
        <v>313.96896205318569</v>
      </c>
      <c r="H54" s="26">
        <f t="shared" si="3"/>
        <v>-5563.2692057132554</v>
      </c>
      <c r="I54" s="29">
        <f t="shared" si="4"/>
        <v>98576.509132754771</v>
      </c>
    </row>
    <row r="55" spans="2:9" x14ac:dyDescent="0.35">
      <c r="B55" s="26"/>
      <c r="D55">
        <v>38</v>
      </c>
      <c r="E55" s="27">
        <v>158.16947805438514</v>
      </c>
      <c r="F55" s="28">
        <f t="shared" si="1"/>
        <v>6.8012572634452795</v>
      </c>
      <c r="G55" s="29">
        <f t="shared" si="2"/>
        <v>46.257100363567169</v>
      </c>
      <c r="H55" s="26">
        <f t="shared" si="3"/>
        <v>314.60643983362849</v>
      </c>
      <c r="I55" s="29">
        <f t="shared" si="4"/>
        <v>2139.7193340451258</v>
      </c>
    </row>
    <row r="56" spans="2:9" x14ac:dyDescent="0.35">
      <c r="B56" s="26"/>
      <c r="D56">
        <v>39</v>
      </c>
      <c r="E56" s="27">
        <v>160.70277263827589</v>
      </c>
      <c r="F56" s="28">
        <f t="shared" si="1"/>
        <v>9.3345518473360301</v>
      </c>
      <c r="G56" s="29">
        <f t="shared" si="2"/>
        <v>87.133858190604485</v>
      </c>
      <c r="H56" s="26">
        <f t="shared" si="3"/>
        <v>813.35551693862271</v>
      </c>
      <c r="I56" s="29">
        <f t="shared" si="4"/>
        <v>7592.3092431803725</v>
      </c>
    </row>
    <row r="57" spans="2:9" x14ac:dyDescent="0.35">
      <c r="B57" s="26"/>
      <c r="D57">
        <v>40</v>
      </c>
      <c r="E57" s="27">
        <v>135.44197658737556</v>
      </c>
      <c r="F57" s="28">
        <f t="shared" si="1"/>
        <v>-15.926244203564295</v>
      </c>
      <c r="G57" s="29">
        <f t="shared" si="2"/>
        <v>253.64525443156529</v>
      </c>
      <c r="H57" s="26">
        <f t="shared" si="3"/>
        <v>-4039.6162631523075</v>
      </c>
      <c r="I57" s="29">
        <f t="shared" si="4"/>
        <v>64335.915095653494</v>
      </c>
    </row>
    <row r="58" spans="2:9" x14ac:dyDescent="0.35">
      <c r="B58" s="26"/>
      <c r="D58">
        <v>41</v>
      </c>
      <c r="E58" s="27">
        <v>164.20079568646565</v>
      </c>
      <c r="F58" s="28">
        <f t="shared" si="1"/>
        <v>12.832574895525795</v>
      </c>
      <c r="G58" s="29">
        <f t="shared" si="2"/>
        <v>164.67497844927888</v>
      </c>
      <c r="H58" s="26">
        <f t="shared" si="3"/>
        <v>2113.2039943694676</v>
      </c>
      <c r="I58" s="29">
        <f t="shared" si="4"/>
        <v>27117.848527270464</v>
      </c>
    </row>
    <row r="59" spans="2:9" x14ac:dyDescent="0.35">
      <c r="B59" s="26"/>
      <c r="D59">
        <v>42</v>
      </c>
      <c r="E59" s="27">
        <v>154.21471208073314</v>
      </c>
      <c r="F59" s="28">
        <f t="shared" si="1"/>
        <v>2.8464912897932777</v>
      </c>
      <c r="G59" s="29">
        <f t="shared" si="2"/>
        <v>8.1025126628689979</v>
      </c>
      <c r="H59" s="26">
        <f t="shared" si="3"/>
        <v>23.063731720296339</v>
      </c>
      <c r="I59" s="29">
        <f t="shared" si="4"/>
        <v>65.650711451952461</v>
      </c>
    </row>
    <row r="60" spans="2:9" x14ac:dyDescent="0.35">
      <c r="B60" s="26"/>
      <c r="D60">
        <v>43</v>
      </c>
      <c r="E60" s="27">
        <v>146.32593232458424</v>
      </c>
      <c r="F60" s="28">
        <f t="shared" si="1"/>
        <v>-5.0422884663556147</v>
      </c>
      <c r="G60" s="29">
        <f t="shared" si="2"/>
        <v>25.424672977942858</v>
      </c>
      <c r="H60" s="26">
        <f t="shared" si="3"/>
        <v>-128.19853531754453</v>
      </c>
      <c r="I60" s="29">
        <f t="shared" si="4"/>
        <v>646.41399603533773</v>
      </c>
    </row>
    <row r="61" spans="2:9" x14ac:dyDescent="0.35">
      <c r="B61" s="26"/>
      <c r="D61">
        <v>44</v>
      </c>
      <c r="E61" s="27">
        <v>151.45884563955298</v>
      </c>
      <c r="F61" s="28">
        <f t="shared" si="1"/>
        <v>9.0624848613117592E-2</v>
      </c>
      <c r="G61" s="29">
        <f t="shared" si="2"/>
        <v>8.2128631861504812E-3</v>
      </c>
      <c r="H61" s="26">
        <f t="shared" si="3"/>
        <v>7.4428948292513399E-4</v>
      </c>
      <c r="I61" s="29">
        <f t="shared" si="4"/>
        <v>6.7451121714425839E-5</v>
      </c>
    </row>
    <row r="62" spans="2:9" x14ac:dyDescent="0.35">
      <c r="B62" s="26"/>
      <c r="D62">
        <v>45</v>
      </c>
      <c r="E62" s="27">
        <v>163.37297428825966</v>
      </c>
      <c r="F62" s="28">
        <f t="shared" si="1"/>
        <v>12.004753497319797</v>
      </c>
      <c r="G62" s="29">
        <f t="shared" si="2"/>
        <v>144.11410653141189</v>
      </c>
      <c r="H62" s="26">
        <f t="shared" si="3"/>
        <v>1730.0543243960847</v>
      </c>
      <c r="I62" s="29">
        <f t="shared" si="4"/>
        <v>20768.875701347137</v>
      </c>
    </row>
    <row r="63" spans="2:9" x14ac:dyDescent="0.35">
      <c r="B63" s="26"/>
      <c r="D63">
        <v>46</v>
      </c>
      <c r="E63" s="27">
        <v>144.40437445472935</v>
      </c>
      <c r="F63" s="28">
        <f t="shared" si="1"/>
        <v>-6.9638463362105085</v>
      </c>
      <c r="G63" s="29">
        <f t="shared" si="2"/>
        <v>48.49515579435252</v>
      </c>
      <c r="H63" s="26">
        <f t="shared" si="3"/>
        <v>-337.7128130024596</v>
      </c>
      <c r="I63" s="29">
        <f t="shared" si="4"/>
        <v>2351.7801355185229</v>
      </c>
    </row>
    <row r="64" spans="2:9" x14ac:dyDescent="0.35">
      <c r="B64" s="26"/>
      <c r="D64">
        <v>47</v>
      </c>
      <c r="E64" s="27">
        <v>130.97431339842211</v>
      </c>
      <c r="F64" s="28">
        <f t="shared" si="1"/>
        <v>-20.393907392517747</v>
      </c>
      <c r="G64" s="29">
        <f t="shared" si="2"/>
        <v>415.91145873458998</v>
      </c>
      <c r="H64" s="26">
        <f t="shared" si="3"/>
        <v>-8482.0597729201945</v>
      </c>
      <c r="I64" s="29">
        <f t="shared" si="4"/>
        <v>172982.34150673455</v>
      </c>
    </row>
    <row r="65" spans="2:9" x14ac:dyDescent="0.35">
      <c r="B65" s="26"/>
      <c r="D65">
        <v>48</v>
      </c>
      <c r="E65" s="27">
        <v>157.41818333117607</v>
      </c>
      <c r="F65" s="28">
        <f t="shared" si="1"/>
        <v>6.0499625402362085</v>
      </c>
      <c r="G65" s="29">
        <f t="shared" si="2"/>
        <v>36.602046738261357</v>
      </c>
      <c r="H65" s="26">
        <f t="shared" si="3"/>
        <v>221.44101166245611</v>
      </c>
      <c r="I65" s="29">
        <f t="shared" si="4"/>
        <v>1339.7098254298687</v>
      </c>
    </row>
    <row r="66" spans="2:9" x14ac:dyDescent="0.35">
      <c r="B66" s="26"/>
      <c r="D66">
        <v>49</v>
      </c>
      <c r="E66" s="27">
        <v>143.70622578882274</v>
      </c>
      <c r="F66" s="28">
        <f t="shared" si="1"/>
        <v>-7.6619950021171235</v>
      </c>
      <c r="G66" s="29">
        <f t="shared" si="2"/>
        <v>58.706167412467778</v>
      </c>
      <c r="H66" s="26">
        <f t="shared" si="3"/>
        <v>-449.80636130777924</v>
      </c>
      <c r="I66" s="29">
        <f t="shared" si="4"/>
        <v>3446.4140922606935</v>
      </c>
    </row>
    <row r="67" spans="2:9" x14ac:dyDescent="0.35">
      <c r="B67" s="26"/>
      <c r="D67">
        <v>50</v>
      </c>
      <c r="E67" s="27">
        <v>176.73903412893449</v>
      </c>
      <c r="F67" s="28">
        <f t="shared" si="1"/>
        <v>25.370813337994633</v>
      </c>
      <c r="G67" s="29">
        <f t="shared" si="2"/>
        <v>643.67816943136643</v>
      </c>
      <c r="H67" s="26">
        <f t="shared" si="3"/>
        <v>16330.63868638528</v>
      </c>
      <c r="I67" s="29">
        <f t="shared" si="4"/>
        <v>414321.5858025148</v>
      </c>
    </row>
    <row r="68" spans="2:9" x14ac:dyDescent="0.35">
      <c r="B68" s="26"/>
      <c r="D68">
        <v>51</v>
      </c>
      <c r="E68" s="27">
        <v>138.4751599506435</v>
      </c>
      <c r="F68" s="28">
        <f t="shared" si="1"/>
        <v>-12.893060840296357</v>
      </c>
      <c r="G68" s="29">
        <f t="shared" si="2"/>
        <v>166.23101783158342</v>
      </c>
      <c r="H68" s="26">
        <f t="shared" si="3"/>
        <v>-2143.2266264469936</v>
      </c>
      <c r="I68" s="29">
        <f t="shared" si="4"/>
        <v>27632.751289324202</v>
      </c>
    </row>
    <row r="69" spans="2:9" x14ac:dyDescent="0.35">
      <c r="B69" s="26"/>
      <c r="D69">
        <v>52</v>
      </c>
      <c r="E69" s="27">
        <v>165.48495558969967</v>
      </c>
      <c r="F69" s="28">
        <f t="shared" si="1"/>
        <v>14.116734798759808</v>
      </c>
      <c r="G69" s="29">
        <f t="shared" si="2"/>
        <v>199.28220137851611</v>
      </c>
      <c r="H69" s="26">
        <f t="shared" si="3"/>
        <v>2813.2139869735579</v>
      </c>
      <c r="I69" s="29">
        <f t="shared" si="4"/>
        <v>39713.395786267443</v>
      </c>
    </row>
    <row r="70" spans="2:9" x14ac:dyDescent="0.35">
      <c r="B70" s="26"/>
      <c r="D70">
        <v>53</v>
      </c>
      <c r="E70" s="27">
        <v>146.28670701801914</v>
      </c>
      <c r="F70" s="28">
        <f t="shared" si="1"/>
        <v>-5.0815137729207152</v>
      </c>
      <c r="G70" s="29">
        <f t="shared" si="2"/>
        <v>25.821782224382922</v>
      </c>
      <c r="H70" s="26">
        <f t="shared" si="3"/>
        <v>-131.21374201456112</v>
      </c>
      <c r="I70" s="29">
        <f t="shared" si="4"/>
        <v>666.76443724345779</v>
      </c>
    </row>
    <row r="71" spans="2:9" x14ac:dyDescent="0.35">
      <c r="B71" s="26"/>
      <c r="D71">
        <v>54</v>
      </c>
      <c r="E71" s="27">
        <v>161.89106436279707</v>
      </c>
      <c r="F71" s="28">
        <f t="shared" si="1"/>
        <v>10.522843571857209</v>
      </c>
      <c r="G71" s="29">
        <f t="shared" si="2"/>
        <v>110.73023683777657</v>
      </c>
      <c r="H71" s="26">
        <f t="shared" si="3"/>
        <v>1165.1969609186235</v>
      </c>
      <c r="I71" s="29">
        <f t="shared" si="4"/>
        <v>12261.185350150092</v>
      </c>
    </row>
    <row r="72" spans="2:9" x14ac:dyDescent="0.35">
      <c r="B72" s="26"/>
      <c r="D72">
        <v>55</v>
      </c>
      <c r="E72" s="27">
        <v>154.81308770521156</v>
      </c>
      <c r="F72" s="28">
        <f t="shared" si="1"/>
        <v>3.4448669142716994</v>
      </c>
      <c r="G72" s="29">
        <f t="shared" si="2"/>
        <v>11.86710805704382</v>
      </c>
      <c r="H72" s="26">
        <f t="shared" si="3"/>
        <v>40.88060791379737</v>
      </c>
      <c r="I72" s="29">
        <f t="shared" si="4"/>
        <v>140.82825363755435</v>
      </c>
    </row>
    <row r="73" spans="2:9" x14ac:dyDescent="0.35">
      <c r="B73" s="26"/>
      <c r="D73">
        <v>56</v>
      </c>
      <c r="E73" s="27">
        <v>171.51891037208478</v>
      </c>
      <c r="F73" s="28">
        <f t="shared" si="1"/>
        <v>20.150689581144917</v>
      </c>
      <c r="G73" s="29">
        <f t="shared" si="2"/>
        <v>406.05029059566232</v>
      </c>
      <c r="H73" s="26">
        <f t="shared" si="3"/>
        <v>8182.1933601268784</v>
      </c>
      <c r="I73" s="29">
        <f t="shared" si="4"/>
        <v>164876.83849282181</v>
      </c>
    </row>
    <row r="74" spans="2:9" x14ac:dyDescent="0.35">
      <c r="B74" s="26"/>
      <c r="D74">
        <v>57</v>
      </c>
      <c r="E74" s="27">
        <v>149.95487024901323</v>
      </c>
      <c r="F74" s="28">
        <f t="shared" si="1"/>
        <v>-1.4133505419266328</v>
      </c>
      <c r="G74" s="29">
        <f t="shared" si="2"/>
        <v>1.9975597543643067</v>
      </c>
      <c r="H74" s="26">
        <f t="shared" si="3"/>
        <v>-2.8232521613616242</v>
      </c>
      <c r="I74" s="29">
        <f t="shared" si="4"/>
        <v>3.9902449722559887</v>
      </c>
    </row>
    <row r="75" spans="2:9" x14ac:dyDescent="0.35">
      <c r="B75" s="26"/>
      <c r="D75">
        <v>58</v>
      </c>
      <c r="E75" s="27">
        <v>150.48864553114868</v>
      </c>
      <c r="F75" s="28">
        <f t="shared" si="1"/>
        <v>-0.87957525979118145</v>
      </c>
      <c r="G75" s="29">
        <f t="shared" si="2"/>
        <v>0.77365263763672432</v>
      </c>
      <c r="H75" s="26">
        <f t="shared" si="3"/>
        <v>-0.68048571973745453</v>
      </c>
      <c r="I75" s="29">
        <f t="shared" si="4"/>
        <v>0.59853840372226064</v>
      </c>
    </row>
    <row r="76" spans="2:9" x14ac:dyDescent="0.35">
      <c r="B76" s="26"/>
      <c r="D76">
        <v>59</v>
      </c>
      <c r="E76" s="27">
        <v>130.45515474225869</v>
      </c>
      <c r="F76" s="28">
        <f t="shared" si="1"/>
        <v>-20.913066048681173</v>
      </c>
      <c r="G76" s="29">
        <f t="shared" si="2"/>
        <v>437.35633155650117</v>
      </c>
      <c r="H76" s="26">
        <f t="shared" si="3"/>
        <v>-9146.4618486500112</v>
      </c>
      <c r="I76" s="29">
        <f t="shared" si="4"/>
        <v>191280.56075256018</v>
      </c>
    </row>
    <row r="77" spans="2:9" x14ac:dyDescent="0.35">
      <c r="B77" s="26"/>
      <c r="D77">
        <v>60</v>
      </c>
      <c r="E77" s="27">
        <v>148.69283432158591</v>
      </c>
      <c r="F77" s="28">
        <f t="shared" si="1"/>
        <v>-2.6753864693539526</v>
      </c>
      <c r="G77" s="29">
        <f t="shared" si="2"/>
        <v>7.1576927604022078</v>
      </c>
      <c r="H77" s="26">
        <f t="shared" si="3"/>
        <v>-19.14959436297281</v>
      </c>
      <c r="I77" s="29">
        <f t="shared" si="4"/>
        <v>51.232565652314179</v>
      </c>
    </row>
    <row r="78" spans="2:9" x14ac:dyDescent="0.35">
      <c r="B78" s="26"/>
      <c r="D78">
        <v>61</v>
      </c>
      <c r="E78" s="27">
        <v>134.27487906843544</v>
      </c>
      <c r="F78" s="28">
        <f t="shared" si="1"/>
        <v>-17.09334172250442</v>
      </c>
      <c r="G78" s="29">
        <f t="shared" si="2"/>
        <v>292.18233124231034</v>
      </c>
      <c r="H78" s="26">
        <f t="shared" si="3"/>
        <v>-4994.3724332027896</v>
      </c>
      <c r="I78" s="29">
        <f t="shared" si="4"/>
        <v>85370.514690191165</v>
      </c>
    </row>
    <row r="79" spans="2:9" x14ac:dyDescent="0.35">
      <c r="B79" s="26"/>
      <c r="D79">
        <v>62</v>
      </c>
      <c r="E79" s="27">
        <v>155.72736396925566</v>
      </c>
      <c r="F79" s="28">
        <f t="shared" si="1"/>
        <v>4.3591431783158043</v>
      </c>
      <c r="G79" s="29">
        <f t="shared" si="2"/>
        <v>19.002129249057212</v>
      </c>
      <c r="H79" s="26">
        <f t="shared" si="3"/>
        <v>82.833002089502969</v>
      </c>
      <c r="I79" s="29">
        <f t="shared" si="4"/>
        <v>361.08091599787565</v>
      </c>
    </row>
    <row r="80" spans="2:9" x14ac:dyDescent="0.35">
      <c r="B80" s="26"/>
      <c r="D80">
        <v>63</v>
      </c>
      <c r="E80" s="27">
        <v>170.66210947366869</v>
      </c>
      <c r="F80" s="28">
        <f t="shared" si="1"/>
        <v>19.293888682728834</v>
      </c>
      <c r="G80" s="29">
        <f t="shared" si="2"/>
        <v>372.25414050153177</v>
      </c>
      <c r="H80" s="26">
        <f t="shared" si="3"/>
        <v>7182.2299485214535</v>
      </c>
      <c r="I80" s="29">
        <f t="shared" si="4"/>
        <v>138573.14512053417</v>
      </c>
    </row>
    <row r="81" spans="2:9" x14ac:dyDescent="0.35">
      <c r="B81" s="26"/>
      <c r="D81">
        <v>64</v>
      </c>
      <c r="E81" s="27">
        <v>161.66016944241827</v>
      </c>
      <c r="F81" s="28">
        <f t="shared" si="1"/>
        <v>10.291948651478407</v>
      </c>
      <c r="G81" s="29">
        <f t="shared" si="2"/>
        <v>105.92420704466819</v>
      </c>
      <c r="H81" s="26">
        <f t="shared" si="3"/>
        <v>1090.1664998522924</v>
      </c>
      <c r="I81" s="29">
        <f t="shared" si="4"/>
        <v>11219.937638041736</v>
      </c>
    </row>
    <row r="82" spans="2:9" x14ac:dyDescent="0.35">
      <c r="B82" s="26"/>
      <c r="D82">
        <v>65</v>
      </c>
      <c r="E82" s="27">
        <v>155.22741057555547</v>
      </c>
      <c r="F82" s="28">
        <f t="shared" si="1"/>
        <v>3.8591897846156087</v>
      </c>
      <c r="G82" s="29">
        <f t="shared" si="2"/>
        <v>14.893345793681469</v>
      </c>
      <c r="H82" s="26">
        <f t="shared" si="3"/>
        <v>57.476247945723372</v>
      </c>
      <c r="I82" s="29">
        <f t="shared" si="4"/>
        <v>221.8117489301695</v>
      </c>
    </row>
    <row r="83" spans="2:9" x14ac:dyDescent="0.35">
      <c r="B83" s="26"/>
      <c r="D83">
        <v>66</v>
      </c>
      <c r="E83" s="27">
        <v>140.93695452145033</v>
      </c>
      <c r="F83" s="28">
        <f t="shared" ref="F83:F146" si="5">E83-$F$3</f>
        <v>-10.431266269489527</v>
      </c>
      <c r="G83" s="29">
        <f t="shared" ref="G83:G146" si="6">F83*F83</f>
        <v>108.81131598498995</v>
      </c>
      <c r="H83" s="26">
        <f t="shared" ref="H83:H146" si="7">G83*F83</f>
        <v>-1135.0398101729922</v>
      </c>
      <c r="I83" s="29">
        <f t="shared" ref="I83:I146" si="8">H83*F83</f>
        <v>11839.90248638533</v>
      </c>
    </row>
    <row r="84" spans="2:9" x14ac:dyDescent="0.35">
      <c r="B84" s="26"/>
      <c r="D84">
        <v>67</v>
      </c>
      <c r="E84" s="27">
        <v>177.65067961321631</v>
      </c>
      <c r="F84" s="28">
        <f t="shared" si="5"/>
        <v>26.282458822276453</v>
      </c>
      <c r="G84" s="29">
        <f t="shared" si="6"/>
        <v>690.76764174465734</v>
      </c>
      <c r="H84" s="26">
        <f t="shared" si="7"/>
        <v>18155.072099914971</v>
      </c>
      <c r="I84" s="29">
        <f t="shared" si="8"/>
        <v>477159.93488147529</v>
      </c>
    </row>
    <row r="85" spans="2:9" x14ac:dyDescent="0.35">
      <c r="B85" s="26"/>
      <c r="D85">
        <v>68</v>
      </c>
      <c r="E85" s="27">
        <v>153.23769024752534</v>
      </c>
      <c r="F85" s="28">
        <f t="shared" si="5"/>
        <v>1.8694694565854775</v>
      </c>
      <c r="G85" s="29">
        <f t="shared" si="6"/>
        <v>3.4949160491060005</v>
      </c>
      <c r="H85" s="26">
        <f t="shared" si="7"/>
        <v>6.533638807134059</v>
      </c>
      <c r="I85" s="29">
        <f t="shared" si="8"/>
        <v>12.214438190298697</v>
      </c>
    </row>
    <row r="86" spans="2:9" x14ac:dyDescent="0.35">
      <c r="B86" s="26"/>
      <c r="D86">
        <v>69</v>
      </c>
      <c r="E86" s="27">
        <v>139.14316556319187</v>
      </c>
      <c r="F86" s="28">
        <f t="shared" si="5"/>
        <v>-12.225055227747987</v>
      </c>
      <c r="G86" s="29">
        <f t="shared" si="6"/>
        <v>149.45197532148839</v>
      </c>
      <c r="H86" s="26">
        <f t="shared" si="7"/>
        <v>-1827.0586522012247</v>
      </c>
      <c r="I86" s="29">
        <f t="shared" si="8"/>
        <v>22335.892927494773</v>
      </c>
    </row>
    <row r="87" spans="2:9" x14ac:dyDescent="0.35">
      <c r="B87" s="26"/>
      <c r="D87">
        <v>70</v>
      </c>
      <c r="E87" s="27">
        <v>170.1482683649723</v>
      </c>
      <c r="F87" s="28">
        <f t="shared" si="5"/>
        <v>18.780047574032437</v>
      </c>
      <c r="G87" s="29">
        <f t="shared" si="6"/>
        <v>352.69018688292164</v>
      </c>
      <c r="H87" s="26">
        <f t="shared" si="7"/>
        <v>6623.5384885556596</v>
      </c>
      <c r="I87" s="29">
        <f t="shared" si="8"/>
        <v>124390.36792351019</v>
      </c>
    </row>
    <row r="88" spans="2:9" x14ac:dyDescent="0.35">
      <c r="B88" s="26"/>
      <c r="D88">
        <v>71</v>
      </c>
      <c r="E88" s="27">
        <v>158.31891009385456</v>
      </c>
      <c r="F88" s="28">
        <f t="shared" si="5"/>
        <v>6.9506893029146966</v>
      </c>
      <c r="G88" s="29">
        <f t="shared" si="6"/>
        <v>48.312081785652794</v>
      </c>
      <c r="H88" s="26">
        <f t="shared" si="7"/>
        <v>335.80227006907683</v>
      </c>
      <c r="I88" s="29">
        <f t="shared" si="8"/>
        <v>2334.0572464636043</v>
      </c>
    </row>
    <row r="89" spans="2:9" x14ac:dyDescent="0.35">
      <c r="B89" s="26"/>
      <c r="D89">
        <v>72</v>
      </c>
      <c r="E89" s="27">
        <v>160.66691541314037</v>
      </c>
      <c r="F89" s="28">
        <f t="shared" si="5"/>
        <v>9.2986946222005145</v>
      </c>
      <c r="G89" s="29">
        <f t="shared" si="6"/>
        <v>86.465721676940774</v>
      </c>
      <c r="H89" s="26">
        <f t="shared" si="7"/>
        <v>804.01834116205566</v>
      </c>
      <c r="I89" s="29">
        <f t="shared" si="8"/>
        <v>7476.3210251141854</v>
      </c>
    </row>
    <row r="90" spans="2:9" x14ac:dyDescent="0.35">
      <c r="B90" s="26"/>
      <c r="D90">
        <v>73</v>
      </c>
      <c r="E90" s="27">
        <v>159.59413200180586</v>
      </c>
      <c r="F90" s="28">
        <f t="shared" si="5"/>
        <v>8.225911210866002</v>
      </c>
      <c r="G90" s="29">
        <f t="shared" si="6"/>
        <v>67.665615249050973</v>
      </c>
      <c r="H90" s="26">
        <f t="shared" si="7"/>
        <v>556.6113430673139</v>
      </c>
      <c r="I90" s="29">
        <f t="shared" si="8"/>
        <v>4578.6354870325995</v>
      </c>
    </row>
    <row r="91" spans="2:9" x14ac:dyDescent="0.35">
      <c r="B91" s="26"/>
      <c r="D91">
        <v>74</v>
      </c>
      <c r="E91" s="27">
        <v>148.50362750340426</v>
      </c>
      <c r="F91" s="28">
        <f t="shared" si="5"/>
        <v>-2.8645932875355982</v>
      </c>
      <c r="G91" s="29">
        <f t="shared" si="6"/>
        <v>8.2058947029940068</v>
      </c>
      <c r="H91" s="26">
        <f t="shared" si="7"/>
        <v>-23.506550884420552</v>
      </c>
      <c r="I91" s="29">
        <f t="shared" si="8"/>
        <v>67.336707876625084</v>
      </c>
    </row>
    <row r="92" spans="2:9" x14ac:dyDescent="0.35">
      <c r="B92" s="26"/>
      <c r="D92">
        <v>75</v>
      </c>
      <c r="E92" s="27">
        <v>135.47055388169434</v>
      </c>
      <c r="F92" s="28">
        <f t="shared" si="5"/>
        <v>-15.897666909245515</v>
      </c>
      <c r="G92" s="29">
        <f t="shared" si="6"/>
        <v>252.73581315731985</v>
      </c>
      <c r="H92" s="26">
        <f t="shared" si="7"/>
        <v>-4017.9097736123813</v>
      </c>
      <c r="I92" s="29">
        <f t="shared" si="8"/>
        <v>63875.391252291694</v>
      </c>
    </row>
    <row r="93" spans="2:9" x14ac:dyDescent="0.35">
      <c r="B93" s="26"/>
      <c r="D93">
        <v>76</v>
      </c>
      <c r="E93" s="27">
        <v>142.72040160066427</v>
      </c>
      <c r="F93" s="28">
        <f t="shared" si="5"/>
        <v>-8.6478191902755839</v>
      </c>
      <c r="G93" s="29">
        <f t="shared" si="6"/>
        <v>74.784776747698658</v>
      </c>
      <c r="H93" s="26">
        <f t="shared" si="7"/>
        <v>-646.72522749922371</v>
      </c>
      <c r="I93" s="29">
        <f t="shared" si="8"/>
        <v>5592.76283320313</v>
      </c>
    </row>
    <row r="94" spans="2:9" x14ac:dyDescent="0.35">
      <c r="B94" s="26"/>
      <c r="D94">
        <v>77</v>
      </c>
      <c r="E94" s="27">
        <v>158.18922273477261</v>
      </c>
      <c r="F94" s="28">
        <f t="shared" si="5"/>
        <v>6.8210019438327549</v>
      </c>
      <c r="G94" s="29">
        <f t="shared" si="6"/>
        <v>46.526067517770223</v>
      </c>
      <c r="H94" s="26">
        <f t="shared" si="7"/>
        <v>317.35439697760467</v>
      </c>
      <c r="I94" s="29">
        <f t="shared" si="8"/>
        <v>2164.674958668113</v>
      </c>
    </row>
    <row r="95" spans="2:9" x14ac:dyDescent="0.35">
      <c r="B95" s="26"/>
      <c r="D95">
        <v>78</v>
      </c>
      <c r="E95" s="27">
        <v>149.25770068373475</v>
      </c>
      <c r="F95" s="28">
        <f t="shared" si="5"/>
        <v>-2.1105201072051045</v>
      </c>
      <c r="G95" s="29">
        <f t="shared" si="6"/>
        <v>4.4542951229170455</v>
      </c>
      <c r="H95" s="26">
        <f t="shared" si="7"/>
        <v>-9.4008794203420578</v>
      </c>
      <c r="I95" s="29">
        <f t="shared" si="8"/>
        <v>19.840745042042581</v>
      </c>
    </row>
    <row r="96" spans="2:9" x14ac:dyDescent="0.35">
      <c r="B96" s="26"/>
      <c r="D96">
        <v>79</v>
      </c>
      <c r="E96" s="27">
        <v>173.00713804715787</v>
      </c>
      <c r="F96" s="28">
        <f t="shared" si="5"/>
        <v>21.638917256218008</v>
      </c>
      <c r="G96" s="29">
        <f t="shared" si="6"/>
        <v>468.24274002144949</v>
      </c>
      <c r="H96" s="26">
        <f t="shared" si="7"/>
        <v>10132.265907148945</v>
      </c>
      <c r="I96" s="29">
        <f t="shared" si="8"/>
        <v>219251.26358279472</v>
      </c>
    </row>
    <row r="97" spans="2:9" x14ac:dyDescent="0.35">
      <c r="B97" s="26"/>
      <c r="D97">
        <v>80</v>
      </c>
      <c r="E97" s="27">
        <v>151.84404988813452</v>
      </c>
      <c r="F97" s="28">
        <f t="shared" si="5"/>
        <v>0.47582909719466215</v>
      </c>
      <c r="G97" s="29">
        <f t="shared" si="6"/>
        <v>0.22641332973708725</v>
      </c>
      <c r="H97" s="26">
        <f t="shared" si="7"/>
        <v>0.10773405028163557</v>
      </c>
      <c r="I97" s="29">
        <f t="shared" si="8"/>
        <v>5.1262995882634992E-2</v>
      </c>
    </row>
    <row r="98" spans="2:9" x14ac:dyDescent="0.35">
      <c r="B98" s="26"/>
      <c r="D98">
        <v>81</v>
      </c>
      <c r="E98" s="27">
        <v>174.34332026148769</v>
      </c>
      <c r="F98" s="28">
        <f t="shared" si="5"/>
        <v>22.975099470547832</v>
      </c>
      <c r="G98" s="29">
        <f t="shared" si="6"/>
        <v>527.85519568156724</v>
      </c>
      <c r="H98" s="26">
        <f t="shared" si="7"/>
        <v>12127.525626829498</v>
      </c>
      <c r="I98" s="29">
        <f t="shared" si="8"/>
        <v>278631.10760802566</v>
      </c>
    </row>
    <row r="99" spans="2:9" x14ac:dyDescent="0.35">
      <c r="B99" s="26"/>
      <c r="D99">
        <v>82</v>
      </c>
      <c r="E99" s="27">
        <v>160.82126987989133</v>
      </c>
      <c r="F99" s="28">
        <f t="shared" si="5"/>
        <v>9.4530490889514738</v>
      </c>
      <c r="G99" s="29">
        <f t="shared" si="6"/>
        <v>89.360137078126286</v>
      </c>
      <c r="H99" s="26">
        <f t="shared" si="7"/>
        <v>844.7257623949605</v>
      </c>
      <c r="I99" s="29">
        <f t="shared" si="8"/>
        <v>7985.2340986215204</v>
      </c>
    </row>
    <row r="100" spans="2:9" x14ac:dyDescent="0.35">
      <c r="B100" s="26"/>
      <c r="D100">
        <v>83</v>
      </c>
      <c r="E100" s="27">
        <v>174.81720403191505</v>
      </c>
      <c r="F100" s="28">
        <f t="shared" si="5"/>
        <v>23.448983240975195</v>
      </c>
      <c r="G100" s="29">
        <f t="shared" si="6"/>
        <v>549.85481503553558</v>
      </c>
      <c r="H100" s="26">
        <f t="shared" si="7"/>
        <v>12893.536342737791</v>
      </c>
      <c r="I100" s="29">
        <f t="shared" si="8"/>
        <v>302340.31761776307</v>
      </c>
    </row>
    <row r="101" spans="2:9" x14ac:dyDescent="0.35">
      <c r="B101" s="26"/>
      <c r="D101">
        <v>84</v>
      </c>
      <c r="E101" s="27">
        <v>156.56734531008578</v>
      </c>
      <c r="F101" s="28">
        <f t="shared" si="5"/>
        <v>5.1991245191459257</v>
      </c>
      <c r="G101" s="29">
        <f t="shared" si="6"/>
        <v>27.030895765584354</v>
      </c>
      <c r="H101" s="26">
        <f t="shared" si="7"/>
        <v>140.53699294932738</v>
      </c>
      <c r="I101" s="29">
        <f t="shared" si="8"/>
        <v>730.66932588988607</v>
      </c>
    </row>
    <row r="102" spans="2:9" x14ac:dyDescent="0.35">
      <c r="B102" s="26"/>
      <c r="D102">
        <v>85</v>
      </c>
      <c r="E102" s="27">
        <v>144.12993838708312</v>
      </c>
      <c r="F102" s="28">
        <f t="shared" si="5"/>
        <v>-7.2382824038567435</v>
      </c>
      <c r="G102" s="29">
        <f t="shared" si="6"/>
        <v>52.392732157982159</v>
      </c>
      <c r="H102" s="26">
        <f t="shared" si="7"/>
        <v>-379.23339126910162</v>
      </c>
      <c r="I102" s="29">
        <f t="shared" si="8"/>
        <v>2744.9983829780576</v>
      </c>
    </row>
    <row r="103" spans="2:9" x14ac:dyDescent="0.35">
      <c r="B103" s="26"/>
      <c r="D103">
        <v>86</v>
      </c>
      <c r="E103" s="27">
        <v>151.91271105547816</v>
      </c>
      <c r="F103" s="28">
        <f t="shared" si="5"/>
        <v>0.54449026453829674</v>
      </c>
      <c r="G103" s="29">
        <f t="shared" si="6"/>
        <v>0.29646964817698435</v>
      </c>
      <c r="H103" s="26">
        <f t="shared" si="7"/>
        <v>0.16142483716346198</v>
      </c>
      <c r="I103" s="29">
        <f t="shared" si="8"/>
        <v>8.7894252290184896E-2</v>
      </c>
    </row>
    <row r="104" spans="2:9" x14ac:dyDescent="0.35">
      <c r="B104" s="26"/>
      <c r="D104">
        <v>87</v>
      </c>
      <c r="E104" s="27">
        <v>153.4795363108538</v>
      </c>
      <c r="F104" s="28">
        <f t="shared" si="5"/>
        <v>2.1113155199139442</v>
      </c>
      <c r="G104" s="29">
        <f t="shared" si="6"/>
        <v>4.457653224629488</v>
      </c>
      <c r="H104" s="26">
        <f t="shared" si="7"/>
        <v>9.4115124355546769</v>
      </c>
      <c r="I104" s="29">
        <f t="shared" si="8"/>
        <v>19.870672271049674</v>
      </c>
    </row>
    <row r="105" spans="2:9" x14ac:dyDescent="0.35">
      <c r="B105" s="26"/>
      <c r="D105">
        <v>88</v>
      </c>
      <c r="E105" s="27">
        <v>132.20820457056905</v>
      </c>
      <c r="F105" s="28">
        <f t="shared" si="5"/>
        <v>-19.160016220370807</v>
      </c>
      <c r="G105" s="29">
        <f t="shared" si="6"/>
        <v>367.10622156487238</v>
      </c>
      <c r="H105" s="26">
        <f t="shared" si="7"/>
        <v>-7033.7611597819941</v>
      </c>
      <c r="I105" s="29">
        <f t="shared" si="8"/>
        <v>134766.97791163719</v>
      </c>
    </row>
    <row r="106" spans="2:9" x14ac:dyDescent="0.35">
      <c r="B106" s="26"/>
      <c r="D106">
        <v>89</v>
      </c>
      <c r="E106" s="27">
        <v>135.05419172821664</v>
      </c>
      <c r="F106" s="28">
        <f t="shared" si="5"/>
        <v>-16.314029062723222</v>
      </c>
      <c r="G106" s="29">
        <f t="shared" si="6"/>
        <v>266.14754425937792</v>
      </c>
      <c r="H106" s="26">
        <f t="shared" si="7"/>
        <v>-4341.9387720199065</v>
      </c>
      <c r="I106" s="29">
        <f t="shared" si="8"/>
        <v>70834.515315297525</v>
      </c>
    </row>
    <row r="107" spans="2:9" x14ac:dyDescent="0.35">
      <c r="B107" s="26"/>
      <c r="D107">
        <v>90</v>
      </c>
      <c r="E107" s="27">
        <v>149.56979683965955</v>
      </c>
      <c r="F107" s="28">
        <f t="shared" si="5"/>
        <v>-1.7984239512803128</v>
      </c>
      <c r="G107" s="29">
        <f t="shared" si="6"/>
        <v>3.2343287085386931</v>
      </c>
      <c r="H107" s="26">
        <f t="shared" si="7"/>
        <v>-5.8166942157495081</v>
      </c>
      <c r="I107" s="29">
        <f t="shared" si="8"/>
        <v>10.460882194877572</v>
      </c>
    </row>
    <row r="108" spans="2:9" x14ac:dyDescent="0.35">
      <c r="B108" s="26"/>
      <c r="D108">
        <v>91</v>
      </c>
      <c r="E108" s="27">
        <v>156.00054186804869</v>
      </c>
      <c r="F108" s="28">
        <f t="shared" si="5"/>
        <v>4.632321077108827</v>
      </c>
      <c r="G108" s="29">
        <f t="shared" si="6"/>
        <v>21.458398561426684</v>
      </c>
      <c r="H108" s="26">
        <f t="shared" si="7"/>
        <v>99.402191937098564</v>
      </c>
      <c r="I108" s="29">
        <f t="shared" si="8"/>
        <v>460.4628688210388</v>
      </c>
    </row>
    <row r="109" spans="2:9" x14ac:dyDescent="0.35">
      <c r="B109" s="26"/>
      <c r="D109">
        <v>92</v>
      </c>
      <c r="E109" s="27">
        <v>136.30037898026754</v>
      </c>
      <c r="F109" s="28">
        <f t="shared" si="5"/>
        <v>-15.06784181067232</v>
      </c>
      <c r="G109" s="29">
        <f t="shared" si="6"/>
        <v>227.03985683144489</v>
      </c>
      <c r="H109" s="26">
        <f t="shared" si="7"/>
        <v>-3421.0006474539027</v>
      </c>
      <c r="I109" s="29">
        <f t="shared" si="8"/>
        <v>51547.096590042995</v>
      </c>
    </row>
    <row r="110" spans="2:9" x14ac:dyDescent="0.35">
      <c r="B110" s="26"/>
      <c r="D110">
        <v>93</v>
      </c>
      <c r="E110" s="27">
        <v>177.13383929767051</v>
      </c>
      <c r="F110" s="28">
        <f t="shared" si="5"/>
        <v>25.765618506730647</v>
      </c>
      <c r="G110" s="29">
        <f t="shared" si="6"/>
        <v>663.86709703438078</v>
      </c>
      <c r="H110" s="26">
        <f t="shared" si="7"/>
        <v>17104.94636135859</v>
      </c>
      <c r="I110" s="29">
        <f t="shared" si="8"/>
        <v>440719.52252485591</v>
      </c>
    </row>
    <row r="111" spans="2:9" x14ac:dyDescent="0.35">
      <c r="B111" s="26"/>
      <c r="D111">
        <v>94</v>
      </c>
      <c r="E111" s="27">
        <v>149.72152883078957</v>
      </c>
      <c r="F111" s="28">
        <f t="shared" si="5"/>
        <v>-1.6466919601502923</v>
      </c>
      <c r="G111" s="29">
        <f t="shared" si="6"/>
        <v>2.7115944116236119</v>
      </c>
      <c r="H111" s="26">
        <f t="shared" si="7"/>
        <v>-4.4651607168090637</v>
      </c>
      <c r="I111" s="29">
        <f t="shared" si="8"/>
        <v>7.3527442531484013</v>
      </c>
    </row>
    <row r="112" spans="2:9" x14ac:dyDescent="0.35">
      <c r="B112" s="26"/>
      <c r="D112">
        <v>95</v>
      </c>
      <c r="E112" s="27">
        <v>147.33728948782587</v>
      </c>
      <c r="F112" s="28">
        <f t="shared" si="5"/>
        <v>-4.030931303113988</v>
      </c>
      <c r="G112" s="29">
        <f t="shared" si="6"/>
        <v>16.248407170424233</v>
      </c>
      <c r="H112" s="26">
        <f t="shared" si="7"/>
        <v>-65.496213089004826</v>
      </c>
      <c r="I112" s="29">
        <f t="shared" si="8"/>
        <v>264.01073557589365</v>
      </c>
    </row>
    <row r="113" spans="2:9" x14ac:dyDescent="0.35">
      <c r="B113" s="26"/>
      <c r="D113">
        <v>96</v>
      </c>
      <c r="E113" s="27">
        <v>149.12911369629373</v>
      </c>
      <c r="F113" s="28">
        <f t="shared" si="5"/>
        <v>-2.2391070946461298</v>
      </c>
      <c r="G113" s="29">
        <f t="shared" si="6"/>
        <v>5.0136005812946323</v>
      </c>
      <c r="H113" s="26">
        <f t="shared" si="7"/>
        <v>-11.225988631298771</v>
      </c>
      <c r="I113" s="29">
        <f t="shared" si="8"/>
        <v>25.136190788757872</v>
      </c>
    </row>
    <row r="114" spans="2:9" x14ac:dyDescent="0.35">
      <c r="B114" s="26"/>
      <c r="D114">
        <v>97</v>
      </c>
      <c r="E114" s="27">
        <v>173.44095506455349</v>
      </c>
      <c r="F114" s="28">
        <f t="shared" si="5"/>
        <v>22.072734273613634</v>
      </c>
      <c r="G114" s="29">
        <f t="shared" si="6"/>
        <v>487.20559831355797</v>
      </c>
      <c r="H114" s="26">
        <f t="shared" si="7"/>
        <v>10753.959708192107</v>
      </c>
      <c r="I114" s="29">
        <f t="shared" si="8"/>
        <v>237369.295028072</v>
      </c>
    </row>
    <row r="115" spans="2:9" x14ac:dyDescent="0.35">
      <c r="B115" s="26"/>
      <c r="D115">
        <v>98</v>
      </c>
      <c r="E115" s="27">
        <v>172.73025793017374</v>
      </c>
      <c r="F115" s="28">
        <f t="shared" si="5"/>
        <v>21.362037139233877</v>
      </c>
      <c r="G115" s="29">
        <f t="shared" si="6"/>
        <v>456.3366307380075</v>
      </c>
      <c r="H115" s="26">
        <f t="shared" si="7"/>
        <v>9748.2800538181709</v>
      </c>
      <c r="I115" s="29">
        <f t="shared" si="8"/>
        <v>208243.12055331658</v>
      </c>
    </row>
    <row r="116" spans="2:9" x14ac:dyDescent="0.35">
      <c r="B116" s="26"/>
      <c r="D116">
        <v>99</v>
      </c>
      <c r="E116" s="27">
        <v>166.98716948564615</v>
      </c>
      <c r="F116" s="28">
        <f t="shared" si="5"/>
        <v>15.61894869470629</v>
      </c>
      <c r="G116" s="29">
        <f t="shared" si="6"/>
        <v>243.95155832786733</v>
      </c>
      <c r="H116" s="26">
        <f t="shared" si="7"/>
        <v>3810.2668735166089</v>
      </c>
      <c r="I116" s="29">
        <f t="shared" si="8"/>
        <v>59512.362810594859</v>
      </c>
    </row>
    <row r="117" spans="2:9" x14ac:dyDescent="0.35">
      <c r="B117" s="26"/>
      <c r="D117">
        <v>100</v>
      </c>
      <c r="E117" s="27">
        <v>152.30206967874167</v>
      </c>
      <c r="F117" s="28">
        <f t="shared" si="5"/>
        <v>0.93384888780181541</v>
      </c>
      <c r="G117" s="29">
        <f t="shared" si="6"/>
        <v>0.87207374524868764</v>
      </c>
      <c r="H117" s="26">
        <f t="shared" si="7"/>
        <v>0.81438509708165063</v>
      </c>
      <c r="I117" s="29">
        <f t="shared" si="8"/>
        <v>0.76051261715207286</v>
      </c>
    </row>
    <row r="118" spans="2:9" x14ac:dyDescent="0.35">
      <c r="B118" s="26"/>
      <c r="D118">
        <v>101</v>
      </c>
      <c r="E118" s="27">
        <v>150.79122128649837</v>
      </c>
      <c r="F118" s="28">
        <f t="shared" si="5"/>
        <v>-0.5769995044414884</v>
      </c>
      <c r="G118" s="29">
        <f t="shared" si="6"/>
        <v>0.33292842812572321</v>
      </c>
      <c r="H118" s="26">
        <f t="shared" si="7"/>
        <v>-0.19209953804302599</v>
      </c>
      <c r="I118" s="29">
        <f t="shared" si="8"/>
        <v>0.11084133825426484</v>
      </c>
    </row>
    <row r="119" spans="2:9" x14ac:dyDescent="0.35">
      <c r="B119" s="26"/>
      <c r="D119">
        <v>102</v>
      </c>
      <c r="E119" s="27">
        <v>142.75683130330839</v>
      </c>
      <c r="F119" s="28">
        <f t="shared" si="5"/>
        <v>-8.6113894876314703</v>
      </c>
      <c r="G119" s="29">
        <f t="shared" si="6"/>
        <v>74.156028907689802</v>
      </c>
      <c r="H119" s="26">
        <f t="shared" si="7"/>
        <v>-638.58644778017538</v>
      </c>
      <c r="I119" s="29">
        <f t="shared" si="8"/>
        <v>5499.1166233581253</v>
      </c>
    </row>
    <row r="120" spans="2:9" x14ac:dyDescent="0.35">
      <c r="B120" s="26"/>
      <c r="D120">
        <v>103</v>
      </c>
      <c r="E120" s="27">
        <v>153.92021392759304</v>
      </c>
      <c r="F120" s="28">
        <f t="shared" si="5"/>
        <v>2.5519931366531807</v>
      </c>
      <c r="G120" s="29">
        <f t="shared" si="6"/>
        <v>6.51266896952494</v>
      </c>
      <c r="H120" s="26">
        <f t="shared" si="7"/>
        <v>16.62028651152179</v>
      </c>
      <c r="I120" s="29">
        <f t="shared" si="8"/>
        <v>42.414857106613042</v>
      </c>
    </row>
    <row r="121" spans="2:9" x14ac:dyDescent="0.35">
      <c r="B121" s="26"/>
      <c r="D121">
        <v>104</v>
      </c>
      <c r="E121" s="27">
        <v>148.22438298801254</v>
      </c>
      <c r="F121" s="28">
        <f t="shared" si="5"/>
        <v>-3.1438378029273224</v>
      </c>
      <c r="G121" s="29">
        <f t="shared" si="6"/>
        <v>9.8837161311148929</v>
      </c>
      <c r="H121" s="26">
        <f t="shared" si="7"/>
        <v>-31.07280040640158</v>
      </c>
      <c r="I121" s="29">
        <f t="shared" si="8"/>
        <v>97.687844560460761</v>
      </c>
    </row>
    <row r="122" spans="2:9" x14ac:dyDescent="0.35">
      <c r="B122" s="26"/>
      <c r="D122">
        <v>105</v>
      </c>
      <c r="E122" s="27">
        <v>136.10912592238788</v>
      </c>
      <c r="F122" s="28">
        <f t="shared" si="5"/>
        <v>-15.259094868551983</v>
      </c>
      <c r="G122" s="29">
        <f t="shared" si="6"/>
        <v>232.83997620746948</v>
      </c>
      <c r="H122" s="26">
        <f t="shared" si="7"/>
        <v>-3552.9272861411632</v>
      </c>
      <c r="I122" s="29">
        <f t="shared" si="8"/>
        <v>54214.454520294945</v>
      </c>
    </row>
    <row r="123" spans="2:9" x14ac:dyDescent="0.35">
      <c r="B123" s="26"/>
      <c r="D123">
        <v>106</v>
      </c>
      <c r="E123" s="27">
        <v>152.95604929631693</v>
      </c>
      <c r="F123" s="28">
        <f t="shared" si="5"/>
        <v>1.5878285053770753</v>
      </c>
      <c r="G123" s="29">
        <f t="shared" si="6"/>
        <v>2.5211993624879967</v>
      </c>
      <c r="H123" s="26">
        <f t="shared" si="7"/>
        <v>4.0032322154969506</v>
      </c>
      <c r="I123" s="29">
        <f t="shared" si="8"/>
        <v>6.356446225409881</v>
      </c>
    </row>
    <row r="124" spans="2:9" x14ac:dyDescent="0.35">
      <c r="B124" s="26"/>
      <c r="D124">
        <v>107</v>
      </c>
      <c r="E124" s="27">
        <v>136.58874071512028</v>
      </c>
      <c r="F124" s="28">
        <f t="shared" si="5"/>
        <v>-14.779480075819578</v>
      </c>
      <c r="G124" s="29">
        <f t="shared" si="6"/>
        <v>218.43303131154786</v>
      </c>
      <c r="H124" s="26">
        <f t="shared" si="7"/>
        <v>-3228.3266341698954</v>
      </c>
      <c r="I124" s="29">
        <f t="shared" si="8"/>
        <v>47712.989167951651</v>
      </c>
    </row>
    <row r="125" spans="2:9" x14ac:dyDescent="0.35">
      <c r="B125" s="26"/>
      <c r="D125">
        <v>108</v>
      </c>
      <c r="E125" s="27">
        <v>161.81031962388849</v>
      </c>
      <c r="F125" s="28">
        <f t="shared" si="5"/>
        <v>10.442098832948631</v>
      </c>
      <c r="G125" s="29">
        <f t="shared" si="6"/>
        <v>109.03742803706716</v>
      </c>
      <c r="H125" s="26">
        <f t="shared" si="7"/>
        <v>1138.5796000535793</v>
      </c>
      <c r="I125" s="29">
        <f t="shared" si="8"/>
        <v>11889.160712938599</v>
      </c>
    </row>
    <row r="126" spans="2:9" x14ac:dyDescent="0.35">
      <c r="B126" s="26"/>
      <c r="D126">
        <v>109</v>
      </c>
      <c r="E126" s="27">
        <v>126.9687244078219</v>
      </c>
      <c r="F126" s="28">
        <f t="shared" si="5"/>
        <v>-24.399496383117963</v>
      </c>
      <c r="G126" s="29">
        <f t="shared" si="6"/>
        <v>595.33542374978651</v>
      </c>
      <c r="H126" s="26">
        <f t="shared" si="7"/>
        <v>-14525.884518524916</v>
      </c>
      <c r="I126" s="29">
        <f t="shared" si="8"/>
        <v>354424.26677133789</v>
      </c>
    </row>
    <row r="127" spans="2:9" x14ac:dyDescent="0.35">
      <c r="B127" s="26"/>
      <c r="D127">
        <v>110</v>
      </c>
      <c r="E127" s="27">
        <v>170.67471618838289</v>
      </c>
      <c r="F127" s="28">
        <f t="shared" si="5"/>
        <v>19.30649539744303</v>
      </c>
      <c r="G127" s="29">
        <f t="shared" si="6"/>
        <v>372.74076453148888</v>
      </c>
      <c r="H127" s="26">
        <f t="shared" si="7"/>
        <v>7196.3178548665865</v>
      </c>
      <c r="I127" s="29">
        <f t="shared" si="8"/>
        <v>138935.67754351886</v>
      </c>
    </row>
    <row r="128" spans="2:9" x14ac:dyDescent="0.35">
      <c r="B128" s="26"/>
      <c r="D128">
        <v>111</v>
      </c>
      <c r="E128" s="27">
        <v>149.48932720358434</v>
      </c>
      <c r="F128" s="28">
        <f t="shared" si="5"/>
        <v>-1.8788935873555204</v>
      </c>
      <c r="G128" s="29">
        <f t="shared" si="6"/>
        <v>3.5302411126056965</v>
      </c>
      <c r="H128" s="26">
        <f t="shared" si="7"/>
        <v>-6.6329473882936609</v>
      </c>
      <c r="I128" s="29">
        <f t="shared" si="8"/>
        <v>12.462602313131507</v>
      </c>
    </row>
    <row r="129" spans="2:9" x14ac:dyDescent="0.35">
      <c r="B129" s="26"/>
      <c r="D129">
        <v>112</v>
      </c>
      <c r="E129" s="27">
        <v>142.02806555957397</v>
      </c>
      <c r="F129" s="28">
        <f t="shared" si="5"/>
        <v>-9.340155231365884</v>
      </c>
      <c r="G129" s="29">
        <f t="shared" si="6"/>
        <v>87.238499746011485</v>
      </c>
      <c r="H129" s="26">
        <f t="shared" si="7"/>
        <v>-814.82112977922054</v>
      </c>
      <c r="I129" s="29">
        <f t="shared" si="8"/>
        <v>7610.5558379348467</v>
      </c>
    </row>
    <row r="130" spans="2:9" x14ac:dyDescent="0.35">
      <c r="B130" s="26"/>
      <c r="D130">
        <v>113</v>
      </c>
      <c r="E130" s="27">
        <v>148.00096220106786</v>
      </c>
      <c r="F130" s="28">
        <f t="shared" si="5"/>
        <v>-3.3672585898719944</v>
      </c>
      <c r="G130" s="29">
        <f t="shared" si="6"/>
        <v>11.338430411066733</v>
      </c>
      <c r="H130" s="26">
        <f t="shared" si="7"/>
        <v>-38.179427197330305</v>
      </c>
      <c r="I130" s="29">
        <f t="shared" si="8"/>
        <v>128.56000418660292</v>
      </c>
    </row>
    <row r="131" spans="2:9" x14ac:dyDescent="0.35">
      <c r="B131" s="26"/>
      <c r="D131">
        <v>114</v>
      </c>
      <c r="E131" s="27">
        <v>151.4491566142643</v>
      </c>
      <c r="F131" s="28">
        <f t="shared" si="5"/>
        <v>8.0935823324438161E-2</v>
      </c>
      <c r="G131" s="29">
        <f t="shared" si="6"/>
        <v>6.550607497204668E-3</v>
      </c>
      <c r="H131" s="26">
        <f t="shared" si="7"/>
        <v>5.3017881106149701E-4</v>
      </c>
      <c r="I131" s="29">
        <f t="shared" si="8"/>
        <v>4.2910458582434004E-5</v>
      </c>
    </row>
    <row r="132" spans="2:9" x14ac:dyDescent="0.35">
      <c r="B132" s="26"/>
      <c r="D132">
        <v>115</v>
      </c>
      <c r="E132" s="27">
        <v>149.43536251971139</v>
      </c>
      <c r="F132" s="28">
        <f t="shared" si="5"/>
        <v>-1.9328582712284685</v>
      </c>
      <c r="G132" s="29">
        <f t="shared" si="6"/>
        <v>3.7359410966563042</v>
      </c>
      <c r="H132" s="26">
        <f t="shared" si="7"/>
        <v>-7.2210446494944929</v>
      </c>
      <c r="I132" s="29">
        <f t="shared" si="8"/>
        <v>13.957255877685508</v>
      </c>
    </row>
    <row r="133" spans="2:9" x14ac:dyDescent="0.35">
      <c r="B133" s="26"/>
      <c r="D133">
        <v>116</v>
      </c>
      <c r="E133" s="27">
        <v>119.46512050332599</v>
      </c>
      <c r="F133" s="28">
        <f t="shared" si="5"/>
        <v>-31.903100287613867</v>
      </c>
      <c r="G133" s="29">
        <f t="shared" si="6"/>
        <v>1017.8078079615481</v>
      </c>
      <c r="H133" s="26">
        <f t="shared" si="7"/>
        <v>-32471.224570913702</v>
      </c>
      <c r="I133" s="29">
        <f t="shared" si="8"/>
        <v>1035932.7339474914</v>
      </c>
    </row>
    <row r="134" spans="2:9" x14ac:dyDescent="0.35">
      <c r="B134" s="26"/>
      <c r="D134">
        <v>117</v>
      </c>
      <c r="E134" s="27">
        <v>150.57918312307365</v>
      </c>
      <c r="F134" s="28">
        <f t="shared" si="5"/>
        <v>-0.78903766786621077</v>
      </c>
      <c r="G134" s="29">
        <f t="shared" si="6"/>
        <v>0.62258044131174872</v>
      </c>
      <c r="H134" s="26">
        <f t="shared" si="7"/>
        <v>-0.49123941947173849</v>
      </c>
      <c r="I134" s="29">
        <f t="shared" si="8"/>
        <v>0.38760640590393181</v>
      </c>
    </row>
    <row r="135" spans="2:9" x14ac:dyDescent="0.35">
      <c r="B135" s="26"/>
      <c r="D135">
        <v>118</v>
      </c>
      <c r="E135" s="27">
        <v>132.05573071563626</v>
      </c>
      <c r="F135" s="28">
        <f t="shared" si="5"/>
        <v>-19.3124900753036</v>
      </c>
      <c r="G135" s="29">
        <f t="shared" si="6"/>
        <v>372.97227290870006</v>
      </c>
      <c r="H135" s="26">
        <f t="shared" si="7"/>
        <v>-7203.0233189126957</v>
      </c>
      <c r="I135" s="29">
        <f t="shared" si="8"/>
        <v>139108.31635868183</v>
      </c>
    </row>
    <row r="136" spans="2:9" x14ac:dyDescent="0.35">
      <c r="B136" s="26"/>
      <c r="D136">
        <v>119</v>
      </c>
      <c r="E136" s="27">
        <v>142.29420654892829</v>
      </c>
      <c r="F136" s="28">
        <f t="shared" si="5"/>
        <v>-9.0740142420115717</v>
      </c>
      <c r="G136" s="29">
        <f t="shared" si="6"/>
        <v>82.337734464228845</v>
      </c>
      <c r="H136" s="26">
        <f t="shared" si="7"/>
        <v>-747.13377518337961</v>
      </c>
      <c r="I136" s="29">
        <f t="shared" si="8"/>
        <v>6779.5025167018584</v>
      </c>
    </row>
    <row r="137" spans="2:9" x14ac:dyDescent="0.35">
      <c r="B137" s="26"/>
      <c r="D137">
        <v>120</v>
      </c>
      <c r="E137" s="27">
        <v>156.07570257462052</v>
      </c>
      <c r="F137" s="28">
        <f t="shared" si="5"/>
        <v>4.7074817836806631</v>
      </c>
      <c r="G137" s="29">
        <f t="shared" si="6"/>
        <v>22.160384743685277</v>
      </c>
      <c r="H137" s="26">
        <f t="shared" si="7"/>
        <v>104.31960750025333</v>
      </c>
      <c r="I137" s="29">
        <f t="shared" si="8"/>
        <v>491.08265198815923</v>
      </c>
    </row>
    <row r="138" spans="2:9" x14ac:dyDescent="0.35">
      <c r="B138" s="26"/>
      <c r="D138">
        <v>121</v>
      </c>
      <c r="E138" s="27">
        <v>148.85768690940955</v>
      </c>
      <c r="F138" s="28">
        <f t="shared" si="5"/>
        <v>-2.5105338815303071</v>
      </c>
      <c r="G138" s="29">
        <f t="shared" si="6"/>
        <v>6.3027803703116296</v>
      </c>
      <c r="H138" s="26">
        <f t="shared" si="7"/>
        <v>-15.823343667511482</v>
      </c>
      <c r="I138" s="29">
        <f t="shared" si="8"/>
        <v>39.725040396385609</v>
      </c>
    </row>
    <row r="139" spans="2:9" x14ac:dyDescent="0.35">
      <c r="B139" s="26"/>
      <c r="D139">
        <v>122</v>
      </c>
      <c r="E139" s="27">
        <v>127.68440015829637</v>
      </c>
      <c r="F139" s="28">
        <f t="shared" si="5"/>
        <v>-23.683820632643489</v>
      </c>
      <c r="G139" s="29">
        <f t="shared" si="6"/>
        <v>560.92335975922947</v>
      </c>
      <c r="H139" s="26">
        <f t="shared" si="7"/>
        <v>-13284.808241197345</v>
      </c>
      <c r="I139" s="29">
        <f t="shared" si="8"/>
        <v>314635.01552358194</v>
      </c>
    </row>
    <row r="140" spans="2:9" x14ac:dyDescent="0.35">
      <c r="B140" s="26"/>
      <c r="D140">
        <v>123</v>
      </c>
      <c r="E140" s="27">
        <v>171.74405078024952</v>
      </c>
      <c r="F140" s="28">
        <f t="shared" si="5"/>
        <v>20.375829989309665</v>
      </c>
      <c r="G140" s="29">
        <f t="shared" si="6"/>
        <v>415.17444775325112</v>
      </c>
      <c r="H140" s="26">
        <f t="shared" si="7"/>
        <v>8459.5239633257734</v>
      </c>
      <c r="I140" s="29">
        <f t="shared" si="8"/>
        <v>172369.82206721706</v>
      </c>
    </row>
    <row r="141" spans="2:9" x14ac:dyDescent="0.35">
      <c r="B141" s="26"/>
      <c r="D141">
        <v>124</v>
      </c>
      <c r="E141" s="27">
        <v>125.20310042123535</v>
      </c>
      <c r="F141" s="28">
        <f t="shared" si="5"/>
        <v>-26.16512036970451</v>
      </c>
      <c r="G141" s="29">
        <f t="shared" si="6"/>
        <v>684.61352396112591</v>
      </c>
      <c r="H141" s="26">
        <f t="shared" si="7"/>
        <v>-17912.995261170443</v>
      </c>
      <c r="I141" s="29">
        <f t="shared" si="8"/>
        <v>468695.67719047115</v>
      </c>
    </row>
    <row r="142" spans="2:9" x14ac:dyDescent="0.35">
      <c r="B142" s="26"/>
      <c r="D142">
        <v>125</v>
      </c>
      <c r="E142" s="27">
        <v>125.11198555833067</v>
      </c>
      <c r="F142" s="28">
        <f t="shared" si="5"/>
        <v>-26.256235232609185</v>
      </c>
      <c r="G142" s="29">
        <f t="shared" si="6"/>
        <v>689.38988859010794</v>
      </c>
      <c r="H142" s="26">
        <f t="shared" si="7"/>
        <v>-18100.783081804115</v>
      </c>
      <c r="I142" s="29">
        <f t="shared" si="8"/>
        <v>475258.41849028144</v>
      </c>
    </row>
    <row r="143" spans="2:9" x14ac:dyDescent="0.35">
      <c r="B143" s="26"/>
      <c r="D143">
        <v>126</v>
      </c>
      <c r="E143" s="27">
        <v>154.26427648439144</v>
      </c>
      <c r="F143" s="28">
        <f t="shared" si="5"/>
        <v>2.8960556934515864</v>
      </c>
      <c r="G143" s="29">
        <f t="shared" si="6"/>
        <v>8.3871385795733495</v>
      </c>
      <c r="H143" s="26">
        <f t="shared" si="7"/>
        <v>24.289620435140851</v>
      </c>
      <c r="I143" s="29">
        <f t="shared" si="8"/>
        <v>70.344093552967664</v>
      </c>
    </row>
    <row r="144" spans="2:9" x14ac:dyDescent="0.35">
      <c r="B144" s="26"/>
      <c r="D144">
        <v>127</v>
      </c>
      <c r="E144" s="27">
        <v>176.43413541072647</v>
      </c>
      <c r="F144" s="28">
        <f t="shared" si="5"/>
        <v>25.065914619786611</v>
      </c>
      <c r="G144" s="29">
        <f t="shared" si="6"/>
        <v>628.30007572643217</v>
      </c>
      <c r="H144" s="26">
        <f t="shared" si="7"/>
        <v>15748.916053764211</v>
      </c>
      <c r="I144" s="29">
        <f t="shared" si="8"/>
        <v>394760.98515784042</v>
      </c>
    </row>
    <row r="145" spans="2:9" x14ac:dyDescent="0.35">
      <c r="B145" s="26"/>
      <c r="D145">
        <v>128</v>
      </c>
      <c r="E145" s="27">
        <v>143.73138428357834</v>
      </c>
      <c r="F145" s="28">
        <f t="shared" si="5"/>
        <v>-7.6368365073615223</v>
      </c>
      <c r="G145" s="29">
        <f t="shared" si="6"/>
        <v>58.321271840169736</v>
      </c>
      <c r="H145" s="26">
        <f t="shared" si="7"/>
        <v>-445.39001794476377</v>
      </c>
      <c r="I145" s="29">
        <f t="shared" si="8"/>
        <v>3401.3707490549755</v>
      </c>
    </row>
    <row r="146" spans="2:9" x14ac:dyDescent="0.35">
      <c r="B146" s="26"/>
      <c r="D146">
        <v>129</v>
      </c>
      <c r="E146" s="27">
        <v>151.95377487625086</v>
      </c>
      <c r="F146" s="28">
        <f t="shared" si="5"/>
        <v>0.58555408531100284</v>
      </c>
      <c r="G146" s="29">
        <f t="shared" si="6"/>
        <v>0.34287358682440516</v>
      </c>
      <c r="H146" s="26">
        <f t="shared" si="7"/>
        <v>0.20077102951026729</v>
      </c>
      <c r="I146" s="29">
        <f t="shared" si="8"/>
        <v>0.11756229654183292</v>
      </c>
    </row>
    <row r="147" spans="2:9" x14ac:dyDescent="0.35">
      <c r="B147" s="26"/>
      <c r="D147">
        <v>130</v>
      </c>
      <c r="E147" s="27">
        <v>145.63726740942451</v>
      </c>
      <c r="F147" s="28">
        <f t="shared" ref="F147:F210" si="9">E147-$F$3</f>
        <v>-5.7309533815153486</v>
      </c>
      <c r="G147" s="29">
        <f t="shared" ref="G147:G210" si="10">F147*F147</f>
        <v>32.843826661102206</v>
      </c>
      <c r="H147" s="26">
        <f t="shared" ref="H147:H210" si="11">G147*F147</f>
        <v>-188.22643946534765</v>
      </c>
      <c r="I147" s="29">
        <f t="shared" ref="I147:I210" si="12">H147*F147</f>
        <v>1078.7169497445282</v>
      </c>
    </row>
    <row r="148" spans="2:9" x14ac:dyDescent="0.35">
      <c r="B148" s="26"/>
      <c r="D148">
        <v>131</v>
      </c>
      <c r="E148" s="27">
        <v>158.49179359126504</v>
      </c>
      <c r="F148" s="28">
        <f t="shared" si="9"/>
        <v>7.1235728003251779</v>
      </c>
      <c r="G148" s="29">
        <f t="shared" si="10"/>
        <v>50.745289441532698</v>
      </c>
      <c r="H148" s="26">
        <f t="shared" si="11"/>
        <v>361.48776361033077</v>
      </c>
      <c r="I148" s="29">
        <f t="shared" si="12"/>
        <v>2575.0844005049298</v>
      </c>
    </row>
    <row r="149" spans="2:9" x14ac:dyDescent="0.35">
      <c r="B149" s="26"/>
      <c r="D149">
        <v>132</v>
      </c>
      <c r="E149" s="27">
        <v>142.31682430664401</v>
      </c>
      <c r="F149" s="28">
        <f t="shared" si="9"/>
        <v>-9.0513964842958501</v>
      </c>
      <c r="G149" s="29">
        <f t="shared" si="10"/>
        <v>81.927778315923277</v>
      </c>
      <c r="H149" s="26">
        <f t="shared" si="11"/>
        <v>-741.56080461491774</v>
      </c>
      <c r="I149" s="29">
        <f t="shared" si="12"/>
        <v>6712.1608597830682</v>
      </c>
    </row>
    <row r="150" spans="2:9" x14ac:dyDescent="0.35">
      <c r="B150" s="26"/>
      <c r="D150">
        <v>133</v>
      </c>
      <c r="E150" s="27">
        <v>178.17251169379034</v>
      </c>
      <c r="F150" s="28">
        <f t="shared" si="9"/>
        <v>26.804290902850482</v>
      </c>
      <c r="G150" s="29">
        <f t="shared" si="10"/>
        <v>718.47001080463315</v>
      </c>
      <c r="H150" s="26">
        <f t="shared" si="11"/>
        <v>19258.079174581515</v>
      </c>
      <c r="I150" s="29">
        <f t="shared" si="12"/>
        <v>516199.1564256096</v>
      </c>
    </row>
    <row r="151" spans="2:9" x14ac:dyDescent="0.35">
      <c r="B151" s="26"/>
      <c r="D151">
        <v>134</v>
      </c>
      <c r="E151" s="27">
        <v>147.1625825574105</v>
      </c>
      <c r="F151" s="28">
        <f t="shared" si="9"/>
        <v>-4.2056382335293563</v>
      </c>
      <c r="G151" s="29">
        <f t="shared" si="10"/>
        <v>17.687392951323925</v>
      </c>
      <c r="H151" s="26">
        <f t="shared" si="11"/>
        <v>-74.386776047545538</v>
      </c>
      <c r="I151" s="29">
        <f t="shared" si="12"/>
        <v>312.84386941454324</v>
      </c>
    </row>
    <row r="152" spans="2:9" x14ac:dyDescent="0.35">
      <c r="B152" s="26"/>
      <c r="D152">
        <v>135</v>
      </c>
      <c r="E152" s="27">
        <v>172.50866353280409</v>
      </c>
      <c r="F152" s="28">
        <f t="shared" si="9"/>
        <v>21.140442741864234</v>
      </c>
      <c r="G152" s="29">
        <f t="shared" si="10"/>
        <v>446.91831932204019</v>
      </c>
      <c r="H152" s="26">
        <f t="shared" si="11"/>
        <v>9448.0511399177867</v>
      </c>
      <c r="I152" s="29">
        <f t="shared" si="12"/>
        <v>199735.98414563708</v>
      </c>
    </row>
    <row r="153" spans="2:9" x14ac:dyDescent="0.35">
      <c r="B153" s="26"/>
      <c r="D153">
        <v>136</v>
      </c>
      <c r="E153" s="27">
        <v>145.99792792035024</v>
      </c>
      <c r="F153" s="28">
        <f t="shared" si="9"/>
        <v>-5.3702928705896227</v>
      </c>
      <c r="G153" s="29">
        <f t="shared" si="10"/>
        <v>28.840045515905729</v>
      </c>
      <c r="H153" s="26">
        <f t="shared" si="11"/>
        <v>-154.87949082154876</v>
      </c>
      <c r="I153" s="29">
        <f t="shared" si="12"/>
        <v>831.74822535951421</v>
      </c>
    </row>
    <row r="154" spans="2:9" x14ac:dyDescent="0.35">
      <c r="B154" s="26"/>
      <c r="D154">
        <v>137</v>
      </c>
      <c r="E154" s="27">
        <v>144.27701507967964</v>
      </c>
      <c r="F154" s="28">
        <f t="shared" si="9"/>
        <v>-7.0912057112602156</v>
      </c>
      <c r="G154" s="29">
        <f t="shared" si="10"/>
        <v>50.285198439409498</v>
      </c>
      <c r="H154" s="26">
        <f t="shared" si="11"/>
        <v>-356.5826863653939</v>
      </c>
      <c r="I154" s="29">
        <f t="shared" si="12"/>
        <v>2528.6011820907916</v>
      </c>
    </row>
    <row r="155" spans="2:9" x14ac:dyDescent="0.35">
      <c r="B155" s="26"/>
      <c r="D155">
        <v>138</v>
      </c>
      <c r="E155" s="27">
        <v>156.18047963757272</v>
      </c>
      <c r="F155" s="28">
        <f t="shared" si="9"/>
        <v>4.812258846632858</v>
      </c>
      <c r="G155" s="29">
        <f t="shared" si="10"/>
        <v>23.157835206996204</v>
      </c>
      <c r="H155" s="26">
        <f t="shared" si="11"/>
        <v>111.44149734373335</v>
      </c>
      <c r="I155" s="29">
        <f t="shared" si="12"/>
        <v>536.28533147439293</v>
      </c>
    </row>
    <row r="156" spans="2:9" x14ac:dyDescent="0.35">
      <c r="B156" s="26"/>
      <c r="D156">
        <v>139</v>
      </c>
      <c r="E156" s="27">
        <v>144.3247183488636</v>
      </c>
      <c r="F156" s="28">
        <f t="shared" si="9"/>
        <v>-7.0435024420762602</v>
      </c>
      <c r="G156" s="29">
        <f t="shared" si="10"/>
        <v>49.610926651534243</v>
      </c>
      <c r="H156" s="26">
        <f t="shared" si="11"/>
        <v>-349.43468302374765</v>
      </c>
      <c r="I156" s="29">
        <f t="shared" si="12"/>
        <v>2461.2440432239105</v>
      </c>
    </row>
    <row r="157" spans="2:9" x14ac:dyDescent="0.35">
      <c r="B157" s="26"/>
      <c r="D157">
        <v>140</v>
      </c>
      <c r="E157" s="27">
        <v>148.70774337253363</v>
      </c>
      <c r="F157" s="28">
        <f t="shared" si="9"/>
        <v>-2.6604774184062308</v>
      </c>
      <c r="G157" s="29">
        <f t="shared" si="10"/>
        <v>7.0781400938494823</v>
      </c>
      <c r="H157" s="26">
        <f t="shared" si="11"/>
        <v>-18.831231884002307</v>
      </c>
      <c r="I157" s="29">
        <f t="shared" si="12"/>
        <v>50.100067188159557</v>
      </c>
    </row>
    <row r="158" spans="2:9" x14ac:dyDescent="0.35">
      <c r="B158" s="26"/>
      <c r="D158">
        <v>141</v>
      </c>
      <c r="E158" s="27">
        <v>163.10039483941807</v>
      </c>
      <c r="F158" s="28">
        <f t="shared" si="9"/>
        <v>11.732174048478214</v>
      </c>
      <c r="G158" s="29">
        <f t="shared" si="10"/>
        <v>137.64390790378567</v>
      </c>
      <c r="H158" s="26">
        <f t="shared" si="11"/>
        <v>1614.8622842399195</v>
      </c>
      <c r="I158" s="29">
        <f t="shared" si="12"/>
        <v>18945.845383025833</v>
      </c>
    </row>
    <row r="159" spans="2:9" x14ac:dyDescent="0.35">
      <c r="B159" s="26"/>
      <c r="D159">
        <v>142</v>
      </c>
      <c r="E159" s="27">
        <v>149.01479587902216</v>
      </c>
      <c r="F159" s="28">
        <f t="shared" si="9"/>
        <v>-2.3534249119176991</v>
      </c>
      <c r="G159" s="29">
        <f t="shared" si="10"/>
        <v>5.5386088160348299</v>
      </c>
      <c r="H159" s="26">
        <f t="shared" si="11"/>
        <v>-13.034699965023361</v>
      </c>
      <c r="I159" s="29">
        <f t="shared" si="12"/>
        <v>30.676187617058737</v>
      </c>
    </row>
    <row r="160" spans="2:9" x14ac:dyDescent="0.35">
      <c r="B160" s="26"/>
      <c r="D160">
        <v>143</v>
      </c>
      <c r="E160" s="27">
        <v>139.13137281353593</v>
      </c>
      <c r="F160" s="28">
        <f t="shared" si="9"/>
        <v>-12.236847977403926</v>
      </c>
      <c r="G160" s="29">
        <f t="shared" si="10"/>
        <v>149.74044842209454</v>
      </c>
      <c r="H160" s="26">
        <f t="shared" si="11"/>
        <v>-1832.3511034094645</v>
      </c>
      <c r="I160" s="29">
        <f t="shared" si="12"/>
        <v>22422.201893649959</v>
      </c>
    </row>
    <row r="161" spans="2:9" x14ac:dyDescent="0.35">
      <c r="B161" s="26"/>
      <c r="D161">
        <v>144</v>
      </c>
      <c r="E161" s="27">
        <v>150.4977436537342</v>
      </c>
      <c r="F161" s="28">
        <f t="shared" si="9"/>
        <v>-0.87047713720565412</v>
      </c>
      <c r="G161" s="29">
        <f t="shared" si="10"/>
        <v>0.75773044639775122</v>
      </c>
      <c r="H161" s="26">
        <f t="shared" si="11"/>
        <v>-0.65958702975387684</v>
      </c>
      <c r="I161" s="29">
        <f t="shared" si="12"/>
        <v>0.57415542939813535</v>
      </c>
    </row>
    <row r="162" spans="2:9" x14ac:dyDescent="0.35">
      <c r="B162" s="26"/>
      <c r="D162">
        <v>145</v>
      </c>
      <c r="E162" s="27">
        <v>150.99403896527676</v>
      </c>
      <c r="F162" s="28">
        <f t="shared" si="9"/>
        <v>-0.37418182566310065</v>
      </c>
      <c r="G162" s="29">
        <f t="shared" si="10"/>
        <v>0.14001203865657105</v>
      </c>
      <c r="H162" s="26">
        <f t="shared" si="11"/>
        <v>-5.2389960239328376E-2</v>
      </c>
      <c r="I162" s="29">
        <f t="shared" si="12"/>
        <v>1.9603370968769147E-2</v>
      </c>
    </row>
    <row r="163" spans="2:9" x14ac:dyDescent="0.35">
      <c r="B163" s="26"/>
      <c r="D163">
        <v>146</v>
      </c>
      <c r="E163" s="27">
        <v>133.13513299241268</v>
      </c>
      <c r="F163" s="28">
        <f t="shared" si="9"/>
        <v>-18.23308779852718</v>
      </c>
      <c r="G163" s="29">
        <f t="shared" si="10"/>
        <v>332.44549066880074</v>
      </c>
      <c r="H163" s="26">
        <f t="shared" si="11"/>
        <v>-6061.5078195886927</v>
      </c>
      <c r="I163" s="29">
        <f t="shared" si="12"/>
        <v>110520.00426601968</v>
      </c>
    </row>
    <row r="164" spans="2:9" x14ac:dyDescent="0.35">
      <c r="B164" s="26"/>
      <c r="D164">
        <v>147</v>
      </c>
      <c r="E164" s="27">
        <v>163.39066483113152</v>
      </c>
      <c r="F164" s="28">
        <f t="shared" si="9"/>
        <v>12.022444040191658</v>
      </c>
      <c r="G164" s="29">
        <f t="shared" si="10"/>
        <v>144.53916069953991</v>
      </c>
      <c r="H164" s="26">
        <f t="shared" si="11"/>
        <v>1737.7139711264879</v>
      </c>
      <c r="I164" s="29">
        <f t="shared" si="12"/>
        <v>20891.568975727423</v>
      </c>
    </row>
    <row r="165" spans="2:9" x14ac:dyDescent="0.35">
      <c r="B165" s="26"/>
      <c r="D165">
        <v>148</v>
      </c>
      <c r="E165" s="27">
        <v>159.59272656922707</v>
      </c>
      <c r="F165" s="28">
        <f t="shared" si="9"/>
        <v>8.2245057782872095</v>
      </c>
      <c r="G165" s="29">
        <f t="shared" si="10"/>
        <v>67.642495297079705</v>
      </c>
      <c r="H165" s="26">
        <f t="shared" si="11"/>
        <v>556.32609342859746</v>
      </c>
      <c r="I165" s="29">
        <f t="shared" si="12"/>
        <v>4575.5071700154494</v>
      </c>
    </row>
    <row r="166" spans="2:9" x14ac:dyDescent="0.35">
      <c r="B166" s="26"/>
      <c r="D166">
        <v>149</v>
      </c>
      <c r="E166" s="27">
        <v>149.70779967773692</v>
      </c>
      <c r="F166" s="28">
        <f t="shared" si="9"/>
        <v>-1.6604211132029434</v>
      </c>
      <c r="G166" s="29">
        <f t="shared" si="10"/>
        <v>2.7569982731701019</v>
      </c>
      <c r="H166" s="26">
        <f t="shared" si="11"/>
        <v>-4.5777781418356929</v>
      </c>
      <c r="I166" s="29">
        <f t="shared" si="12"/>
        <v>7.6010394782629227</v>
      </c>
    </row>
    <row r="167" spans="2:9" x14ac:dyDescent="0.35">
      <c r="B167" s="26"/>
      <c r="D167">
        <v>150</v>
      </c>
      <c r="E167" s="27">
        <v>169.94295411547802</v>
      </c>
      <c r="F167" s="28">
        <f t="shared" si="9"/>
        <v>18.574733324538158</v>
      </c>
      <c r="G167" s="29">
        <f t="shared" si="10"/>
        <v>345.02071807770841</v>
      </c>
      <c r="H167" s="26">
        <f t="shared" si="11"/>
        <v>6408.667829734095</v>
      </c>
      <c r="I167" s="29">
        <f t="shared" si="12"/>
        <v>119039.29590285753</v>
      </c>
    </row>
    <row r="168" spans="2:9" x14ac:dyDescent="0.35">
      <c r="B168" s="26"/>
      <c r="D168">
        <v>151</v>
      </c>
      <c r="E168" s="27">
        <v>178.79320893838192</v>
      </c>
      <c r="F168" s="28">
        <f t="shared" si="9"/>
        <v>27.424988147442065</v>
      </c>
      <c r="G168" s="29">
        <f t="shared" si="10"/>
        <v>752.12997488733777</v>
      </c>
      <c r="H168" s="26">
        <f t="shared" si="11"/>
        <v>20627.155646621137</v>
      </c>
      <c r="I168" s="29">
        <f t="shared" si="12"/>
        <v>565699.49912402732</v>
      </c>
    </row>
    <row r="169" spans="2:9" x14ac:dyDescent="0.35">
      <c r="B169" s="26"/>
      <c r="D169">
        <v>152</v>
      </c>
      <c r="E169" s="27">
        <v>148.46551793306085</v>
      </c>
      <c r="F169" s="28">
        <f t="shared" si="9"/>
        <v>-2.9027028578790066</v>
      </c>
      <c r="G169" s="29">
        <f t="shared" si="10"/>
        <v>8.4256838811389532</v>
      </c>
      <c r="H169" s="26">
        <f t="shared" si="11"/>
        <v>-24.45725668136712</v>
      </c>
      <c r="I169" s="29">
        <f t="shared" si="12"/>
        <v>70.992148864884768</v>
      </c>
    </row>
    <row r="170" spans="2:9" x14ac:dyDescent="0.35">
      <c r="B170" s="26"/>
      <c r="D170">
        <v>153</v>
      </c>
      <c r="E170" s="27">
        <v>159.69738203967412</v>
      </c>
      <c r="F170" s="28">
        <f t="shared" si="9"/>
        <v>8.3291612487342661</v>
      </c>
      <c r="G170" s="29">
        <f t="shared" si="10"/>
        <v>69.374927107416553</v>
      </c>
      <c r="H170" s="26">
        <f t="shared" si="11"/>
        <v>577.83495449685836</v>
      </c>
      <c r="I170" s="29">
        <f t="shared" si="12"/>
        <v>4812.880511159361</v>
      </c>
    </row>
    <row r="171" spans="2:9" x14ac:dyDescent="0.35">
      <c r="B171" s="26"/>
      <c r="D171">
        <v>154</v>
      </c>
      <c r="E171" s="27">
        <v>170.90117322565834</v>
      </c>
      <c r="F171" s="28">
        <f t="shared" si="9"/>
        <v>19.532952434718482</v>
      </c>
      <c r="G171" s="29">
        <f t="shared" si="10"/>
        <v>381.53623081697464</v>
      </c>
      <c r="H171" s="26">
        <f t="shared" si="11"/>
        <v>7452.5290486697377</v>
      </c>
      <c r="I171" s="29">
        <f t="shared" si="12"/>
        <v>145569.89542602375</v>
      </c>
    </row>
    <row r="172" spans="2:9" x14ac:dyDescent="0.35">
      <c r="B172" s="26"/>
      <c r="D172">
        <v>155</v>
      </c>
      <c r="E172" s="27">
        <v>155.33855451794435</v>
      </c>
      <c r="F172" s="28">
        <f t="shared" si="9"/>
        <v>3.9703337270044869</v>
      </c>
      <c r="G172" s="29">
        <f t="shared" si="10"/>
        <v>15.76354990378934</v>
      </c>
      <c r="H172" s="26">
        <f t="shared" si="11"/>
        <v>62.586553840333153</v>
      </c>
      <c r="I172" s="29">
        <f t="shared" si="12"/>
        <v>248.48950556925692</v>
      </c>
    </row>
    <row r="173" spans="2:9" x14ac:dyDescent="0.35">
      <c r="B173" s="26"/>
      <c r="D173">
        <v>156</v>
      </c>
      <c r="E173" s="27">
        <v>135.84313334219772</v>
      </c>
      <c r="F173" s="28">
        <f t="shared" si="9"/>
        <v>-15.525087448742141</v>
      </c>
      <c r="G173" s="29">
        <f t="shared" si="10"/>
        <v>241.02834029109076</v>
      </c>
      <c r="H173" s="26">
        <f t="shared" si="11"/>
        <v>-3741.9860606443631</v>
      </c>
      <c r="I173" s="29">
        <f t="shared" si="12"/>
        <v>58094.660823477847</v>
      </c>
    </row>
    <row r="174" spans="2:9" x14ac:dyDescent="0.35">
      <c r="B174" s="26"/>
      <c r="D174">
        <v>157</v>
      </c>
      <c r="E174" s="27">
        <v>143.72294973229484</v>
      </c>
      <c r="F174" s="28">
        <f t="shared" si="9"/>
        <v>-7.6452710586450223</v>
      </c>
      <c r="G174" s="29">
        <f t="shared" si="10"/>
        <v>58.450169560155182</v>
      </c>
      <c r="H174" s="26">
        <f t="shared" si="11"/>
        <v>-446.86738971114869</v>
      </c>
      <c r="I174" s="29">
        <f t="shared" si="12"/>
        <v>3416.4223216108917</v>
      </c>
    </row>
    <row r="175" spans="2:9" x14ac:dyDescent="0.35">
      <c r="B175" s="26"/>
      <c r="D175">
        <v>158</v>
      </c>
      <c r="E175" s="27">
        <v>179.26135772430172</v>
      </c>
      <c r="F175" s="28">
        <f t="shared" si="9"/>
        <v>27.893136933361859</v>
      </c>
      <c r="G175" s="29">
        <f t="shared" si="10"/>
        <v>778.02708798327546</v>
      </c>
      <c r="H175" s="26">
        <f t="shared" si="11"/>
        <v>21701.616102982276</v>
      </c>
      <c r="I175" s="29">
        <f t="shared" si="12"/>
        <v>605326.14963573543</v>
      </c>
    </row>
    <row r="176" spans="2:9" x14ac:dyDescent="0.35">
      <c r="B176" s="26"/>
      <c r="D176">
        <v>159</v>
      </c>
      <c r="E176" s="27">
        <v>152.08198589632025</v>
      </c>
      <c r="F176" s="28">
        <f t="shared" si="9"/>
        <v>0.71376510538038929</v>
      </c>
      <c r="G176" s="29">
        <f t="shared" si="10"/>
        <v>0.50946062565867822</v>
      </c>
      <c r="H176" s="26">
        <f t="shared" si="11"/>
        <v>0.36363521716042552</v>
      </c>
      <c r="I176" s="29">
        <f t="shared" si="12"/>
        <v>0.25955012909653186</v>
      </c>
    </row>
    <row r="177" spans="2:9" x14ac:dyDescent="0.35">
      <c r="B177" s="26"/>
      <c r="D177">
        <v>160</v>
      </c>
      <c r="E177" s="27">
        <v>148.56370642392247</v>
      </c>
      <c r="F177" s="28">
        <f t="shared" si="9"/>
        <v>-2.80451436701739</v>
      </c>
      <c r="G177" s="29">
        <f t="shared" si="10"/>
        <v>7.865300834806952</v>
      </c>
      <c r="H177" s="26">
        <f t="shared" si="11"/>
        <v>-22.058349192129967</v>
      </c>
      <c r="I177" s="29">
        <f t="shared" si="12"/>
        <v>61.862957222014927</v>
      </c>
    </row>
    <row r="178" spans="2:9" x14ac:dyDescent="0.35">
      <c r="B178" s="26"/>
      <c r="D178">
        <v>161</v>
      </c>
      <c r="E178" s="27">
        <v>135.04862924560445</v>
      </c>
      <c r="F178" s="28">
        <f t="shared" si="9"/>
        <v>-16.319591545335413</v>
      </c>
      <c r="G178" s="29">
        <f t="shared" si="10"/>
        <v>266.32906820658309</v>
      </c>
      <c r="H178" s="26">
        <f t="shared" si="11"/>
        <v>-4346.3816097812123</v>
      </c>
      <c r="I178" s="29">
        <f t="shared" si="12"/>
        <v>70931.172571786796</v>
      </c>
    </row>
    <row r="179" spans="2:9" x14ac:dyDescent="0.35">
      <c r="B179" s="26"/>
      <c r="D179">
        <v>162</v>
      </c>
      <c r="E179" s="27">
        <v>166.05238394044659</v>
      </c>
      <c r="F179" s="28">
        <f t="shared" si="9"/>
        <v>14.68416314950673</v>
      </c>
      <c r="G179" s="29">
        <f t="shared" si="10"/>
        <v>215.62464740133143</v>
      </c>
      <c r="H179" s="26">
        <f t="shared" si="11"/>
        <v>3166.2675014960132</v>
      </c>
      <c r="I179" s="29">
        <f t="shared" si="12"/>
        <v>46493.988566948501</v>
      </c>
    </row>
    <row r="180" spans="2:9" x14ac:dyDescent="0.35">
      <c r="B180" s="26"/>
      <c r="D180">
        <v>163</v>
      </c>
      <c r="E180" s="27">
        <v>149.18206141686534</v>
      </c>
      <c r="F180" s="28">
        <f t="shared" si="9"/>
        <v>-2.1861593740745207</v>
      </c>
      <c r="G180" s="29">
        <f t="shared" si="10"/>
        <v>4.7792928088539002</v>
      </c>
      <c r="H180" s="26">
        <f t="shared" si="11"/>
        <v>-10.448295775522901</v>
      </c>
      <c r="I180" s="29">
        <f t="shared" si="12"/>
        <v>22.841639752762603</v>
      </c>
    </row>
    <row r="181" spans="2:9" x14ac:dyDescent="0.35">
      <c r="B181" s="26"/>
      <c r="D181">
        <v>164</v>
      </c>
      <c r="E181" s="27">
        <v>149.38728916000579</v>
      </c>
      <c r="F181" s="28">
        <f t="shared" si="9"/>
        <v>-1.9809316309340659</v>
      </c>
      <c r="G181" s="29">
        <f t="shared" si="10"/>
        <v>3.924090126435098</v>
      </c>
      <c r="H181" s="26">
        <f t="shared" si="11"/>
        <v>-7.7733542540913438</v>
      </c>
      <c r="I181" s="29">
        <f t="shared" si="12"/>
        <v>15.398483320385425</v>
      </c>
    </row>
    <row r="182" spans="2:9" x14ac:dyDescent="0.35">
      <c r="B182" s="26"/>
      <c r="D182">
        <v>165</v>
      </c>
      <c r="E182" s="27">
        <v>163.62611130098733</v>
      </c>
      <c r="F182" s="28">
        <f t="shared" si="9"/>
        <v>12.257890510047474</v>
      </c>
      <c r="G182" s="29">
        <f t="shared" si="10"/>
        <v>150.25587975631194</v>
      </c>
      <c r="H182" s="26">
        <f t="shared" si="11"/>
        <v>1841.8201225437306</v>
      </c>
      <c r="I182" s="29">
        <f t="shared" si="12"/>
        <v>22576.829401343271</v>
      </c>
    </row>
    <row r="183" spans="2:9" x14ac:dyDescent="0.35">
      <c r="B183" s="26"/>
      <c r="D183">
        <v>166</v>
      </c>
      <c r="E183" s="27">
        <v>149.26519852797173</v>
      </c>
      <c r="F183" s="28">
        <f t="shared" si="9"/>
        <v>-2.1030222629681248</v>
      </c>
      <c r="G183" s="29">
        <f t="shared" si="10"/>
        <v>4.4227026385395725</v>
      </c>
      <c r="H183" s="26">
        <f t="shared" si="11"/>
        <v>-9.3010421113365886</v>
      </c>
      <c r="I183" s="29">
        <f t="shared" si="12"/>
        <v>19.560298628944899</v>
      </c>
    </row>
    <row r="184" spans="2:9" x14ac:dyDescent="0.35">
      <c r="B184" s="26"/>
      <c r="D184">
        <v>167</v>
      </c>
      <c r="E184" s="27">
        <v>169.22448637638698</v>
      </c>
      <c r="F184" s="28">
        <f t="shared" si="9"/>
        <v>17.856265585447119</v>
      </c>
      <c r="G184" s="29">
        <f t="shared" si="10"/>
        <v>318.84622065802313</v>
      </c>
      <c r="H184" s="26">
        <f t="shared" si="11"/>
        <v>5693.402796985737</v>
      </c>
      <c r="I184" s="29">
        <f t="shared" si="12"/>
        <v>101662.91242790478</v>
      </c>
    </row>
    <row r="185" spans="2:9" x14ac:dyDescent="0.35">
      <c r="B185" s="26"/>
      <c r="D185">
        <v>168</v>
      </c>
      <c r="E185" s="27">
        <v>159.06939164070167</v>
      </c>
      <c r="F185" s="28">
        <f t="shared" si="9"/>
        <v>7.7011708497618088</v>
      </c>
      <c r="G185" s="29">
        <f t="shared" si="10"/>
        <v>59.308032457221017</v>
      </c>
      <c r="H185" s="26">
        <f t="shared" si="11"/>
        <v>456.74129071627772</v>
      </c>
      <c r="I185" s="29">
        <f t="shared" si="12"/>
        <v>3517.4427139467816</v>
      </c>
    </row>
    <row r="186" spans="2:9" x14ac:dyDescent="0.35">
      <c r="B186" s="26"/>
      <c r="D186">
        <v>169</v>
      </c>
      <c r="E186" s="27">
        <v>147.87410669231397</v>
      </c>
      <c r="F186" s="28">
        <f t="shared" si="9"/>
        <v>-3.4941140986258858</v>
      </c>
      <c r="G186" s="29">
        <f t="shared" si="10"/>
        <v>12.208833334216187</v>
      </c>
      <c r="H186" s="26">
        <f t="shared" si="11"/>
        <v>-42.659056680858463</v>
      </c>
      <c r="I186" s="29">
        <f t="shared" si="12"/>
        <v>149.05561138266833</v>
      </c>
    </row>
    <row r="187" spans="2:9" x14ac:dyDescent="0.35">
      <c r="B187" s="26"/>
      <c r="D187">
        <v>170</v>
      </c>
      <c r="E187" s="27">
        <v>161.85714429475206</v>
      </c>
      <c r="F187" s="28">
        <f t="shared" si="9"/>
        <v>10.488923503812202</v>
      </c>
      <c r="G187" s="29">
        <f t="shared" si="10"/>
        <v>110.01751626882405</v>
      </c>
      <c r="H187" s="26">
        <f t="shared" si="11"/>
        <v>1153.96531222311</v>
      </c>
      <c r="I187" s="29">
        <f t="shared" si="12"/>
        <v>12103.853885960965</v>
      </c>
    </row>
    <row r="188" spans="2:9" x14ac:dyDescent="0.35">
      <c r="B188" s="26"/>
      <c r="D188">
        <v>171</v>
      </c>
      <c r="E188" s="27">
        <v>144.36101275687537</v>
      </c>
      <c r="F188" s="28">
        <f t="shared" si="9"/>
        <v>-7.0072080340644902</v>
      </c>
      <c r="G188" s="29">
        <f t="shared" si="10"/>
        <v>49.100964432657939</v>
      </c>
      <c r="H188" s="26">
        <f t="shared" si="11"/>
        <v>-344.06067245283549</v>
      </c>
      <c r="I188" s="29">
        <f t="shared" si="12"/>
        <v>2410.9047082171401</v>
      </c>
    </row>
    <row r="189" spans="2:9" x14ac:dyDescent="0.35">
      <c r="B189" s="26"/>
      <c r="D189">
        <v>172</v>
      </c>
      <c r="E189" s="27">
        <v>162.32395693276382</v>
      </c>
      <c r="F189" s="28">
        <f t="shared" si="9"/>
        <v>10.955736141823962</v>
      </c>
      <c r="G189" s="29">
        <f t="shared" si="10"/>
        <v>120.0281544092678</v>
      </c>
      <c r="H189" s="26">
        <f t="shared" si="11"/>
        <v>1314.9967892980424</v>
      </c>
      <c r="I189" s="29">
        <f t="shared" si="12"/>
        <v>14406.757850895032</v>
      </c>
    </row>
    <row r="190" spans="2:9" x14ac:dyDescent="0.35">
      <c r="B190" s="26"/>
      <c r="D190">
        <v>173</v>
      </c>
      <c r="E190" s="27">
        <v>147.66503935589427</v>
      </c>
      <c r="F190" s="28">
        <f t="shared" si="9"/>
        <v>-3.7031814350455932</v>
      </c>
      <c r="G190" s="29">
        <f t="shared" si="10"/>
        <v>13.713552740866339</v>
      </c>
      <c r="H190" s="26">
        <f t="shared" si="11"/>
        <v>-50.783773918494838</v>
      </c>
      <c r="I190" s="29">
        <f t="shared" si="12"/>
        <v>188.06152877652269</v>
      </c>
    </row>
    <row r="191" spans="2:9" x14ac:dyDescent="0.35">
      <c r="B191" s="26"/>
      <c r="D191">
        <v>174</v>
      </c>
      <c r="E191" s="27">
        <v>145.01113749049711</v>
      </c>
      <c r="F191" s="28">
        <f t="shared" si="9"/>
        <v>-6.3570833004427527</v>
      </c>
      <c r="G191" s="29">
        <f t="shared" si="10"/>
        <v>40.412508088768121</v>
      </c>
      <c r="H191" s="26">
        <f t="shared" si="11"/>
        <v>-256.90568030011548</v>
      </c>
      <c r="I191" s="29">
        <f t="shared" si="12"/>
        <v>1633.1708100247488</v>
      </c>
    </row>
    <row r="192" spans="2:9" x14ac:dyDescent="0.35">
      <c r="B192" s="26"/>
      <c r="D192">
        <v>175</v>
      </c>
      <c r="E192" s="27">
        <v>156.26273219331654</v>
      </c>
      <c r="F192" s="28">
        <f t="shared" si="9"/>
        <v>4.8945114023766791</v>
      </c>
      <c r="G192" s="29">
        <f t="shared" si="10"/>
        <v>23.956241867995328</v>
      </c>
      <c r="H192" s="26">
        <f t="shared" si="11"/>
        <v>117.25409898099673</v>
      </c>
      <c r="I192" s="29">
        <f t="shared" si="12"/>
        <v>573.90152443789225</v>
      </c>
    </row>
    <row r="193" spans="2:9" x14ac:dyDescent="0.35">
      <c r="B193" s="26"/>
      <c r="D193">
        <v>176</v>
      </c>
      <c r="E193" s="27">
        <v>142.28462104429499</v>
      </c>
      <c r="F193" s="28">
        <f t="shared" si="9"/>
        <v>-9.0835997466448646</v>
      </c>
      <c r="G193" s="29">
        <f t="shared" si="10"/>
        <v>82.511784357246654</v>
      </c>
      <c r="H193" s="26">
        <f t="shared" si="11"/>
        <v>-749.50402348270143</v>
      </c>
      <c r="I193" s="29">
        <f t="shared" si="12"/>
        <v>6808.1945578167733</v>
      </c>
    </row>
    <row r="194" spans="2:9" x14ac:dyDescent="0.35">
      <c r="B194" s="26"/>
      <c r="D194">
        <v>177</v>
      </c>
      <c r="E194" s="27">
        <v>138.0257849335411</v>
      </c>
      <c r="F194" s="28">
        <f t="shared" si="9"/>
        <v>-13.342435857398755</v>
      </c>
      <c r="G194" s="29">
        <f t="shared" si="10"/>
        <v>178.02059460880005</v>
      </c>
      <c r="H194" s="26">
        <f t="shared" si="11"/>
        <v>-2375.2283648639013</v>
      </c>
      <c r="I194" s="29">
        <f t="shared" si="12"/>
        <v>31691.332104870729</v>
      </c>
    </row>
    <row r="195" spans="2:9" x14ac:dyDescent="0.35">
      <c r="B195" s="26"/>
      <c r="D195">
        <v>178</v>
      </c>
      <c r="E195" s="27">
        <v>155.13403946963686</v>
      </c>
      <c r="F195" s="28">
        <f t="shared" si="9"/>
        <v>3.765818678697002</v>
      </c>
      <c r="G195" s="29">
        <f t="shared" si="10"/>
        <v>14.181390320823235</v>
      </c>
      <c r="H195" s="26">
        <f t="shared" si="11"/>
        <v>53.404544560049011</v>
      </c>
      <c r="I195" s="29">
        <f t="shared" si="12"/>
        <v>201.11183143153895</v>
      </c>
    </row>
    <row r="196" spans="2:9" x14ac:dyDescent="0.35">
      <c r="B196" s="26"/>
      <c r="D196">
        <v>179</v>
      </c>
      <c r="E196" s="27">
        <v>134.94557283362386</v>
      </c>
      <c r="F196" s="28">
        <f t="shared" si="9"/>
        <v>-16.422647957316002</v>
      </c>
      <c r="G196" s="29">
        <f t="shared" si="10"/>
        <v>269.70336592993544</v>
      </c>
      <c r="H196" s="26">
        <f t="shared" si="11"/>
        <v>-4429.243431570505</v>
      </c>
      <c r="I196" s="29">
        <f t="shared" si="12"/>
        <v>72739.905593936666</v>
      </c>
    </row>
    <row r="197" spans="2:9" x14ac:dyDescent="0.35">
      <c r="B197" s="26"/>
      <c r="D197">
        <v>180</v>
      </c>
      <c r="E197" s="27">
        <v>135.39705758984536</v>
      </c>
      <c r="F197" s="28">
        <f t="shared" si="9"/>
        <v>-15.971163201094498</v>
      </c>
      <c r="G197" s="29">
        <f t="shared" si="10"/>
        <v>255.07805399599505</v>
      </c>
      <c r="H197" s="26">
        <f t="shared" si="11"/>
        <v>-4073.8932293876314</v>
      </c>
      <c r="I197" s="29">
        <f t="shared" si="12"/>
        <v>65064.813630383767</v>
      </c>
    </row>
    <row r="198" spans="2:9" x14ac:dyDescent="0.35">
      <c r="B198" s="26"/>
      <c r="D198">
        <v>181</v>
      </c>
      <c r="E198" s="27">
        <v>155.07257072119791</v>
      </c>
      <c r="F198" s="28">
        <f t="shared" si="9"/>
        <v>3.7043499302580472</v>
      </c>
      <c r="G198" s="29">
        <f t="shared" si="10"/>
        <v>13.7222084058028</v>
      </c>
      <c r="H198" s="26">
        <f t="shared" si="11"/>
        <v>50.831861751021989</v>
      </c>
      <c r="I198" s="29">
        <f t="shared" si="12"/>
        <v>188.29900353228501</v>
      </c>
    </row>
    <row r="199" spans="2:9" x14ac:dyDescent="0.35">
      <c r="B199" s="26"/>
      <c r="D199">
        <v>182</v>
      </c>
      <c r="E199" s="27">
        <v>153.0428071838345</v>
      </c>
      <c r="F199" s="28">
        <f t="shared" si="9"/>
        <v>1.6745863928946392</v>
      </c>
      <c r="G199" s="29">
        <f t="shared" si="10"/>
        <v>2.8042395872678787</v>
      </c>
      <c r="H199" s="26">
        <f t="shared" si="11"/>
        <v>4.6959414552552685</v>
      </c>
      <c r="I199" s="29">
        <f t="shared" si="12"/>
        <v>7.863759662800323</v>
      </c>
    </row>
    <row r="200" spans="2:9" x14ac:dyDescent="0.35">
      <c r="B200" s="26"/>
      <c r="D200">
        <v>183</v>
      </c>
      <c r="E200" s="27">
        <v>151.5126382701643</v>
      </c>
      <c r="F200" s="28">
        <f t="shared" si="9"/>
        <v>0.14441747922444392</v>
      </c>
      <c r="G200" s="29">
        <f t="shared" si="10"/>
        <v>2.0856408305542692E-2</v>
      </c>
      <c r="H200" s="26">
        <f t="shared" si="11"/>
        <v>3.0120299131622314E-3</v>
      </c>
      <c r="I200" s="29">
        <f t="shared" si="12"/>
        <v>4.349897674075102E-4</v>
      </c>
    </row>
    <row r="201" spans="2:9" x14ac:dyDescent="0.35">
      <c r="B201" s="26"/>
      <c r="D201">
        <v>184</v>
      </c>
      <c r="E201" s="27">
        <v>157.07128028863968</v>
      </c>
      <c r="F201" s="28">
        <f t="shared" si="9"/>
        <v>5.7030594976998259</v>
      </c>
      <c r="G201" s="29">
        <f t="shared" si="10"/>
        <v>32.524887634304193</v>
      </c>
      <c r="H201" s="26">
        <f t="shared" si="11"/>
        <v>185.49136933443816</v>
      </c>
      <c r="I201" s="29">
        <f t="shared" si="12"/>
        <v>1057.8683156241138</v>
      </c>
    </row>
    <row r="202" spans="2:9" x14ac:dyDescent="0.35">
      <c r="B202" s="26"/>
      <c r="D202">
        <v>185</v>
      </c>
      <c r="E202" s="27">
        <v>149.7546404851382</v>
      </c>
      <c r="F202" s="28">
        <f t="shared" si="9"/>
        <v>-1.613580305801662</v>
      </c>
      <c r="G202" s="29">
        <f t="shared" si="10"/>
        <v>2.6036414032709851</v>
      </c>
      <c r="H202" s="26">
        <f t="shared" si="11"/>
        <v>-4.2011844916878642</v>
      </c>
      <c r="I202" s="29">
        <f t="shared" si="12"/>
        <v>6.7789485568269043</v>
      </c>
    </row>
    <row r="203" spans="2:9" x14ac:dyDescent="0.35">
      <c r="B203" s="26"/>
      <c r="D203">
        <v>186</v>
      </c>
      <c r="E203" s="27">
        <v>148.25460181559137</v>
      </c>
      <c r="F203" s="28">
        <f t="shared" si="9"/>
        <v>-3.1136189753484871</v>
      </c>
      <c r="G203" s="29">
        <f t="shared" si="10"/>
        <v>9.6946231236501621</v>
      </c>
      <c r="H203" s="26">
        <f t="shared" si="11"/>
        <v>-30.185362516649366</v>
      </c>
      <c r="I203" s="29">
        <f t="shared" si="12"/>
        <v>93.985717509612428</v>
      </c>
    </row>
    <row r="204" spans="2:9" x14ac:dyDescent="0.35">
      <c r="B204" s="26"/>
      <c r="D204">
        <v>187</v>
      </c>
      <c r="E204" s="27">
        <v>139.38014811852392</v>
      </c>
      <c r="F204" s="28">
        <f t="shared" si="9"/>
        <v>-11.988072672415939</v>
      </c>
      <c r="G204" s="29">
        <f t="shared" si="10"/>
        <v>143.71388639912584</v>
      </c>
      <c r="H204" s="26">
        <f t="shared" si="11"/>
        <v>-1722.8525141880491</v>
      </c>
      <c r="I204" s="29">
        <f t="shared" si="12"/>
        <v>20653.681143940845</v>
      </c>
    </row>
    <row r="205" spans="2:9" x14ac:dyDescent="0.35">
      <c r="B205" s="26"/>
      <c r="D205">
        <v>188</v>
      </c>
      <c r="E205" s="27">
        <v>160.0946131021575</v>
      </c>
      <c r="F205" s="28">
        <f t="shared" si="9"/>
        <v>8.7263923112176371</v>
      </c>
      <c r="G205" s="29">
        <f t="shared" si="10"/>
        <v>76.149922769278291</v>
      </c>
      <c r="H205" s="26">
        <f t="shared" si="11"/>
        <v>664.51410055364693</v>
      </c>
      <c r="I205" s="29">
        <f t="shared" si="12"/>
        <v>5798.8107377670485</v>
      </c>
    </row>
    <row r="206" spans="2:9" x14ac:dyDescent="0.35">
      <c r="B206" s="26"/>
      <c r="D206">
        <v>189</v>
      </c>
      <c r="E206" s="27">
        <v>156.87338080230234</v>
      </c>
      <c r="F206" s="28">
        <f t="shared" si="9"/>
        <v>5.5051600113624772</v>
      </c>
      <c r="G206" s="29">
        <f t="shared" si="10"/>
        <v>30.306786750704511</v>
      </c>
      <c r="H206" s="26">
        <f t="shared" si="11"/>
        <v>166.84371049286861</v>
      </c>
      <c r="I206" s="29">
        <f t="shared" si="12"/>
        <v>918.50132315267842</v>
      </c>
    </row>
    <row r="207" spans="2:9" x14ac:dyDescent="0.35">
      <c r="B207" s="26"/>
      <c r="D207">
        <v>190</v>
      </c>
      <c r="E207" s="27">
        <v>133.39725910309494</v>
      </c>
      <c r="F207" s="28">
        <f t="shared" si="9"/>
        <v>-17.97096168784492</v>
      </c>
      <c r="G207" s="29">
        <f t="shared" si="10"/>
        <v>322.95546398598992</v>
      </c>
      <c r="H207" s="26">
        <f t="shared" si="11"/>
        <v>-5803.8202701724049</v>
      </c>
      <c r="I207" s="29">
        <f t="shared" si="12"/>
        <v>104300.23171840604</v>
      </c>
    </row>
    <row r="208" spans="2:9" x14ac:dyDescent="0.35">
      <c r="B208" s="26"/>
      <c r="D208">
        <v>191</v>
      </c>
      <c r="E208" s="27">
        <v>150.97695093184873</v>
      </c>
      <c r="F208" s="28">
        <f t="shared" si="9"/>
        <v>-0.39126985909112477</v>
      </c>
      <c r="G208" s="29">
        <f t="shared" si="10"/>
        <v>0.15309210263318865</v>
      </c>
      <c r="H208" s="26">
        <f t="shared" si="11"/>
        <v>-5.9900325425251734E-2</v>
      </c>
      <c r="I208" s="29">
        <f t="shared" si="12"/>
        <v>2.3437191888650764E-2</v>
      </c>
    </row>
    <row r="209" spans="2:9" x14ac:dyDescent="0.35">
      <c r="B209" s="26"/>
      <c r="D209">
        <v>192</v>
      </c>
      <c r="E209" s="27">
        <v>158.07757552951961</v>
      </c>
      <c r="F209" s="28">
        <f t="shared" si="9"/>
        <v>6.7093547385797478</v>
      </c>
      <c r="G209" s="29">
        <f t="shared" si="10"/>
        <v>45.015441008102513</v>
      </c>
      <c r="H209" s="26">
        <f t="shared" si="11"/>
        <v>302.02456243696969</v>
      </c>
      <c r="I209" s="29">
        <f t="shared" si="12"/>
        <v>2026.3899291539574</v>
      </c>
    </row>
    <row r="210" spans="2:9" x14ac:dyDescent="0.35">
      <c r="B210" s="26"/>
      <c r="D210">
        <v>193</v>
      </c>
      <c r="E210" s="27">
        <v>141.39647336377371</v>
      </c>
      <c r="F210" s="28">
        <f t="shared" si="9"/>
        <v>-9.9717474271661501</v>
      </c>
      <c r="G210" s="29">
        <f t="shared" si="10"/>
        <v>99.435746751194742</v>
      </c>
      <c r="H210" s="26">
        <f t="shared" si="11"/>
        <v>-991.54815183457106</v>
      </c>
      <c r="I210" s="29">
        <f t="shared" si="12"/>
        <v>9887.4677319677357</v>
      </c>
    </row>
    <row r="211" spans="2:9" x14ac:dyDescent="0.35">
      <c r="B211" s="26"/>
      <c r="D211">
        <v>194</v>
      </c>
      <c r="E211" s="27">
        <v>161.3792826606678</v>
      </c>
      <c r="F211" s="28">
        <f t="shared" ref="F211:F267" si="13">E211-$F$3</f>
        <v>10.011061869727939</v>
      </c>
      <c r="G211" s="29">
        <f t="shared" ref="G211:G267" si="14">F211*F211</f>
        <v>100.22135975952067</v>
      </c>
      <c r="H211" s="26">
        <f t="shared" ref="H211:H267" si="15">G211*F211</f>
        <v>1003.3222332208234</v>
      </c>
      <c r="I211" s="29">
        <f t="shared" ref="I211:I267" si="16">H211*F211</f>
        <v>10044.320952047268</v>
      </c>
    </row>
    <row r="212" spans="2:9" x14ac:dyDescent="0.35">
      <c r="B212" s="26"/>
      <c r="D212">
        <v>195</v>
      </c>
      <c r="E212" s="27">
        <v>141.11552946085979</v>
      </c>
      <c r="F212" s="28">
        <f t="shared" si="13"/>
        <v>-10.252691330080069</v>
      </c>
      <c r="G212" s="29">
        <f t="shared" si="14"/>
        <v>105.11767950989901</v>
      </c>
      <c r="H212" s="26">
        <f t="shared" si="15"/>
        <v>-1077.7391213492767</v>
      </c>
      <c r="I212" s="29">
        <f t="shared" si="16"/>
        <v>11049.72654554584</v>
      </c>
    </row>
    <row r="213" spans="2:9" x14ac:dyDescent="0.35">
      <c r="B213" s="26"/>
      <c r="D213">
        <v>196</v>
      </c>
      <c r="E213" s="27">
        <v>128.08866360779942</v>
      </c>
      <c r="F213" s="28">
        <f t="shared" si="13"/>
        <v>-23.27955718314044</v>
      </c>
      <c r="G213" s="29">
        <f t="shared" si="14"/>
        <v>541.93778264310572</v>
      </c>
      <c r="H213" s="26">
        <f t="shared" si="15"/>
        <v>-12616.071600744513</v>
      </c>
      <c r="I213" s="29">
        <f t="shared" si="16"/>
        <v>293696.56025612605</v>
      </c>
    </row>
    <row r="214" spans="2:9" x14ac:dyDescent="0.35">
      <c r="B214" s="26"/>
      <c r="D214">
        <v>197</v>
      </c>
      <c r="E214" s="27">
        <v>136.92307686345669</v>
      </c>
      <c r="F214" s="28">
        <f t="shared" si="13"/>
        <v>-14.445143927483173</v>
      </c>
      <c r="G214" s="29">
        <f t="shared" si="14"/>
        <v>208.66218308570399</v>
      </c>
      <c r="H214" s="26">
        <f t="shared" si="15"/>
        <v>-3014.1552668958388</v>
      </c>
      <c r="I214" s="29">
        <f t="shared" si="16"/>
        <v>43539.906650091849</v>
      </c>
    </row>
    <row r="215" spans="2:9" x14ac:dyDescent="0.35">
      <c r="B215" s="26"/>
      <c r="D215">
        <v>198</v>
      </c>
      <c r="E215" s="27">
        <v>141.772257411233</v>
      </c>
      <c r="F215" s="28">
        <f t="shared" si="13"/>
        <v>-9.5959633797068591</v>
      </c>
      <c r="G215" s="29">
        <f t="shared" si="14"/>
        <v>92.082513184675079</v>
      </c>
      <c r="H215" s="26">
        <f t="shared" si="15"/>
        <v>-883.62042443151608</v>
      </c>
      <c r="I215" s="29">
        <f t="shared" si="16"/>
        <v>8479.1892344058597</v>
      </c>
    </row>
    <row r="216" spans="2:9" x14ac:dyDescent="0.35">
      <c r="B216" s="26"/>
      <c r="D216">
        <v>199</v>
      </c>
      <c r="E216" s="27">
        <v>142.61567662379133</v>
      </c>
      <c r="F216" s="28">
        <f t="shared" si="13"/>
        <v>-8.7525441671485282</v>
      </c>
      <c r="G216" s="29">
        <f t="shared" si="14"/>
        <v>76.607029397885725</v>
      </c>
      <c r="H216" s="26">
        <f t="shared" si="15"/>
        <v>-670.50640831904059</v>
      </c>
      <c r="I216" s="29">
        <f t="shared" si="16"/>
        <v>5868.6369531685277</v>
      </c>
    </row>
    <row r="217" spans="2:9" x14ac:dyDescent="0.35">
      <c r="B217" s="26"/>
      <c r="D217">
        <v>200</v>
      </c>
      <c r="E217" s="27">
        <v>158.21455778968709</v>
      </c>
      <c r="F217" s="28">
        <f t="shared" si="13"/>
        <v>6.8463369987472333</v>
      </c>
      <c r="G217" s="29">
        <f t="shared" si="14"/>
        <v>46.872330300415271</v>
      </c>
      <c r="H217" s="26">
        <f t="shared" si="15"/>
        <v>320.90376915323407</v>
      </c>
      <c r="I217" s="29">
        <f t="shared" si="16"/>
        <v>2197.0153477912277</v>
      </c>
    </row>
    <row r="218" spans="2:9" x14ac:dyDescent="0.35">
      <c r="B218" s="26"/>
      <c r="D218">
        <v>201</v>
      </c>
      <c r="E218" s="27">
        <v>128.87667096409785</v>
      </c>
      <c r="F218" s="28">
        <f t="shared" si="13"/>
        <v>-22.491549826842004</v>
      </c>
      <c r="G218" s="29">
        <f t="shared" si="14"/>
        <v>505.86981361331658</v>
      </c>
      <c r="H218" s="26">
        <f t="shared" si="15"/>
        <v>-11377.796118779188</v>
      </c>
      <c r="I218" s="29">
        <f t="shared" si="16"/>
        <v>255904.26832517167</v>
      </c>
    </row>
    <row r="219" spans="2:9" x14ac:dyDescent="0.35">
      <c r="B219" s="26"/>
      <c r="D219">
        <v>202</v>
      </c>
      <c r="E219" s="27">
        <v>149.76772897132005</v>
      </c>
      <c r="F219" s="28">
        <f t="shared" si="13"/>
        <v>-1.6004918196198048</v>
      </c>
      <c r="G219" s="29">
        <f t="shared" si="14"/>
        <v>2.5615740646699137</v>
      </c>
      <c r="H219" s="26">
        <f t="shared" si="15"/>
        <v>-4.0997783358544497</v>
      </c>
      <c r="I219" s="29">
        <f t="shared" si="16"/>
        <v>6.5616616887895436</v>
      </c>
    </row>
    <row r="220" spans="2:9" x14ac:dyDescent="0.35">
      <c r="B220" s="26"/>
      <c r="D220">
        <v>203</v>
      </c>
      <c r="E220" s="27">
        <v>155.03286060475776</v>
      </c>
      <c r="F220" s="28">
        <f t="shared" si="13"/>
        <v>3.6646398138178995</v>
      </c>
      <c r="G220" s="29">
        <f t="shared" si="14"/>
        <v>13.42958496501929</v>
      </c>
      <c r="H220" s="26">
        <f t="shared" si="15"/>
        <v>49.214591745859948</v>
      </c>
      <c r="I220" s="29">
        <f t="shared" si="16"/>
        <v>180.35375233267214</v>
      </c>
    </row>
    <row r="221" spans="2:9" x14ac:dyDescent="0.35">
      <c r="B221" s="26"/>
      <c r="D221">
        <v>204</v>
      </c>
      <c r="E221" s="27">
        <v>155.08182955273821</v>
      </c>
      <c r="F221" s="28">
        <f t="shared" si="13"/>
        <v>3.7136087617983549</v>
      </c>
      <c r="G221" s="29">
        <f t="shared" si="14"/>
        <v>13.790890035705511</v>
      </c>
      <c r="H221" s="26">
        <f t="shared" si="15"/>
        <v>51.213970069593614</v>
      </c>
      <c r="I221" s="29">
        <f t="shared" si="16"/>
        <v>190.18864797692154</v>
      </c>
    </row>
    <row r="222" spans="2:9" x14ac:dyDescent="0.35">
      <c r="B222" s="26"/>
      <c r="D222">
        <v>205</v>
      </c>
      <c r="E222" s="27">
        <v>154.75219814028785</v>
      </c>
      <c r="F222" s="28">
        <f t="shared" si="13"/>
        <v>3.3839773493479868</v>
      </c>
      <c r="G222" s="29">
        <f t="shared" si="14"/>
        <v>11.451302700900227</v>
      </c>
      <c r="H222" s="26">
        <f t="shared" si="15"/>
        <v>38.75094896037379</v>
      </c>
      <c r="I222" s="29">
        <f t="shared" si="16"/>
        <v>131.13233354764483</v>
      </c>
    </row>
    <row r="223" spans="2:9" x14ac:dyDescent="0.35">
      <c r="B223" s="26"/>
      <c r="D223">
        <v>206</v>
      </c>
      <c r="E223" s="27">
        <v>128.94559254375616</v>
      </c>
      <c r="F223" s="28">
        <f t="shared" si="13"/>
        <v>-22.422628247183695</v>
      </c>
      <c r="G223" s="29">
        <f t="shared" si="14"/>
        <v>502.77425751140015</v>
      </c>
      <c r="H223" s="26">
        <f t="shared" si="15"/>
        <v>-11273.52026843193</v>
      </c>
      <c r="I223" s="29">
        <f t="shared" si="16"/>
        <v>252781.9540161397</v>
      </c>
    </row>
    <row r="224" spans="2:9" x14ac:dyDescent="0.35">
      <c r="B224" s="26"/>
      <c r="D224">
        <v>207</v>
      </c>
      <c r="E224" s="27">
        <v>148.54451037034033</v>
      </c>
      <c r="F224" s="28">
        <f t="shared" si="13"/>
        <v>-2.8237104205995252</v>
      </c>
      <c r="G224" s="29">
        <f t="shared" si="14"/>
        <v>7.9733405394023471</v>
      </c>
      <c r="H224" s="26">
        <f t="shared" si="15"/>
        <v>-22.514404768099045</v>
      </c>
      <c r="I224" s="29">
        <f t="shared" si="16"/>
        <v>63.574159357276905</v>
      </c>
    </row>
    <row r="225" spans="2:9" x14ac:dyDescent="0.35">
      <c r="B225" s="26"/>
      <c r="D225">
        <v>208</v>
      </c>
      <c r="E225" s="27">
        <v>153.45311021173382</v>
      </c>
      <c r="F225" s="28">
        <f t="shared" si="13"/>
        <v>2.0848894207939566</v>
      </c>
      <c r="G225" s="29">
        <f t="shared" si="14"/>
        <v>4.34676389693856</v>
      </c>
      <c r="H225" s="26">
        <f t="shared" si="15"/>
        <v>9.0625220634163153</v>
      </c>
      <c r="I225" s="29">
        <f t="shared" si="16"/>
        <v>18.894356375728492</v>
      </c>
    </row>
    <row r="226" spans="2:9" x14ac:dyDescent="0.35">
      <c r="B226" s="26"/>
      <c r="D226">
        <v>209</v>
      </c>
      <c r="E226" s="27">
        <v>139.70534209224274</v>
      </c>
      <c r="F226" s="28">
        <f t="shared" si="13"/>
        <v>-11.662878698697114</v>
      </c>
      <c r="G226" s="29">
        <f t="shared" si="14"/>
        <v>136.02273954052288</v>
      </c>
      <c r="H226" s="26">
        <f t="shared" si="15"/>
        <v>-1586.4167115255898</v>
      </c>
      <c r="I226" s="29">
        <f t="shared" si="16"/>
        <v>18502.185672108924</v>
      </c>
    </row>
    <row r="227" spans="2:9" x14ac:dyDescent="0.35">
      <c r="B227" s="26"/>
      <c r="D227">
        <v>210</v>
      </c>
      <c r="E227" s="27">
        <v>150.4824348217052</v>
      </c>
      <c r="F227" s="28">
        <f t="shared" si="13"/>
        <v>-0.8857859692346608</v>
      </c>
      <c r="G227" s="29">
        <f t="shared" si="14"/>
        <v>0.78461678329298745</v>
      </c>
      <c r="H227" s="26">
        <f t="shared" si="15"/>
        <v>-0.69500253786696065</v>
      </c>
      <c r="I227" s="29">
        <f t="shared" si="16"/>
        <v>0.61562349662503479</v>
      </c>
    </row>
    <row r="228" spans="2:9" x14ac:dyDescent="0.35">
      <c r="B228" s="26"/>
      <c r="D228">
        <v>211</v>
      </c>
      <c r="E228" s="27">
        <v>154.99144507498539</v>
      </c>
      <c r="F228" s="28">
        <f t="shared" si="13"/>
        <v>3.6232242840455342</v>
      </c>
      <c r="G228" s="29">
        <f t="shared" si="14"/>
        <v>13.127754212497274</v>
      </c>
      <c r="H228" s="26">
        <f t="shared" si="15"/>
        <v>47.56479785770118</v>
      </c>
      <c r="I228" s="29">
        <f t="shared" si="16"/>
        <v>172.33793066373991</v>
      </c>
    </row>
    <row r="229" spans="2:9" x14ac:dyDescent="0.35">
      <c r="B229" s="26"/>
      <c r="D229">
        <v>212</v>
      </c>
      <c r="E229" s="27">
        <v>145.16465270365012</v>
      </c>
      <c r="F229" s="28">
        <f t="shared" si="13"/>
        <v>-6.2035680872897387</v>
      </c>
      <c r="G229" s="29">
        <f t="shared" si="14"/>
        <v>38.48425701363967</v>
      </c>
      <c r="H229" s="26">
        <f t="shared" si="15"/>
        <v>-238.73970867287136</v>
      </c>
      <c r="I229" s="29">
        <f t="shared" si="16"/>
        <v>1481.038037891874</v>
      </c>
    </row>
    <row r="230" spans="2:9" x14ac:dyDescent="0.35">
      <c r="B230" s="26"/>
      <c r="D230">
        <v>213</v>
      </c>
      <c r="E230" s="27">
        <v>135.33972712017993</v>
      </c>
      <c r="F230" s="28">
        <f t="shared" si="13"/>
        <v>-16.028493670759929</v>
      </c>
      <c r="G230" s="29">
        <f t="shared" si="14"/>
        <v>256.91260935359111</v>
      </c>
      <c r="H230" s="26">
        <f t="shared" si="15"/>
        <v>-4117.9221329624534</v>
      </c>
      <c r="I230" s="29">
        <f t="shared" si="16"/>
        <v>66004.088844870916</v>
      </c>
    </row>
    <row r="231" spans="2:9" x14ac:dyDescent="0.35">
      <c r="B231" s="26"/>
      <c r="D231">
        <v>214</v>
      </c>
      <c r="E231" s="27">
        <v>135.49780885813243</v>
      </c>
      <c r="F231" s="28">
        <f t="shared" si="13"/>
        <v>-15.870411932807428</v>
      </c>
      <c r="G231" s="29">
        <f t="shared" si="14"/>
        <v>251.86997491699643</v>
      </c>
      <c r="H231" s="26">
        <f t="shared" si="15"/>
        <v>-3997.2802554386076</v>
      </c>
      <c r="I231" s="29">
        <f t="shared" si="16"/>
        <v>63438.484264688406</v>
      </c>
    </row>
    <row r="232" spans="2:9" x14ac:dyDescent="0.35">
      <c r="B232" s="26"/>
      <c r="D232">
        <v>215</v>
      </c>
      <c r="E232" s="27">
        <v>151.42295423570309</v>
      </c>
      <c r="F232" s="28">
        <f t="shared" si="13"/>
        <v>5.47334447632295E-2</v>
      </c>
      <c r="G232" s="29">
        <f t="shared" si="14"/>
        <v>2.9957499756494946E-3</v>
      </c>
      <c r="H232" s="26">
        <f t="shared" si="15"/>
        <v>1.6396771581665774E-4</v>
      </c>
      <c r="I232" s="29">
        <f t="shared" si="16"/>
        <v>8.9745179166039476E-6</v>
      </c>
    </row>
    <row r="233" spans="2:9" x14ac:dyDescent="0.35">
      <c r="B233" s="26"/>
      <c r="D233">
        <v>216</v>
      </c>
      <c r="E233" s="27">
        <v>145.34841021139013</v>
      </c>
      <c r="F233" s="28">
        <f t="shared" si="13"/>
        <v>-6.019810579549727</v>
      </c>
      <c r="G233" s="29">
        <f t="shared" si="14"/>
        <v>36.238119413658822</v>
      </c>
      <c r="H233" s="26">
        <f t="shared" si="15"/>
        <v>-218.14661462932972</v>
      </c>
      <c r="I233" s="29">
        <f t="shared" si="16"/>
        <v>1313.2012986385962</v>
      </c>
    </row>
    <row r="234" spans="2:9" x14ac:dyDescent="0.35">
      <c r="B234" s="26"/>
      <c r="D234">
        <v>217</v>
      </c>
      <c r="E234" s="27">
        <v>162.66367670372469</v>
      </c>
      <c r="F234" s="28">
        <f t="shared" si="13"/>
        <v>11.295455912784831</v>
      </c>
      <c r="G234" s="29">
        <f t="shared" si="14"/>
        <v>127.5873242776658</v>
      </c>
      <c r="H234" s="26">
        <f t="shared" si="15"/>
        <v>1441.1569964085559</v>
      </c>
      <c r="I234" s="29">
        <f t="shared" si="16"/>
        <v>16278.52531633425</v>
      </c>
    </row>
    <row r="235" spans="2:9" x14ac:dyDescent="0.35">
      <c r="B235" s="26"/>
      <c r="D235">
        <v>218</v>
      </c>
      <c r="E235" s="27">
        <v>180.34047701699043</v>
      </c>
      <c r="F235" s="28">
        <f t="shared" si="13"/>
        <v>28.972256226050575</v>
      </c>
      <c r="G235" s="29">
        <f t="shared" si="14"/>
        <v>839.39163082792629</v>
      </c>
      <c r="H235" s="26">
        <f t="shared" si="15"/>
        <v>24319.069402349134</v>
      </c>
      <c r="I235" s="29">
        <f t="shared" si="16"/>
        <v>704578.3099039658</v>
      </c>
    </row>
    <row r="236" spans="2:9" x14ac:dyDescent="0.35">
      <c r="B236" s="26"/>
      <c r="D236">
        <v>219</v>
      </c>
      <c r="E236" s="27">
        <v>142.3080655627061</v>
      </c>
      <c r="F236" s="28">
        <f t="shared" si="13"/>
        <v>-9.0601552282337536</v>
      </c>
      <c r="G236" s="29">
        <f t="shared" si="14"/>
        <v>82.086412759691427</v>
      </c>
      <c r="H236" s="26">
        <f t="shared" si="15"/>
        <v>-743.71564173167224</v>
      </c>
      <c r="I236" s="29">
        <f t="shared" si="16"/>
        <v>6738.1791597544316</v>
      </c>
    </row>
    <row r="237" spans="2:9" x14ac:dyDescent="0.35">
      <c r="B237" s="26"/>
      <c r="D237">
        <v>220</v>
      </c>
      <c r="E237" s="27">
        <v>160.28977586660463</v>
      </c>
      <c r="F237" s="28">
        <f t="shared" si="13"/>
        <v>8.9215550756647701</v>
      </c>
      <c r="G237" s="29">
        <f t="shared" si="14"/>
        <v>79.594144968119821</v>
      </c>
      <c r="H237" s="26">
        <f t="shared" si="15"/>
        <v>710.10354803352686</v>
      </c>
      <c r="I237" s="29">
        <f t="shared" si="16"/>
        <v>6335.2279132060739</v>
      </c>
    </row>
    <row r="238" spans="2:9" x14ac:dyDescent="0.35">
      <c r="B238" s="26"/>
      <c r="D238">
        <v>221</v>
      </c>
      <c r="E238" s="27">
        <v>149.47506725321756</v>
      </c>
      <c r="F238" s="28">
        <f t="shared" si="13"/>
        <v>-1.8931535377222986</v>
      </c>
      <c r="G238" s="29">
        <f t="shared" si="14"/>
        <v>3.5840303173904546</v>
      </c>
      <c r="H238" s="26">
        <f t="shared" si="15"/>
        <v>-6.7851196746717113</v>
      </c>
      <c r="I238" s="29">
        <f t="shared" si="16"/>
        <v>12.845273315973921</v>
      </c>
    </row>
    <row r="239" spans="2:9" x14ac:dyDescent="0.35">
      <c r="B239" s="26"/>
      <c r="D239">
        <v>222</v>
      </c>
      <c r="E239" s="27">
        <v>151.97301359262559</v>
      </c>
      <c r="F239" s="28">
        <f t="shared" si="13"/>
        <v>0.60479280168573268</v>
      </c>
      <c r="G239" s="29">
        <f t="shared" si="14"/>
        <v>0.36577433297087797</v>
      </c>
      <c r="H239" s="26">
        <f t="shared" si="15"/>
        <v>0.22121768362218736</v>
      </c>
      <c r="I239" s="29">
        <f t="shared" si="16"/>
        <v>0.13379086266029072</v>
      </c>
    </row>
    <row r="240" spans="2:9" x14ac:dyDescent="0.35">
      <c r="B240" s="26"/>
      <c r="D240">
        <v>223</v>
      </c>
      <c r="E240" s="27">
        <v>153.31935484740052</v>
      </c>
      <c r="F240" s="28">
        <f t="shared" si="13"/>
        <v>1.9511340564606598</v>
      </c>
      <c r="G240" s="29">
        <f t="shared" si="14"/>
        <v>3.8069241062806292</v>
      </c>
      <c r="H240" s="26">
        <f t="shared" si="15"/>
        <v>7.4278192741251958</v>
      </c>
      <c r="I240" s="29">
        <f t="shared" si="16"/>
        <v>14.492671150980568</v>
      </c>
    </row>
    <row r="241" spans="2:9" x14ac:dyDescent="0.35">
      <c r="B241" s="26"/>
      <c r="D241">
        <v>224</v>
      </c>
      <c r="E241" s="27">
        <v>162.42815993517445</v>
      </c>
      <c r="F241" s="28">
        <f t="shared" si="13"/>
        <v>11.05993914423459</v>
      </c>
      <c r="G241" s="29">
        <f t="shared" si="14"/>
        <v>122.32225387417256</v>
      </c>
      <c r="H241" s="26">
        <f t="shared" si="15"/>
        <v>1352.8766838339625</v>
      </c>
      <c r="I241" s="29">
        <f t="shared" si="16"/>
        <v>14962.733792857525</v>
      </c>
    </row>
    <row r="242" spans="2:9" x14ac:dyDescent="0.35">
      <c r="B242" s="26"/>
      <c r="D242">
        <v>225</v>
      </c>
      <c r="E242" s="27">
        <v>177.94138789114641</v>
      </c>
      <c r="F242" s="28">
        <f t="shared" si="13"/>
        <v>26.573167100206547</v>
      </c>
      <c r="G242" s="29">
        <f t="shared" si="14"/>
        <v>706.13320973549958</v>
      </c>
      <c r="H242" s="26">
        <f t="shared" si="15"/>
        <v>18764.195777306628</v>
      </c>
      <c r="I242" s="29">
        <f t="shared" si="16"/>
        <v>498624.10989135911</v>
      </c>
    </row>
    <row r="243" spans="2:9" x14ac:dyDescent="0.35">
      <c r="B243" s="26"/>
      <c r="D243">
        <v>226</v>
      </c>
      <c r="E243" s="27">
        <v>117.27608863398714</v>
      </c>
      <c r="F243" s="28">
        <f t="shared" si="13"/>
        <v>-34.092132156952715</v>
      </c>
      <c r="G243" s="29">
        <f t="shared" si="14"/>
        <v>1162.2734750071295</v>
      </c>
      <c r="H243" s="26">
        <f t="shared" si="15"/>
        <v>-39624.380912463734</v>
      </c>
      <c r="I243" s="29">
        <f t="shared" si="16"/>
        <v>1350879.6307051482</v>
      </c>
    </row>
    <row r="244" spans="2:9" x14ac:dyDescent="0.35">
      <c r="B244" s="26"/>
      <c r="D244">
        <v>227</v>
      </c>
      <c r="E244" s="27">
        <v>147.36907898921987</v>
      </c>
      <c r="F244" s="28">
        <f t="shared" si="13"/>
        <v>-3.9991418017199862</v>
      </c>
      <c r="G244" s="29">
        <f t="shared" si="14"/>
        <v>15.993135150264179</v>
      </c>
      <c r="H244" s="26">
        <f t="shared" si="15"/>
        <v>-63.958815319978733</v>
      </c>
      <c r="I244" s="29">
        <f t="shared" si="16"/>
        <v>255.7803719346156</v>
      </c>
    </row>
    <row r="245" spans="2:9" x14ac:dyDescent="0.35">
      <c r="B245" s="26"/>
      <c r="D245">
        <v>228</v>
      </c>
      <c r="E245" s="27">
        <v>146.64860969300349</v>
      </c>
      <c r="F245" s="28">
        <f t="shared" si="13"/>
        <v>-4.7196110979363652</v>
      </c>
      <c r="G245" s="29">
        <f t="shared" si="14"/>
        <v>22.274728915764104</v>
      </c>
      <c r="H245" s="26">
        <f t="shared" si="15"/>
        <v>-105.12805779436432</v>
      </c>
      <c r="I245" s="29">
        <f t="shared" si="16"/>
        <v>496.16354827077748</v>
      </c>
    </row>
    <row r="246" spans="2:9" x14ac:dyDescent="0.35">
      <c r="B246" s="26"/>
      <c r="D246">
        <v>229</v>
      </c>
      <c r="E246" s="27">
        <v>166.29126858876407</v>
      </c>
      <c r="F246" s="28">
        <f t="shared" si="13"/>
        <v>14.923047797824211</v>
      </c>
      <c r="G246" s="29">
        <f t="shared" si="14"/>
        <v>222.69735557614601</v>
      </c>
      <c r="H246" s="26">
        <f t="shared" si="15"/>
        <v>3323.323281711881</v>
      </c>
      <c r="I246" s="29">
        <f t="shared" si="16"/>
        <v>49594.112180608412</v>
      </c>
    </row>
    <row r="247" spans="2:9" x14ac:dyDescent="0.35">
      <c r="B247" s="26"/>
      <c r="D247">
        <v>230</v>
      </c>
      <c r="E247" s="27">
        <v>160.82983449646224</v>
      </c>
      <c r="F247" s="28">
        <f t="shared" si="13"/>
        <v>9.4616137055223817</v>
      </c>
      <c r="G247" s="29">
        <f t="shared" si="14"/>
        <v>89.522133912528972</v>
      </c>
      <c r="H247" s="26">
        <f t="shared" si="15"/>
        <v>847.02384917439406</v>
      </c>
      <c r="I247" s="29">
        <f t="shared" si="16"/>
        <v>8014.2124602527692</v>
      </c>
    </row>
    <row r="248" spans="2:9" x14ac:dyDescent="0.35">
      <c r="B248" s="26"/>
      <c r="D248">
        <v>231</v>
      </c>
      <c r="E248" s="27">
        <v>129.87203107570659</v>
      </c>
      <c r="F248" s="28">
        <f t="shared" si="13"/>
        <v>-21.496189715233271</v>
      </c>
      <c r="G248" s="29">
        <f t="shared" si="14"/>
        <v>462.08617227330063</v>
      </c>
      <c r="H248" s="26">
        <f t="shared" si="15"/>
        <v>-9933.0920239728348</v>
      </c>
      <c r="I248" s="29">
        <f t="shared" si="16"/>
        <v>213523.63060619048</v>
      </c>
    </row>
    <row r="249" spans="2:9" x14ac:dyDescent="0.35">
      <c r="B249" s="26"/>
      <c r="D249">
        <v>232</v>
      </c>
      <c r="E249" s="27">
        <v>161.81312132937671</v>
      </c>
      <c r="F249" s="28">
        <f t="shared" si="13"/>
        <v>10.444900538436855</v>
      </c>
      <c r="G249" s="29">
        <f t="shared" si="14"/>
        <v>109.0959472578385</v>
      </c>
      <c r="H249" s="26">
        <f t="shared" si="15"/>
        <v>1139.496318254676</v>
      </c>
      <c r="I249" s="29">
        <f t="shared" si="16"/>
        <v>11901.925708085078</v>
      </c>
    </row>
    <row r="250" spans="2:9" x14ac:dyDescent="0.35">
      <c r="B250" s="26"/>
      <c r="D250">
        <v>233</v>
      </c>
      <c r="E250" s="27">
        <v>145.75915395732744</v>
      </c>
      <c r="F250" s="28">
        <f t="shared" si="13"/>
        <v>-5.6090668336124168</v>
      </c>
      <c r="G250" s="29">
        <f t="shared" si="14"/>
        <v>31.461630743930822</v>
      </c>
      <c r="H250" s="26">
        <f t="shared" si="15"/>
        <v>-176.47038953714312</v>
      </c>
      <c r="I250" s="29">
        <f t="shared" si="16"/>
        <v>989.83420906745312</v>
      </c>
    </row>
    <row r="251" spans="2:9" x14ac:dyDescent="0.35">
      <c r="B251" s="26"/>
      <c r="D251">
        <v>234</v>
      </c>
      <c r="E251" s="27">
        <v>165.12337302662206</v>
      </c>
      <c r="F251" s="28">
        <f t="shared" si="13"/>
        <v>13.755152235682203</v>
      </c>
      <c r="G251" s="29">
        <f t="shared" si="14"/>
        <v>189.20421302679313</v>
      </c>
      <c r="H251" s="26">
        <f t="shared" si="15"/>
        <v>2602.5327538159854</v>
      </c>
      <c r="I251" s="29">
        <f t="shared" si="16"/>
        <v>35798.234227088113</v>
      </c>
    </row>
    <row r="252" spans="2:9" x14ac:dyDescent="0.35">
      <c r="B252" s="26"/>
      <c r="D252">
        <v>235</v>
      </c>
      <c r="E252" s="27">
        <v>135.64617178981979</v>
      </c>
      <c r="F252" s="28">
        <f t="shared" si="13"/>
        <v>-15.72204900112007</v>
      </c>
      <c r="G252" s="29">
        <f t="shared" si="14"/>
        <v>247.18282479362057</v>
      </c>
      <c r="H252" s="26">
        <f t="shared" si="15"/>
        <v>-3886.2204836405795</v>
      </c>
      <c r="I252" s="29">
        <f t="shared" si="16"/>
        <v>61099.348872953728</v>
      </c>
    </row>
    <row r="253" spans="2:9" x14ac:dyDescent="0.35">
      <c r="B253" s="26"/>
      <c r="D253">
        <v>236</v>
      </c>
      <c r="E253" s="27">
        <v>135.82746659409631</v>
      </c>
      <c r="F253" s="28">
        <f t="shared" si="13"/>
        <v>-15.540754196843551</v>
      </c>
      <c r="G253" s="29">
        <f t="shared" si="14"/>
        <v>241.51504100671045</v>
      </c>
      <c r="H253" s="26">
        <f t="shared" si="15"/>
        <v>-3753.3258871258777</v>
      </c>
      <c r="I253" s="29">
        <f t="shared" si="16"/>
        <v>58329.515032473028</v>
      </c>
    </row>
    <row r="254" spans="2:9" x14ac:dyDescent="0.35">
      <c r="B254" s="26"/>
      <c r="D254">
        <v>237</v>
      </c>
      <c r="E254" s="27">
        <v>140.7834785559607</v>
      </c>
      <c r="F254" s="28">
        <f t="shared" si="13"/>
        <v>-10.58474223497916</v>
      </c>
      <c r="G254" s="29">
        <f t="shared" si="14"/>
        <v>112.03676818095163</v>
      </c>
      <c r="H254" s="26">
        <f t="shared" si="15"/>
        <v>-1185.880312035488</v>
      </c>
      <c r="I254" s="29">
        <f t="shared" si="16"/>
        <v>12552.237424432295</v>
      </c>
    </row>
    <row r="255" spans="2:9" x14ac:dyDescent="0.35">
      <c r="B255" s="26"/>
      <c r="D255">
        <v>238</v>
      </c>
      <c r="E255" s="27">
        <v>166.83194025550611</v>
      </c>
      <c r="F255" s="28">
        <f t="shared" si="13"/>
        <v>15.463719464566253</v>
      </c>
      <c r="G255" s="29">
        <f t="shared" si="14"/>
        <v>239.12661967880521</v>
      </c>
      <c r="H255" s="26">
        <f t="shared" si="15"/>
        <v>3697.7869632230718</v>
      </c>
      <c r="I255" s="29">
        <f t="shared" si="16"/>
        <v>57181.540239011949</v>
      </c>
    </row>
    <row r="256" spans="2:9" x14ac:dyDescent="0.35">
      <c r="B256" s="26"/>
      <c r="D256">
        <v>239</v>
      </c>
      <c r="E256" s="27">
        <v>150.33171414089472</v>
      </c>
      <c r="F256" s="28">
        <f t="shared" si="13"/>
        <v>-1.0365066500451405</v>
      </c>
      <c r="G256" s="29">
        <f t="shared" si="14"/>
        <v>1.0743460355877994</v>
      </c>
      <c r="H256" s="26">
        <f t="shared" si="15"/>
        <v>-1.1135668103363874</v>
      </c>
      <c r="I256" s="29">
        <f t="shared" si="16"/>
        <v>1.1542194041832212</v>
      </c>
    </row>
    <row r="257" spans="2:9" x14ac:dyDescent="0.35">
      <c r="B257" s="26"/>
      <c r="D257">
        <v>240</v>
      </c>
      <c r="E257" s="27">
        <v>171.13146975795053</v>
      </c>
      <c r="F257" s="28">
        <f t="shared" si="13"/>
        <v>19.763248967010668</v>
      </c>
      <c r="G257" s="29">
        <f t="shared" si="14"/>
        <v>390.58600973204824</v>
      </c>
      <c r="H257" s="26">
        <f t="shared" si="15"/>
        <v>7719.2485533657209</v>
      </c>
      <c r="I257" s="29">
        <f t="shared" si="16"/>
        <v>152557.43099840367</v>
      </c>
    </row>
    <row r="258" spans="2:9" x14ac:dyDescent="0.35">
      <c r="B258" s="26"/>
      <c r="D258">
        <v>241</v>
      </c>
      <c r="E258" s="27">
        <v>148.21181616460251</v>
      </c>
      <c r="F258" s="28">
        <f t="shared" si="13"/>
        <v>-3.1564046263373484</v>
      </c>
      <c r="G258" s="29">
        <f t="shared" si="14"/>
        <v>9.9628901651638166</v>
      </c>
      <c r="H258" s="26">
        <f t="shared" si="15"/>
        <v>-31.446912609013939</v>
      </c>
      <c r="I258" s="29">
        <f t="shared" si="16"/>
        <v>99.259180443117899</v>
      </c>
    </row>
    <row r="259" spans="2:9" x14ac:dyDescent="0.35">
      <c r="B259" s="26"/>
      <c r="D259">
        <v>242</v>
      </c>
      <c r="E259" s="27">
        <v>149.73895784343389</v>
      </c>
      <c r="F259" s="28">
        <f t="shared" si="13"/>
        <v>-1.6292629475059641</v>
      </c>
      <c r="G259" s="29">
        <f t="shared" si="14"/>
        <v>2.6544977521158222</v>
      </c>
      <c r="H259" s="26">
        <f t="shared" si="15"/>
        <v>-4.3248748317601802</v>
      </c>
      <c r="I259" s="29">
        <f t="shared" si="16"/>
        <v>7.0463583159879519</v>
      </c>
    </row>
    <row r="260" spans="2:9" x14ac:dyDescent="0.35">
      <c r="B260" s="26"/>
      <c r="D260">
        <v>243</v>
      </c>
      <c r="E260" s="27">
        <v>101.40808852994198</v>
      </c>
      <c r="F260" s="28">
        <f t="shared" si="13"/>
        <v>-49.960132260997881</v>
      </c>
      <c r="G260" s="29">
        <f t="shared" si="14"/>
        <v>2496.0148155364013</v>
      </c>
      <c r="H260" s="26">
        <f t="shared" si="15"/>
        <v>-124701.23030960884</v>
      </c>
      <c r="I260" s="29">
        <f t="shared" si="16"/>
        <v>6230089.9593772152</v>
      </c>
    </row>
    <row r="261" spans="2:9" x14ac:dyDescent="0.35">
      <c r="B261" s="26"/>
      <c r="D261">
        <v>244</v>
      </c>
      <c r="E261" s="27">
        <v>147.64618497363699</v>
      </c>
      <c r="F261" s="28">
        <f t="shared" si="13"/>
        <v>-3.7220358173028671</v>
      </c>
      <c r="G261" s="29">
        <f t="shared" si="14"/>
        <v>13.853550625285422</v>
      </c>
      <c r="H261" s="26">
        <f t="shared" si="15"/>
        <v>-51.563411624130872</v>
      </c>
      <c r="I261" s="29">
        <f t="shared" si="16"/>
        <v>191.92086492734612</v>
      </c>
    </row>
    <row r="262" spans="2:9" x14ac:dyDescent="0.35">
      <c r="B262" s="26"/>
      <c r="D262">
        <v>245</v>
      </c>
      <c r="E262" s="27">
        <v>148.58033604717497</v>
      </c>
      <c r="F262" s="28">
        <f t="shared" si="13"/>
        <v>-2.7878847437648915</v>
      </c>
      <c r="G262" s="29">
        <f t="shared" si="14"/>
        <v>7.772301344517035</v>
      </c>
      <c r="H262" s="26">
        <f t="shared" si="15"/>
        <v>-21.668280342322397</v>
      </c>
      <c r="I262" s="29">
        <f t="shared" si="16"/>
        <v>60.408668189981313</v>
      </c>
    </row>
    <row r="263" spans="2:9" x14ac:dyDescent="0.35">
      <c r="B263" s="26"/>
      <c r="D263">
        <v>246</v>
      </c>
      <c r="E263" s="27">
        <v>139.42104144648468</v>
      </c>
      <c r="F263" s="28">
        <f t="shared" si="13"/>
        <v>-11.947179344455179</v>
      </c>
      <c r="G263" s="29">
        <f t="shared" si="14"/>
        <v>142.73509428857648</v>
      </c>
      <c r="H263" s="26">
        <f t="shared" si="15"/>
        <v>-1705.2817702133434</v>
      </c>
      <c r="I263" s="29">
        <f t="shared" si="16"/>
        <v>20373.307141568821</v>
      </c>
    </row>
    <row r="264" spans="2:9" x14ac:dyDescent="0.35">
      <c r="B264" s="26"/>
      <c r="D264">
        <v>247</v>
      </c>
      <c r="E264" s="27">
        <v>159.86985825203689</v>
      </c>
      <c r="F264" s="28">
        <f t="shared" si="13"/>
        <v>8.5016374610970331</v>
      </c>
      <c r="G264" s="29">
        <f t="shared" si="14"/>
        <v>72.277839519928406</v>
      </c>
      <c r="H264" s="26">
        <f t="shared" si="15"/>
        <v>614.47998806978296</v>
      </c>
      <c r="I264" s="29">
        <f t="shared" si="16"/>
        <v>5224.0860856685249</v>
      </c>
    </row>
    <row r="265" spans="2:9" x14ac:dyDescent="0.35">
      <c r="B265" s="26"/>
      <c r="D265">
        <v>248</v>
      </c>
      <c r="E265" s="27">
        <v>139.4531797507465</v>
      </c>
      <c r="F265" s="28">
        <f t="shared" si="13"/>
        <v>-11.915041040193358</v>
      </c>
      <c r="G265" s="29">
        <f t="shared" si="14"/>
        <v>141.96820298949203</v>
      </c>
      <c r="H265" s="26">
        <f t="shared" si="15"/>
        <v>-1691.556965022299</v>
      </c>
      <c r="I265" s="29">
        <f t="shared" si="16"/>
        <v>20154.970660065614</v>
      </c>
    </row>
    <row r="266" spans="2:9" x14ac:dyDescent="0.35">
      <c r="B266" s="26"/>
      <c r="D266">
        <v>249</v>
      </c>
      <c r="E266" s="27">
        <v>130.91600344698827</v>
      </c>
      <c r="F266" s="28">
        <f t="shared" si="13"/>
        <v>-20.452217343951588</v>
      </c>
      <c r="G266" s="29">
        <f t="shared" si="14"/>
        <v>418.29319428423418</v>
      </c>
      <c r="H266" s="26">
        <f t="shared" si="15"/>
        <v>-8555.0233229969253</v>
      </c>
      <c r="I266" s="29">
        <f t="shared" si="16"/>
        <v>174969.19638450808</v>
      </c>
    </row>
    <row r="267" spans="2:9" x14ac:dyDescent="0.35">
      <c r="B267" s="26"/>
      <c r="D267">
        <v>250</v>
      </c>
      <c r="E267" s="27">
        <v>138.55837668343506</v>
      </c>
      <c r="F267" s="28">
        <f t="shared" si="13"/>
        <v>-12.809844107504802</v>
      </c>
      <c r="G267" s="29">
        <f t="shared" si="14"/>
        <v>164.0921060585755</v>
      </c>
      <c r="H267" s="26">
        <f t="shared" si="15"/>
        <v>-2101.9942978824961</v>
      </c>
      <c r="I267" s="29">
        <f t="shared" si="16"/>
        <v>26926.219270738784</v>
      </c>
    </row>
    <row r="268" spans="2:9" x14ac:dyDescent="0.35">
      <c r="E268" s="29"/>
      <c r="F268" s="29"/>
      <c r="G268" s="29"/>
      <c r="H268" s="26"/>
      <c r="I268" s="29"/>
    </row>
    <row r="269" spans="2:9" x14ac:dyDescent="0.35">
      <c r="E269" s="29"/>
      <c r="F269" s="29"/>
      <c r="G269" s="29"/>
      <c r="H269" s="26"/>
      <c r="I269" s="29"/>
    </row>
    <row r="270" spans="2:9" x14ac:dyDescent="0.35">
      <c r="E270" s="29"/>
      <c r="F270" s="29"/>
      <c r="G270" s="29"/>
      <c r="H270" s="26"/>
      <c r="I270" s="29"/>
    </row>
    <row r="271" spans="2:9" x14ac:dyDescent="0.35">
      <c r="E271" s="29"/>
      <c r="F271" s="29"/>
      <c r="G271" s="29"/>
      <c r="H271" s="26"/>
      <c r="I271" s="29"/>
    </row>
    <row r="272" spans="2:9" x14ac:dyDescent="0.35">
      <c r="E272" s="29"/>
      <c r="F272" s="29"/>
      <c r="G272" s="29"/>
      <c r="H272" s="26"/>
      <c r="I272" s="29"/>
    </row>
    <row r="273" spans="5:9" x14ac:dyDescent="0.35">
      <c r="E273" s="29"/>
      <c r="F273" s="29"/>
      <c r="G273" s="29"/>
      <c r="H273" s="26"/>
      <c r="I273" s="29"/>
    </row>
    <row r="274" spans="5:9" x14ac:dyDescent="0.35">
      <c r="E274" s="29"/>
      <c r="F274" s="29"/>
      <c r="G274" s="29"/>
      <c r="H274" s="26"/>
      <c r="I274" s="29"/>
    </row>
    <row r="275" spans="5:9" x14ac:dyDescent="0.35">
      <c r="E275" s="29"/>
      <c r="F275" s="29"/>
      <c r="G275" s="29"/>
      <c r="H275" s="26"/>
      <c r="I275" s="29"/>
    </row>
    <row r="276" spans="5:9" x14ac:dyDescent="0.35">
      <c r="E276" s="29"/>
      <c r="F276" s="29"/>
      <c r="G276" s="29"/>
      <c r="H276" s="26"/>
      <c r="I276" s="29"/>
    </row>
    <row r="277" spans="5:9" x14ac:dyDescent="0.35">
      <c r="E277" s="29"/>
      <c r="F277" s="29"/>
      <c r="G277" s="29"/>
      <c r="H277" s="26"/>
      <c r="I277" s="29"/>
    </row>
    <row r="278" spans="5:9" x14ac:dyDescent="0.35">
      <c r="E278" s="29"/>
      <c r="F278" s="29"/>
      <c r="G278" s="29"/>
      <c r="H278" s="26"/>
      <c r="I278" s="29"/>
    </row>
    <row r="279" spans="5:9" x14ac:dyDescent="0.35">
      <c r="E279" s="29"/>
      <c r="F279" s="29"/>
      <c r="G279" s="29"/>
      <c r="H279" s="26"/>
      <c r="I279" s="29"/>
    </row>
    <row r="280" spans="5:9" x14ac:dyDescent="0.35">
      <c r="E280" s="29"/>
      <c r="F280" s="29"/>
      <c r="G280" s="29"/>
      <c r="H280" s="26"/>
      <c r="I280" s="29"/>
    </row>
    <row r="281" spans="5:9" x14ac:dyDescent="0.35">
      <c r="E281" s="29"/>
      <c r="F281" s="29"/>
      <c r="G281" s="29"/>
      <c r="H281" s="26"/>
      <c r="I281" s="29"/>
    </row>
    <row r="282" spans="5:9" x14ac:dyDescent="0.35">
      <c r="E282" s="29"/>
      <c r="F282" s="29"/>
      <c r="G282" s="29"/>
      <c r="H282" s="26"/>
      <c r="I282" s="29"/>
    </row>
    <row r="283" spans="5:9" x14ac:dyDescent="0.35">
      <c r="E283" s="29"/>
      <c r="F283" s="29"/>
      <c r="G283" s="29"/>
      <c r="H283" s="26"/>
      <c r="I283" s="29"/>
    </row>
    <row r="284" spans="5:9" x14ac:dyDescent="0.35">
      <c r="E284" s="29"/>
      <c r="F284" s="29"/>
      <c r="G284" s="29"/>
      <c r="H284" s="26"/>
      <c r="I284" s="29"/>
    </row>
    <row r="285" spans="5:9" x14ac:dyDescent="0.35">
      <c r="E285" s="29"/>
      <c r="F285" s="29"/>
      <c r="G285" s="29"/>
      <c r="H285" s="26"/>
      <c r="I285" s="29"/>
    </row>
    <row r="286" spans="5:9" x14ac:dyDescent="0.35">
      <c r="E286" s="29"/>
      <c r="F286" s="29"/>
      <c r="G286" s="29"/>
      <c r="H286" s="26"/>
      <c r="I286" s="29"/>
    </row>
    <row r="287" spans="5:9" x14ac:dyDescent="0.35">
      <c r="E287" s="29"/>
      <c r="F287" s="29"/>
      <c r="G287" s="29"/>
      <c r="H287" s="26"/>
      <c r="I287" s="29"/>
    </row>
    <row r="288" spans="5:9" x14ac:dyDescent="0.35">
      <c r="E288" s="29"/>
      <c r="F288" s="29"/>
      <c r="G288" s="29"/>
      <c r="H288" s="26"/>
      <c r="I288" s="29"/>
    </row>
    <row r="289" spans="5:9" x14ac:dyDescent="0.35">
      <c r="E289" s="29"/>
      <c r="F289" s="29"/>
      <c r="G289" s="29"/>
      <c r="H289" s="26"/>
      <c r="I289" s="29"/>
    </row>
    <row r="290" spans="5:9" x14ac:dyDescent="0.35">
      <c r="E290" s="29"/>
      <c r="F290" s="29"/>
      <c r="G290" s="29"/>
      <c r="H290" s="26"/>
      <c r="I290" s="29"/>
    </row>
    <row r="291" spans="5:9" x14ac:dyDescent="0.35">
      <c r="E291" s="29"/>
      <c r="F291" s="29"/>
      <c r="G291" s="29"/>
      <c r="H291" s="26"/>
      <c r="I291" s="29"/>
    </row>
    <row r="292" spans="5:9" x14ac:dyDescent="0.35">
      <c r="E292" s="29"/>
      <c r="F292" s="29"/>
      <c r="G292" s="29"/>
      <c r="H292" s="26"/>
      <c r="I292" s="29"/>
    </row>
    <row r="293" spans="5:9" x14ac:dyDescent="0.35">
      <c r="E293" s="29"/>
      <c r="F293" s="29"/>
      <c r="G293" s="29"/>
      <c r="H293" s="26"/>
      <c r="I293" s="29"/>
    </row>
    <row r="294" spans="5:9" x14ac:dyDescent="0.35">
      <c r="E294" s="29"/>
      <c r="F294" s="29"/>
      <c r="G294" s="29"/>
      <c r="H294" s="26"/>
      <c r="I294" s="29"/>
    </row>
    <row r="295" spans="5:9" x14ac:dyDescent="0.35">
      <c r="E295" s="29"/>
      <c r="F295" s="29"/>
      <c r="G295" s="29"/>
      <c r="H295" s="26"/>
      <c r="I295" s="29"/>
    </row>
    <row r="296" spans="5:9" x14ac:dyDescent="0.35">
      <c r="E296" s="29"/>
      <c r="F296" s="29"/>
      <c r="G296" s="29"/>
      <c r="H296" s="26"/>
      <c r="I296" s="29"/>
    </row>
    <row r="297" spans="5:9" x14ac:dyDescent="0.35">
      <c r="E297" s="29"/>
      <c r="F297" s="29"/>
      <c r="G297" s="29"/>
      <c r="H297" s="26"/>
      <c r="I297" s="29"/>
    </row>
    <row r="298" spans="5:9" x14ac:dyDescent="0.35">
      <c r="E298" s="29"/>
      <c r="F298" s="29"/>
      <c r="G298" s="29"/>
      <c r="H298" s="26"/>
      <c r="I298" s="29"/>
    </row>
    <row r="299" spans="5:9" x14ac:dyDescent="0.35">
      <c r="E299" s="29"/>
      <c r="F299" s="29"/>
      <c r="G299" s="29"/>
      <c r="H299" s="26"/>
      <c r="I299" s="29"/>
    </row>
    <row r="300" spans="5:9" x14ac:dyDescent="0.35">
      <c r="E300" s="29"/>
      <c r="F300" s="29"/>
      <c r="G300" s="29"/>
      <c r="H300" s="26"/>
      <c r="I300" s="29"/>
    </row>
    <row r="301" spans="5:9" x14ac:dyDescent="0.35">
      <c r="E301" s="29"/>
      <c r="F301" s="29"/>
      <c r="G301" s="29"/>
      <c r="H301" s="26"/>
      <c r="I301" s="29"/>
    </row>
    <row r="302" spans="5:9" x14ac:dyDescent="0.35">
      <c r="E302" s="29"/>
      <c r="F302" s="29"/>
      <c r="G302" s="29"/>
      <c r="H302" s="26"/>
      <c r="I302" s="29"/>
    </row>
    <row r="303" spans="5:9" x14ac:dyDescent="0.35">
      <c r="E303" s="29"/>
      <c r="F303" s="29"/>
      <c r="G303" s="29"/>
      <c r="H303" s="26"/>
      <c r="I303" s="29"/>
    </row>
    <row r="304" spans="5:9" x14ac:dyDescent="0.35">
      <c r="E304" s="29"/>
      <c r="F304" s="29"/>
      <c r="G304" s="29"/>
      <c r="H304" s="26"/>
      <c r="I304" s="29"/>
    </row>
    <row r="305" spans="5:9" x14ac:dyDescent="0.35">
      <c r="E305" s="29"/>
      <c r="F305" s="29"/>
      <c r="G305" s="29"/>
      <c r="H305" s="26"/>
      <c r="I305" s="29"/>
    </row>
    <row r="306" spans="5:9" x14ac:dyDescent="0.35">
      <c r="E306" s="29"/>
      <c r="F306" s="29"/>
      <c r="G306" s="29"/>
      <c r="H306" s="26"/>
      <c r="I306" s="29"/>
    </row>
    <row r="307" spans="5:9" x14ac:dyDescent="0.35">
      <c r="E307" s="29"/>
      <c r="F307" s="29"/>
      <c r="G307" s="29"/>
      <c r="H307" s="26"/>
      <c r="I307" s="29"/>
    </row>
    <row r="308" spans="5:9" x14ac:dyDescent="0.35">
      <c r="E308" s="29"/>
      <c r="F308" s="29"/>
      <c r="G308" s="29"/>
      <c r="H308" s="26"/>
      <c r="I308" s="29"/>
    </row>
    <row r="309" spans="5:9" x14ac:dyDescent="0.35">
      <c r="E309" s="29"/>
      <c r="F309" s="29"/>
      <c r="G309" s="29"/>
      <c r="H309" s="26"/>
      <c r="I309" s="29"/>
    </row>
    <row r="310" spans="5:9" x14ac:dyDescent="0.35">
      <c r="E310" s="29"/>
      <c r="F310" s="29"/>
      <c r="G310" s="29"/>
      <c r="H310" s="26"/>
      <c r="I310" s="29"/>
    </row>
    <row r="311" spans="5:9" x14ac:dyDescent="0.35">
      <c r="E311" s="29"/>
      <c r="F311" s="29"/>
      <c r="G311" s="29"/>
      <c r="H311" s="26"/>
      <c r="I311" s="29"/>
    </row>
    <row r="312" spans="5:9" x14ac:dyDescent="0.35">
      <c r="E312" s="29"/>
      <c r="F312" s="29"/>
      <c r="G312" s="29"/>
      <c r="H312" s="26"/>
      <c r="I312" s="29"/>
    </row>
    <row r="313" spans="5:9" x14ac:dyDescent="0.35">
      <c r="E313" s="29"/>
      <c r="F313" s="29"/>
      <c r="G313" s="29"/>
      <c r="H313" s="26"/>
      <c r="I313" s="29"/>
    </row>
    <row r="314" spans="5:9" x14ac:dyDescent="0.35">
      <c r="E314" s="29"/>
      <c r="F314" s="29"/>
      <c r="G314" s="29"/>
      <c r="H314" s="26"/>
      <c r="I314" s="29"/>
    </row>
    <row r="315" spans="5:9" x14ac:dyDescent="0.35">
      <c r="E315" s="29"/>
      <c r="F315" s="29"/>
      <c r="G315" s="29"/>
      <c r="H315" s="26"/>
      <c r="I315" s="29"/>
    </row>
    <row r="316" spans="5:9" x14ac:dyDescent="0.35">
      <c r="E316" s="29"/>
      <c r="F316" s="29"/>
      <c r="G316" s="29"/>
      <c r="H316" s="26"/>
      <c r="I316" s="29"/>
    </row>
    <row r="317" spans="5:9" x14ac:dyDescent="0.35">
      <c r="E317" s="29"/>
      <c r="F317" s="29"/>
      <c r="G317" s="29"/>
      <c r="H317" s="26"/>
      <c r="I317" s="29"/>
    </row>
    <row r="318" spans="5:9" x14ac:dyDescent="0.35">
      <c r="E318" s="29"/>
      <c r="F318" s="29"/>
      <c r="G318" s="29"/>
      <c r="H318" s="26"/>
      <c r="I318" s="29"/>
    </row>
    <row r="319" spans="5:9" x14ac:dyDescent="0.35">
      <c r="E319" s="29"/>
      <c r="F319" s="29"/>
      <c r="G319" s="29"/>
      <c r="H319" s="26"/>
      <c r="I319" s="29"/>
    </row>
    <row r="320" spans="5:9" x14ac:dyDescent="0.35">
      <c r="E320" s="29"/>
      <c r="F320" s="29"/>
      <c r="G320" s="29"/>
      <c r="H320" s="26"/>
      <c r="I320" s="29"/>
    </row>
    <row r="321" spans="5:9" x14ac:dyDescent="0.35">
      <c r="E321" s="29"/>
      <c r="F321" s="29"/>
      <c r="G321" s="29"/>
      <c r="H321" s="26"/>
      <c r="I321" s="29"/>
    </row>
    <row r="322" spans="5:9" x14ac:dyDescent="0.35">
      <c r="E322" s="29"/>
      <c r="F322" s="29"/>
      <c r="G322" s="29"/>
      <c r="H322" s="26"/>
      <c r="I322" s="29"/>
    </row>
    <row r="323" spans="5:9" x14ac:dyDescent="0.35">
      <c r="E323" s="29"/>
      <c r="F323" s="29"/>
      <c r="G323" s="29"/>
      <c r="H323" s="26"/>
      <c r="I323" s="29"/>
    </row>
    <row r="324" spans="5:9" x14ac:dyDescent="0.35">
      <c r="E324" s="29"/>
      <c r="F324" s="29"/>
      <c r="G324" s="29"/>
      <c r="H324" s="26"/>
      <c r="I324" s="29"/>
    </row>
    <row r="325" spans="5:9" x14ac:dyDescent="0.35">
      <c r="E325" s="29"/>
      <c r="F325" s="29"/>
      <c r="G325" s="29"/>
      <c r="H325" s="26"/>
      <c r="I325" s="29"/>
    </row>
    <row r="326" spans="5:9" x14ac:dyDescent="0.35">
      <c r="E326" s="29"/>
      <c r="F326" s="29"/>
      <c r="G326" s="29"/>
      <c r="H326" s="26"/>
      <c r="I326" s="29"/>
    </row>
    <row r="327" spans="5:9" x14ac:dyDescent="0.35">
      <c r="E327" s="29"/>
      <c r="F327" s="29"/>
      <c r="G327" s="29"/>
      <c r="H327" s="26"/>
      <c r="I327" s="29"/>
    </row>
    <row r="328" spans="5:9" x14ac:dyDescent="0.35">
      <c r="E328" s="29"/>
      <c r="F328" s="29"/>
      <c r="G328" s="29"/>
      <c r="H328" s="26"/>
      <c r="I328" s="29"/>
    </row>
    <row r="329" spans="5:9" x14ac:dyDescent="0.35">
      <c r="E329" s="29"/>
      <c r="F329" s="29"/>
      <c r="G329" s="29"/>
      <c r="H329" s="26"/>
      <c r="I329" s="29"/>
    </row>
    <row r="330" spans="5:9" x14ac:dyDescent="0.35">
      <c r="E330" s="29"/>
      <c r="F330" s="29"/>
      <c r="G330" s="29"/>
      <c r="H330" s="26"/>
      <c r="I330" s="29"/>
    </row>
    <row r="331" spans="5:9" x14ac:dyDescent="0.35">
      <c r="E331" s="29"/>
      <c r="F331" s="29"/>
      <c r="G331" s="29"/>
      <c r="H331" s="26"/>
      <c r="I331" s="29"/>
    </row>
    <row r="332" spans="5:9" x14ac:dyDescent="0.35">
      <c r="E332" s="29"/>
      <c r="F332" s="29"/>
      <c r="G332" s="29"/>
      <c r="H332" s="26"/>
      <c r="I332" s="29"/>
    </row>
    <row r="333" spans="5:9" x14ac:dyDescent="0.35">
      <c r="E333" s="29"/>
      <c r="F333" s="29"/>
      <c r="G333" s="29"/>
      <c r="H333" s="26"/>
      <c r="I333" s="29"/>
    </row>
    <row r="334" spans="5:9" x14ac:dyDescent="0.35">
      <c r="E334" s="29"/>
      <c r="F334" s="29"/>
      <c r="G334" s="29"/>
      <c r="H334" s="26"/>
      <c r="I334" s="29"/>
    </row>
    <row r="335" spans="5:9" x14ac:dyDescent="0.35">
      <c r="E335" s="29"/>
      <c r="F335" s="29"/>
      <c r="G335" s="29"/>
      <c r="H335" s="26"/>
      <c r="I335" s="29"/>
    </row>
    <row r="336" spans="5:9" x14ac:dyDescent="0.35">
      <c r="E336" s="29"/>
      <c r="F336" s="29"/>
      <c r="G336" s="29"/>
      <c r="H336" s="26"/>
      <c r="I336" s="29"/>
    </row>
    <row r="337" spans="5:9" x14ac:dyDescent="0.35">
      <c r="E337" s="29"/>
      <c r="F337" s="29"/>
      <c r="G337" s="29"/>
      <c r="H337" s="26"/>
      <c r="I337" s="29"/>
    </row>
    <row r="338" spans="5:9" x14ac:dyDescent="0.35">
      <c r="E338" s="29"/>
      <c r="F338" s="29"/>
      <c r="G338" s="29"/>
      <c r="H338" s="26"/>
      <c r="I338" s="29"/>
    </row>
    <row r="339" spans="5:9" x14ac:dyDescent="0.35">
      <c r="E339" s="29"/>
      <c r="F339" s="29"/>
      <c r="G339" s="29"/>
      <c r="H339" s="26"/>
      <c r="I339" s="29"/>
    </row>
    <row r="340" spans="5:9" x14ac:dyDescent="0.35">
      <c r="E340" s="29"/>
      <c r="F340" s="29"/>
      <c r="G340" s="29"/>
      <c r="H340" s="26"/>
      <c r="I340" s="29"/>
    </row>
    <row r="341" spans="5:9" x14ac:dyDescent="0.35">
      <c r="E341" s="29"/>
      <c r="F341" s="29"/>
      <c r="G341" s="29"/>
      <c r="H341" s="26"/>
      <c r="I341" s="29"/>
    </row>
    <row r="342" spans="5:9" x14ac:dyDescent="0.35">
      <c r="E342" s="29"/>
      <c r="F342" s="29"/>
      <c r="G342" s="29"/>
      <c r="H342" s="26"/>
      <c r="I342" s="29"/>
    </row>
    <row r="343" spans="5:9" x14ac:dyDescent="0.35">
      <c r="E343" s="29"/>
      <c r="F343" s="29"/>
      <c r="G343" s="29"/>
      <c r="H343" s="26"/>
      <c r="I343" s="29"/>
    </row>
    <row r="344" spans="5:9" x14ac:dyDescent="0.35">
      <c r="E344" s="29"/>
      <c r="F344" s="29"/>
      <c r="G344" s="29"/>
      <c r="H344" s="26"/>
      <c r="I344" s="29"/>
    </row>
    <row r="345" spans="5:9" x14ac:dyDescent="0.35">
      <c r="E345" s="29"/>
      <c r="F345" s="29"/>
      <c r="G345" s="29"/>
      <c r="H345" s="26"/>
      <c r="I345" s="29"/>
    </row>
    <row r="346" spans="5:9" x14ac:dyDescent="0.35">
      <c r="E346" s="29"/>
      <c r="F346" s="29"/>
      <c r="G346" s="29"/>
      <c r="H346" s="26"/>
      <c r="I346" s="29"/>
    </row>
    <row r="347" spans="5:9" x14ac:dyDescent="0.35">
      <c r="E347" s="29"/>
      <c r="F347" s="29"/>
      <c r="G347" s="29"/>
      <c r="H347" s="26"/>
      <c r="I347" s="29"/>
    </row>
    <row r="348" spans="5:9" x14ac:dyDescent="0.35">
      <c r="E348" s="29"/>
      <c r="F348" s="29"/>
      <c r="G348" s="29"/>
      <c r="H348" s="26"/>
      <c r="I348" s="29"/>
    </row>
    <row r="349" spans="5:9" x14ac:dyDescent="0.35">
      <c r="E349" s="29"/>
      <c r="F349" s="29"/>
      <c r="G349" s="29"/>
      <c r="H349" s="26"/>
      <c r="I349" s="29"/>
    </row>
    <row r="350" spans="5:9" x14ac:dyDescent="0.35">
      <c r="E350" s="29"/>
      <c r="F350" s="29"/>
      <c r="G350" s="29"/>
      <c r="H350" s="26"/>
      <c r="I350" s="29"/>
    </row>
    <row r="351" spans="5:9" x14ac:dyDescent="0.35">
      <c r="E351" s="29"/>
      <c r="F351" s="29"/>
      <c r="G351" s="29"/>
      <c r="H351" s="26"/>
      <c r="I351" s="29"/>
    </row>
    <row r="352" spans="5:9" x14ac:dyDescent="0.35">
      <c r="E352" s="29"/>
      <c r="F352" s="29"/>
      <c r="G352" s="29"/>
      <c r="H352" s="26"/>
      <c r="I352" s="29"/>
    </row>
    <row r="353" spans="5:9" x14ac:dyDescent="0.35">
      <c r="E353" s="29"/>
      <c r="F353" s="29"/>
      <c r="G353" s="29"/>
      <c r="H353" s="26"/>
      <c r="I353" s="29"/>
    </row>
    <row r="354" spans="5:9" x14ac:dyDescent="0.35">
      <c r="E354" s="29"/>
      <c r="F354" s="29"/>
      <c r="G354" s="29"/>
      <c r="H354" s="26"/>
      <c r="I354" s="29"/>
    </row>
    <row r="355" spans="5:9" x14ac:dyDescent="0.35">
      <c r="E355" s="29"/>
      <c r="F355" s="29"/>
      <c r="G355" s="29"/>
      <c r="H355" s="26"/>
      <c r="I355" s="29"/>
    </row>
    <row r="356" spans="5:9" x14ac:dyDescent="0.35">
      <c r="E356" s="29"/>
      <c r="F356" s="29"/>
      <c r="G356" s="29"/>
      <c r="H356" s="26"/>
      <c r="I356" s="29"/>
    </row>
    <row r="357" spans="5:9" x14ac:dyDescent="0.35">
      <c r="E357" s="29"/>
      <c r="F357" s="29"/>
      <c r="G357" s="29"/>
      <c r="H357" s="26"/>
      <c r="I357" s="29"/>
    </row>
    <row r="358" spans="5:9" x14ac:dyDescent="0.35">
      <c r="E358" s="29"/>
      <c r="F358" s="29"/>
      <c r="G358" s="29"/>
      <c r="H358" s="26"/>
      <c r="I358" s="29"/>
    </row>
    <row r="359" spans="5:9" x14ac:dyDescent="0.35">
      <c r="E359" s="29"/>
      <c r="F359" s="29"/>
      <c r="G359" s="29"/>
      <c r="H359" s="26"/>
      <c r="I359" s="29"/>
    </row>
    <row r="360" spans="5:9" x14ac:dyDescent="0.35">
      <c r="E360" s="29"/>
      <c r="F360" s="29"/>
      <c r="G360" s="29"/>
      <c r="H360" s="26"/>
      <c r="I360" s="29"/>
    </row>
    <row r="361" spans="5:9" x14ac:dyDescent="0.35">
      <c r="E361" s="29"/>
      <c r="F361" s="29"/>
      <c r="G361" s="29"/>
      <c r="H361" s="26"/>
      <c r="I361" s="29"/>
    </row>
    <row r="362" spans="5:9" x14ac:dyDescent="0.35">
      <c r="E362" s="29"/>
      <c r="F362" s="29"/>
      <c r="G362" s="29"/>
      <c r="H362" s="26"/>
      <c r="I362" s="29"/>
    </row>
    <row r="363" spans="5:9" x14ac:dyDescent="0.35">
      <c r="E363" s="29"/>
      <c r="F363" s="29"/>
      <c r="G363" s="29"/>
      <c r="H363" s="26"/>
      <c r="I363" s="29"/>
    </row>
    <row r="364" spans="5:9" x14ac:dyDescent="0.35">
      <c r="E364" s="29"/>
      <c r="F364" s="29"/>
      <c r="G364" s="29"/>
      <c r="H364" s="26"/>
      <c r="I364" s="29"/>
    </row>
    <row r="365" spans="5:9" x14ac:dyDescent="0.35">
      <c r="E365" s="29"/>
      <c r="F365" s="29"/>
      <c r="G365" s="29"/>
      <c r="H365" s="26"/>
      <c r="I365" s="29"/>
    </row>
    <row r="366" spans="5:9" x14ac:dyDescent="0.35">
      <c r="E366" s="29"/>
      <c r="F366" s="29"/>
      <c r="G366" s="29"/>
      <c r="H366" s="26"/>
      <c r="I366" s="29"/>
    </row>
    <row r="367" spans="5:9" x14ac:dyDescent="0.35">
      <c r="E367" s="29"/>
      <c r="F367" s="29"/>
      <c r="G367" s="29"/>
      <c r="H367" s="26"/>
      <c r="I367" s="29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9</xdr:col>
                <xdr:colOff>755650</xdr:colOff>
                <xdr:row>1</xdr:row>
                <xdr:rowOff>38100</xdr:rowOff>
              </from>
              <to>
                <xdr:col>14</xdr:col>
                <xdr:colOff>171450</xdr:colOff>
                <xdr:row>5</xdr:row>
                <xdr:rowOff>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 sizeWithCells="1">
              <from>
                <xdr:col>10</xdr:col>
                <xdr:colOff>12700</xdr:colOff>
                <xdr:row>5</xdr:row>
                <xdr:rowOff>31750</xdr:rowOff>
              </from>
              <to>
                <xdr:col>14</xdr:col>
                <xdr:colOff>88900</xdr:colOff>
                <xdr:row>13</xdr:row>
                <xdr:rowOff>171450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9</xdr:col>
                <xdr:colOff>755650</xdr:colOff>
                <xdr:row>15</xdr:row>
                <xdr:rowOff>31750</xdr:rowOff>
              </from>
              <to>
                <xdr:col>14</xdr:col>
                <xdr:colOff>12700</xdr:colOff>
                <xdr:row>23</xdr:row>
                <xdr:rowOff>69850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11">
            <anchor moveWithCells="1" sizeWithCells="1">
              <from>
                <xdr:col>14</xdr:col>
                <xdr:colOff>260350</xdr:colOff>
                <xdr:row>1</xdr:row>
                <xdr:rowOff>152400</xdr:rowOff>
              </from>
              <to>
                <xdr:col>15</xdr:col>
                <xdr:colOff>584200</xdr:colOff>
                <xdr:row>3</xdr:row>
                <xdr:rowOff>95250</xdr:rowOff>
              </to>
            </anchor>
          </objectPr>
        </oleObject>
      </mc:Choice>
      <mc:Fallback>
        <oleObject progId="Equation.DSMT4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280"/>
  <sheetViews>
    <sheetView tabSelected="1" topLeftCell="N37" zoomScale="70" zoomScaleNormal="70" workbookViewId="0">
      <selection activeCell="AA10" sqref="AA10:AB16"/>
    </sheetView>
  </sheetViews>
  <sheetFormatPr defaultColWidth="10.90625" defaultRowHeight="14.5" x14ac:dyDescent="0.35"/>
  <cols>
    <col min="8" max="8" width="11" customWidth="1"/>
    <col min="9" max="9" width="12.453125" customWidth="1"/>
    <col min="10" max="10" width="11.453125" customWidth="1"/>
    <col min="11" max="11" width="12.36328125" bestFit="1" customWidth="1"/>
    <col min="26" max="26" width="11.54296875" customWidth="1"/>
    <col min="27" max="27" width="11.7265625" customWidth="1"/>
    <col min="28" max="28" width="13.81640625" customWidth="1"/>
  </cols>
  <sheetData>
    <row r="1" spans="2:28" x14ac:dyDescent="0.35">
      <c r="B1" t="s">
        <v>25</v>
      </c>
    </row>
    <row r="2" spans="2:28" x14ac:dyDescent="0.35">
      <c r="B2" t="s">
        <v>26</v>
      </c>
    </row>
    <row r="4" spans="2:28" ht="21" x14ac:dyDescent="0.5">
      <c r="B4" s="33" t="s">
        <v>24</v>
      </c>
      <c r="C4" s="33" t="s">
        <v>23</v>
      </c>
      <c r="F4" s="30" t="s">
        <v>0</v>
      </c>
      <c r="S4" s="33" t="s">
        <v>24</v>
      </c>
      <c r="T4" s="33" t="s">
        <v>23</v>
      </c>
      <c r="W4" s="30" t="s">
        <v>0</v>
      </c>
    </row>
    <row r="5" spans="2:28" ht="15" thickBot="1" x14ac:dyDescent="0.4">
      <c r="B5" s="31">
        <v>1</v>
      </c>
      <c r="C5" s="32">
        <v>484.14</v>
      </c>
      <c r="J5" s="2" t="s">
        <v>1</v>
      </c>
      <c r="K5" s="1">
        <f>1/K16*J18</f>
        <v>-45066.473197950385</v>
      </c>
      <c r="S5" s="31">
        <v>1</v>
      </c>
      <c r="T5" s="31">
        <v>625</v>
      </c>
      <c r="AA5" s="2" t="s">
        <v>1</v>
      </c>
      <c r="AB5" s="1">
        <f>AA18/AB16</f>
        <v>-35420.422596267381</v>
      </c>
    </row>
    <row r="6" spans="2:28" x14ac:dyDescent="0.35">
      <c r="B6" s="31">
        <v>2</v>
      </c>
      <c r="C6" s="32">
        <v>392.62</v>
      </c>
      <c r="G6" s="3" t="s">
        <v>2</v>
      </c>
      <c r="H6" s="4">
        <f>AVERAGE(G21:G54)</f>
        <v>511.48823529411749</v>
      </c>
      <c r="J6" s="2" t="s">
        <v>3</v>
      </c>
      <c r="K6" s="1">
        <f>1/K16*K18</f>
        <v>30803775.294803318</v>
      </c>
      <c r="S6" s="31">
        <v>2</v>
      </c>
      <c r="T6" s="31">
        <v>622</v>
      </c>
      <c r="X6" s="3" t="s">
        <v>2</v>
      </c>
      <c r="Y6" s="4">
        <f>AVERAGE(X21:X280)</f>
        <v>649.43846153846152</v>
      </c>
      <c r="AA6" s="2" t="s">
        <v>3</v>
      </c>
      <c r="AB6" s="1">
        <f>AB18/AB16</f>
        <v>140197678.2987864</v>
      </c>
    </row>
    <row r="7" spans="2:28" x14ac:dyDescent="0.35">
      <c r="B7" s="31">
        <v>3</v>
      </c>
      <c r="C7" s="32">
        <v>518.33000000000004</v>
      </c>
      <c r="G7" s="5" t="s">
        <v>4</v>
      </c>
      <c r="H7" s="6">
        <f>_xlfn.VAR.P(G21:G54)</f>
        <v>3741.1508968859703</v>
      </c>
      <c r="J7" s="2" t="s">
        <v>5</v>
      </c>
      <c r="K7" s="1">
        <f>POWER(SQRT(1/K16*I18),3)</f>
        <v>228827.30107871417</v>
      </c>
      <c r="S7" s="31">
        <v>3</v>
      </c>
      <c r="T7" s="31">
        <v>669</v>
      </c>
      <c r="X7" s="5" t="s">
        <v>4</v>
      </c>
      <c r="Y7" s="6">
        <f>_xlfn.VAR.P(X21:X280)</f>
        <v>6846.584674556213</v>
      </c>
      <c r="AA7" s="2" t="s">
        <v>5</v>
      </c>
      <c r="AB7" s="1">
        <f>POWER(Y8,3)</f>
        <v>566514.42862486572</v>
      </c>
    </row>
    <row r="8" spans="2:28" ht="15" thickBot="1" x14ac:dyDescent="0.4">
      <c r="B8" s="31">
        <v>4</v>
      </c>
      <c r="C8" s="32">
        <v>542.11</v>
      </c>
      <c r="G8" s="7" t="s">
        <v>6</v>
      </c>
      <c r="H8" s="8">
        <f>SQRT(H7)</f>
        <v>61.164948270116035</v>
      </c>
      <c r="J8" s="9" t="s">
        <v>7</v>
      </c>
      <c r="K8" s="1">
        <f>POWER(1/K16*I18,2)</f>
        <v>13996210.033269526</v>
      </c>
      <c r="L8">
        <f>POWER(H8,4)</f>
        <v>13996210.033270704</v>
      </c>
      <c r="S8" s="31">
        <v>4</v>
      </c>
      <c r="T8" s="31">
        <v>594</v>
      </c>
      <c r="X8" s="7" t="s">
        <v>6</v>
      </c>
      <c r="Y8" s="8">
        <f>SQRT(Y7)</f>
        <v>82.744091478221051</v>
      </c>
      <c r="AA8" s="9" t="s">
        <v>7</v>
      </c>
      <c r="AB8" s="1">
        <f>POWER(Y8,4)</f>
        <v>46875721.705868021</v>
      </c>
    </row>
    <row r="9" spans="2:28" ht="15" thickBot="1" x14ac:dyDescent="0.4">
      <c r="B9" s="31">
        <v>5</v>
      </c>
      <c r="C9" s="32">
        <v>555.27</v>
      </c>
      <c r="J9" s="10"/>
      <c r="S9" s="31">
        <v>5</v>
      </c>
      <c r="T9" s="31">
        <v>652</v>
      </c>
      <c r="AA9" s="10"/>
    </row>
    <row r="10" spans="2:28" ht="15.5" x14ac:dyDescent="0.35">
      <c r="B10" s="31">
        <v>6</v>
      </c>
      <c r="C10" s="32">
        <v>592.16999999999996</v>
      </c>
      <c r="J10" s="11" t="s">
        <v>8</v>
      </c>
      <c r="K10" s="12">
        <f>K5/K7</f>
        <v>-0.19694535129987831</v>
      </c>
      <c r="S10" s="31">
        <v>6</v>
      </c>
      <c r="T10" s="31">
        <v>555</v>
      </c>
      <c r="AA10" s="11" t="s">
        <v>8</v>
      </c>
      <c r="AB10" s="12">
        <f>AB5/AB7</f>
        <v>-6.2523425364902865E-2</v>
      </c>
    </row>
    <row r="11" spans="2:28" ht="16" thickBot="1" x14ac:dyDescent="0.4">
      <c r="B11" s="31">
        <v>7</v>
      </c>
      <c r="C11" s="32">
        <v>574.36</v>
      </c>
      <c r="J11" s="13" t="s">
        <v>9</v>
      </c>
      <c r="K11" s="14">
        <f>K6/K8</f>
        <v>2.2008654644065477</v>
      </c>
      <c r="S11" s="31">
        <v>7</v>
      </c>
      <c r="T11" s="31">
        <v>653</v>
      </c>
      <c r="AA11" s="13" t="s">
        <v>9</v>
      </c>
      <c r="AB11" s="14">
        <f>AB6/AB8</f>
        <v>2.9908377555973948</v>
      </c>
    </row>
    <row r="12" spans="2:28" x14ac:dyDescent="0.35">
      <c r="B12" s="31">
        <v>8</v>
      </c>
      <c r="C12" s="32">
        <v>627.02</v>
      </c>
      <c r="J12" s="15" t="s">
        <v>10</v>
      </c>
      <c r="K12" s="16">
        <f>K16/6*(K10^2+0.25*(K11-3)^2)</f>
        <v>1.1245016797279812</v>
      </c>
      <c r="S12" s="31">
        <v>8</v>
      </c>
      <c r="T12" s="31">
        <v>724</v>
      </c>
      <c r="AA12" s="15" t="s">
        <v>10</v>
      </c>
      <c r="AB12" s="16">
        <f>AB16/6*(AB10^2+0.25*(AB11-3)^2)</f>
        <v>0.17030716733263337</v>
      </c>
    </row>
    <row r="13" spans="2:28" x14ac:dyDescent="0.35">
      <c r="B13" s="31">
        <v>9</v>
      </c>
      <c r="C13" s="32">
        <v>597.48</v>
      </c>
      <c r="J13" s="17" t="s">
        <v>11</v>
      </c>
      <c r="K13" s="18">
        <v>2</v>
      </c>
      <c r="S13" s="31">
        <v>9</v>
      </c>
      <c r="T13" s="31">
        <v>768</v>
      </c>
      <c r="AA13" s="17" t="s">
        <v>11</v>
      </c>
      <c r="AB13" s="18">
        <v>2</v>
      </c>
    </row>
    <row r="14" spans="2:28" ht="15" thickBot="1" x14ac:dyDescent="0.4">
      <c r="B14" s="31">
        <v>10</v>
      </c>
      <c r="C14" s="32">
        <v>571.04</v>
      </c>
      <c r="J14" s="19" t="s">
        <v>12</v>
      </c>
      <c r="K14" s="20">
        <f>_xlfn.CHISQ.DIST.RT(K12,K13)</f>
        <v>0.56992480958477698</v>
      </c>
      <c r="S14" s="31">
        <v>10</v>
      </c>
      <c r="T14" s="31">
        <v>717</v>
      </c>
      <c r="AA14" s="19" t="s">
        <v>12</v>
      </c>
      <c r="AB14" s="20">
        <f>_xlfn.CHISQ.DIST.RT(AB12,AB13)</f>
        <v>0.91837122674961502</v>
      </c>
    </row>
    <row r="15" spans="2:28" ht="15" thickBot="1" x14ac:dyDescent="0.4">
      <c r="B15" s="31">
        <v>11</v>
      </c>
      <c r="C15" s="32">
        <v>483.21</v>
      </c>
      <c r="J15" s="21" t="s">
        <v>27</v>
      </c>
      <c r="K15" s="22" t="s">
        <v>32</v>
      </c>
      <c r="S15" s="31">
        <v>11</v>
      </c>
      <c r="T15" s="31">
        <v>607</v>
      </c>
      <c r="AA15" s="21" t="s">
        <v>27</v>
      </c>
      <c r="AB15" s="22" t="s">
        <v>32</v>
      </c>
    </row>
    <row r="16" spans="2:28" ht="15" thickBot="1" x14ac:dyDescent="0.4">
      <c r="B16" s="31">
        <v>12</v>
      </c>
      <c r="C16" s="32">
        <v>545.08000000000004</v>
      </c>
      <c r="J16" s="21" t="s">
        <v>15</v>
      </c>
      <c r="K16" s="23">
        <f>COUNTA(F21:F54)</f>
        <v>34</v>
      </c>
      <c r="S16" s="31">
        <v>12</v>
      </c>
      <c r="T16" s="31">
        <v>581</v>
      </c>
      <c r="AA16" s="21" t="s">
        <v>15</v>
      </c>
      <c r="AB16" s="23">
        <f>COUNTA(W21:W280)</f>
        <v>260</v>
      </c>
    </row>
    <row r="17" spans="2:28" x14ac:dyDescent="0.35">
      <c r="B17" s="31">
        <v>13</v>
      </c>
      <c r="C17" s="32">
        <v>588.62</v>
      </c>
      <c r="H17" t="s">
        <v>31</v>
      </c>
      <c r="S17" s="31">
        <v>13</v>
      </c>
      <c r="T17" s="31">
        <v>535</v>
      </c>
    </row>
    <row r="18" spans="2:28" x14ac:dyDescent="0.35">
      <c r="B18" s="31">
        <v>14</v>
      </c>
      <c r="C18" s="32">
        <v>515.16999999999996</v>
      </c>
      <c r="G18" s="1" t="s">
        <v>16</v>
      </c>
      <c r="H18" s="24">
        <f>SUM(H21:H54)</f>
        <v>5.4569682106375694E-12</v>
      </c>
      <c r="I18" s="24">
        <f>SUM(I21:I54)</f>
        <v>127199.13049411765</v>
      </c>
      <c r="J18" s="24">
        <f t="shared" ref="J18:K18" si="0">SUM(J21:J54)</f>
        <v>-1532260.0887303131</v>
      </c>
      <c r="K18" s="24">
        <f t="shared" si="0"/>
        <v>1047328360.0233128</v>
      </c>
      <c r="S18" s="31">
        <v>14</v>
      </c>
      <c r="T18" s="31">
        <v>677</v>
      </c>
      <c r="X18" s="1" t="s">
        <v>16</v>
      </c>
      <c r="Y18" s="24">
        <f>SUM(Y21:Y280)</f>
        <v>3.637978807091713E-12</v>
      </c>
      <c r="Z18" s="24">
        <f>SUM(Z21:Z280)</f>
        <v>1780112.0153846161</v>
      </c>
      <c r="AA18" s="24">
        <f t="shared" ref="AA18:AB18" si="1">SUM(AA21:AA280)</f>
        <v>-9209309.8750295192</v>
      </c>
      <c r="AB18" s="24">
        <f t="shared" si="1"/>
        <v>36451396357.684464</v>
      </c>
    </row>
    <row r="19" spans="2:28" x14ac:dyDescent="0.35">
      <c r="B19" s="31">
        <v>15</v>
      </c>
      <c r="C19" s="32">
        <v>502.11</v>
      </c>
      <c r="S19" s="31">
        <v>15</v>
      </c>
      <c r="T19" s="31">
        <v>569</v>
      </c>
    </row>
    <row r="20" spans="2:28" ht="18.5" x14ac:dyDescent="0.35">
      <c r="B20" s="31">
        <v>16</v>
      </c>
      <c r="C20" s="32">
        <v>412.8</v>
      </c>
      <c r="F20" s="25" t="s">
        <v>17</v>
      </c>
      <c r="G20" s="25" t="s">
        <v>18</v>
      </c>
      <c r="H20" s="25" t="s">
        <v>19</v>
      </c>
      <c r="I20" s="25" t="s">
        <v>28</v>
      </c>
      <c r="J20" s="25" t="s">
        <v>29</v>
      </c>
      <c r="K20" s="25" t="s">
        <v>30</v>
      </c>
      <c r="S20" s="31">
        <v>16</v>
      </c>
      <c r="T20" s="31">
        <v>725</v>
      </c>
      <c r="W20" s="25" t="s">
        <v>17</v>
      </c>
      <c r="X20" s="25" t="s">
        <v>18</v>
      </c>
      <c r="Y20" s="25" t="s">
        <v>19</v>
      </c>
      <c r="Z20" s="25" t="s">
        <v>28</v>
      </c>
      <c r="AA20" s="25" t="s">
        <v>29</v>
      </c>
      <c r="AB20" s="25" t="s">
        <v>30</v>
      </c>
    </row>
    <row r="21" spans="2:28" x14ac:dyDescent="0.35">
      <c r="B21" s="31">
        <v>17</v>
      </c>
      <c r="C21" s="32">
        <v>397.98</v>
      </c>
      <c r="F21" s="31">
        <v>1</v>
      </c>
      <c r="G21" s="32">
        <v>484.14</v>
      </c>
      <c r="H21" s="34">
        <f>G21-$H$6</f>
        <v>-27.348235294117501</v>
      </c>
      <c r="I21" s="34">
        <f>H21^2</f>
        <v>747.92597370241413</v>
      </c>
      <c r="J21" s="34">
        <f>H21^3</f>
        <v>-20454.455511395561</v>
      </c>
      <c r="K21" s="34">
        <f>H21^4</f>
        <v>559393.2621387043</v>
      </c>
      <c r="S21" s="31">
        <v>17</v>
      </c>
      <c r="T21" s="31">
        <v>629</v>
      </c>
      <c r="W21" s="31">
        <v>1</v>
      </c>
      <c r="X21" s="31">
        <v>625</v>
      </c>
      <c r="Y21" s="35">
        <f>X21-$Y$6</f>
        <v>-24.438461538461524</v>
      </c>
      <c r="Z21" s="29">
        <f>Y21^2</f>
        <v>597.23840236686317</v>
      </c>
      <c r="AA21" s="29">
        <f>Y21^3</f>
        <v>-14595.587725534793</v>
      </c>
      <c r="AB21" s="29">
        <f>Y21^4</f>
        <v>356693.70926172315</v>
      </c>
    </row>
    <row r="22" spans="2:28" x14ac:dyDescent="0.35">
      <c r="B22" s="31">
        <v>18</v>
      </c>
      <c r="C22" s="32">
        <v>482.18</v>
      </c>
      <c r="F22" s="31">
        <v>2</v>
      </c>
      <c r="G22" s="32">
        <v>392.62</v>
      </c>
      <c r="H22" s="34">
        <f t="shared" ref="H22:H54" si="2">G22-$H$6</f>
        <v>-118.86823529411748</v>
      </c>
      <c r="I22" s="34">
        <f t="shared" ref="I22:I54" si="3">H22^2</f>
        <v>14129.657361937678</v>
      </c>
      <c r="J22" s="34">
        <f t="shared" ref="J22:J54" si="4">H22^3</f>
        <v>-1679567.4359240672</v>
      </c>
      <c r="K22" s="34">
        <f t="shared" ref="K22:K54" si="5">H22^4</f>
        <v>199647217.16575962</v>
      </c>
      <c r="S22" s="31">
        <v>18</v>
      </c>
      <c r="T22" s="31">
        <v>652</v>
      </c>
      <c r="W22" s="31">
        <v>2</v>
      </c>
      <c r="X22" s="31">
        <v>622</v>
      </c>
      <c r="Y22" s="35">
        <f t="shared" ref="Y22:Y85" si="6">X22-$Y$6</f>
        <v>-27.438461538461524</v>
      </c>
      <c r="Z22" s="29">
        <f t="shared" ref="Z22:Z85" si="7">Y22^2</f>
        <v>752.86917159763232</v>
      </c>
      <c r="AA22" s="29">
        <f t="shared" ref="AA22:AA85" si="8">Y22^3</f>
        <v>-20657.571808375025</v>
      </c>
      <c r="AB22" s="29">
        <f t="shared" ref="AB22:AB85" si="9">Y22^4</f>
        <v>566811.98954210512</v>
      </c>
    </row>
    <row r="23" spans="2:28" x14ac:dyDescent="0.35">
      <c r="B23" s="31">
        <v>19</v>
      </c>
      <c r="C23" s="32">
        <v>563.74</v>
      </c>
      <c r="F23" s="31">
        <v>3</v>
      </c>
      <c r="G23" s="32">
        <v>518.33000000000004</v>
      </c>
      <c r="H23" s="34">
        <f t="shared" si="2"/>
        <v>6.8417647058825537</v>
      </c>
      <c r="I23" s="34">
        <f t="shared" si="3"/>
        <v>46.809744290660184</v>
      </c>
      <c r="J23" s="34">
        <f t="shared" si="4"/>
        <v>320.26125637922621</v>
      </c>
      <c r="K23" s="34">
        <f t="shared" si="5"/>
        <v>2191.1521605569937</v>
      </c>
      <c r="S23" s="31">
        <v>19</v>
      </c>
      <c r="T23" s="31">
        <v>663</v>
      </c>
      <c r="W23" s="31">
        <v>3</v>
      </c>
      <c r="X23" s="31">
        <v>669</v>
      </c>
      <c r="Y23" s="35">
        <f t="shared" si="6"/>
        <v>19.561538461538476</v>
      </c>
      <c r="Z23" s="29">
        <f t="shared" si="7"/>
        <v>382.65378698224907</v>
      </c>
      <c r="AA23" s="29">
        <f t="shared" si="8"/>
        <v>7485.2967715066161</v>
      </c>
      <c r="AB23" s="29">
        <f t="shared" si="9"/>
        <v>146423.92069185645</v>
      </c>
    </row>
    <row r="24" spans="2:28" x14ac:dyDescent="0.35">
      <c r="B24" s="31">
        <v>20</v>
      </c>
      <c r="C24" s="32">
        <v>544.29</v>
      </c>
      <c r="F24" s="31">
        <v>4</v>
      </c>
      <c r="G24" s="32">
        <v>542.11</v>
      </c>
      <c r="H24" s="34">
        <f t="shared" si="2"/>
        <v>30.621764705882526</v>
      </c>
      <c r="I24" s="34">
        <f t="shared" si="3"/>
        <v>937.69247370243272</v>
      </c>
      <c r="J24" s="34">
        <f t="shared" si="4"/>
        <v>28713.798296192832</v>
      </c>
      <c r="K24" s="34">
        <f t="shared" si="5"/>
        <v>879267.17523818742</v>
      </c>
      <c r="S24" s="31">
        <v>20</v>
      </c>
      <c r="T24" s="31">
        <v>683</v>
      </c>
      <c r="W24" s="31">
        <v>4</v>
      </c>
      <c r="X24" s="31">
        <v>594</v>
      </c>
      <c r="Y24" s="35">
        <f t="shared" si="6"/>
        <v>-55.438461538461524</v>
      </c>
      <c r="Z24" s="29">
        <f t="shared" si="7"/>
        <v>3073.4230177514778</v>
      </c>
      <c r="AA24" s="29">
        <f t="shared" si="8"/>
        <v>-170385.84376103766</v>
      </c>
      <c r="AB24" s="29">
        <f t="shared" si="9"/>
        <v>9445929.0460446011</v>
      </c>
    </row>
    <row r="25" spans="2:28" x14ac:dyDescent="0.35">
      <c r="B25" s="31">
        <v>21</v>
      </c>
      <c r="C25" s="32">
        <v>528.22</v>
      </c>
      <c r="F25" s="31">
        <v>5</v>
      </c>
      <c r="G25" s="32">
        <v>555.27</v>
      </c>
      <c r="H25" s="34">
        <f t="shared" si="2"/>
        <v>43.781764705882495</v>
      </c>
      <c r="I25" s="34">
        <f t="shared" si="3"/>
        <v>1916.842920761258</v>
      </c>
      <c r="J25" s="34">
        <f t="shared" si="4"/>
        <v>83922.765734905959</v>
      </c>
      <c r="K25" s="34">
        <f t="shared" si="5"/>
        <v>3674286.7828725507</v>
      </c>
      <c r="S25" s="31">
        <v>21</v>
      </c>
      <c r="T25" s="31">
        <v>615</v>
      </c>
      <c r="W25" s="31">
        <v>5</v>
      </c>
      <c r="X25" s="31">
        <v>652</v>
      </c>
      <c r="Y25" s="35">
        <f t="shared" si="6"/>
        <v>2.5615384615384755</v>
      </c>
      <c r="Z25" s="29">
        <f t="shared" si="7"/>
        <v>6.5614792899409</v>
      </c>
      <c r="AA25" s="29">
        <f t="shared" si="8"/>
        <v>16.807481565771781</v>
      </c>
      <c r="AB25" s="29">
        <f t="shared" si="9"/>
        <v>43.053010472323336</v>
      </c>
    </row>
    <row r="26" spans="2:28" x14ac:dyDescent="0.35">
      <c r="B26" s="31">
        <v>22</v>
      </c>
      <c r="C26" s="32">
        <v>491.71</v>
      </c>
      <c r="F26" s="31">
        <v>6</v>
      </c>
      <c r="G26" s="32">
        <v>592.16999999999996</v>
      </c>
      <c r="H26" s="34">
        <f t="shared" si="2"/>
        <v>80.681764705882472</v>
      </c>
      <c r="I26" s="34">
        <f t="shared" si="3"/>
        <v>6509.5471560553824</v>
      </c>
      <c r="J26" s="34">
        <f t="shared" si="4"/>
        <v>525201.75198670675</v>
      </c>
      <c r="K26" s="34">
        <f t="shared" si="5"/>
        <v>42374204.176908717</v>
      </c>
      <c r="S26" s="31">
        <v>22</v>
      </c>
      <c r="T26" s="31">
        <v>797</v>
      </c>
      <c r="W26" s="31">
        <v>6</v>
      </c>
      <c r="X26" s="31">
        <v>555</v>
      </c>
      <c r="Y26" s="35">
        <f t="shared" si="6"/>
        <v>-94.438461538461524</v>
      </c>
      <c r="Z26" s="29">
        <f t="shared" si="7"/>
        <v>8918.6230177514772</v>
      </c>
      <c r="AA26" s="29">
        <f t="shared" si="8"/>
        <v>-842261.03683796048</v>
      </c>
      <c r="AB26" s="29">
        <f t="shared" si="9"/>
        <v>79541836.532766461</v>
      </c>
    </row>
    <row r="27" spans="2:28" x14ac:dyDescent="0.35">
      <c r="B27" s="31">
        <v>23</v>
      </c>
      <c r="C27" s="32">
        <v>517.26</v>
      </c>
      <c r="F27" s="31">
        <v>7</v>
      </c>
      <c r="G27" s="32">
        <v>574.36</v>
      </c>
      <c r="H27" s="34">
        <f t="shared" si="2"/>
        <v>62.871764705882526</v>
      </c>
      <c r="I27" s="34">
        <f t="shared" si="3"/>
        <v>3952.8587972318555</v>
      </c>
      <c r="J27" s="34">
        <f t="shared" si="4"/>
        <v>248523.20821513902</v>
      </c>
      <c r="K27" s="34">
        <f t="shared" si="5"/>
        <v>15625092.670853272</v>
      </c>
      <c r="S27" s="31">
        <v>23</v>
      </c>
      <c r="T27" s="31">
        <v>722</v>
      </c>
      <c r="W27" s="31">
        <v>7</v>
      </c>
      <c r="X27" s="31">
        <v>653</v>
      </c>
      <c r="Y27" s="35">
        <f t="shared" si="6"/>
        <v>3.5615384615384755</v>
      </c>
      <c r="Z27" s="29">
        <f t="shared" si="7"/>
        <v>12.684556213017851</v>
      </c>
      <c r="AA27" s="29">
        <f t="shared" si="8"/>
        <v>45.176534820209909</v>
      </c>
      <c r="AB27" s="29">
        <f t="shared" si="9"/>
        <v>160.89796632120976</v>
      </c>
    </row>
    <row r="28" spans="2:28" x14ac:dyDescent="0.35">
      <c r="B28" s="31">
        <v>24</v>
      </c>
      <c r="C28" s="32">
        <v>591.26</v>
      </c>
      <c r="F28" s="31">
        <v>8</v>
      </c>
      <c r="G28" s="32">
        <v>627.02</v>
      </c>
      <c r="H28" s="34">
        <f t="shared" si="2"/>
        <v>115.53176470588249</v>
      </c>
      <c r="I28" s="34">
        <f t="shared" si="3"/>
        <v>13347.588656055395</v>
      </c>
      <c r="J28" s="34">
        <f t="shared" si="4"/>
        <v>1542070.4720022983</v>
      </c>
      <c r="K28" s="34">
        <f t="shared" si="5"/>
        <v>178158122.93125868</v>
      </c>
      <c r="S28" s="31">
        <v>24</v>
      </c>
      <c r="T28" s="31">
        <v>525</v>
      </c>
      <c r="W28" s="31">
        <v>8</v>
      </c>
      <c r="X28" s="31">
        <v>724</v>
      </c>
      <c r="Y28" s="35">
        <f t="shared" si="6"/>
        <v>74.561538461538476</v>
      </c>
      <c r="Z28" s="29">
        <f t="shared" si="7"/>
        <v>5559.423017751481</v>
      </c>
      <c r="AA28" s="29">
        <f t="shared" si="8"/>
        <v>414519.13316203933</v>
      </c>
      <c r="AB28" s="29">
        <f t="shared" si="9"/>
        <v>30907184.290304985</v>
      </c>
    </row>
    <row r="29" spans="2:28" x14ac:dyDescent="0.35">
      <c r="B29" s="31">
        <v>25</v>
      </c>
      <c r="C29" s="32">
        <v>455.27</v>
      </c>
      <c r="F29" s="31">
        <v>9</v>
      </c>
      <c r="G29" s="32">
        <v>597.48</v>
      </c>
      <c r="H29" s="34">
        <f t="shared" si="2"/>
        <v>85.991764705882531</v>
      </c>
      <c r="I29" s="34">
        <f t="shared" si="3"/>
        <v>7394.5835972318646</v>
      </c>
      <c r="J29" s="34">
        <f t="shared" si="4"/>
        <v>635873.29279114096</v>
      </c>
      <c r="K29" s="34">
        <f t="shared" si="5"/>
        <v>54679866.576450542</v>
      </c>
      <c r="S29" s="31">
        <v>25</v>
      </c>
      <c r="T29" s="31">
        <v>783</v>
      </c>
      <c r="W29" s="31">
        <v>9</v>
      </c>
      <c r="X29" s="31">
        <v>768</v>
      </c>
      <c r="Y29" s="35">
        <f t="shared" si="6"/>
        <v>118.56153846153848</v>
      </c>
      <c r="Z29" s="29">
        <f t="shared" si="7"/>
        <v>14056.838402366868</v>
      </c>
      <c r="AA29" s="29">
        <f t="shared" si="8"/>
        <v>1666600.3868898505</v>
      </c>
      <c r="AB29" s="29">
        <f t="shared" si="9"/>
        <v>197594705.87025592</v>
      </c>
    </row>
    <row r="30" spans="2:28" x14ac:dyDescent="0.35">
      <c r="B30" s="31">
        <v>26</v>
      </c>
      <c r="C30" s="32">
        <v>476.38</v>
      </c>
      <c r="F30" s="31">
        <v>10</v>
      </c>
      <c r="G30" s="32">
        <v>571.04</v>
      </c>
      <c r="H30" s="34">
        <f t="shared" si="2"/>
        <v>59.551764705882476</v>
      </c>
      <c r="I30" s="34">
        <f t="shared" si="3"/>
        <v>3546.4126795847897</v>
      </c>
      <c r="J30" s="34">
        <f t="shared" si="4"/>
        <v>211195.13344459157</v>
      </c>
      <c r="K30" s="34">
        <f t="shared" si="5"/>
        <v>12577042.893919768</v>
      </c>
      <c r="S30" s="31">
        <v>26</v>
      </c>
      <c r="T30" s="31">
        <v>698</v>
      </c>
      <c r="W30" s="31">
        <v>10</v>
      </c>
      <c r="X30" s="31">
        <v>717</v>
      </c>
      <c r="Y30" s="35">
        <f t="shared" si="6"/>
        <v>67.561538461538476</v>
      </c>
      <c r="Z30" s="29">
        <f t="shared" si="7"/>
        <v>4564.5614792899423</v>
      </c>
      <c r="AA30" s="29">
        <f t="shared" si="8"/>
        <v>308388.79594310437</v>
      </c>
      <c r="AB30" s="29">
        <f t="shared" si="9"/>
        <v>20835221.498217586</v>
      </c>
    </row>
    <row r="31" spans="2:28" x14ac:dyDescent="0.35">
      <c r="B31" s="31">
        <v>27</v>
      </c>
      <c r="C31" s="32">
        <v>441.48</v>
      </c>
      <c r="F31" s="31">
        <v>11</v>
      </c>
      <c r="G31" s="32">
        <v>483.21</v>
      </c>
      <c r="H31" s="34">
        <f t="shared" si="2"/>
        <v>-28.278235294117508</v>
      </c>
      <c r="I31" s="34">
        <f t="shared" si="3"/>
        <v>799.65859134947311</v>
      </c>
      <c r="J31" s="34">
        <f t="shared" si="4"/>
        <v>-22612.933801142961</v>
      </c>
      <c r="K31" s="34">
        <f t="shared" si="5"/>
        <v>639453.8627190236</v>
      </c>
      <c r="S31" s="31">
        <v>27</v>
      </c>
      <c r="T31" s="31">
        <v>828</v>
      </c>
      <c r="W31" s="31">
        <v>11</v>
      </c>
      <c r="X31" s="31">
        <v>607</v>
      </c>
      <c r="Y31" s="35">
        <f t="shared" si="6"/>
        <v>-42.438461538461524</v>
      </c>
      <c r="Z31" s="29">
        <f t="shared" si="7"/>
        <v>1801.0230177514782</v>
      </c>
      <c r="AA31" s="29">
        <f t="shared" si="8"/>
        <v>-76432.646068730013</v>
      </c>
      <c r="AB31" s="29">
        <f t="shared" si="9"/>
        <v>3243683.9104706412</v>
      </c>
    </row>
    <row r="32" spans="2:28" x14ac:dyDescent="0.35">
      <c r="B32" s="31">
        <v>28</v>
      </c>
      <c r="C32" s="32">
        <v>416.74</v>
      </c>
      <c r="F32" s="31">
        <v>12</v>
      </c>
      <c r="G32" s="32">
        <v>545.08000000000004</v>
      </c>
      <c r="H32" s="34">
        <f t="shared" si="2"/>
        <v>33.591764705882554</v>
      </c>
      <c r="I32" s="34">
        <f t="shared" si="3"/>
        <v>1128.4066560553767</v>
      </c>
      <c r="J32" s="34">
        <f t="shared" si="4"/>
        <v>37905.17088276396</v>
      </c>
      <c r="K32" s="34">
        <f t="shared" si="5"/>
        <v>1273301.5814300773</v>
      </c>
      <c r="S32" s="31">
        <v>28</v>
      </c>
      <c r="T32" s="31">
        <v>693</v>
      </c>
      <c r="W32" s="31">
        <v>12</v>
      </c>
      <c r="X32" s="31">
        <v>581</v>
      </c>
      <c r="Y32" s="35">
        <f t="shared" si="6"/>
        <v>-68.438461538461524</v>
      </c>
      <c r="Z32" s="29">
        <f t="shared" si="7"/>
        <v>4683.823017751477</v>
      </c>
      <c r="AA32" s="29">
        <f t="shared" si="8"/>
        <v>-320553.64145334525</v>
      </c>
      <c r="AB32" s="29">
        <f t="shared" si="9"/>
        <v>21938198.061618552</v>
      </c>
    </row>
    <row r="33" spans="2:28" x14ac:dyDescent="0.35">
      <c r="B33" s="31">
        <v>29</v>
      </c>
      <c r="C33" s="32">
        <v>519.85</v>
      </c>
      <c r="F33" s="31">
        <v>13</v>
      </c>
      <c r="G33" s="32">
        <v>588.62</v>
      </c>
      <c r="H33" s="34">
        <f t="shared" si="2"/>
        <v>77.131764705882517</v>
      </c>
      <c r="I33" s="34">
        <f t="shared" si="3"/>
        <v>5949.309126643624</v>
      </c>
      <c r="J33" s="34">
        <f t="shared" si="4"/>
        <v>458880.7117188354</v>
      </c>
      <c r="K33" s="34">
        <f t="shared" si="5"/>
        <v>35394279.084365122</v>
      </c>
      <c r="S33" s="31">
        <v>29</v>
      </c>
      <c r="T33" s="31">
        <v>672</v>
      </c>
      <c r="W33" s="31">
        <v>13</v>
      </c>
      <c r="X33" s="31">
        <v>535</v>
      </c>
      <c r="Y33" s="35">
        <f t="shared" si="6"/>
        <v>-114.43846153846152</v>
      </c>
      <c r="Z33" s="29">
        <f t="shared" si="7"/>
        <v>13096.161479289938</v>
      </c>
      <c r="AA33" s="29">
        <f t="shared" si="8"/>
        <v>-1498704.5717492029</v>
      </c>
      <c r="AB33" s="29">
        <f t="shared" si="9"/>
        <v>171509445.49163762</v>
      </c>
    </row>
    <row r="34" spans="2:28" x14ac:dyDescent="0.35">
      <c r="B34" s="31">
        <v>30</v>
      </c>
      <c r="C34" s="32">
        <v>488.72</v>
      </c>
      <c r="F34" s="31">
        <v>14</v>
      </c>
      <c r="G34" s="32">
        <v>515.16999999999996</v>
      </c>
      <c r="H34" s="34">
        <f t="shared" si="2"/>
        <v>3.6817647058824718</v>
      </c>
      <c r="I34" s="34">
        <f t="shared" si="3"/>
        <v>13.555391349481845</v>
      </c>
      <c r="J34" s="34">
        <f t="shared" si="4"/>
        <v>49.907761444946829</v>
      </c>
      <c r="K34" s="34">
        <f t="shared" si="5"/>
        <v>183.74863463760721</v>
      </c>
      <c r="S34" s="31">
        <v>30</v>
      </c>
      <c r="T34" s="31">
        <v>821</v>
      </c>
      <c r="W34" s="31">
        <v>14</v>
      </c>
      <c r="X34" s="31">
        <v>677</v>
      </c>
      <c r="Y34" s="35">
        <f t="shared" si="6"/>
        <v>27.561538461538476</v>
      </c>
      <c r="Z34" s="29">
        <f t="shared" si="7"/>
        <v>759.63840236686463</v>
      </c>
      <c r="AA34" s="29">
        <f t="shared" si="8"/>
        <v>20936.803043695978</v>
      </c>
      <c r="AB34" s="29">
        <f t="shared" si="9"/>
        <v>577050.50235048251</v>
      </c>
    </row>
    <row r="35" spans="2:28" x14ac:dyDescent="0.35">
      <c r="B35" s="31">
        <v>31</v>
      </c>
      <c r="C35" s="32">
        <v>578</v>
      </c>
      <c r="F35" s="31">
        <v>15</v>
      </c>
      <c r="G35" s="32">
        <v>502.11</v>
      </c>
      <c r="H35" s="34">
        <f t="shared" si="2"/>
        <v>-9.3782352941174736</v>
      </c>
      <c r="I35" s="34">
        <f t="shared" si="3"/>
        <v>87.951297231830651</v>
      </c>
      <c r="J35" s="34">
        <f t="shared" si="4"/>
        <v>-824.82795986297072</v>
      </c>
      <c r="K35" s="34">
        <f t="shared" si="5"/>
        <v>7735.4306847618218</v>
      </c>
      <c r="S35" s="31">
        <v>31</v>
      </c>
      <c r="T35" s="31">
        <v>727</v>
      </c>
      <c r="W35" s="31">
        <v>15</v>
      </c>
      <c r="X35" s="31">
        <v>569</v>
      </c>
      <c r="Y35" s="35">
        <f t="shared" si="6"/>
        <v>-80.438461538461524</v>
      </c>
      <c r="Z35" s="29">
        <f t="shared" si="7"/>
        <v>6470.3460946745536</v>
      </c>
      <c r="AA35" s="29">
        <f t="shared" si="8"/>
        <v>-520464.68547701382</v>
      </c>
      <c r="AB35" s="29">
        <f t="shared" si="9"/>
        <v>41865378.584870249</v>
      </c>
    </row>
    <row r="36" spans="2:28" x14ac:dyDescent="0.35">
      <c r="B36" s="31">
        <v>32</v>
      </c>
      <c r="C36" s="32">
        <v>470.61</v>
      </c>
      <c r="F36" s="31">
        <v>16</v>
      </c>
      <c r="G36" s="32">
        <v>412.8</v>
      </c>
      <c r="H36" s="34">
        <f t="shared" si="2"/>
        <v>-98.688235294117476</v>
      </c>
      <c r="I36" s="34">
        <f t="shared" si="3"/>
        <v>9739.367785467095</v>
      </c>
      <c r="J36" s="34">
        <f t="shared" si="4"/>
        <v>-961161.01962812454</v>
      </c>
      <c r="K36" s="34">
        <f t="shared" si="5"/>
        <v>94855284.860594228</v>
      </c>
      <c r="S36" s="31">
        <v>32</v>
      </c>
      <c r="T36" s="31">
        <v>725</v>
      </c>
      <c r="W36" s="31">
        <v>16</v>
      </c>
      <c r="X36" s="31">
        <v>725</v>
      </c>
      <c r="Y36" s="35">
        <f t="shared" si="6"/>
        <v>75.561538461538476</v>
      </c>
      <c r="Z36" s="29">
        <f t="shared" si="7"/>
        <v>5709.5460946745579</v>
      </c>
      <c r="AA36" s="29">
        <f t="shared" si="8"/>
        <v>431422.0868306784</v>
      </c>
      <c r="AB36" s="29">
        <f t="shared" si="9"/>
        <v>32598916.607213497</v>
      </c>
    </row>
    <row r="37" spans="2:28" x14ac:dyDescent="0.35">
      <c r="B37" s="31">
        <v>33</v>
      </c>
      <c r="C37" s="32">
        <v>498.86</v>
      </c>
      <c r="F37" s="31">
        <v>17</v>
      </c>
      <c r="G37" s="32">
        <v>397.98</v>
      </c>
      <c r="H37" s="34">
        <f t="shared" si="2"/>
        <v>-113.50823529411747</v>
      </c>
      <c r="I37" s="34">
        <f t="shared" si="3"/>
        <v>12884.119479584735</v>
      </c>
      <c r="J37" s="34">
        <f t="shared" si="4"/>
        <v>-1462453.6654462265</v>
      </c>
      <c r="K37" s="34">
        <f t="shared" si="5"/>
        <v>166000534.76421481</v>
      </c>
      <c r="S37" s="31">
        <v>33</v>
      </c>
      <c r="T37" s="31">
        <v>555</v>
      </c>
      <c r="W37" s="31">
        <v>17</v>
      </c>
      <c r="X37" s="31">
        <v>629</v>
      </c>
      <c r="Y37" s="35">
        <f t="shared" si="6"/>
        <v>-20.438461538461524</v>
      </c>
      <c r="Z37" s="29">
        <f t="shared" si="7"/>
        <v>417.73071005917103</v>
      </c>
      <c r="AA37" s="29">
        <f t="shared" si="8"/>
        <v>-8537.7730509785906</v>
      </c>
      <c r="AB37" s="29">
        <f t="shared" si="9"/>
        <v>174498.9461265392</v>
      </c>
    </row>
    <row r="38" spans="2:28" x14ac:dyDescent="0.35">
      <c r="B38" s="31">
        <v>34</v>
      </c>
      <c r="C38" s="32">
        <v>426.52</v>
      </c>
      <c r="F38" s="31">
        <v>18</v>
      </c>
      <c r="G38" s="32">
        <v>482.18</v>
      </c>
      <c r="H38" s="34">
        <f t="shared" si="2"/>
        <v>-29.30823529411748</v>
      </c>
      <c r="I38" s="34">
        <f t="shared" si="3"/>
        <v>858.97265605535358</v>
      </c>
      <c r="J38" s="34">
        <f t="shared" si="4"/>
        <v>-25174.972714883348</v>
      </c>
      <c r="K38" s="34">
        <f t="shared" si="5"/>
        <v>737834.02385078871</v>
      </c>
      <c r="S38" s="31">
        <v>34</v>
      </c>
      <c r="T38" s="31">
        <v>604</v>
      </c>
      <c r="W38" s="31">
        <v>18</v>
      </c>
      <c r="X38" s="31">
        <v>652</v>
      </c>
      <c r="Y38" s="35">
        <f t="shared" si="6"/>
        <v>2.5615384615384755</v>
      </c>
      <c r="Z38" s="29">
        <f t="shared" si="7"/>
        <v>6.5614792899409</v>
      </c>
      <c r="AA38" s="29">
        <f t="shared" si="8"/>
        <v>16.807481565771781</v>
      </c>
      <c r="AB38" s="29">
        <f t="shared" si="9"/>
        <v>43.053010472323336</v>
      </c>
    </row>
    <row r="39" spans="2:28" x14ac:dyDescent="0.35">
      <c r="F39" s="31">
        <v>19</v>
      </c>
      <c r="G39" s="32">
        <v>563.74</v>
      </c>
      <c r="H39" s="34">
        <f t="shared" si="2"/>
        <v>52.251764705882522</v>
      </c>
      <c r="I39" s="34">
        <f t="shared" si="3"/>
        <v>2730.2469148789105</v>
      </c>
      <c r="J39" s="34">
        <f t="shared" si="4"/>
        <v>142660.2193852145</v>
      </c>
      <c r="K39" s="34">
        <f t="shared" si="5"/>
        <v>7454248.2162058083</v>
      </c>
      <c r="S39" s="31">
        <v>35</v>
      </c>
      <c r="T39" s="31">
        <v>647</v>
      </c>
      <c r="W39" s="31">
        <v>19</v>
      </c>
      <c r="X39" s="31">
        <v>663</v>
      </c>
      <c r="Y39" s="35">
        <f t="shared" si="6"/>
        <v>13.561538461538476</v>
      </c>
      <c r="Z39" s="29">
        <f t="shared" si="7"/>
        <v>183.91532544378737</v>
      </c>
      <c r="AA39" s="29">
        <f t="shared" si="8"/>
        <v>2494.174759672288</v>
      </c>
      <c r="AB39" s="29">
        <f t="shared" si="9"/>
        <v>33824.846933094224</v>
      </c>
    </row>
    <row r="40" spans="2:28" x14ac:dyDescent="0.35">
      <c r="F40" s="31">
        <v>20</v>
      </c>
      <c r="G40" s="32">
        <v>544.29</v>
      </c>
      <c r="H40" s="34">
        <f t="shared" si="2"/>
        <v>32.801764705882476</v>
      </c>
      <c r="I40" s="34">
        <f t="shared" si="3"/>
        <v>1075.9557678200772</v>
      </c>
      <c r="J40" s="34">
        <f t="shared" si="4"/>
        <v>35293.247929971287</v>
      </c>
      <c r="K40" s="34">
        <f t="shared" si="5"/>
        <v>1157680.814305292</v>
      </c>
      <c r="S40" s="31">
        <v>36</v>
      </c>
      <c r="T40" s="31">
        <v>637</v>
      </c>
      <c r="W40" s="31">
        <v>20</v>
      </c>
      <c r="X40" s="31">
        <v>683</v>
      </c>
      <c r="Y40" s="35">
        <f t="shared" si="6"/>
        <v>33.561538461538476</v>
      </c>
      <c r="Z40" s="29">
        <f t="shared" si="7"/>
        <v>1126.3768639053264</v>
      </c>
      <c r="AA40" s="29">
        <f t="shared" si="8"/>
        <v>37802.9404401457</v>
      </c>
      <c r="AB40" s="29">
        <f t="shared" si="9"/>
        <v>1268724.8395411982</v>
      </c>
    </row>
    <row r="41" spans="2:28" x14ac:dyDescent="0.35">
      <c r="F41" s="31">
        <v>21</v>
      </c>
      <c r="G41" s="32">
        <v>528.22</v>
      </c>
      <c r="H41" s="34">
        <f t="shared" si="2"/>
        <v>16.73176470588254</v>
      </c>
      <c r="I41" s="34">
        <f t="shared" si="3"/>
        <v>279.95195017301666</v>
      </c>
      <c r="J41" s="34">
        <f t="shared" si="4"/>
        <v>4684.0901592478676</v>
      </c>
      <c r="K41" s="34">
        <f t="shared" si="5"/>
        <v>78373.094405675205</v>
      </c>
      <c r="S41" s="31">
        <v>37</v>
      </c>
      <c r="T41" s="31">
        <v>661</v>
      </c>
      <c r="W41" s="31">
        <v>21</v>
      </c>
      <c r="X41" s="31">
        <v>615</v>
      </c>
      <c r="Y41" s="35">
        <f t="shared" si="6"/>
        <v>-34.438461538461524</v>
      </c>
      <c r="Z41" s="29">
        <f t="shared" si="7"/>
        <v>1186.0076331360938</v>
      </c>
      <c r="AA41" s="29">
        <f t="shared" si="8"/>
        <v>-40844.278258079154</v>
      </c>
      <c r="AB41" s="29">
        <f t="shared" si="9"/>
        <v>1406614.1058570792</v>
      </c>
    </row>
    <row r="42" spans="2:28" x14ac:dyDescent="0.35">
      <c r="F42" s="31">
        <v>22</v>
      </c>
      <c r="G42" s="32">
        <v>491.71</v>
      </c>
      <c r="H42" s="34">
        <f t="shared" si="2"/>
        <v>-19.778235294117508</v>
      </c>
      <c r="I42" s="34">
        <f t="shared" si="3"/>
        <v>391.17859134947548</v>
      </c>
      <c r="J42" s="34">
        <f t="shared" si="4"/>
        <v>-7736.822221731366</v>
      </c>
      <c r="K42" s="34">
        <f t="shared" si="5"/>
        <v>153020.69033015994</v>
      </c>
      <c r="S42" s="31">
        <v>38</v>
      </c>
      <c r="T42" s="31">
        <v>681</v>
      </c>
      <c r="W42" s="31">
        <v>22</v>
      </c>
      <c r="X42" s="31">
        <v>797</v>
      </c>
      <c r="Y42" s="35">
        <f t="shared" si="6"/>
        <v>147.56153846153848</v>
      </c>
      <c r="Z42" s="29">
        <f t="shared" si="7"/>
        <v>21774.407633136099</v>
      </c>
      <c r="AA42" s="29">
        <f t="shared" si="8"/>
        <v>3213065.0894342293</v>
      </c>
      <c r="AB42" s="29">
        <f t="shared" si="9"/>
        <v>474124827.77397561</v>
      </c>
    </row>
    <row r="43" spans="2:28" x14ac:dyDescent="0.35">
      <c r="F43" s="31">
        <v>23</v>
      </c>
      <c r="G43" s="32">
        <v>517.26</v>
      </c>
      <c r="H43" s="34">
        <f t="shared" si="2"/>
        <v>5.7717647058825037</v>
      </c>
      <c r="I43" s="34">
        <f t="shared" si="3"/>
        <v>33.313267820070941</v>
      </c>
      <c r="J43" s="34">
        <f t="shared" si="4"/>
        <v>192.27634344149683</v>
      </c>
      <c r="K43" s="34">
        <f t="shared" si="5"/>
        <v>1109.773812851774</v>
      </c>
      <c r="S43" s="31">
        <v>39</v>
      </c>
      <c r="T43" s="31">
        <v>721</v>
      </c>
      <c r="W43" s="31">
        <v>23</v>
      </c>
      <c r="X43" s="31">
        <v>722</v>
      </c>
      <c r="Y43" s="35">
        <f t="shared" si="6"/>
        <v>72.561538461538476</v>
      </c>
      <c r="Z43" s="29">
        <f t="shared" si="7"/>
        <v>5265.1768639053271</v>
      </c>
      <c r="AA43" s="29">
        <f t="shared" si="8"/>
        <v>382049.33351706894</v>
      </c>
      <c r="AB43" s="29">
        <f t="shared" si="9"/>
        <v>27722087.408203933</v>
      </c>
    </row>
    <row r="44" spans="2:28" x14ac:dyDescent="0.35">
      <c r="F44" s="31">
        <v>24</v>
      </c>
      <c r="G44" s="32">
        <v>591.26</v>
      </c>
      <c r="H44" s="34">
        <f t="shared" si="2"/>
        <v>79.771764705882504</v>
      </c>
      <c r="I44" s="34">
        <f t="shared" si="3"/>
        <v>6363.5344442906817</v>
      </c>
      <c r="J44" s="34">
        <f t="shared" si="4"/>
        <v>507630.37238773506</v>
      </c>
      <c r="K44" s="34">
        <f t="shared" si="5"/>
        <v>40494570.623673916</v>
      </c>
      <c r="S44" s="31">
        <v>40</v>
      </c>
      <c r="T44" s="31">
        <v>688</v>
      </c>
      <c r="W44" s="31">
        <v>24</v>
      </c>
      <c r="X44" s="31">
        <v>525</v>
      </c>
      <c r="Y44" s="35">
        <f t="shared" si="6"/>
        <v>-124.43846153846152</v>
      </c>
      <c r="Z44" s="29">
        <f t="shared" si="7"/>
        <v>15484.930710059169</v>
      </c>
      <c r="AA44" s="29">
        <f t="shared" si="8"/>
        <v>-1926920.9545894396</v>
      </c>
      <c r="AB44" s="29">
        <f t="shared" si="9"/>
        <v>239783079.09533355</v>
      </c>
    </row>
    <row r="45" spans="2:28" x14ac:dyDescent="0.35">
      <c r="F45" s="31">
        <v>25</v>
      </c>
      <c r="G45" s="32">
        <v>455.27</v>
      </c>
      <c r="H45" s="34">
        <f t="shared" si="2"/>
        <v>-56.218235294117505</v>
      </c>
      <c r="I45" s="34">
        <f t="shared" si="3"/>
        <v>3160.4899795847591</v>
      </c>
      <c r="J45" s="34">
        <f t="shared" si="4"/>
        <v>-177677.16931699662</v>
      </c>
      <c r="K45" s="34">
        <f t="shared" si="5"/>
        <v>9988696.9110556711</v>
      </c>
      <c r="S45" s="31">
        <v>41</v>
      </c>
      <c r="T45" s="31">
        <v>572</v>
      </c>
      <c r="W45" s="31">
        <v>25</v>
      </c>
      <c r="X45" s="31">
        <v>783</v>
      </c>
      <c r="Y45" s="35">
        <f t="shared" si="6"/>
        <v>133.56153846153848</v>
      </c>
      <c r="Z45" s="29">
        <f t="shared" si="7"/>
        <v>17838.684556213022</v>
      </c>
      <c r="AA45" s="29">
        <f t="shared" si="8"/>
        <v>2382562.1534578982</v>
      </c>
      <c r="AB45" s="29">
        <f t="shared" si="9"/>
        <v>318218666.696073</v>
      </c>
    </row>
    <row r="46" spans="2:28" x14ac:dyDescent="0.35">
      <c r="F46" s="31">
        <v>26</v>
      </c>
      <c r="G46" s="32">
        <v>476.38</v>
      </c>
      <c r="H46" s="34">
        <f t="shared" si="2"/>
        <v>-35.108235294117492</v>
      </c>
      <c r="I46" s="34">
        <f t="shared" si="3"/>
        <v>1232.5881854671172</v>
      </c>
      <c r="J46" s="34">
        <f t="shared" si="4"/>
        <v>-43273.996036128883</v>
      </c>
      <c r="K46" s="34">
        <f t="shared" si="5"/>
        <v>1519273.6349531205</v>
      </c>
      <c r="S46" s="31">
        <v>42</v>
      </c>
      <c r="T46" s="31">
        <v>559</v>
      </c>
      <c r="W46" s="31">
        <v>26</v>
      </c>
      <c r="X46" s="31">
        <v>698</v>
      </c>
      <c r="Y46" s="35">
        <f t="shared" si="6"/>
        <v>48.561538461538476</v>
      </c>
      <c r="Z46" s="29">
        <f t="shared" si="7"/>
        <v>2358.2230177514807</v>
      </c>
      <c r="AA46" s="29">
        <f t="shared" si="8"/>
        <v>114518.93777742387</v>
      </c>
      <c r="AB46" s="29">
        <f t="shared" si="9"/>
        <v>5561215.8014529003</v>
      </c>
    </row>
    <row r="47" spans="2:28" x14ac:dyDescent="0.35">
      <c r="F47" s="31">
        <v>27</v>
      </c>
      <c r="G47" s="32">
        <v>441.48</v>
      </c>
      <c r="H47" s="34">
        <f t="shared" si="2"/>
        <v>-70.008235294117469</v>
      </c>
      <c r="I47" s="34">
        <f t="shared" si="3"/>
        <v>4901.1530089965145</v>
      </c>
      <c r="J47" s="34">
        <f t="shared" si="4"/>
        <v>-343121.07306629984</v>
      </c>
      <c r="K47" s="34">
        <f t="shared" si="5"/>
        <v>24021300.817595586</v>
      </c>
      <c r="S47" s="31">
        <v>43</v>
      </c>
      <c r="T47" s="31">
        <v>671</v>
      </c>
      <c r="W47" s="31">
        <v>27</v>
      </c>
      <c r="X47" s="31">
        <v>828</v>
      </c>
      <c r="Y47" s="35">
        <f t="shared" si="6"/>
        <v>178.56153846153848</v>
      </c>
      <c r="Z47" s="29">
        <f t="shared" si="7"/>
        <v>31884.223017751483</v>
      </c>
      <c r="AA47" s="29">
        <f t="shared" si="8"/>
        <v>5693295.9147005016</v>
      </c>
      <c r="AB47" s="29">
        <f t="shared" si="9"/>
        <v>1016603677.4457135</v>
      </c>
    </row>
    <row r="48" spans="2:28" x14ac:dyDescent="0.35">
      <c r="F48" s="31">
        <v>28</v>
      </c>
      <c r="G48" s="32">
        <v>416.74</v>
      </c>
      <c r="H48" s="34">
        <f t="shared" si="2"/>
        <v>-94.748235294117478</v>
      </c>
      <c r="I48" s="34">
        <f t="shared" si="3"/>
        <v>8977.2280913494487</v>
      </c>
      <c r="J48" s="34">
        <f t="shared" si="4"/>
        <v>-850576.51948813873</v>
      </c>
      <c r="K48" s="34">
        <f t="shared" si="5"/>
        <v>80590624.204113662</v>
      </c>
      <c r="S48" s="31">
        <v>44</v>
      </c>
      <c r="T48" s="31">
        <v>660</v>
      </c>
      <c r="W48" s="31">
        <v>28</v>
      </c>
      <c r="X48" s="31">
        <v>693</v>
      </c>
      <c r="Y48" s="35">
        <f t="shared" si="6"/>
        <v>43.561538461538476</v>
      </c>
      <c r="Z48" s="29">
        <f t="shared" si="7"/>
        <v>1897.607633136096</v>
      </c>
      <c r="AA48" s="29">
        <f t="shared" si="8"/>
        <v>82662.707895767031</v>
      </c>
      <c r="AB48" s="29">
        <f t="shared" si="9"/>
        <v>3600914.7293363763</v>
      </c>
    </row>
    <row r="49" spans="6:28" x14ac:dyDescent="0.35">
      <c r="F49" s="31">
        <v>29</v>
      </c>
      <c r="G49" s="32">
        <v>519.85</v>
      </c>
      <c r="H49" s="34">
        <f t="shared" si="2"/>
        <v>8.3617647058825355</v>
      </c>
      <c r="I49" s="34">
        <f t="shared" si="3"/>
        <v>69.919108996542846</v>
      </c>
      <c r="J49" s="34">
        <f t="shared" si="4"/>
        <v>584.64713787404605</v>
      </c>
      <c r="K49" s="34">
        <f t="shared" si="5"/>
        <v>4888.6818028704383</v>
      </c>
      <c r="S49" s="31">
        <v>45</v>
      </c>
      <c r="T49" s="31">
        <v>728</v>
      </c>
      <c r="W49" s="31">
        <v>29</v>
      </c>
      <c r="X49" s="31">
        <v>672</v>
      </c>
      <c r="Y49" s="35">
        <f t="shared" si="6"/>
        <v>22.561538461538476</v>
      </c>
      <c r="Z49" s="29">
        <f t="shared" si="7"/>
        <v>509.02301775147993</v>
      </c>
      <c r="AA49" s="29">
        <f t="shared" si="8"/>
        <v>11484.342392808396</v>
      </c>
      <c r="AB49" s="29">
        <f t="shared" si="9"/>
        <v>259104.43260082343</v>
      </c>
    </row>
    <row r="50" spans="6:28" x14ac:dyDescent="0.35">
      <c r="F50" s="31">
        <v>30</v>
      </c>
      <c r="G50" s="32">
        <v>488.72</v>
      </c>
      <c r="H50" s="34">
        <f t="shared" si="2"/>
        <v>-22.76823529411746</v>
      </c>
      <c r="I50" s="34">
        <f t="shared" si="3"/>
        <v>518.39253840829599</v>
      </c>
      <c r="J50" s="34">
        <f t="shared" si="4"/>
        <v>-11802.883289194906</v>
      </c>
      <c r="K50" s="34">
        <f t="shared" si="5"/>
        <v>268730.82387739664</v>
      </c>
      <c r="S50" s="31">
        <v>46</v>
      </c>
      <c r="T50" s="31">
        <v>599</v>
      </c>
      <c r="W50" s="31">
        <v>30</v>
      </c>
      <c r="X50" s="31">
        <v>821</v>
      </c>
      <c r="Y50" s="35">
        <f t="shared" si="6"/>
        <v>171.56153846153848</v>
      </c>
      <c r="Z50" s="29">
        <f t="shared" si="7"/>
        <v>29433.361479289946</v>
      </c>
      <c r="AA50" s="29">
        <f t="shared" si="8"/>
        <v>5049632.7774815671</v>
      </c>
      <c r="AB50" s="29">
        <f t="shared" si="9"/>
        <v>866322767.97054923</v>
      </c>
    </row>
    <row r="51" spans="6:28" x14ac:dyDescent="0.35">
      <c r="F51" s="31">
        <v>31</v>
      </c>
      <c r="G51" s="32">
        <v>578</v>
      </c>
      <c r="H51" s="34">
        <f t="shared" si="2"/>
        <v>66.511764705882513</v>
      </c>
      <c r="I51" s="34">
        <f t="shared" si="3"/>
        <v>4423.8148442906786</v>
      </c>
      <c r="J51" s="34">
        <f t="shared" si="4"/>
        <v>294235.7320258519</v>
      </c>
      <c r="K51" s="34">
        <f t="shared" si="5"/>
        <v>19570137.776566561</v>
      </c>
      <c r="S51" s="31">
        <v>47</v>
      </c>
      <c r="T51" s="31">
        <v>735</v>
      </c>
      <c r="W51" s="31">
        <v>31</v>
      </c>
      <c r="X51" s="31">
        <v>727</v>
      </c>
      <c r="Y51" s="35">
        <f t="shared" si="6"/>
        <v>77.561538461538476</v>
      </c>
      <c r="Z51" s="29">
        <f t="shared" si="7"/>
        <v>6015.7922485207118</v>
      </c>
      <c r="AA51" s="29">
        <f t="shared" si="8"/>
        <v>466594.1018602642</v>
      </c>
      <c r="AB51" s="29">
        <f t="shared" si="9"/>
        <v>36189756.377361879</v>
      </c>
    </row>
    <row r="52" spans="6:28" x14ac:dyDescent="0.35">
      <c r="F52" s="31">
        <v>32</v>
      </c>
      <c r="G52" s="32">
        <v>470.61</v>
      </c>
      <c r="H52" s="34">
        <f t="shared" si="2"/>
        <v>-40.878235294117474</v>
      </c>
      <c r="I52" s="34">
        <f t="shared" si="3"/>
        <v>1671.0301207612315</v>
      </c>
      <c r="J52" s="34">
        <f t="shared" si="4"/>
        <v>-68308.762460035156</v>
      </c>
      <c r="K52" s="34">
        <f t="shared" si="5"/>
        <v>2792341.6644912958</v>
      </c>
      <c r="S52" s="31">
        <v>48</v>
      </c>
      <c r="T52" s="31">
        <v>671</v>
      </c>
      <c r="W52" s="31">
        <v>32</v>
      </c>
      <c r="X52" s="31">
        <v>725</v>
      </c>
      <c r="Y52" s="35">
        <f t="shared" si="6"/>
        <v>75.561538461538476</v>
      </c>
      <c r="Z52" s="29">
        <f t="shared" si="7"/>
        <v>5709.5460946745579</v>
      </c>
      <c r="AA52" s="29">
        <f t="shared" si="8"/>
        <v>431422.0868306784</v>
      </c>
      <c r="AB52" s="29">
        <f t="shared" si="9"/>
        <v>32598916.607213497</v>
      </c>
    </row>
    <row r="53" spans="6:28" x14ac:dyDescent="0.35">
      <c r="F53" s="31">
        <v>33</v>
      </c>
      <c r="G53" s="32">
        <v>498.86</v>
      </c>
      <c r="H53" s="34">
        <f t="shared" si="2"/>
        <v>-12.628235294117474</v>
      </c>
      <c r="I53" s="34">
        <f t="shared" si="3"/>
        <v>159.47232664359424</v>
      </c>
      <c r="J53" s="34">
        <f t="shared" si="4"/>
        <v>-2013.8540637556671</v>
      </c>
      <c r="K53" s="34">
        <f t="shared" si="5"/>
        <v>25431.422965121219</v>
      </c>
      <c r="S53" s="31">
        <v>49</v>
      </c>
      <c r="T53" s="31">
        <v>644</v>
      </c>
      <c r="W53" s="31">
        <v>33</v>
      </c>
      <c r="X53" s="31">
        <v>555</v>
      </c>
      <c r="Y53" s="35">
        <f t="shared" si="6"/>
        <v>-94.438461538461524</v>
      </c>
      <c r="Z53" s="29">
        <f t="shared" si="7"/>
        <v>8918.6230177514772</v>
      </c>
      <c r="AA53" s="29">
        <f t="shared" si="8"/>
        <v>-842261.03683796048</v>
      </c>
      <c r="AB53" s="29">
        <f t="shared" si="9"/>
        <v>79541836.532766461</v>
      </c>
    </row>
    <row r="54" spans="6:28" x14ac:dyDescent="0.35">
      <c r="F54" s="31">
        <v>34</v>
      </c>
      <c r="G54" s="32">
        <v>426.52</v>
      </c>
      <c r="H54" s="34">
        <f t="shared" si="2"/>
        <v>-84.968235294117505</v>
      </c>
      <c r="I54" s="34">
        <f t="shared" si="3"/>
        <v>7219.6010089965157</v>
      </c>
      <c r="J54" s="34">
        <f t="shared" si="4"/>
        <v>-613436.75726206414</v>
      </c>
      <c r="K54" s="34">
        <f t="shared" si="5"/>
        <v>52122638.729103506</v>
      </c>
      <c r="S54" s="31">
        <v>50</v>
      </c>
      <c r="T54" s="31">
        <v>726</v>
      </c>
      <c r="W54" s="31">
        <v>34</v>
      </c>
      <c r="X54" s="31">
        <v>604</v>
      </c>
      <c r="Y54" s="35">
        <f t="shared" si="6"/>
        <v>-45.438461538461524</v>
      </c>
      <c r="Z54" s="29">
        <f t="shared" si="7"/>
        <v>2064.6537869822473</v>
      </c>
      <c r="AA54" s="29">
        <f t="shared" si="8"/>
        <v>-93814.691690031774</v>
      </c>
      <c r="AB54" s="29">
        <f t="shared" si="9"/>
        <v>4262795.2601001346</v>
      </c>
    </row>
    <row r="55" spans="6:28" x14ac:dyDescent="0.35">
      <c r="S55" s="31">
        <v>51</v>
      </c>
      <c r="T55" s="31">
        <v>522</v>
      </c>
      <c r="W55" s="31">
        <v>35</v>
      </c>
      <c r="X55" s="31">
        <v>647</v>
      </c>
      <c r="Y55" s="35">
        <f t="shared" si="6"/>
        <v>-2.4384615384615245</v>
      </c>
      <c r="Z55" s="29">
        <f t="shared" si="7"/>
        <v>5.9460946745561447</v>
      </c>
      <c r="AA55" s="29">
        <f t="shared" si="8"/>
        <v>-14.499323167956055</v>
      </c>
      <c r="AB55" s="29">
        <f t="shared" si="9"/>
        <v>35.356041878784943</v>
      </c>
    </row>
    <row r="56" spans="6:28" x14ac:dyDescent="0.35">
      <c r="S56" s="31">
        <v>52</v>
      </c>
      <c r="T56" s="31">
        <v>730</v>
      </c>
      <c r="W56" s="31">
        <v>36</v>
      </c>
      <c r="X56" s="31">
        <v>637</v>
      </c>
      <c r="Y56" s="35">
        <f t="shared" si="6"/>
        <v>-12.438461538461524</v>
      </c>
      <c r="Z56" s="29">
        <f t="shared" si="7"/>
        <v>154.71532544378664</v>
      </c>
      <c r="AA56" s="29">
        <f t="shared" si="8"/>
        <v>-1924.4206249430979</v>
      </c>
      <c r="AB56" s="29">
        <f t="shared" si="9"/>
        <v>23936.831927176812</v>
      </c>
    </row>
    <row r="57" spans="6:28" x14ac:dyDescent="0.35">
      <c r="S57" s="31">
        <v>53</v>
      </c>
      <c r="T57" s="31">
        <v>682</v>
      </c>
      <c r="W57" s="31">
        <v>37</v>
      </c>
      <c r="X57" s="31">
        <v>661</v>
      </c>
      <c r="Y57" s="35">
        <f t="shared" si="6"/>
        <v>11.561538461538476</v>
      </c>
      <c r="Z57" s="29">
        <f t="shared" si="7"/>
        <v>133.66917159763346</v>
      </c>
      <c r="AA57" s="29">
        <f t="shared" si="8"/>
        <v>1545.4212685480256</v>
      </c>
      <c r="AB57" s="29">
        <f t="shared" si="9"/>
        <v>17867.44743559758</v>
      </c>
    </row>
    <row r="58" spans="6:28" x14ac:dyDescent="0.35">
      <c r="S58" s="31">
        <v>54</v>
      </c>
      <c r="T58" s="31">
        <v>675</v>
      </c>
      <c r="W58" s="31">
        <v>38</v>
      </c>
      <c r="X58" s="31">
        <v>681</v>
      </c>
      <c r="Y58" s="35">
        <f t="shared" si="6"/>
        <v>31.561538461538476</v>
      </c>
      <c r="Z58" s="29">
        <f t="shared" si="7"/>
        <v>996.13071005917243</v>
      </c>
      <c r="AA58" s="29">
        <f t="shared" si="8"/>
        <v>31439.417718252203</v>
      </c>
      <c r="AB58" s="29">
        <f t="shared" si="9"/>
        <v>992276.39152299101</v>
      </c>
    </row>
    <row r="59" spans="6:28" x14ac:dyDescent="0.35">
      <c r="S59" s="31">
        <v>55</v>
      </c>
      <c r="T59" s="31">
        <v>654</v>
      </c>
      <c r="W59" s="31">
        <v>39</v>
      </c>
      <c r="X59" s="31">
        <v>721</v>
      </c>
      <c r="Y59" s="35">
        <f t="shared" si="6"/>
        <v>71.561538461538476</v>
      </c>
      <c r="Z59" s="29">
        <f t="shared" si="7"/>
        <v>5121.0537869822501</v>
      </c>
      <c r="AA59" s="29">
        <f t="shared" si="8"/>
        <v>366470.48754073755</v>
      </c>
      <c r="AB59" s="29">
        <f t="shared" si="9"/>
        <v>26225191.889165245</v>
      </c>
    </row>
    <row r="60" spans="6:28" x14ac:dyDescent="0.35">
      <c r="S60" s="31">
        <v>56</v>
      </c>
      <c r="T60" s="31">
        <v>601</v>
      </c>
      <c r="W60" s="31">
        <v>40</v>
      </c>
      <c r="X60" s="31">
        <v>688</v>
      </c>
      <c r="Y60" s="35">
        <f t="shared" si="6"/>
        <v>38.561538461538476</v>
      </c>
      <c r="Z60" s="29">
        <f t="shared" si="7"/>
        <v>1486.9922485207112</v>
      </c>
      <c r="AA60" s="29">
        <f t="shared" si="8"/>
        <v>57340.708783340982</v>
      </c>
      <c r="AB60" s="29">
        <f t="shared" si="9"/>
        <v>2211145.9471606803</v>
      </c>
    </row>
    <row r="61" spans="6:28" x14ac:dyDescent="0.35">
      <c r="S61" s="31">
        <v>57</v>
      </c>
      <c r="T61" s="31">
        <v>557</v>
      </c>
      <c r="W61" s="31">
        <v>41</v>
      </c>
      <c r="X61" s="31">
        <v>572</v>
      </c>
      <c r="Y61" s="35">
        <f t="shared" si="6"/>
        <v>-77.438461538461524</v>
      </c>
      <c r="Z61" s="29">
        <f t="shared" si="7"/>
        <v>5996.7153254437844</v>
      </c>
      <c r="AA61" s="29">
        <f t="shared" si="8"/>
        <v>-464376.40908648126</v>
      </c>
      <c r="AB61" s="29">
        <f t="shared" si="9"/>
        <v>35960594.694412351</v>
      </c>
    </row>
    <row r="62" spans="6:28" x14ac:dyDescent="0.35">
      <c r="S62" s="31">
        <v>58</v>
      </c>
      <c r="T62" s="31">
        <v>769</v>
      </c>
      <c r="W62" s="31">
        <v>42</v>
      </c>
      <c r="X62" s="31">
        <v>559</v>
      </c>
      <c r="Y62" s="35">
        <f t="shared" si="6"/>
        <v>-90.438461538461524</v>
      </c>
      <c r="Z62" s="29">
        <f t="shared" si="7"/>
        <v>8179.1153254437841</v>
      </c>
      <c r="AA62" s="29">
        <f t="shared" si="8"/>
        <v>-739706.60677878885</v>
      </c>
      <c r="AB62" s="29">
        <f t="shared" si="9"/>
        <v>66897927.506909378</v>
      </c>
    </row>
    <row r="63" spans="6:28" x14ac:dyDescent="0.35">
      <c r="S63" s="31">
        <v>59</v>
      </c>
      <c r="T63" s="31">
        <v>587</v>
      </c>
      <c r="W63" s="31">
        <v>43</v>
      </c>
      <c r="X63" s="31">
        <v>671</v>
      </c>
      <c r="Y63" s="35">
        <f t="shared" si="6"/>
        <v>21.561538461538476</v>
      </c>
      <c r="Z63" s="29">
        <f t="shared" si="7"/>
        <v>464.89994082840298</v>
      </c>
      <c r="AA63" s="29">
        <f t="shared" si="8"/>
        <v>10023.957954938573</v>
      </c>
      <c r="AB63" s="29">
        <f t="shared" si="9"/>
        <v>216131.95498225259</v>
      </c>
    </row>
    <row r="64" spans="6:28" x14ac:dyDescent="0.35">
      <c r="S64" s="31">
        <v>60</v>
      </c>
      <c r="T64" s="31">
        <v>569</v>
      </c>
      <c r="W64" s="31">
        <v>44</v>
      </c>
      <c r="X64" s="31">
        <v>660</v>
      </c>
      <c r="Y64" s="35">
        <f t="shared" si="6"/>
        <v>10.561538461538476</v>
      </c>
      <c r="Z64" s="29">
        <f t="shared" si="7"/>
        <v>111.54609467455651</v>
      </c>
      <c r="AA64" s="29">
        <f t="shared" si="8"/>
        <v>1178.0983691397407</v>
      </c>
      <c r="AB64" s="29">
        <f t="shared" si="9"/>
        <v>12442.531237145125</v>
      </c>
    </row>
    <row r="65" spans="19:28" x14ac:dyDescent="0.35">
      <c r="S65" s="31">
        <v>61</v>
      </c>
      <c r="T65" s="31">
        <v>677</v>
      </c>
      <c r="W65" s="31">
        <v>45</v>
      </c>
      <c r="X65" s="31">
        <v>728</v>
      </c>
      <c r="Y65" s="35">
        <f t="shared" si="6"/>
        <v>78.561538461538476</v>
      </c>
      <c r="Z65" s="29">
        <f t="shared" si="7"/>
        <v>6171.9153254437888</v>
      </c>
      <c r="AA65" s="29">
        <f t="shared" si="8"/>
        <v>484875.163221211</v>
      </c>
      <c r="AB65" s="29">
        <f t="shared" si="9"/>
        <v>38092538.784447908</v>
      </c>
    </row>
    <row r="66" spans="19:28" x14ac:dyDescent="0.35">
      <c r="S66" s="31">
        <v>62</v>
      </c>
      <c r="T66" s="31">
        <v>566</v>
      </c>
      <c r="W66" s="31">
        <v>46</v>
      </c>
      <c r="X66" s="31">
        <v>599</v>
      </c>
      <c r="Y66" s="35">
        <f t="shared" si="6"/>
        <v>-50.438461538461524</v>
      </c>
      <c r="Z66" s="29">
        <f t="shared" si="7"/>
        <v>2544.0384023668626</v>
      </c>
      <c r="AA66" s="29">
        <f t="shared" si="8"/>
        <v>-128317.3831101501</v>
      </c>
      <c r="AB66" s="29">
        <f t="shared" si="9"/>
        <v>6472131.3927173382</v>
      </c>
    </row>
    <row r="67" spans="19:28" x14ac:dyDescent="0.35">
      <c r="S67" s="31">
        <v>63</v>
      </c>
      <c r="T67" s="31">
        <v>620</v>
      </c>
      <c r="W67" s="31">
        <v>47</v>
      </c>
      <c r="X67" s="31">
        <v>735</v>
      </c>
      <c r="Y67" s="35">
        <f t="shared" si="6"/>
        <v>85.561538461538476</v>
      </c>
      <c r="Z67" s="29">
        <f t="shared" si="7"/>
        <v>7320.7768639053274</v>
      </c>
      <c r="AA67" s="29">
        <f t="shared" si="8"/>
        <v>626376.93120937666</v>
      </c>
      <c r="AB67" s="29">
        <f t="shared" si="9"/>
        <v>53593773.891091518</v>
      </c>
    </row>
    <row r="68" spans="19:28" x14ac:dyDescent="0.35">
      <c r="S68" s="31">
        <v>64</v>
      </c>
      <c r="T68" s="31">
        <v>700</v>
      </c>
      <c r="W68" s="31">
        <v>48</v>
      </c>
      <c r="X68" s="31">
        <v>671</v>
      </c>
      <c r="Y68" s="35">
        <f t="shared" si="6"/>
        <v>21.561538461538476</v>
      </c>
      <c r="Z68" s="29">
        <f t="shared" si="7"/>
        <v>464.89994082840298</v>
      </c>
      <c r="AA68" s="29">
        <f t="shared" si="8"/>
        <v>10023.957954938573</v>
      </c>
      <c r="AB68" s="29">
        <f t="shared" si="9"/>
        <v>216131.95498225259</v>
      </c>
    </row>
    <row r="69" spans="19:28" x14ac:dyDescent="0.35">
      <c r="S69" s="31">
        <v>65</v>
      </c>
      <c r="T69" s="31">
        <v>701</v>
      </c>
      <c r="W69" s="31">
        <v>49</v>
      </c>
      <c r="X69" s="31">
        <v>644</v>
      </c>
      <c r="Y69" s="35">
        <f t="shared" si="6"/>
        <v>-5.4384615384615245</v>
      </c>
      <c r="Z69" s="29">
        <f t="shared" si="7"/>
        <v>29.576863905325293</v>
      </c>
      <c r="AA69" s="29">
        <f t="shared" si="8"/>
        <v>-160.85263677742253</v>
      </c>
      <c r="AB69" s="29">
        <f t="shared" si="9"/>
        <v>874.79087847413416</v>
      </c>
    </row>
    <row r="70" spans="19:28" x14ac:dyDescent="0.35">
      <c r="S70" s="31">
        <v>66</v>
      </c>
      <c r="T70" s="31">
        <v>641</v>
      </c>
      <c r="W70" s="31">
        <v>50</v>
      </c>
      <c r="X70" s="31">
        <v>726</v>
      </c>
      <c r="Y70" s="35">
        <f t="shared" si="6"/>
        <v>76.561538461538476</v>
      </c>
      <c r="Z70" s="29">
        <f t="shared" si="7"/>
        <v>5861.6691715976349</v>
      </c>
      <c r="AA70" s="29">
        <f t="shared" si="8"/>
        <v>448778.40973008669</v>
      </c>
      <c r="AB70" s="29">
        <f t="shared" si="9"/>
        <v>34359165.477258101</v>
      </c>
    </row>
    <row r="71" spans="19:28" x14ac:dyDescent="0.35">
      <c r="S71" s="31">
        <v>67</v>
      </c>
      <c r="T71" s="31">
        <v>656</v>
      </c>
      <c r="W71" s="31">
        <v>51</v>
      </c>
      <c r="X71" s="31">
        <v>522</v>
      </c>
      <c r="Y71" s="35">
        <f t="shared" si="6"/>
        <v>-127.43846153846152</v>
      </c>
      <c r="Z71" s="29">
        <f t="shared" si="7"/>
        <v>16240.561479289938</v>
      </c>
      <c r="AA71" s="29">
        <f t="shared" si="8"/>
        <v>-2069672.1694415105</v>
      </c>
      <c r="AB71" s="29">
        <f t="shared" si="9"/>
        <v>263755837.16259617</v>
      </c>
    </row>
    <row r="72" spans="19:28" x14ac:dyDescent="0.35">
      <c r="S72" s="31">
        <v>68</v>
      </c>
      <c r="T72" s="31">
        <v>642</v>
      </c>
      <c r="W72" s="31">
        <v>52</v>
      </c>
      <c r="X72" s="31">
        <v>730</v>
      </c>
      <c r="Y72" s="35">
        <f t="shared" si="6"/>
        <v>80.561538461538476</v>
      </c>
      <c r="Z72" s="29">
        <f t="shared" si="7"/>
        <v>6490.1614792899427</v>
      </c>
      <c r="AA72" s="29">
        <f t="shared" si="8"/>
        <v>522857.39363541215</v>
      </c>
      <c r="AB72" s="29">
        <f t="shared" si="9"/>
        <v>42122196.027259015</v>
      </c>
    </row>
    <row r="73" spans="19:28" x14ac:dyDescent="0.35">
      <c r="S73" s="31">
        <v>69</v>
      </c>
      <c r="T73" s="31">
        <v>641</v>
      </c>
      <c r="W73" s="31">
        <v>53</v>
      </c>
      <c r="X73" s="31">
        <v>682</v>
      </c>
      <c r="Y73" s="35">
        <f t="shared" si="6"/>
        <v>32.561538461538476</v>
      </c>
      <c r="Z73" s="29">
        <f t="shared" si="7"/>
        <v>1060.2537869822495</v>
      </c>
      <c r="AA73" s="29">
        <f t="shared" si="8"/>
        <v>34523.494463814335</v>
      </c>
      <c r="AB73" s="29">
        <f t="shared" si="9"/>
        <v>1124138.0928102012</v>
      </c>
    </row>
    <row r="74" spans="19:28" x14ac:dyDescent="0.35">
      <c r="S74" s="31">
        <v>70</v>
      </c>
      <c r="T74" s="31">
        <v>634</v>
      </c>
      <c r="W74" s="31">
        <v>54</v>
      </c>
      <c r="X74" s="31">
        <v>675</v>
      </c>
      <c r="Y74" s="35">
        <f t="shared" si="6"/>
        <v>25.561538461538476</v>
      </c>
      <c r="Z74" s="29">
        <f t="shared" si="7"/>
        <v>653.39224852071072</v>
      </c>
      <c r="AA74" s="29">
        <f t="shared" si="8"/>
        <v>16701.711091033252</v>
      </c>
      <c r="AB74" s="29">
        <f t="shared" si="9"/>
        <v>426921.43042695022</v>
      </c>
    </row>
    <row r="75" spans="19:28" x14ac:dyDescent="0.35">
      <c r="S75" s="31">
        <v>71</v>
      </c>
      <c r="T75" s="31">
        <v>806</v>
      </c>
      <c r="W75" s="31">
        <v>55</v>
      </c>
      <c r="X75" s="31">
        <v>654</v>
      </c>
      <c r="Y75" s="35">
        <f t="shared" si="6"/>
        <v>4.5615384615384755</v>
      </c>
      <c r="Z75" s="29">
        <f t="shared" si="7"/>
        <v>20.807633136094804</v>
      </c>
      <c r="AA75" s="29">
        <f t="shared" si="8"/>
        <v>94.914818843878891</v>
      </c>
      <c r="AB75" s="29">
        <f t="shared" si="9"/>
        <v>432.9575967263105</v>
      </c>
    </row>
    <row r="76" spans="19:28" x14ac:dyDescent="0.35">
      <c r="S76" s="31">
        <v>72</v>
      </c>
      <c r="T76" s="31">
        <v>712</v>
      </c>
      <c r="W76" s="31">
        <v>56</v>
      </c>
      <c r="X76" s="31">
        <v>601</v>
      </c>
      <c r="Y76" s="35">
        <f t="shared" si="6"/>
        <v>-48.438461538461524</v>
      </c>
      <c r="Z76" s="29">
        <f t="shared" si="7"/>
        <v>2346.2845562130165</v>
      </c>
      <c r="AA76" s="29">
        <f t="shared" si="8"/>
        <v>-113650.41423441046</v>
      </c>
      <c r="AB76" s="29">
        <f t="shared" si="9"/>
        <v>5505051.2187237116</v>
      </c>
    </row>
    <row r="77" spans="19:28" x14ac:dyDescent="0.35">
      <c r="S77" s="31">
        <v>73</v>
      </c>
      <c r="T77" s="31">
        <v>556</v>
      </c>
      <c r="W77" s="31">
        <v>57</v>
      </c>
      <c r="X77" s="31">
        <v>557</v>
      </c>
      <c r="Y77" s="35">
        <f t="shared" si="6"/>
        <v>-92.438461538461524</v>
      </c>
      <c r="Z77" s="29">
        <f t="shared" si="7"/>
        <v>8544.8691715976311</v>
      </c>
      <c r="AA77" s="29">
        <f t="shared" si="8"/>
        <v>-789874.56026991317</v>
      </c>
      <c r="AB77" s="29">
        <f t="shared" si="9"/>
        <v>73014789.159719586</v>
      </c>
    </row>
    <row r="78" spans="19:28" x14ac:dyDescent="0.35">
      <c r="S78" s="31">
        <v>74</v>
      </c>
      <c r="T78" s="31">
        <v>657</v>
      </c>
      <c r="W78" s="31">
        <v>58</v>
      </c>
      <c r="X78" s="31">
        <v>769</v>
      </c>
      <c r="Y78" s="35">
        <f t="shared" si="6"/>
        <v>119.56153846153848</v>
      </c>
      <c r="Z78" s="29">
        <f t="shared" si="7"/>
        <v>14294.961479289945</v>
      </c>
      <c r="AA78" s="29">
        <f t="shared" si="8"/>
        <v>1709127.5867123357</v>
      </c>
      <c r="AB78" s="29">
        <f t="shared" si="9"/>
        <v>204345923.69438335</v>
      </c>
    </row>
    <row r="79" spans="19:28" x14ac:dyDescent="0.35">
      <c r="S79" s="31">
        <v>75</v>
      </c>
      <c r="T79" s="31">
        <v>540</v>
      </c>
      <c r="W79" s="31">
        <v>59</v>
      </c>
      <c r="X79" s="31">
        <v>587</v>
      </c>
      <c r="Y79" s="35">
        <f t="shared" si="6"/>
        <v>-62.438461538461524</v>
      </c>
      <c r="Z79" s="29">
        <f t="shared" si="7"/>
        <v>3898.5614792899391</v>
      </c>
      <c r="AA79" s="29">
        <f t="shared" si="8"/>
        <v>-243420.18097997253</v>
      </c>
      <c r="AB79" s="29">
        <f t="shared" si="9"/>
        <v>15198781.607803358</v>
      </c>
    </row>
    <row r="80" spans="19:28" x14ac:dyDescent="0.35">
      <c r="S80" s="31">
        <v>76</v>
      </c>
      <c r="T80" s="31">
        <v>534</v>
      </c>
      <c r="W80" s="31">
        <v>60</v>
      </c>
      <c r="X80" s="31">
        <v>569</v>
      </c>
      <c r="Y80" s="35">
        <f t="shared" si="6"/>
        <v>-80.438461538461524</v>
      </c>
      <c r="Z80" s="29">
        <f t="shared" si="7"/>
        <v>6470.3460946745536</v>
      </c>
      <c r="AA80" s="29">
        <f t="shared" si="8"/>
        <v>-520464.68547701382</v>
      </c>
      <c r="AB80" s="29">
        <f t="shared" si="9"/>
        <v>41865378.584870249</v>
      </c>
    </row>
    <row r="81" spans="19:28" x14ac:dyDescent="0.35">
      <c r="S81" s="31">
        <v>77</v>
      </c>
      <c r="T81" s="31">
        <v>679</v>
      </c>
      <c r="W81" s="31">
        <v>61</v>
      </c>
      <c r="X81" s="31">
        <v>677</v>
      </c>
      <c r="Y81" s="35">
        <f t="shared" si="6"/>
        <v>27.561538461538476</v>
      </c>
      <c r="Z81" s="29">
        <f t="shared" si="7"/>
        <v>759.63840236686463</v>
      </c>
      <c r="AA81" s="29">
        <f t="shared" si="8"/>
        <v>20936.803043695978</v>
      </c>
      <c r="AB81" s="29">
        <f t="shared" si="9"/>
        <v>577050.50235048251</v>
      </c>
    </row>
    <row r="82" spans="19:28" x14ac:dyDescent="0.35">
      <c r="S82" s="31">
        <v>78</v>
      </c>
      <c r="T82" s="31">
        <v>826</v>
      </c>
      <c r="W82" s="31">
        <v>62</v>
      </c>
      <c r="X82" s="31">
        <v>566</v>
      </c>
      <c r="Y82" s="35">
        <f t="shared" si="6"/>
        <v>-83.438461538461524</v>
      </c>
      <c r="Z82" s="29">
        <f t="shared" si="7"/>
        <v>6961.9768639053227</v>
      </c>
      <c r="AA82" s="29">
        <f t="shared" si="8"/>
        <v>-580896.63879062328</v>
      </c>
      <c r="AB82" s="29">
        <f t="shared" si="9"/>
        <v>48469121.85355299</v>
      </c>
    </row>
    <row r="83" spans="19:28" x14ac:dyDescent="0.35">
      <c r="S83" s="31">
        <v>79</v>
      </c>
      <c r="T83" s="31">
        <v>776</v>
      </c>
      <c r="W83" s="31">
        <v>63</v>
      </c>
      <c r="X83" s="31">
        <v>620</v>
      </c>
      <c r="Y83" s="35">
        <f t="shared" si="6"/>
        <v>-29.438461538461524</v>
      </c>
      <c r="Z83" s="29">
        <f t="shared" si="7"/>
        <v>866.62301775147841</v>
      </c>
      <c r="AA83" s="29">
        <f t="shared" si="8"/>
        <v>-25512.048376422357</v>
      </c>
      <c r="AB83" s="29">
        <f t="shared" si="9"/>
        <v>751035.45489667926</v>
      </c>
    </row>
    <row r="84" spans="19:28" x14ac:dyDescent="0.35">
      <c r="S84" s="31">
        <v>80</v>
      </c>
      <c r="T84" s="31">
        <v>738</v>
      </c>
      <c r="W84" s="31">
        <v>64</v>
      </c>
      <c r="X84" s="31">
        <v>700</v>
      </c>
      <c r="Y84" s="35">
        <f t="shared" si="6"/>
        <v>50.561538461538476</v>
      </c>
      <c r="Z84" s="29">
        <f t="shared" si="7"/>
        <v>2556.4691715976346</v>
      </c>
      <c r="AA84" s="29">
        <f t="shared" si="8"/>
        <v>129259.01434547121</v>
      </c>
      <c r="AB84" s="29">
        <f t="shared" si="9"/>
        <v>6535534.6253290959</v>
      </c>
    </row>
    <row r="85" spans="19:28" x14ac:dyDescent="0.35">
      <c r="S85" s="31">
        <v>81</v>
      </c>
      <c r="T85" s="31">
        <v>593</v>
      </c>
      <c r="W85" s="31">
        <v>65</v>
      </c>
      <c r="X85" s="31">
        <v>701</v>
      </c>
      <c r="Y85" s="35">
        <f t="shared" si="6"/>
        <v>51.561538461538476</v>
      </c>
      <c r="Z85" s="29">
        <f t="shared" si="7"/>
        <v>2658.5922485207116</v>
      </c>
      <c r="AA85" s="29">
        <f t="shared" si="8"/>
        <v>137081.10647564873</v>
      </c>
      <c r="AB85" s="29">
        <f t="shared" si="9"/>
        <v>7068112.7438944131</v>
      </c>
    </row>
    <row r="86" spans="19:28" x14ac:dyDescent="0.35">
      <c r="S86" s="31">
        <v>82</v>
      </c>
      <c r="T86" s="31">
        <v>679</v>
      </c>
      <c r="W86" s="31">
        <v>66</v>
      </c>
      <c r="X86" s="31">
        <v>641</v>
      </c>
      <c r="Y86" s="35">
        <f t="shared" ref="Y86:Y149" si="10">X86-$Y$6</f>
        <v>-8.4384615384615245</v>
      </c>
      <c r="Z86" s="29">
        <f t="shared" ref="Z86:Z149" si="11">Y86^2</f>
        <v>71.207633136094444</v>
      </c>
      <c r="AA86" s="29">
        <f t="shared" ref="AA86:AA149" si="12">Y86^3</f>
        <v>-600.88287346381139</v>
      </c>
      <c r="AB86" s="29">
        <f t="shared" ref="AB86:AB149" si="13">Y86^4</f>
        <v>5070.527016844615</v>
      </c>
    </row>
    <row r="87" spans="19:28" x14ac:dyDescent="0.35">
      <c r="S87" s="31">
        <v>83</v>
      </c>
      <c r="T87" s="31">
        <v>455</v>
      </c>
      <c r="W87" s="31">
        <v>67</v>
      </c>
      <c r="X87" s="31">
        <v>656</v>
      </c>
      <c r="Y87" s="35">
        <f t="shared" si="10"/>
        <v>6.5615384615384755</v>
      </c>
      <c r="Z87" s="29">
        <f t="shared" si="11"/>
        <v>43.053786982248702</v>
      </c>
      <c r="AA87" s="29">
        <f t="shared" si="12"/>
        <v>282.49907919890939</v>
      </c>
      <c r="AB87" s="29">
        <f t="shared" si="13"/>
        <v>1853.6285735128479</v>
      </c>
    </row>
    <row r="88" spans="19:28" x14ac:dyDescent="0.35">
      <c r="S88" s="31">
        <v>84</v>
      </c>
      <c r="T88" s="31">
        <v>749</v>
      </c>
      <c r="W88" s="31">
        <v>68</v>
      </c>
      <c r="X88" s="31">
        <v>642</v>
      </c>
      <c r="Y88" s="35">
        <f t="shared" si="10"/>
        <v>-7.4384615384615245</v>
      </c>
      <c r="Z88" s="29">
        <f t="shared" si="11"/>
        <v>55.330710059171388</v>
      </c>
      <c r="AA88" s="29">
        <f t="shared" si="12"/>
        <v>-411.57535867091252</v>
      </c>
      <c r="AB88" s="29">
        <f t="shared" si="13"/>
        <v>3061.4874756520899</v>
      </c>
    </row>
    <row r="89" spans="19:28" x14ac:dyDescent="0.35">
      <c r="S89" s="31">
        <v>85</v>
      </c>
      <c r="T89" s="31">
        <v>653</v>
      </c>
      <c r="W89" s="31">
        <v>69</v>
      </c>
      <c r="X89" s="31">
        <v>641</v>
      </c>
      <c r="Y89" s="35">
        <f t="shared" si="10"/>
        <v>-8.4384615384615245</v>
      </c>
      <c r="Z89" s="29">
        <f t="shared" si="11"/>
        <v>71.207633136094444</v>
      </c>
      <c r="AA89" s="29">
        <f t="shared" si="12"/>
        <v>-600.88287346381139</v>
      </c>
      <c r="AB89" s="29">
        <f t="shared" si="13"/>
        <v>5070.527016844615</v>
      </c>
    </row>
    <row r="90" spans="19:28" x14ac:dyDescent="0.35">
      <c r="S90" s="31">
        <v>86</v>
      </c>
      <c r="T90" s="31">
        <v>784</v>
      </c>
      <c r="W90" s="31">
        <v>70</v>
      </c>
      <c r="X90" s="31">
        <v>634</v>
      </c>
      <c r="Y90" s="35">
        <f t="shared" si="10"/>
        <v>-15.438461538461524</v>
      </c>
      <c r="Z90" s="29">
        <f t="shared" si="11"/>
        <v>238.34609467455579</v>
      </c>
      <c r="AA90" s="29">
        <f t="shared" si="12"/>
        <v>-3679.6970154756386</v>
      </c>
      <c r="AB90" s="29">
        <f t="shared" si="13"/>
        <v>56808.860846612311</v>
      </c>
    </row>
    <row r="91" spans="19:28" x14ac:dyDescent="0.35">
      <c r="S91" s="31">
        <v>87</v>
      </c>
      <c r="T91" s="31">
        <v>567</v>
      </c>
      <c r="W91" s="31">
        <v>71</v>
      </c>
      <c r="X91" s="31">
        <v>806</v>
      </c>
      <c r="Y91" s="35">
        <f t="shared" si="10"/>
        <v>156.56153846153848</v>
      </c>
      <c r="Z91" s="29">
        <f t="shared" si="11"/>
        <v>24511.51532544379</v>
      </c>
      <c r="AA91" s="29">
        <f t="shared" si="12"/>
        <v>3837560.5493750577</v>
      </c>
      <c r="AB91" s="29">
        <f t="shared" si="13"/>
        <v>600814383.54946578</v>
      </c>
    </row>
    <row r="92" spans="19:28" x14ac:dyDescent="0.35">
      <c r="S92" s="31">
        <v>88</v>
      </c>
      <c r="T92" s="31">
        <v>738</v>
      </c>
      <c r="W92" s="31">
        <v>72</v>
      </c>
      <c r="X92" s="31">
        <v>712</v>
      </c>
      <c r="Y92" s="35">
        <f t="shared" si="10"/>
        <v>62.561538461538476</v>
      </c>
      <c r="Z92" s="29">
        <f t="shared" si="11"/>
        <v>3913.946094674558</v>
      </c>
      <c r="AA92" s="29">
        <f t="shared" si="12"/>
        <v>244862.48913837067</v>
      </c>
      <c r="AB92" s="29">
        <f t="shared" si="13"/>
        <v>15318974.032018224</v>
      </c>
    </row>
    <row r="93" spans="19:28" x14ac:dyDescent="0.35">
      <c r="S93" s="31">
        <v>89</v>
      </c>
      <c r="T93" s="31">
        <v>753</v>
      </c>
      <c r="W93" s="31">
        <v>73</v>
      </c>
      <c r="X93" s="31">
        <v>556</v>
      </c>
      <c r="Y93" s="35">
        <f t="shared" si="10"/>
        <v>-93.438461538461524</v>
      </c>
      <c r="Z93" s="29">
        <f t="shared" si="11"/>
        <v>8730.7460946745541</v>
      </c>
      <c r="AA93" s="29">
        <f t="shared" si="12"/>
        <v>-815787.48316932144</v>
      </c>
      <c r="AB93" s="29">
        <f t="shared" si="13"/>
        <v>76225927.369674981</v>
      </c>
    </row>
    <row r="94" spans="19:28" x14ac:dyDescent="0.35">
      <c r="S94" s="31">
        <v>90</v>
      </c>
      <c r="T94" s="31">
        <v>766</v>
      </c>
      <c r="W94" s="31">
        <v>74</v>
      </c>
      <c r="X94" s="31">
        <v>657</v>
      </c>
      <c r="Y94" s="35">
        <f t="shared" si="10"/>
        <v>7.5615384615384755</v>
      </c>
      <c r="Z94" s="29">
        <f t="shared" si="11"/>
        <v>57.176863905325654</v>
      </c>
      <c r="AA94" s="29">
        <f t="shared" si="12"/>
        <v>432.34505553027094</v>
      </c>
      <c r="AB94" s="29">
        <f t="shared" si="13"/>
        <v>3269.1937660481317</v>
      </c>
    </row>
    <row r="95" spans="19:28" x14ac:dyDescent="0.35">
      <c r="S95" s="31">
        <v>91</v>
      </c>
      <c r="T95" s="31">
        <v>620</v>
      </c>
      <c r="W95" s="31">
        <v>75</v>
      </c>
      <c r="X95" s="31">
        <v>540</v>
      </c>
      <c r="Y95" s="35">
        <f t="shared" si="10"/>
        <v>-109.43846153846152</v>
      </c>
      <c r="Z95" s="29">
        <f t="shared" si="11"/>
        <v>11976.776863905323</v>
      </c>
      <c r="AA95" s="29">
        <f t="shared" si="12"/>
        <v>-1310720.0341752386</v>
      </c>
      <c r="AB95" s="29">
        <f t="shared" si="13"/>
        <v>143443184.04777783</v>
      </c>
    </row>
    <row r="96" spans="19:28" x14ac:dyDescent="0.35">
      <c r="S96" s="31">
        <v>92</v>
      </c>
      <c r="T96" s="31">
        <v>825</v>
      </c>
      <c r="W96" s="31">
        <v>76</v>
      </c>
      <c r="X96" s="31">
        <v>534</v>
      </c>
      <c r="Y96" s="35">
        <f t="shared" si="10"/>
        <v>-115.43846153846152</v>
      </c>
      <c r="Z96" s="29">
        <f t="shared" si="11"/>
        <v>13326.038402366861</v>
      </c>
      <c r="AA96" s="29">
        <f t="shared" si="12"/>
        <v>-1538337.3715716882</v>
      </c>
      <c r="AB96" s="29">
        <f t="shared" si="13"/>
        <v>177583299.50135633</v>
      </c>
    </row>
    <row r="97" spans="19:28" x14ac:dyDescent="0.35">
      <c r="S97" s="31">
        <v>93</v>
      </c>
      <c r="T97" s="31">
        <v>627</v>
      </c>
      <c r="W97" s="31">
        <v>77</v>
      </c>
      <c r="X97" s="31">
        <v>679</v>
      </c>
      <c r="Y97" s="35">
        <f t="shared" si="10"/>
        <v>29.561538461538476</v>
      </c>
      <c r="Z97" s="29">
        <f t="shared" si="11"/>
        <v>873.88455621301853</v>
      </c>
      <c r="AA97" s="29">
        <f t="shared" si="12"/>
        <v>25833.371919435631</v>
      </c>
      <c r="AB97" s="29">
        <f t="shared" si="13"/>
        <v>763674.21758762433</v>
      </c>
    </row>
    <row r="98" spans="19:28" x14ac:dyDescent="0.35">
      <c r="S98" s="31">
        <v>94</v>
      </c>
      <c r="T98" s="31">
        <v>687</v>
      </c>
      <c r="W98" s="31">
        <v>78</v>
      </c>
      <c r="X98" s="31">
        <v>826</v>
      </c>
      <c r="Y98" s="35">
        <f t="shared" si="10"/>
        <v>176.56153846153848</v>
      </c>
      <c r="Z98" s="29">
        <f t="shared" si="11"/>
        <v>31173.976863905329</v>
      </c>
      <c r="AA98" s="29">
        <f t="shared" si="12"/>
        <v>5504125.3150555314</v>
      </c>
      <c r="AB98" s="29">
        <f t="shared" si="13"/>
        <v>971816833.51130474</v>
      </c>
    </row>
    <row r="99" spans="19:28" x14ac:dyDescent="0.35">
      <c r="S99" s="31">
        <v>95</v>
      </c>
      <c r="T99" s="31">
        <v>646</v>
      </c>
      <c r="W99" s="31">
        <v>79</v>
      </c>
      <c r="X99" s="31">
        <v>776</v>
      </c>
      <c r="Y99" s="35">
        <f t="shared" si="10"/>
        <v>126.56153846153848</v>
      </c>
      <c r="Z99" s="29">
        <f t="shared" si="11"/>
        <v>16017.823017751483</v>
      </c>
      <c r="AA99" s="29">
        <f t="shared" si="12"/>
        <v>2027240.3239312707</v>
      </c>
      <c r="AB99" s="29">
        <f t="shared" si="13"/>
        <v>256570654.22800922</v>
      </c>
    </row>
    <row r="100" spans="19:28" x14ac:dyDescent="0.35">
      <c r="S100" s="31">
        <v>96</v>
      </c>
      <c r="T100" s="31">
        <v>497</v>
      </c>
      <c r="W100" s="31">
        <v>80</v>
      </c>
      <c r="X100" s="31">
        <v>738</v>
      </c>
      <c r="Y100" s="35">
        <f t="shared" si="10"/>
        <v>88.561538461538476</v>
      </c>
      <c r="Z100" s="29">
        <f t="shared" si="11"/>
        <v>7843.1460946745583</v>
      </c>
      <c r="AA100" s="29">
        <f t="shared" si="12"/>
        <v>694601.0845229862</v>
      </c>
      <c r="AB100" s="29">
        <f t="shared" si="13"/>
        <v>61514940.662408777</v>
      </c>
    </row>
    <row r="101" spans="19:28" x14ac:dyDescent="0.35">
      <c r="S101" s="31">
        <v>97</v>
      </c>
      <c r="T101" s="31">
        <v>607</v>
      </c>
      <c r="W101" s="31">
        <v>81</v>
      </c>
      <c r="X101" s="31">
        <v>593</v>
      </c>
      <c r="Y101" s="35">
        <f t="shared" si="10"/>
        <v>-56.438461538461524</v>
      </c>
      <c r="Z101" s="29">
        <f t="shared" si="11"/>
        <v>3185.2999408284008</v>
      </c>
      <c r="AA101" s="29">
        <f t="shared" si="12"/>
        <v>-179773.42819890747</v>
      </c>
      <c r="AB101" s="29">
        <f t="shared" si="13"/>
        <v>10146135.713041414</v>
      </c>
    </row>
    <row r="102" spans="19:28" x14ac:dyDescent="0.35">
      <c r="S102" s="31">
        <v>98</v>
      </c>
      <c r="T102" s="31">
        <v>643</v>
      </c>
      <c r="W102" s="31">
        <v>82</v>
      </c>
      <c r="X102" s="31">
        <v>679</v>
      </c>
      <c r="Y102" s="35">
        <f t="shared" si="10"/>
        <v>29.561538461538476</v>
      </c>
      <c r="Z102" s="29">
        <f t="shared" si="11"/>
        <v>873.88455621301853</v>
      </c>
      <c r="AA102" s="29">
        <f t="shared" si="12"/>
        <v>25833.371919435631</v>
      </c>
      <c r="AB102" s="29">
        <f t="shared" si="13"/>
        <v>763674.21758762433</v>
      </c>
    </row>
    <row r="103" spans="19:28" x14ac:dyDescent="0.35">
      <c r="S103" s="31">
        <v>99</v>
      </c>
      <c r="T103" s="31">
        <v>687</v>
      </c>
      <c r="W103" s="31">
        <v>83</v>
      </c>
      <c r="X103" s="31">
        <v>455</v>
      </c>
      <c r="Y103" s="35">
        <f t="shared" si="10"/>
        <v>-194.43846153846152</v>
      </c>
      <c r="Z103" s="29">
        <f t="shared" si="11"/>
        <v>37806.315325443778</v>
      </c>
      <c r="AA103" s="29">
        <f t="shared" si="12"/>
        <v>-7351001.7883172482</v>
      </c>
      <c r="AB103" s="29">
        <f t="shared" si="13"/>
        <v>1429317478.4868851</v>
      </c>
    </row>
    <row r="104" spans="19:28" x14ac:dyDescent="0.35">
      <c r="S104" s="31">
        <v>100</v>
      </c>
      <c r="T104" s="31">
        <v>618</v>
      </c>
      <c r="W104" s="31">
        <v>84</v>
      </c>
      <c r="X104" s="31">
        <v>749</v>
      </c>
      <c r="Y104" s="35">
        <f t="shared" si="10"/>
        <v>99.561538461538476</v>
      </c>
      <c r="Z104" s="29">
        <f t="shared" si="11"/>
        <v>9912.4999408284057</v>
      </c>
      <c r="AA104" s="29">
        <f t="shared" si="12"/>
        <v>986903.74410878518</v>
      </c>
      <c r="AB104" s="29">
        <f t="shared" si="13"/>
        <v>98257655.076923147</v>
      </c>
    </row>
    <row r="105" spans="19:28" x14ac:dyDescent="0.35">
      <c r="S105" s="31">
        <v>101</v>
      </c>
      <c r="T105" s="31">
        <v>542</v>
      </c>
      <c r="W105" s="31">
        <v>85</v>
      </c>
      <c r="X105" s="31">
        <v>653</v>
      </c>
      <c r="Y105" s="35">
        <f t="shared" si="10"/>
        <v>3.5615384615384755</v>
      </c>
      <c r="Z105" s="29">
        <f t="shared" si="11"/>
        <v>12.684556213017851</v>
      </c>
      <c r="AA105" s="29">
        <f t="shared" si="12"/>
        <v>45.176534820209909</v>
      </c>
      <c r="AB105" s="29">
        <f t="shared" si="13"/>
        <v>160.89796632120976</v>
      </c>
    </row>
    <row r="106" spans="19:28" x14ac:dyDescent="0.35">
      <c r="S106" s="31">
        <v>102</v>
      </c>
      <c r="T106" s="31">
        <v>536</v>
      </c>
      <c r="W106" s="31">
        <v>86</v>
      </c>
      <c r="X106" s="31">
        <v>784</v>
      </c>
      <c r="Y106" s="35">
        <f t="shared" si="10"/>
        <v>134.56153846153848</v>
      </c>
      <c r="Z106" s="29">
        <f t="shared" si="11"/>
        <v>18106.807633136097</v>
      </c>
      <c r="AA106" s="29">
        <f t="shared" si="12"/>
        <v>2436479.8917419212</v>
      </c>
      <c r="AB106" s="29">
        <f t="shared" si="13"/>
        <v>327856482.66339564</v>
      </c>
    </row>
    <row r="107" spans="19:28" x14ac:dyDescent="0.35">
      <c r="S107" s="31">
        <v>103</v>
      </c>
      <c r="T107" s="31">
        <v>764</v>
      </c>
      <c r="W107" s="31">
        <v>87</v>
      </c>
      <c r="X107" s="31">
        <v>567</v>
      </c>
      <c r="Y107" s="35">
        <f t="shared" si="10"/>
        <v>-82.438461538461524</v>
      </c>
      <c r="Z107" s="29">
        <f t="shared" si="11"/>
        <v>6796.0999408283997</v>
      </c>
      <c r="AA107" s="29">
        <f t="shared" si="12"/>
        <v>-560260.02358352265</v>
      </c>
      <c r="AB107" s="29">
        <f t="shared" si="13"/>
        <v>46186974.405727774</v>
      </c>
    </row>
    <row r="108" spans="19:28" x14ac:dyDescent="0.35">
      <c r="S108" s="31">
        <v>104</v>
      </c>
      <c r="T108" s="31">
        <v>661</v>
      </c>
      <c r="W108" s="31">
        <v>88</v>
      </c>
      <c r="X108" s="31">
        <v>738</v>
      </c>
      <c r="Y108" s="35">
        <f t="shared" si="10"/>
        <v>88.561538461538476</v>
      </c>
      <c r="Z108" s="29">
        <f t="shared" si="11"/>
        <v>7843.1460946745583</v>
      </c>
      <c r="AA108" s="29">
        <f t="shared" si="12"/>
        <v>694601.0845229862</v>
      </c>
      <c r="AB108" s="29">
        <f t="shared" si="13"/>
        <v>61514940.662408777</v>
      </c>
    </row>
    <row r="109" spans="19:28" x14ac:dyDescent="0.35">
      <c r="S109" s="31">
        <v>105</v>
      </c>
      <c r="T109" s="31">
        <v>653</v>
      </c>
      <c r="W109" s="31">
        <v>89</v>
      </c>
      <c r="X109" s="31">
        <v>753</v>
      </c>
      <c r="Y109" s="35">
        <f t="shared" si="10"/>
        <v>103.56153846153848</v>
      </c>
      <c r="Z109" s="29">
        <f t="shared" si="11"/>
        <v>10724.992248520713</v>
      </c>
      <c r="AA109" s="29">
        <f t="shared" si="12"/>
        <v>1110696.6972448798</v>
      </c>
      <c r="AB109" s="29">
        <f t="shared" si="13"/>
        <v>115025458.73082939</v>
      </c>
    </row>
    <row r="110" spans="19:28" x14ac:dyDescent="0.35">
      <c r="S110" s="31">
        <v>106</v>
      </c>
      <c r="T110" s="31">
        <v>639</v>
      </c>
      <c r="W110" s="31">
        <v>90</v>
      </c>
      <c r="X110" s="31">
        <v>766</v>
      </c>
      <c r="Y110" s="35">
        <f t="shared" si="10"/>
        <v>116.56153846153848</v>
      </c>
      <c r="Z110" s="29">
        <f t="shared" si="11"/>
        <v>13586.592248520714</v>
      </c>
      <c r="AA110" s="29">
        <f t="shared" si="12"/>
        <v>1583674.0949371876</v>
      </c>
      <c r="AB110" s="29">
        <f t="shared" si="13"/>
        <v>184595488.92756316</v>
      </c>
    </row>
    <row r="111" spans="19:28" x14ac:dyDescent="0.35">
      <c r="S111" s="31">
        <v>107</v>
      </c>
      <c r="T111" s="31">
        <v>604</v>
      </c>
      <c r="W111" s="31">
        <v>91</v>
      </c>
      <c r="X111" s="31">
        <v>620</v>
      </c>
      <c r="Y111" s="35">
        <f t="shared" si="10"/>
        <v>-29.438461538461524</v>
      </c>
      <c r="Z111" s="29">
        <f t="shared" si="11"/>
        <v>866.62301775147841</v>
      </c>
      <c r="AA111" s="29">
        <f t="shared" si="12"/>
        <v>-25512.048376422357</v>
      </c>
      <c r="AB111" s="29">
        <f t="shared" si="13"/>
        <v>751035.45489667926</v>
      </c>
    </row>
    <row r="112" spans="19:28" x14ac:dyDescent="0.35">
      <c r="S112" s="31">
        <v>108</v>
      </c>
      <c r="T112" s="31">
        <v>787</v>
      </c>
      <c r="W112" s="31">
        <v>92</v>
      </c>
      <c r="X112" s="31">
        <v>825</v>
      </c>
      <c r="Y112" s="35">
        <f t="shared" si="10"/>
        <v>175.56153846153848</v>
      </c>
      <c r="Z112" s="29">
        <f t="shared" si="11"/>
        <v>30821.853786982254</v>
      </c>
      <c r="AA112" s="29">
        <f t="shared" si="12"/>
        <v>5411132.0690792007</v>
      </c>
      <c r="AB112" s="29">
        <f t="shared" si="13"/>
        <v>949986670.86611235</v>
      </c>
    </row>
    <row r="113" spans="19:28" x14ac:dyDescent="0.35">
      <c r="S113" s="31">
        <v>109</v>
      </c>
      <c r="T113" s="31">
        <v>691</v>
      </c>
      <c r="W113" s="31">
        <v>93</v>
      </c>
      <c r="X113" s="31">
        <v>627</v>
      </c>
      <c r="Y113" s="35">
        <f t="shared" si="10"/>
        <v>-22.438461538461524</v>
      </c>
      <c r="Z113" s="29">
        <f t="shared" si="11"/>
        <v>503.48455621301713</v>
      </c>
      <c r="AA113" s="29">
        <f t="shared" si="12"/>
        <v>-11297.418849795155</v>
      </c>
      <c r="AB113" s="29">
        <f t="shared" si="13"/>
        <v>253496.69834501881</v>
      </c>
    </row>
    <row r="114" spans="19:28" x14ac:dyDescent="0.35">
      <c r="S114" s="31">
        <v>110</v>
      </c>
      <c r="T114" s="31">
        <v>613</v>
      </c>
      <c r="W114" s="31">
        <v>94</v>
      </c>
      <c r="X114" s="31">
        <v>687</v>
      </c>
      <c r="Y114" s="35">
        <f t="shared" si="10"/>
        <v>37.561538461538476</v>
      </c>
      <c r="Z114" s="29">
        <f t="shared" si="11"/>
        <v>1410.8691715976342</v>
      </c>
      <c r="AA114" s="29">
        <f t="shared" si="12"/>
        <v>52994.416653163469</v>
      </c>
      <c r="AB114" s="29">
        <f t="shared" si="13"/>
        <v>1990551.8193645948</v>
      </c>
    </row>
    <row r="115" spans="19:28" x14ac:dyDescent="0.35">
      <c r="S115" s="31">
        <v>111</v>
      </c>
      <c r="T115" s="31">
        <v>751</v>
      </c>
      <c r="W115" s="31">
        <v>95</v>
      </c>
      <c r="X115" s="31">
        <v>646</v>
      </c>
      <c r="Y115" s="35">
        <f t="shared" si="10"/>
        <v>-3.4384615384615245</v>
      </c>
      <c r="Z115" s="29">
        <f t="shared" si="11"/>
        <v>11.823017751479194</v>
      </c>
      <c r="AA115" s="29">
        <f t="shared" si="12"/>
        <v>-40.652991807009059</v>
      </c>
      <c r="AB115" s="29">
        <f t="shared" si="13"/>
        <v>139.78374875179213</v>
      </c>
    </row>
    <row r="116" spans="19:28" x14ac:dyDescent="0.35">
      <c r="S116" s="31">
        <v>112</v>
      </c>
      <c r="T116" s="31">
        <v>701</v>
      </c>
      <c r="W116" s="31">
        <v>96</v>
      </c>
      <c r="X116" s="31">
        <v>497</v>
      </c>
      <c r="Y116" s="35">
        <f t="shared" si="10"/>
        <v>-152.43846153846152</v>
      </c>
      <c r="Z116" s="29">
        <f t="shared" si="11"/>
        <v>23237.484556213014</v>
      </c>
      <c r="AA116" s="29">
        <f t="shared" si="12"/>
        <v>-3542286.3957728711</v>
      </c>
      <c r="AB116" s="29">
        <f t="shared" si="13"/>
        <v>539980688.5002383</v>
      </c>
    </row>
    <row r="117" spans="19:28" x14ac:dyDescent="0.35">
      <c r="S117" s="31">
        <v>113</v>
      </c>
      <c r="T117" s="31">
        <v>450</v>
      </c>
      <c r="W117" s="31">
        <v>97</v>
      </c>
      <c r="X117" s="31">
        <v>607</v>
      </c>
      <c r="Y117" s="35">
        <f t="shared" si="10"/>
        <v>-42.438461538461524</v>
      </c>
      <c r="Z117" s="29">
        <f t="shared" si="11"/>
        <v>1801.0230177514782</v>
      </c>
      <c r="AA117" s="29">
        <f t="shared" si="12"/>
        <v>-76432.646068730013</v>
      </c>
      <c r="AB117" s="29">
        <f t="shared" si="13"/>
        <v>3243683.9104706412</v>
      </c>
    </row>
    <row r="118" spans="19:28" x14ac:dyDescent="0.35">
      <c r="S118" s="31">
        <v>114</v>
      </c>
      <c r="T118" s="31">
        <v>609</v>
      </c>
      <c r="W118" s="31">
        <v>98</v>
      </c>
      <c r="X118" s="31">
        <v>643</v>
      </c>
      <c r="Y118" s="35">
        <f t="shared" si="10"/>
        <v>-6.4384615384615245</v>
      </c>
      <c r="Z118" s="29">
        <f t="shared" si="11"/>
        <v>41.453786982248339</v>
      </c>
      <c r="AA118" s="29">
        <f t="shared" si="12"/>
        <v>-266.89861310878297</v>
      </c>
      <c r="AB118" s="29">
        <f t="shared" si="13"/>
        <v>1718.4164551696217</v>
      </c>
    </row>
    <row r="119" spans="19:28" x14ac:dyDescent="0.35">
      <c r="S119" s="31">
        <v>115</v>
      </c>
      <c r="T119" s="31">
        <v>642</v>
      </c>
      <c r="W119" s="31">
        <v>99</v>
      </c>
      <c r="X119" s="31">
        <v>687</v>
      </c>
      <c r="Y119" s="35">
        <f t="shared" si="10"/>
        <v>37.561538461538476</v>
      </c>
      <c r="Z119" s="29">
        <f t="shared" si="11"/>
        <v>1410.8691715976342</v>
      </c>
      <c r="AA119" s="29">
        <f t="shared" si="12"/>
        <v>52994.416653163469</v>
      </c>
      <c r="AB119" s="29">
        <f t="shared" si="13"/>
        <v>1990551.8193645948</v>
      </c>
    </row>
    <row r="120" spans="19:28" x14ac:dyDescent="0.35">
      <c r="S120" s="31">
        <v>116</v>
      </c>
      <c r="T120" s="31">
        <v>707</v>
      </c>
      <c r="W120" s="31">
        <v>100</v>
      </c>
      <c r="X120" s="31">
        <v>618</v>
      </c>
      <c r="Y120" s="35">
        <f t="shared" si="10"/>
        <v>-31.438461538461524</v>
      </c>
      <c r="Z120" s="29">
        <f t="shared" si="11"/>
        <v>988.37686390532451</v>
      </c>
      <c r="AA120" s="29">
        <f t="shared" si="12"/>
        <v>-31073.048021392766</v>
      </c>
      <c r="AB120" s="29">
        <f t="shared" si="13"/>
        <v>976888.82510332437</v>
      </c>
    </row>
    <row r="121" spans="19:28" x14ac:dyDescent="0.35">
      <c r="S121" s="31">
        <v>117</v>
      </c>
      <c r="T121" s="31">
        <v>686</v>
      </c>
      <c r="W121" s="31">
        <v>101</v>
      </c>
      <c r="X121" s="31">
        <v>542</v>
      </c>
      <c r="Y121" s="35">
        <f t="shared" si="10"/>
        <v>-107.43846153846152</v>
      </c>
      <c r="Z121" s="29">
        <f t="shared" si="11"/>
        <v>11543.023017751477</v>
      </c>
      <c r="AA121" s="29">
        <f t="shared" si="12"/>
        <v>-1240164.6345302681</v>
      </c>
      <c r="AB121" s="29">
        <f t="shared" si="13"/>
        <v>133241380.38834041</v>
      </c>
    </row>
    <row r="122" spans="19:28" x14ac:dyDescent="0.35">
      <c r="S122" s="31">
        <v>118</v>
      </c>
      <c r="T122" s="31">
        <v>639</v>
      </c>
      <c r="W122" s="31">
        <v>102</v>
      </c>
      <c r="X122" s="31">
        <v>536</v>
      </c>
      <c r="Y122" s="35">
        <f t="shared" si="10"/>
        <v>-113.43846153846152</v>
      </c>
      <c r="Z122" s="29">
        <f t="shared" si="11"/>
        <v>12868.284556213015</v>
      </c>
      <c r="AA122" s="29">
        <f t="shared" si="12"/>
        <v>-1459758.4026959485</v>
      </c>
      <c r="AB122" s="29">
        <f t="shared" si="13"/>
        <v>165592747.4196704</v>
      </c>
    </row>
    <row r="123" spans="19:28" x14ac:dyDescent="0.35">
      <c r="S123" s="31">
        <v>119</v>
      </c>
      <c r="T123" s="31">
        <v>660</v>
      </c>
      <c r="W123" s="31">
        <v>103</v>
      </c>
      <c r="X123" s="31">
        <v>764</v>
      </c>
      <c r="Y123" s="35">
        <f t="shared" si="10"/>
        <v>114.56153846153848</v>
      </c>
      <c r="Z123" s="29">
        <f t="shared" si="11"/>
        <v>13124.34609467456</v>
      </c>
      <c r="AA123" s="29">
        <f t="shared" si="12"/>
        <v>1503545.2799076019</v>
      </c>
      <c r="AB123" s="29">
        <f t="shared" si="13"/>
        <v>172248460.41279936</v>
      </c>
    </row>
    <row r="124" spans="19:28" x14ac:dyDescent="0.35">
      <c r="S124" s="31">
        <v>120</v>
      </c>
      <c r="T124" s="31">
        <v>636</v>
      </c>
      <c r="W124" s="31">
        <v>104</v>
      </c>
      <c r="X124" s="31">
        <v>661</v>
      </c>
      <c r="Y124" s="35">
        <f t="shared" si="10"/>
        <v>11.561538461538476</v>
      </c>
      <c r="Z124" s="29">
        <f t="shared" si="11"/>
        <v>133.66917159763346</v>
      </c>
      <c r="AA124" s="29">
        <f t="shared" si="12"/>
        <v>1545.4212685480256</v>
      </c>
      <c r="AB124" s="29">
        <f t="shared" si="13"/>
        <v>17867.44743559758</v>
      </c>
    </row>
    <row r="125" spans="19:28" x14ac:dyDescent="0.35">
      <c r="S125" s="31">
        <v>121</v>
      </c>
      <c r="T125" s="31">
        <v>546</v>
      </c>
      <c r="W125" s="31">
        <v>105</v>
      </c>
      <c r="X125" s="31">
        <v>653</v>
      </c>
      <c r="Y125" s="35">
        <f t="shared" si="10"/>
        <v>3.5615384615384755</v>
      </c>
      <c r="Z125" s="29">
        <f t="shared" si="11"/>
        <v>12.684556213017851</v>
      </c>
      <c r="AA125" s="29">
        <f t="shared" si="12"/>
        <v>45.176534820209909</v>
      </c>
      <c r="AB125" s="29">
        <f t="shared" si="13"/>
        <v>160.89796632120976</v>
      </c>
    </row>
    <row r="126" spans="19:28" x14ac:dyDescent="0.35">
      <c r="S126" s="31">
        <v>122</v>
      </c>
      <c r="T126" s="31">
        <v>577</v>
      </c>
      <c r="W126" s="31">
        <v>106</v>
      </c>
      <c r="X126" s="31">
        <v>639</v>
      </c>
      <c r="Y126" s="35">
        <f t="shared" si="10"/>
        <v>-10.438461538461524</v>
      </c>
      <c r="Z126" s="29">
        <f t="shared" si="11"/>
        <v>108.96147928994054</v>
      </c>
      <c r="AA126" s="29">
        <f t="shared" si="12"/>
        <v>-1137.3902107419162</v>
      </c>
      <c r="AB126" s="29">
        <f t="shared" si="13"/>
        <v>11872.603969052141</v>
      </c>
    </row>
    <row r="127" spans="19:28" x14ac:dyDescent="0.35">
      <c r="S127" s="31">
        <v>123</v>
      </c>
      <c r="T127" s="31">
        <v>676</v>
      </c>
      <c r="W127" s="31">
        <v>107</v>
      </c>
      <c r="X127" s="31">
        <v>604</v>
      </c>
      <c r="Y127" s="35">
        <f t="shared" si="10"/>
        <v>-45.438461538461524</v>
      </c>
      <c r="Z127" s="29">
        <f t="shared" si="11"/>
        <v>2064.6537869822473</v>
      </c>
      <c r="AA127" s="29">
        <f t="shared" si="12"/>
        <v>-93814.691690031774</v>
      </c>
      <c r="AB127" s="29">
        <f t="shared" si="13"/>
        <v>4262795.2601001346</v>
      </c>
    </row>
    <row r="128" spans="19:28" x14ac:dyDescent="0.35">
      <c r="S128" s="31">
        <v>124</v>
      </c>
      <c r="T128" s="31">
        <v>685</v>
      </c>
      <c r="W128" s="31">
        <v>108</v>
      </c>
      <c r="X128" s="31">
        <v>787</v>
      </c>
      <c r="Y128" s="35">
        <f t="shared" si="10"/>
        <v>137.56153846153848</v>
      </c>
      <c r="Z128" s="29">
        <f t="shared" si="11"/>
        <v>18923.17686390533</v>
      </c>
      <c r="AA128" s="29">
        <f t="shared" si="12"/>
        <v>2603101.3219786081</v>
      </c>
      <c r="AB128" s="29">
        <f t="shared" si="13"/>
        <v>358086622.62264198</v>
      </c>
    </row>
    <row r="129" spans="19:28" x14ac:dyDescent="0.35">
      <c r="S129" s="31">
        <v>125</v>
      </c>
      <c r="T129" s="31">
        <v>767</v>
      </c>
      <c r="W129" s="31">
        <v>109</v>
      </c>
      <c r="X129" s="31">
        <v>691</v>
      </c>
      <c r="Y129" s="35">
        <f t="shared" si="10"/>
        <v>41.561538461538476</v>
      </c>
      <c r="Z129" s="29">
        <f t="shared" si="11"/>
        <v>1727.3614792899421</v>
      </c>
      <c r="AA129" s="29">
        <f t="shared" si="12"/>
        <v>71791.800558488918</v>
      </c>
      <c r="AB129" s="29">
        <f t="shared" si="13"/>
        <v>2983777.6801347369</v>
      </c>
    </row>
    <row r="130" spans="19:28" x14ac:dyDescent="0.35">
      <c r="S130" s="31">
        <v>126</v>
      </c>
      <c r="T130" s="31">
        <v>739</v>
      </c>
      <c r="W130" s="31">
        <v>110</v>
      </c>
      <c r="X130" s="31">
        <v>613</v>
      </c>
      <c r="Y130" s="35">
        <f t="shared" si="10"/>
        <v>-36.438461538461524</v>
      </c>
      <c r="Z130" s="29">
        <f t="shared" si="11"/>
        <v>1327.7614792899399</v>
      </c>
      <c r="AA130" s="29">
        <f t="shared" si="12"/>
        <v>-48381.585595357254</v>
      </c>
      <c r="AB130" s="29">
        <f t="shared" si="13"/>
        <v>1762950.5458862095</v>
      </c>
    </row>
    <row r="131" spans="19:28" x14ac:dyDescent="0.35">
      <c r="S131" s="31">
        <v>127</v>
      </c>
      <c r="T131" s="31">
        <v>682</v>
      </c>
      <c r="W131" s="31">
        <v>111</v>
      </c>
      <c r="X131" s="31">
        <v>751</v>
      </c>
      <c r="Y131" s="35">
        <f t="shared" si="10"/>
        <v>101.56153846153848</v>
      </c>
      <c r="Z131" s="29">
        <f t="shared" si="11"/>
        <v>10314.74609467456</v>
      </c>
      <c r="AA131" s="29">
        <f t="shared" si="12"/>
        <v>1047581.482215294</v>
      </c>
      <c r="AB131" s="29">
        <f t="shared" si="13"/>
        <v>106393986.99760407</v>
      </c>
    </row>
    <row r="132" spans="19:28" x14ac:dyDescent="0.35">
      <c r="S132" s="31">
        <v>128</v>
      </c>
      <c r="T132" s="31">
        <v>704</v>
      </c>
      <c r="W132" s="31">
        <v>112</v>
      </c>
      <c r="X132" s="31">
        <v>701</v>
      </c>
      <c r="Y132" s="35">
        <f t="shared" si="10"/>
        <v>51.561538461538476</v>
      </c>
      <c r="Z132" s="29">
        <f t="shared" si="11"/>
        <v>2658.5922485207116</v>
      </c>
      <c r="AA132" s="29">
        <f t="shared" si="12"/>
        <v>137081.10647564873</v>
      </c>
      <c r="AB132" s="29">
        <f t="shared" si="13"/>
        <v>7068112.7438944131</v>
      </c>
    </row>
    <row r="133" spans="19:28" x14ac:dyDescent="0.35">
      <c r="S133" s="31">
        <v>129</v>
      </c>
      <c r="T133" s="31">
        <v>542</v>
      </c>
      <c r="W133" s="31">
        <v>113</v>
      </c>
      <c r="X133" s="31">
        <v>450</v>
      </c>
      <c r="Y133" s="35">
        <f t="shared" si="10"/>
        <v>-199.43846153846152</v>
      </c>
      <c r="Z133" s="29">
        <f t="shared" si="11"/>
        <v>39775.699940828395</v>
      </c>
      <c r="AA133" s="29">
        <f t="shared" si="12"/>
        <v>-7932804.4028142905</v>
      </c>
      <c r="AB133" s="29">
        <f t="shared" si="13"/>
        <v>1582106305.7828159</v>
      </c>
    </row>
    <row r="134" spans="19:28" x14ac:dyDescent="0.35">
      <c r="S134" s="31">
        <v>130</v>
      </c>
      <c r="T134" s="31">
        <v>669</v>
      </c>
      <c r="W134" s="31">
        <v>114</v>
      </c>
      <c r="X134" s="31">
        <v>609</v>
      </c>
      <c r="Y134" s="35">
        <f t="shared" si="10"/>
        <v>-40.438461538461524</v>
      </c>
      <c r="Z134" s="29">
        <f t="shared" si="11"/>
        <v>1635.2691715976321</v>
      </c>
      <c r="AA134" s="29">
        <f t="shared" si="12"/>
        <v>-66127.769500682683</v>
      </c>
      <c r="AB134" s="29">
        <f t="shared" si="13"/>
        <v>2674105.2635776056</v>
      </c>
    </row>
    <row r="135" spans="19:28" x14ac:dyDescent="0.35">
      <c r="S135" s="31">
        <v>131</v>
      </c>
      <c r="T135" s="31">
        <v>592</v>
      </c>
      <c r="W135" s="31">
        <v>115</v>
      </c>
      <c r="X135" s="31">
        <v>642</v>
      </c>
      <c r="Y135" s="35">
        <f t="shared" si="10"/>
        <v>-7.4384615384615245</v>
      </c>
      <c r="Z135" s="29">
        <f t="shared" si="11"/>
        <v>55.330710059171388</v>
      </c>
      <c r="AA135" s="29">
        <f t="shared" si="12"/>
        <v>-411.57535867091252</v>
      </c>
      <c r="AB135" s="29">
        <f t="shared" si="13"/>
        <v>3061.4874756520899</v>
      </c>
    </row>
    <row r="136" spans="19:28" x14ac:dyDescent="0.35">
      <c r="S136" s="31">
        <v>132</v>
      </c>
      <c r="T136" s="31">
        <v>713</v>
      </c>
      <c r="W136" s="31">
        <v>116</v>
      </c>
      <c r="X136" s="31">
        <v>707</v>
      </c>
      <c r="Y136" s="35">
        <f t="shared" si="10"/>
        <v>57.561538461538476</v>
      </c>
      <c r="Z136" s="29">
        <f t="shared" si="11"/>
        <v>3313.3307100591733</v>
      </c>
      <c r="AA136" s="29">
        <f t="shared" si="12"/>
        <v>190720.41310286769</v>
      </c>
      <c r="AB136" s="29">
        <f t="shared" si="13"/>
        <v>10978160.394221226</v>
      </c>
    </row>
    <row r="137" spans="19:28" x14ac:dyDescent="0.35">
      <c r="S137" s="31">
        <v>133</v>
      </c>
      <c r="T137" s="31">
        <v>778</v>
      </c>
      <c r="W137" s="31">
        <v>117</v>
      </c>
      <c r="X137" s="31">
        <v>686</v>
      </c>
      <c r="Y137" s="35">
        <f t="shared" si="10"/>
        <v>36.561538461538476</v>
      </c>
      <c r="Z137" s="29">
        <f t="shared" si="11"/>
        <v>1336.7460946745573</v>
      </c>
      <c r="AA137" s="29">
        <f t="shared" si="12"/>
        <v>48873.493753755181</v>
      </c>
      <c r="AB137" s="29">
        <f t="shared" si="13"/>
        <v>1786890.1216276805</v>
      </c>
    </row>
    <row r="138" spans="19:28" x14ac:dyDescent="0.35">
      <c r="S138" s="31">
        <v>134</v>
      </c>
      <c r="T138" s="31">
        <v>549</v>
      </c>
      <c r="W138" s="31">
        <v>118</v>
      </c>
      <c r="X138" s="31">
        <v>639</v>
      </c>
      <c r="Y138" s="35">
        <f t="shared" si="10"/>
        <v>-10.438461538461524</v>
      </c>
      <c r="Z138" s="29">
        <f t="shared" si="11"/>
        <v>108.96147928994054</v>
      </c>
      <c r="AA138" s="29">
        <f t="shared" si="12"/>
        <v>-1137.3902107419162</v>
      </c>
      <c r="AB138" s="29">
        <f t="shared" si="13"/>
        <v>11872.603969052141</v>
      </c>
    </row>
    <row r="139" spans="19:28" x14ac:dyDescent="0.35">
      <c r="S139" s="31">
        <v>135</v>
      </c>
      <c r="T139" s="31">
        <v>588</v>
      </c>
      <c r="W139" s="31">
        <v>119</v>
      </c>
      <c r="X139" s="31">
        <v>660</v>
      </c>
      <c r="Y139" s="35">
        <f t="shared" si="10"/>
        <v>10.561538461538476</v>
      </c>
      <c r="Z139" s="29">
        <f t="shared" si="11"/>
        <v>111.54609467455651</v>
      </c>
      <c r="AA139" s="29">
        <f t="shared" si="12"/>
        <v>1178.0983691397407</v>
      </c>
      <c r="AB139" s="29">
        <f t="shared" si="13"/>
        <v>12442.531237145125</v>
      </c>
    </row>
    <row r="140" spans="19:28" x14ac:dyDescent="0.35">
      <c r="S140" s="31">
        <v>136</v>
      </c>
      <c r="T140" s="31">
        <v>634</v>
      </c>
      <c r="W140" s="31">
        <v>120</v>
      </c>
      <c r="X140" s="31">
        <v>636</v>
      </c>
      <c r="Y140" s="35">
        <f t="shared" si="10"/>
        <v>-13.438461538461524</v>
      </c>
      <c r="Z140" s="29">
        <f t="shared" si="11"/>
        <v>180.59224852070969</v>
      </c>
      <c r="AA140" s="29">
        <f t="shared" si="12"/>
        <v>-2426.8819858898423</v>
      </c>
      <c r="AB140" s="29">
        <f t="shared" si="13"/>
        <v>32613.56022576577</v>
      </c>
    </row>
    <row r="141" spans="19:28" x14ac:dyDescent="0.35">
      <c r="S141" s="31">
        <v>137</v>
      </c>
      <c r="T141" s="31">
        <v>591</v>
      </c>
      <c r="W141" s="31">
        <v>121</v>
      </c>
      <c r="X141" s="31">
        <v>546</v>
      </c>
      <c r="Y141" s="35">
        <f t="shared" si="10"/>
        <v>-103.43846153846152</v>
      </c>
      <c r="Z141" s="29">
        <f t="shared" si="11"/>
        <v>10699.515325443785</v>
      </c>
      <c r="AA141" s="29">
        <f t="shared" si="12"/>
        <v>-1106741.4044710966</v>
      </c>
      <c r="AB141" s="29">
        <f t="shared" si="13"/>
        <v>114479628.19940642</v>
      </c>
    </row>
    <row r="142" spans="19:28" x14ac:dyDescent="0.35">
      <c r="S142" s="31">
        <v>138</v>
      </c>
      <c r="T142" s="31">
        <v>801</v>
      </c>
      <c r="W142" s="31">
        <v>122</v>
      </c>
      <c r="X142" s="31">
        <v>577</v>
      </c>
      <c r="Y142" s="35">
        <f t="shared" si="10"/>
        <v>-72.438461538461524</v>
      </c>
      <c r="Z142" s="29">
        <f t="shared" si="11"/>
        <v>5247.3307100591692</v>
      </c>
      <c r="AA142" s="29">
        <f t="shared" si="12"/>
        <v>-380108.56382020912</v>
      </c>
      <c r="AB142" s="29">
        <f t="shared" si="13"/>
        <v>27534479.580730066</v>
      </c>
    </row>
    <row r="143" spans="19:28" x14ac:dyDescent="0.35">
      <c r="S143" s="31">
        <v>139</v>
      </c>
      <c r="T143" s="31">
        <v>753</v>
      </c>
      <c r="W143" s="31">
        <v>123</v>
      </c>
      <c r="X143" s="31">
        <v>676</v>
      </c>
      <c r="Y143" s="35">
        <f t="shared" si="10"/>
        <v>26.561538461538476</v>
      </c>
      <c r="Z143" s="29">
        <f t="shared" si="11"/>
        <v>705.51532544378767</v>
      </c>
      <c r="AA143" s="29">
        <f t="shared" si="12"/>
        <v>18739.572451980002</v>
      </c>
      <c r="AB143" s="29">
        <f t="shared" si="13"/>
        <v>497751.87443605362</v>
      </c>
    </row>
    <row r="144" spans="19:28" x14ac:dyDescent="0.35">
      <c r="S144" s="31">
        <v>140</v>
      </c>
      <c r="T144" s="31">
        <v>662</v>
      </c>
      <c r="W144" s="31">
        <v>124</v>
      </c>
      <c r="X144" s="31">
        <v>685</v>
      </c>
      <c r="Y144" s="35">
        <f t="shared" si="10"/>
        <v>35.561538461538476</v>
      </c>
      <c r="Z144" s="29">
        <f t="shared" si="11"/>
        <v>1264.6230177514803</v>
      </c>
      <c r="AA144" s="29">
        <f t="shared" si="12"/>
        <v>44971.940085116126</v>
      </c>
      <c r="AB144" s="29">
        <f t="shared" si="13"/>
        <v>1599271.3770268611</v>
      </c>
    </row>
    <row r="145" spans="19:28" x14ac:dyDescent="0.35">
      <c r="S145" s="31">
        <v>141</v>
      </c>
      <c r="T145" s="31">
        <v>576</v>
      </c>
      <c r="W145" s="31">
        <v>125</v>
      </c>
      <c r="X145" s="31">
        <v>767</v>
      </c>
      <c r="Y145" s="35">
        <f t="shared" si="10"/>
        <v>117.56153846153848</v>
      </c>
      <c r="Z145" s="29">
        <f t="shared" si="11"/>
        <v>13820.715325443791</v>
      </c>
      <c r="AA145" s="29">
        <f t="shared" si="12"/>
        <v>1624784.5562981344</v>
      </c>
      <c r="AB145" s="29">
        <f t="shared" si="13"/>
        <v>191012172.10695687</v>
      </c>
    </row>
    <row r="146" spans="19:28" x14ac:dyDescent="0.35">
      <c r="S146" s="31">
        <v>142</v>
      </c>
      <c r="T146" s="31">
        <v>512</v>
      </c>
      <c r="W146" s="31">
        <v>126</v>
      </c>
      <c r="X146" s="31">
        <v>739</v>
      </c>
      <c r="Y146" s="35">
        <f t="shared" si="10"/>
        <v>89.561538461538476</v>
      </c>
      <c r="Z146" s="29">
        <f t="shared" si="11"/>
        <v>8021.2691715976352</v>
      </c>
      <c r="AA146" s="29">
        <f t="shared" si="12"/>
        <v>718397.20742239442</v>
      </c>
      <c r="AB146" s="29">
        <f t="shared" si="13"/>
        <v>64340759.123222612</v>
      </c>
    </row>
    <row r="147" spans="19:28" x14ac:dyDescent="0.35">
      <c r="S147" s="31">
        <v>143</v>
      </c>
      <c r="T147" s="31">
        <v>580</v>
      </c>
      <c r="W147" s="31">
        <v>127</v>
      </c>
      <c r="X147" s="31">
        <v>682</v>
      </c>
      <c r="Y147" s="35">
        <f t="shared" si="10"/>
        <v>32.561538461538476</v>
      </c>
      <c r="Z147" s="29">
        <f t="shared" si="11"/>
        <v>1060.2537869822495</v>
      </c>
      <c r="AA147" s="29">
        <f t="shared" si="12"/>
        <v>34523.494463814335</v>
      </c>
      <c r="AB147" s="29">
        <f t="shared" si="13"/>
        <v>1124138.0928102012</v>
      </c>
    </row>
    <row r="148" spans="19:28" x14ac:dyDescent="0.35">
      <c r="S148" s="31">
        <v>144</v>
      </c>
      <c r="T148" s="31">
        <v>598</v>
      </c>
      <c r="W148" s="31">
        <v>128</v>
      </c>
      <c r="X148" s="31">
        <v>704</v>
      </c>
      <c r="Y148" s="35">
        <f t="shared" si="10"/>
        <v>54.561538461538476</v>
      </c>
      <c r="Z148" s="29">
        <f t="shared" si="11"/>
        <v>2976.9614792899424</v>
      </c>
      <c r="AA148" s="29">
        <f t="shared" si="12"/>
        <v>162427.59825079667</v>
      </c>
      <c r="AB148" s="29">
        <f t="shared" si="13"/>
        <v>8862299.6491761617</v>
      </c>
    </row>
    <row r="149" spans="19:28" x14ac:dyDescent="0.35">
      <c r="S149" s="31">
        <v>145</v>
      </c>
      <c r="T149" s="31">
        <v>573</v>
      </c>
      <c r="W149" s="31">
        <v>129</v>
      </c>
      <c r="X149" s="31">
        <v>542</v>
      </c>
      <c r="Y149" s="35">
        <f t="shared" si="10"/>
        <v>-107.43846153846152</v>
      </c>
      <c r="Z149" s="29">
        <f t="shared" si="11"/>
        <v>11543.023017751477</v>
      </c>
      <c r="AA149" s="29">
        <f t="shared" si="12"/>
        <v>-1240164.6345302681</v>
      </c>
      <c r="AB149" s="29">
        <f t="shared" si="13"/>
        <v>133241380.38834041</v>
      </c>
    </row>
    <row r="150" spans="19:28" x14ac:dyDescent="0.35">
      <c r="S150" s="31">
        <v>146</v>
      </c>
      <c r="T150" s="31">
        <v>594</v>
      </c>
      <c r="W150" s="31">
        <v>130</v>
      </c>
      <c r="X150" s="31">
        <v>669</v>
      </c>
      <c r="Y150" s="35">
        <f t="shared" ref="Y150:Y213" si="14">X150-$Y$6</f>
        <v>19.561538461538476</v>
      </c>
      <c r="Z150" s="29">
        <f t="shared" ref="Z150:Z213" si="15">Y150^2</f>
        <v>382.65378698224907</v>
      </c>
      <c r="AA150" s="29">
        <f t="shared" ref="AA150:AA213" si="16">Y150^3</f>
        <v>7485.2967715066161</v>
      </c>
      <c r="AB150" s="29">
        <f t="shared" ref="AB150:AB213" si="17">Y150^4</f>
        <v>146423.92069185645</v>
      </c>
    </row>
    <row r="151" spans="19:28" x14ac:dyDescent="0.35">
      <c r="S151" s="31">
        <v>147</v>
      </c>
      <c r="T151" s="31">
        <v>514</v>
      </c>
      <c r="W151" s="31">
        <v>131</v>
      </c>
      <c r="X151" s="31">
        <v>592</v>
      </c>
      <c r="Y151" s="35">
        <f t="shared" si="14"/>
        <v>-57.438461538461524</v>
      </c>
      <c r="Z151" s="29">
        <f t="shared" si="15"/>
        <v>3299.1768639053239</v>
      </c>
      <c r="AA151" s="29">
        <f t="shared" si="16"/>
        <v>-189499.64340600805</v>
      </c>
      <c r="AB151" s="29">
        <f t="shared" si="17"/>
        <v>10884567.979328169</v>
      </c>
    </row>
    <row r="152" spans="19:28" x14ac:dyDescent="0.35">
      <c r="S152" s="31">
        <v>148</v>
      </c>
      <c r="T152" s="31">
        <v>682</v>
      </c>
      <c r="W152" s="31">
        <v>132</v>
      </c>
      <c r="X152" s="31">
        <v>713</v>
      </c>
      <c r="Y152" s="35">
        <f t="shared" si="14"/>
        <v>63.561538461538476</v>
      </c>
      <c r="Z152" s="29">
        <f t="shared" si="15"/>
        <v>4040.069171597635</v>
      </c>
      <c r="AA152" s="29">
        <f t="shared" si="16"/>
        <v>256793.01203777897</v>
      </c>
      <c r="AB152" s="29">
        <f t="shared" si="17"/>
        <v>16322158.9112936</v>
      </c>
    </row>
    <row r="153" spans="19:28" x14ac:dyDescent="0.35">
      <c r="S153" s="31">
        <v>149</v>
      </c>
      <c r="T153" s="31">
        <v>688</v>
      </c>
      <c r="W153" s="31">
        <v>133</v>
      </c>
      <c r="X153" s="31">
        <v>778</v>
      </c>
      <c r="Y153" s="35">
        <f t="shared" si="14"/>
        <v>128.56153846153848</v>
      </c>
      <c r="Z153" s="29">
        <f t="shared" si="15"/>
        <v>16528.069171597635</v>
      </c>
      <c r="AA153" s="29">
        <f t="shared" si="16"/>
        <v>2124874.0004993179</v>
      </c>
      <c r="AB153" s="29">
        <f t="shared" si="17"/>
        <v>273177070.54111612</v>
      </c>
    </row>
    <row r="154" spans="19:28" x14ac:dyDescent="0.35">
      <c r="S154" s="31">
        <v>150</v>
      </c>
      <c r="T154" s="31">
        <v>729</v>
      </c>
      <c r="W154" s="31">
        <v>134</v>
      </c>
      <c r="X154" s="31">
        <v>549</v>
      </c>
      <c r="Y154" s="35">
        <f t="shared" si="14"/>
        <v>-100.43846153846152</v>
      </c>
      <c r="Z154" s="29">
        <f t="shared" si="15"/>
        <v>10087.884556213015</v>
      </c>
      <c r="AA154" s="29">
        <f t="shared" si="16"/>
        <v>-1013211.605003641</v>
      </c>
      <c r="AB154" s="29">
        <f t="shared" si="17"/>
        <v>101765414.81948107</v>
      </c>
    </row>
    <row r="155" spans="19:28" x14ac:dyDescent="0.35">
      <c r="S155" s="31">
        <v>151</v>
      </c>
      <c r="T155" s="31">
        <v>651</v>
      </c>
      <c r="W155" s="31">
        <v>135</v>
      </c>
      <c r="X155" s="31">
        <v>588</v>
      </c>
      <c r="Y155" s="35">
        <f t="shared" si="14"/>
        <v>-61.438461538461524</v>
      </c>
      <c r="Z155" s="29">
        <f t="shared" si="15"/>
        <v>3774.6845562130161</v>
      </c>
      <c r="AA155" s="29">
        <f t="shared" si="16"/>
        <v>-231910.8119267181</v>
      </c>
      <c r="AB155" s="29">
        <f t="shared" si="17"/>
        <v>14248243.498913053</v>
      </c>
    </row>
    <row r="156" spans="19:28" x14ac:dyDescent="0.35">
      <c r="S156" s="31">
        <v>152</v>
      </c>
      <c r="T156" s="31">
        <v>764</v>
      </c>
      <c r="W156" s="31">
        <v>136</v>
      </c>
      <c r="X156" s="31">
        <v>634</v>
      </c>
      <c r="Y156" s="35">
        <f t="shared" si="14"/>
        <v>-15.438461538461524</v>
      </c>
      <c r="Z156" s="29">
        <f t="shared" si="15"/>
        <v>238.34609467455579</v>
      </c>
      <c r="AA156" s="29">
        <f t="shared" si="16"/>
        <v>-3679.6970154756386</v>
      </c>
      <c r="AB156" s="29">
        <f t="shared" si="17"/>
        <v>56808.860846612311</v>
      </c>
    </row>
    <row r="157" spans="19:28" x14ac:dyDescent="0.35">
      <c r="S157" s="31">
        <v>153</v>
      </c>
      <c r="T157" s="31">
        <v>771</v>
      </c>
      <c r="W157" s="31">
        <v>137</v>
      </c>
      <c r="X157" s="31">
        <v>591</v>
      </c>
      <c r="Y157" s="35">
        <f t="shared" si="14"/>
        <v>-58.438461538461524</v>
      </c>
      <c r="Z157" s="29">
        <f t="shared" si="15"/>
        <v>3415.0537869822469</v>
      </c>
      <c r="AA157" s="29">
        <f t="shared" si="16"/>
        <v>-199570.48938233941</v>
      </c>
      <c r="AB157" s="29">
        <f t="shared" si="17"/>
        <v>11662592.367981786</v>
      </c>
    </row>
    <row r="158" spans="19:28" x14ac:dyDescent="0.35">
      <c r="S158" s="31">
        <v>154</v>
      </c>
      <c r="T158" s="31">
        <v>603</v>
      </c>
      <c r="W158" s="31">
        <v>138</v>
      </c>
      <c r="X158" s="31">
        <v>801</v>
      </c>
      <c r="Y158" s="35">
        <f t="shared" si="14"/>
        <v>151.56153846153848</v>
      </c>
      <c r="Z158" s="29">
        <f t="shared" si="15"/>
        <v>22970.899940828407</v>
      </c>
      <c r="AA158" s="29">
        <f t="shared" si="16"/>
        <v>3481504.9348780164</v>
      </c>
      <c r="AB158" s="29">
        <f t="shared" si="17"/>
        <v>527662244.09155053</v>
      </c>
    </row>
    <row r="159" spans="19:28" x14ac:dyDescent="0.35">
      <c r="S159" s="31">
        <v>155</v>
      </c>
      <c r="T159" s="31">
        <v>552</v>
      </c>
      <c r="W159" s="31">
        <v>139</v>
      </c>
      <c r="X159" s="31">
        <v>753</v>
      </c>
      <c r="Y159" s="35">
        <f t="shared" si="14"/>
        <v>103.56153846153848</v>
      </c>
      <c r="Z159" s="29">
        <f t="shared" si="15"/>
        <v>10724.992248520713</v>
      </c>
      <c r="AA159" s="29">
        <f t="shared" si="16"/>
        <v>1110696.6972448798</v>
      </c>
      <c r="AB159" s="29">
        <f t="shared" si="17"/>
        <v>115025458.73082939</v>
      </c>
    </row>
    <row r="160" spans="19:28" x14ac:dyDescent="0.35">
      <c r="S160" s="31">
        <v>156</v>
      </c>
      <c r="T160" s="31">
        <v>563</v>
      </c>
      <c r="W160" s="31">
        <v>140</v>
      </c>
      <c r="X160" s="31">
        <v>662</v>
      </c>
      <c r="Y160" s="35">
        <f t="shared" si="14"/>
        <v>12.561538461538476</v>
      </c>
      <c r="Z160" s="29">
        <f t="shared" si="15"/>
        <v>157.79224852071042</v>
      </c>
      <c r="AA160" s="29">
        <f t="shared" si="16"/>
        <v>1982.1133987255414</v>
      </c>
      <c r="AB160" s="29">
        <f t="shared" si="17"/>
        <v>24898.393693221638</v>
      </c>
    </row>
    <row r="161" spans="19:28" x14ac:dyDescent="0.35">
      <c r="S161" s="31">
        <v>157</v>
      </c>
      <c r="T161" s="31">
        <v>636</v>
      </c>
      <c r="W161" s="31">
        <v>141</v>
      </c>
      <c r="X161" s="31">
        <v>576</v>
      </c>
      <c r="Y161" s="35">
        <f t="shared" si="14"/>
        <v>-73.438461538461524</v>
      </c>
      <c r="Z161" s="29">
        <f t="shared" si="15"/>
        <v>5393.2076331360922</v>
      </c>
      <c r="AA161" s="29">
        <f t="shared" si="16"/>
        <v>-396068.87133500201</v>
      </c>
      <c r="AB161" s="29">
        <f t="shared" si="17"/>
        <v>29086688.574117411</v>
      </c>
    </row>
    <row r="162" spans="19:28" x14ac:dyDescent="0.35">
      <c r="S162" s="31">
        <v>158</v>
      </c>
      <c r="T162" s="31">
        <v>667</v>
      </c>
      <c r="W162" s="31">
        <v>142</v>
      </c>
      <c r="X162" s="31">
        <v>512</v>
      </c>
      <c r="Y162" s="35">
        <f t="shared" si="14"/>
        <v>-137.43846153846152</v>
      </c>
      <c r="Z162" s="29">
        <f t="shared" si="15"/>
        <v>18889.330710059166</v>
      </c>
      <c r="AA162" s="29">
        <f t="shared" si="16"/>
        <v>-2596120.5522817466</v>
      </c>
      <c r="AB162" s="29">
        <f t="shared" si="17"/>
        <v>356806814.67398435</v>
      </c>
    </row>
    <row r="163" spans="19:28" x14ac:dyDescent="0.35">
      <c r="S163" s="31">
        <v>159</v>
      </c>
      <c r="T163" s="31">
        <v>740</v>
      </c>
      <c r="W163" s="31">
        <v>143</v>
      </c>
      <c r="X163" s="31">
        <v>580</v>
      </c>
      <c r="Y163" s="35">
        <f t="shared" si="14"/>
        <v>-69.438461538461524</v>
      </c>
      <c r="Z163" s="29">
        <f t="shared" si="15"/>
        <v>4821.6999408284</v>
      </c>
      <c r="AA163" s="29">
        <f t="shared" si="16"/>
        <v>-334811.42589121504</v>
      </c>
      <c r="AB163" s="29">
        <f t="shared" si="17"/>
        <v>23248790.319384597</v>
      </c>
    </row>
    <row r="164" spans="19:28" x14ac:dyDescent="0.35">
      <c r="S164" s="31">
        <v>160</v>
      </c>
      <c r="T164" s="31">
        <v>596</v>
      </c>
      <c r="W164" s="31">
        <v>144</v>
      </c>
      <c r="X164" s="31">
        <v>598</v>
      </c>
      <c r="Y164" s="35">
        <f t="shared" si="14"/>
        <v>-51.438461538461524</v>
      </c>
      <c r="Z164" s="29">
        <f t="shared" si="15"/>
        <v>2645.9153254437856</v>
      </c>
      <c r="AA164" s="29">
        <f t="shared" si="16"/>
        <v>-136101.81370186608</v>
      </c>
      <c r="AB164" s="29">
        <f t="shared" si="17"/>
        <v>7000867.9094182942</v>
      </c>
    </row>
    <row r="165" spans="19:28" x14ac:dyDescent="0.35">
      <c r="S165" s="31">
        <v>161</v>
      </c>
      <c r="T165" s="31">
        <v>526</v>
      </c>
      <c r="W165" s="31">
        <v>145</v>
      </c>
      <c r="X165" s="31">
        <v>573</v>
      </c>
      <c r="Y165" s="35">
        <f t="shared" si="14"/>
        <v>-76.438461538461524</v>
      </c>
      <c r="Z165" s="29">
        <f t="shared" si="15"/>
        <v>5842.8384023668614</v>
      </c>
      <c r="AA165" s="29">
        <f t="shared" si="16"/>
        <v>-446617.57849476533</v>
      </c>
      <c r="AB165" s="29">
        <f t="shared" si="17"/>
        <v>34138760.596172936</v>
      </c>
    </row>
    <row r="166" spans="19:28" x14ac:dyDescent="0.35">
      <c r="S166" s="31">
        <v>162</v>
      </c>
      <c r="T166" s="31">
        <v>640</v>
      </c>
      <c r="W166" s="31">
        <v>146</v>
      </c>
      <c r="X166" s="31">
        <v>594</v>
      </c>
      <c r="Y166" s="35">
        <f t="shared" si="14"/>
        <v>-55.438461538461524</v>
      </c>
      <c r="Z166" s="29">
        <f t="shared" si="15"/>
        <v>3073.4230177514778</v>
      </c>
      <c r="AA166" s="29">
        <f t="shared" si="16"/>
        <v>-170385.84376103766</v>
      </c>
      <c r="AB166" s="29">
        <f t="shared" si="17"/>
        <v>9445929.0460446011</v>
      </c>
    </row>
    <row r="167" spans="19:28" x14ac:dyDescent="0.35">
      <c r="S167" s="31">
        <v>163</v>
      </c>
      <c r="T167" s="31">
        <v>556</v>
      </c>
      <c r="W167" s="31">
        <v>147</v>
      </c>
      <c r="X167" s="31">
        <v>514</v>
      </c>
      <c r="Y167" s="35">
        <f t="shared" si="14"/>
        <v>-135.43846153846152</v>
      </c>
      <c r="Z167" s="29">
        <f t="shared" si="15"/>
        <v>18343.57686390532</v>
      </c>
      <c r="AA167" s="29">
        <f t="shared" si="16"/>
        <v>-2484425.8295598533</v>
      </c>
      <c r="AB167" s="29">
        <f t="shared" si="17"/>
        <v>336486812.16200256</v>
      </c>
    </row>
    <row r="168" spans="19:28" x14ac:dyDescent="0.35">
      <c r="S168" s="31">
        <v>164</v>
      </c>
      <c r="T168" s="31">
        <v>693</v>
      </c>
      <c r="W168" s="31">
        <v>148</v>
      </c>
      <c r="X168" s="31">
        <v>682</v>
      </c>
      <c r="Y168" s="35">
        <f t="shared" si="14"/>
        <v>32.561538461538476</v>
      </c>
      <c r="Z168" s="29">
        <f t="shared" si="15"/>
        <v>1060.2537869822495</v>
      </c>
      <c r="AA168" s="29">
        <f t="shared" si="16"/>
        <v>34523.494463814335</v>
      </c>
      <c r="AB168" s="29">
        <f t="shared" si="17"/>
        <v>1124138.0928102012</v>
      </c>
    </row>
    <row r="169" spans="19:28" x14ac:dyDescent="0.35">
      <c r="S169" s="31">
        <v>165</v>
      </c>
      <c r="T169" s="31">
        <v>704</v>
      </c>
      <c r="W169" s="31">
        <v>149</v>
      </c>
      <c r="X169" s="31">
        <v>688</v>
      </c>
      <c r="Y169" s="35">
        <f t="shared" si="14"/>
        <v>38.561538461538476</v>
      </c>
      <c r="Z169" s="29">
        <f t="shared" si="15"/>
        <v>1486.9922485207112</v>
      </c>
      <c r="AA169" s="29">
        <f t="shared" si="16"/>
        <v>57340.708783340982</v>
      </c>
      <c r="AB169" s="29">
        <f t="shared" si="17"/>
        <v>2211145.9471606803</v>
      </c>
    </row>
    <row r="170" spans="19:28" x14ac:dyDescent="0.35">
      <c r="S170" s="31">
        <v>166</v>
      </c>
      <c r="T170" s="31">
        <v>648</v>
      </c>
      <c r="W170" s="31">
        <v>150</v>
      </c>
      <c r="X170" s="31">
        <v>729</v>
      </c>
      <c r="Y170" s="35">
        <f t="shared" si="14"/>
        <v>79.561538461538476</v>
      </c>
      <c r="Z170" s="29">
        <f t="shared" si="15"/>
        <v>6330.0384023668657</v>
      </c>
      <c r="AA170" s="29">
        <f t="shared" si="16"/>
        <v>503627.59381292696</v>
      </c>
      <c r="AB170" s="29">
        <f t="shared" si="17"/>
        <v>40069386.175439261</v>
      </c>
    </row>
    <row r="171" spans="19:28" x14ac:dyDescent="0.35">
      <c r="S171" s="31">
        <v>167</v>
      </c>
      <c r="T171" s="31">
        <v>669</v>
      </c>
      <c r="W171" s="31">
        <v>151</v>
      </c>
      <c r="X171" s="31">
        <v>651</v>
      </c>
      <c r="Y171" s="35">
        <f t="shared" si="14"/>
        <v>1.5615384615384755</v>
      </c>
      <c r="Z171" s="29">
        <f t="shared" si="15"/>
        <v>2.438402366863949</v>
      </c>
      <c r="AA171" s="29">
        <f t="shared" si="16"/>
        <v>3.8076590805645081</v>
      </c>
      <c r="AB171" s="29">
        <f t="shared" si="17"/>
        <v>5.9458061027277083</v>
      </c>
    </row>
    <row r="172" spans="19:28" x14ac:dyDescent="0.35">
      <c r="S172" s="31">
        <v>168</v>
      </c>
      <c r="T172" s="31">
        <v>689</v>
      </c>
      <c r="W172" s="31">
        <v>152</v>
      </c>
      <c r="X172" s="31">
        <v>764</v>
      </c>
      <c r="Y172" s="35">
        <f t="shared" si="14"/>
        <v>114.56153846153848</v>
      </c>
      <c r="Z172" s="29">
        <f t="shared" si="15"/>
        <v>13124.34609467456</v>
      </c>
      <c r="AA172" s="29">
        <f t="shared" si="16"/>
        <v>1503545.2799076019</v>
      </c>
      <c r="AB172" s="29">
        <f t="shared" si="17"/>
        <v>172248460.41279936</v>
      </c>
    </row>
    <row r="173" spans="19:28" x14ac:dyDescent="0.35">
      <c r="S173" s="31">
        <v>169</v>
      </c>
      <c r="T173" s="31">
        <v>668</v>
      </c>
      <c r="W173" s="31">
        <v>153</v>
      </c>
      <c r="X173" s="31">
        <v>771</v>
      </c>
      <c r="Y173" s="35">
        <f t="shared" si="14"/>
        <v>121.56153846153848</v>
      </c>
      <c r="Z173" s="29">
        <f t="shared" si="15"/>
        <v>14777.207633136099</v>
      </c>
      <c r="AA173" s="29">
        <f t="shared" si="16"/>
        <v>1796340.0940496137</v>
      </c>
      <c r="AB173" s="29">
        <f t="shared" si="17"/>
        <v>218365865.43281579</v>
      </c>
    </row>
    <row r="174" spans="19:28" x14ac:dyDescent="0.35">
      <c r="S174" s="31">
        <v>170</v>
      </c>
      <c r="T174" s="31">
        <v>537</v>
      </c>
      <c r="W174" s="31">
        <v>154</v>
      </c>
      <c r="X174" s="31">
        <v>603</v>
      </c>
      <c r="Y174" s="35">
        <f t="shared" si="14"/>
        <v>-46.438461538461524</v>
      </c>
      <c r="Z174" s="29">
        <f t="shared" si="15"/>
        <v>2156.5307100591704</v>
      </c>
      <c r="AA174" s="29">
        <f t="shared" si="16"/>
        <v>-100145.96843559391</v>
      </c>
      <c r="AB174" s="29">
        <f t="shared" si="17"/>
        <v>4650624.7034283094</v>
      </c>
    </row>
    <row r="175" spans="19:28" x14ac:dyDescent="0.35">
      <c r="S175" s="31">
        <v>171</v>
      </c>
      <c r="T175" s="31">
        <v>759</v>
      </c>
      <c r="W175" s="31">
        <v>155</v>
      </c>
      <c r="X175" s="31">
        <v>552</v>
      </c>
      <c r="Y175" s="35">
        <f t="shared" si="14"/>
        <v>-97.438461538461524</v>
      </c>
      <c r="Z175" s="29">
        <f t="shared" si="15"/>
        <v>9494.2537869822463</v>
      </c>
      <c r="AA175" s="29">
        <f t="shared" si="16"/>
        <v>-925105.48245926225</v>
      </c>
      <c r="AB175" s="29">
        <f t="shared" si="17"/>
        <v>90140854.971626729</v>
      </c>
    </row>
    <row r="176" spans="19:28" x14ac:dyDescent="0.35">
      <c r="S176" s="31">
        <v>172</v>
      </c>
      <c r="T176" s="31">
        <v>631</v>
      </c>
      <c r="W176" s="31">
        <v>156</v>
      </c>
      <c r="X176" s="31">
        <v>563</v>
      </c>
      <c r="Y176" s="35">
        <f t="shared" si="14"/>
        <v>-86.438461538461524</v>
      </c>
      <c r="Z176" s="29">
        <f t="shared" si="15"/>
        <v>7471.6076331360919</v>
      </c>
      <c r="AA176" s="29">
        <f t="shared" si="16"/>
        <v>-645834.26902730961</v>
      </c>
      <c r="AB176" s="29">
        <f t="shared" si="17"/>
        <v>55824920.623537511</v>
      </c>
    </row>
    <row r="177" spans="19:28" x14ac:dyDescent="0.35">
      <c r="S177" s="31">
        <v>173</v>
      </c>
      <c r="T177" s="31">
        <v>722</v>
      </c>
      <c r="W177" s="31">
        <v>157</v>
      </c>
      <c r="X177" s="31">
        <v>636</v>
      </c>
      <c r="Y177" s="35">
        <f t="shared" si="14"/>
        <v>-13.438461538461524</v>
      </c>
      <c r="Z177" s="29">
        <f t="shared" si="15"/>
        <v>180.59224852070969</v>
      </c>
      <c r="AA177" s="29">
        <f t="shared" si="16"/>
        <v>-2426.8819858898423</v>
      </c>
      <c r="AB177" s="29">
        <f t="shared" si="17"/>
        <v>32613.56022576577</v>
      </c>
    </row>
    <row r="178" spans="19:28" x14ac:dyDescent="0.35">
      <c r="S178" s="31">
        <v>174</v>
      </c>
      <c r="T178" s="31">
        <v>730</v>
      </c>
      <c r="W178" s="31">
        <v>158</v>
      </c>
      <c r="X178" s="31">
        <v>667</v>
      </c>
      <c r="Y178" s="35">
        <f t="shared" si="14"/>
        <v>17.561538461538476</v>
      </c>
      <c r="Z178" s="29">
        <f t="shared" si="15"/>
        <v>308.40763313609517</v>
      </c>
      <c r="AA178" s="29">
        <f t="shared" si="16"/>
        <v>5416.112511151583</v>
      </c>
      <c r="AB178" s="29">
        <f t="shared" si="17"/>
        <v>95115.268176608268</v>
      </c>
    </row>
    <row r="179" spans="19:28" x14ac:dyDescent="0.35">
      <c r="S179" s="31">
        <v>175</v>
      </c>
      <c r="T179" s="31">
        <v>625</v>
      </c>
      <c r="W179" s="31">
        <v>159</v>
      </c>
      <c r="X179" s="31">
        <v>740</v>
      </c>
      <c r="Y179" s="35">
        <f t="shared" si="14"/>
        <v>90.561538461538476</v>
      </c>
      <c r="Z179" s="29">
        <f t="shared" si="15"/>
        <v>8201.3922485207131</v>
      </c>
      <c r="AA179" s="29">
        <f t="shared" si="16"/>
        <v>742730.6995525721</v>
      </c>
      <c r="AB179" s="29">
        <f t="shared" si="17"/>
        <v>67262834.814095631</v>
      </c>
    </row>
    <row r="180" spans="19:28" x14ac:dyDescent="0.35">
      <c r="S180" s="31">
        <v>176</v>
      </c>
      <c r="T180" s="31">
        <v>635</v>
      </c>
      <c r="W180" s="31">
        <v>160</v>
      </c>
      <c r="X180" s="31">
        <v>596</v>
      </c>
      <c r="Y180" s="35">
        <f t="shared" si="14"/>
        <v>-53.438461538461524</v>
      </c>
      <c r="Z180" s="29">
        <f t="shared" si="15"/>
        <v>2855.6691715976317</v>
      </c>
      <c r="AA180" s="29">
        <f t="shared" si="16"/>
        <v>-152602.56719299033</v>
      </c>
      <c r="AB180" s="29">
        <f t="shared" si="17"/>
        <v>8154846.417613104</v>
      </c>
    </row>
    <row r="181" spans="19:28" x14ac:dyDescent="0.35">
      <c r="S181" s="31">
        <v>177</v>
      </c>
      <c r="T181" s="31">
        <v>629</v>
      </c>
      <c r="W181" s="31">
        <v>161</v>
      </c>
      <c r="X181" s="31">
        <v>526</v>
      </c>
      <c r="Y181" s="35">
        <f t="shared" si="14"/>
        <v>-123.43846153846152</v>
      </c>
      <c r="Z181" s="29">
        <f t="shared" si="15"/>
        <v>15237.053786982246</v>
      </c>
      <c r="AA181" s="29">
        <f t="shared" si="16"/>
        <v>-1880838.4778438774</v>
      </c>
      <c r="AB181" s="29">
        <f t="shared" si="17"/>
        <v>232167808.10738999</v>
      </c>
    </row>
    <row r="182" spans="19:28" x14ac:dyDescent="0.35">
      <c r="S182" s="31">
        <v>178</v>
      </c>
      <c r="T182" s="31">
        <v>583</v>
      </c>
      <c r="W182" s="31">
        <v>162</v>
      </c>
      <c r="X182" s="31">
        <v>640</v>
      </c>
      <c r="Y182" s="35">
        <f t="shared" si="14"/>
        <v>-9.4384615384615245</v>
      </c>
      <c r="Z182" s="29">
        <f t="shared" si="15"/>
        <v>89.084556213017493</v>
      </c>
      <c r="AA182" s="29">
        <f t="shared" si="16"/>
        <v>-840.82115748747924</v>
      </c>
      <c r="AB182" s="29">
        <f t="shared" si="17"/>
        <v>7936.0581556702737</v>
      </c>
    </row>
    <row r="183" spans="19:28" x14ac:dyDescent="0.35">
      <c r="S183" s="31">
        <v>179</v>
      </c>
      <c r="T183" s="31">
        <v>710</v>
      </c>
      <c r="W183" s="31">
        <v>163</v>
      </c>
      <c r="X183" s="31">
        <v>556</v>
      </c>
      <c r="Y183" s="35">
        <f t="shared" si="14"/>
        <v>-93.438461538461524</v>
      </c>
      <c r="Z183" s="29">
        <f t="shared" si="15"/>
        <v>8730.7460946745541</v>
      </c>
      <c r="AA183" s="29">
        <f t="shared" si="16"/>
        <v>-815787.48316932144</v>
      </c>
      <c r="AB183" s="29">
        <f t="shared" si="17"/>
        <v>76225927.369674981</v>
      </c>
    </row>
    <row r="184" spans="19:28" x14ac:dyDescent="0.35">
      <c r="S184" s="31">
        <v>180</v>
      </c>
      <c r="T184" s="31">
        <v>625</v>
      </c>
      <c r="W184" s="31">
        <v>164</v>
      </c>
      <c r="X184" s="31">
        <v>693</v>
      </c>
      <c r="Y184" s="35">
        <f t="shared" si="14"/>
        <v>43.561538461538476</v>
      </c>
      <c r="Z184" s="29">
        <f t="shared" si="15"/>
        <v>1897.607633136096</v>
      </c>
      <c r="AA184" s="29">
        <f t="shared" si="16"/>
        <v>82662.707895767031</v>
      </c>
      <c r="AB184" s="29">
        <f t="shared" si="17"/>
        <v>3600914.7293363763</v>
      </c>
    </row>
    <row r="185" spans="19:28" x14ac:dyDescent="0.35">
      <c r="S185" s="31">
        <v>181</v>
      </c>
      <c r="T185" s="31">
        <v>699</v>
      </c>
      <c r="W185" s="31">
        <v>165</v>
      </c>
      <c r="X185" s="31">
        <v>704</v>
      </c>
      <c r="Y185" s="35">
        <f t="shared" si="14"/>
        <v>54.561538461538476</v>
      </c>
      <c r="Z185" s="29">
        <f t="shared" si="15"/>
        <v>2976.9614792899424</v>
      </c>
      <c r="AA185" s="29">
        <f t="shared" si="16"/>
        <v>162427.59825079667</v>
      </c>
      <c r="AB185" s="29">
        <f t="shared" si="17"/>
        <v>8862299.6491761617</v>
      </c>
    </row>
    <row r="186" spans="19:28" x14ac:dyDescent="0.35">
      <c r="S186" s="31">
        <v>182</v>
      </c>
      <c r="T186" s="31">
        <v>629</v>
      </c>
      <c r="W186" s="31">
        <v>166</v>
      </c>
      <c r="X186" s="31">
        <v>648</v>
      </c>
      <c r="Y186" s="35">
        <f t="shared" si="14"/>
        <v>-1.4384615384615245</v>
      </c>
      <c r="Z186" s="29">
        <f t="shared" si="15"/>
        <v>2.0691715976330958</v>
      </c>
      <c r="AA186" s="29">
        <f t="shared" si="16"/>
        <v>-2.9764237596721936</v>
      </c>
      <c r="AB186" s="29">
        <f t="shared" si="17"/>
        <v>4.2814711004514976</v>
      </c>
    </row>
    <row r="187" spans="19:28" x14ac:dyDescent="0.35">
      <c r="S187" s="31">
        <v>183</v>
      </c>
      <c r="T187" s="31">
        <v>661</v>
      </c>
      <c r="W187" s="31">
        <v>167</v>
      </c>
      <c r="X187" s="31">
        <v>669</v>
      </c>
      <c r="Y187" s="35">
        <f t="shared" si="14"/>
        <v>19.561538461538476</v>
      </c>
      <c r="Z187" s="29">
        <f t="shared" si="15"/>
        <v>382.65378698224907</v>
      </c>
      <c r="AA187" s="29">
        <f t="shared" si="16"/>
        <v>7485.2967715066161</v>
      </c>
      <c r="AB187" s="29">
        <f t="shared" si="17"/>
        <v>146423.92069185645</v>
      </c>
    </row>
    <row r="188" spans="19:28" x14ac:dyDescent="0.35">
      <c r="S188" s="31">
        <v>184</v>
      </c>
      <c r="T188" s="31">
        <v>479</v>
      </c>
      <c r="W188" s="31">
        <v>168</v>
      </c>
      <c r="X188" s="31">
        <v>689</v>
      </c>
      <c r="Y188" s="35">
        <f t="shared" si="14"/>
        <v>39.561538461538476</v>
      </c>
      <c r="Z188" s="29">
        <f t="shared" si="15"/>
        <v>1565.1153254437882</v>
      </c>
      <c r="AA188" s="29">
        <f t="shared" si="16"/>
        <v>61918.370144287735</v>
      </c>
      <c r="AB188" s="29">
        <f t="shared" si="17"/>
        <v>2449585.981939015</v>
      </c>
    </row>
    <row r="189" spans="19:28" x14ac:dyDescent="0.35">
      <c r="S189" s="31">
        <v>185</v>
      </c>
      <c r="T189" s="31">
        <v>695</v>
      </c>
      <c r="W189" s="31">
        <v>169</v>
      </c>
      <c r="X189" s="31">
        <v>668</v>
      </c>
      <c r="Y189" s="35">
        <f t="shared" si="14"/>
        <v>18.561538461538476</v>
      </c>
      <c r="Z189" s="29">
        <f t="shared" si="15"/>
        <v>344.53071005917212</v>
      </c>
      <c r="AA189" s="29">
        <f t="shared" si="16"/>
        <v>6395.0200259444846</v>
      </c>
      <c r="AB189" s="29">
        <f t="shared" si="17"/>
        <v>118701.41017387733</v>
      </c>
    </row>
    <row r="190" spans="19:28" x14ac:dyDescent="0.35">
      <c r="S190" s="31">
        <v>186</v>
      </c>
      <c r="T190" s="31">
        <v>570</v>
      </c>
      <c r="W190" s="31">
        <v>170</v>
      </c>
      <c r="X190" s="31">
        <v>537</v>
      </c>
      <c r="Y190" s="35">
        <f t="shared" si="14"/>
        <v>-112.43846153846152</v>
      </c>
      <c r="Z190" s="29">
        <f t="shared" si="15"/>
        <v>12642.407633136092</v>
      </c>
      <c r="AA190" s="29">
        <f t="shared" si="16"/>
        <v>-1421492.864411925</v>
      </c>
      <c r="AB190" s="29">
        <f t="shared" si="17"/>
        <v>159830470.76237774</v>
      </c>
    </row>
    <row r="191" spans="19:28" x14ac:dyDescent="0.35">
      <c r="S191" s="31">
        <v>187</v>
      </c>
      <c r="T191" s="31">
        <v>632</v>
      </c>
      <c r="W191" s="31">
        <v>171</v>
      </c>
      <c r="X191" s="31">
        <v>759</v>
      </c>
      <c r="Y191" s="35">
        <f t="shared" si="14"/>
        <v>109.56153846153848</v>
      </c>
      <c r="Z191" s="29">
        <f t="shared" si="15"/>
        <v>12003.730710059175</v>
      </c>
      <c r="AA191" s="29">
        <f t="shared" si="16"/>
        <v>1315147.2038720988</v>
      </c>
      <c r="AB191" s="29">
        <f t="shared" si="17"/>
        <v>144089550.95961776</v>
      </c>
    </row>
    <row r="192" spans="19:28" x14ac:dyDescent="0.35">
      <c r="S192" s="31">
        <v>188</v>
      </c>
      <c r="T192" s="31">
        <v>611</v>
      </c>
      <c r="W192" s="31">
        <v>172</v>
      </c>
      <c r="X192" s="31">
        <v>631</v>
      </c>
      <c r="Y192" s="35">
        <f t="shared" si="14"/>
        <v>-18.438461538461524</v>
      </c>
      <c r="Z192" s="29">
        <f t="shared" si="15"/>
        <v>339.97686390532493</v>
      </c>
      <c r="AA192" s="29">
        <f t="shared" si="16"/>
        <v>-6268.6503290851015</v>
      </c>
      <c r="AB192" s="29">
        <f t="shared" si="17"/>
        <v>115584.26799089983</v>
      </c>
    </row>
    <row r="193" spans="19:28" x14ac:dyDescent="0.35">
      <c r="S193" s="31">
        <v>189</v>
      </c>
      <c r="T193" s="31">
        <v>611</v>
      </c>
      <c r="W193" s="31">
        <v>173</v>
      </c>
      <c r="X193" s="31">
        <v>722</v>
      </c>
      <c r="Y193" s="35">
        <f t="shared" si="14"/>
        <v>72.561538461538476</v>
      </c>
      <c r="Z193" s="29">
        <f t="shared" si="15"/>
        <v>5265.1768639053271</v>
      </c>
      <c r="AA193" s="29">
        <f t="shared" si="16"/>
        <v>382049.33351706894</v>
      </c>
      <c r="AB193" s="29">
        <f t="shared" si="17"/>
        <v>27722087.408203933</v>
      </c>
    </row>
    <row r="194" spans="19:28" x14ac:dyDescent="0.35">
      <c r="S194" s="31">
        <v>190</v>
      </c>
      <c r="T194" s="31">
        <v>501</v>
      </c>
      <c r="W194" s="31">
        <v>174</v>
      </c>
      <c r="X194" s="31">
        <v>730</v>
      </c>
      <c r="Y194" s="35">
        <f t="shared" si="14"/>
        <v>80.561538461538476</v>
      </c>
      <c r="Z194" s="29">
        <f t="shared" si="15"/>
        <v>6490.1614792899427</v>
      </c>
      <c r="AA194" s="29">
        <f t="shared" si="16"/>
        <v>522857.39363541215</v>
      </c>
      <c r="AB194" s="29">
        <f t="shared" si="17"/>
        <v>42122196.027259015</v>
      </c>
    </row>
    <row r="195" spans="19:28" x14ac:dyDescent="0.35">
      <c r="S195" s="31">
        <v>191</v>
      </c>
      <c r="T195" s="31">
        <v>672</v>
      </c>
      <c r="W195" s="31">
        <v>175</v>
      </c>
      <c r="X195" s="31">
        <v>625</v>
      </c>
      <c r="Y195" s="35">
        <f t="shared" si="14"/>
        <v>-24.438461538461524</v>
      </c>
      <c r="Z195" s="29">
        <f t="shared" si="15"/>
        <v>597.23840236686317</v>
      </c>
      <c r="AA195" s="29">
        <f t="shared" si="16"/>
        <v>-14595.587725534793</v>
      </c>
      <c r="AB195" s="29">
        <f t="shared" si="17"/>
        <v>356693.70926172315</v>
      </c>
    </row>
    <row r="196" spans="19:28" x14ac:dyDescent="0.35">
      <c r="S196" s="31">
        <v>192</v>
      </c>
      <c r="T196" s="31">
        <v>537</v>
      </c>
      <c r="W196" s="31">
        <v>176</v>
      </c>
      <c r="X196" s="31">
        <v>635</v>
      </c>
      <c r="Y196" s="35">
        <f t="shared" si="14"/>
        <v>-14.438461538461524</v>
      </c>
      <c r="Z196" s="29">
        <f t="shared" si="15"/>
        <v>208.46917159763274</v>
      </c>
      <c r="AA196" s="29">
        <f t="shared" si="16"/>
        <v>-3009.9741160673561</v>
      </c>
      <c r="AB196" s="29">
        <f t="shared" si="17"/>
        <v>43459.395506603243</v>
      </c>
    </row>
    <row r="197" spans="19:28" x14ac:dyDescent="0.35">
      <c r="S197" s="31">
        <v>193</v>
      </c>
      <c r="T197" s="31">
        <v>534</v>
      </c>
      <c r="W197" s="31">
        <v>177</v>
      </c>
      <c r="X197" s="31">
        <v>629</v>
      </c>
      <c r="Y197" s="35">
        <f t="shared" si="14"/>
        <v>-20.438461538461524</v>
      </c>
      <c r="Z197" s="29">
        <f t="shared" si="15"/>
        <v>417.73071005917103</v>
      </c>
      <c r="AA197" s="29">
        <f t="shared" si="16"/>
        <v>-8537.7730509785906</v>
      </c>
      <c r="AB197" s="29">
        <f t="shared" si="17"/>
        <v>174498.9461265392</v>
      </c>
    </row>
    <row r="198" spans="19:28" x14ac:dyDescent="0.35">
      <c r="S198" s="31">
        <v>194</v>
      </c>
      <c r="T198" s="31">
        <v>692</v>
      </c>
      <c r="W198" s="31">
        <v>178</v>
      </c>
      <c r="X198" s="31">
        <v>583</v>
      </c>
      <c r="Y198" s="35">
        <f t="shared" si="14"/>
        <v>-66.438461538461524</v>
      </c>
      <c r="Z198" s="29">
        <f t="shared" si="15"/>
        <v>4414.0691715976309</v>
      </c>
      <c r="AA198" s="29">
        <f t="shared" si="16"/>
        <v>-293263.96488529793</v>
      </c>
      <c r="AB198" s="29">
        <f t="shared" si="17"/>
        <v>19484006.651648596</v>
      </c>
    </row>
    <row r="199" spans="19:28" x14ac:dyDescent="0.35">
      <c r="S199" s="31">
        <v>195</v>
      </c>
      <c r="T199" s="31">
        <v>610</v>
      </c>
      <c r="W199" s="31">
        <v>179</v>
      </c>
      <c r="X199" s="31">
        <v>710</v>
      </c>
      <c r="Y199" s="35">
        <f t="shared" si="14"/>
        <v>60.561538461538476</v>
      </c>
      <c r="Z199" s="29">
        <f t="shared" si="15"/>
        <v>3667.6999408284041</v>
      </c>
      <c r="AA199" s="29">
        <f t="shared" si="16"/>
        <v>222121.55103186177</v>
      </c>
      <c r="AB199" s="29">
        <f t="shared" si="17"/>
        <v>13452022.855952678</v>
      </c>
    </row>
    <row r="200" spans="19:28" x14ac:dyDescent="0.35">
      <c r="S200" s="31">
        <v>196</v>
      </c>
      <c r="T200" s="31">
        <v>756</v>
      </c>
      <c r="W200" s="31">
        <v>180</v>
      </c>
      <c r="X200" s="31">
        <v>625</v>
      </c>
      <c r="Y200" s="35">
        <f t="shared" si="14"/>
        <v>-24.438461538461524</v>
      </c>
      <c r="Z200" s="29">
        <f t="shared" si="15"/>
        <v>597.23840236686317</v>
      </c>
      <c r="AA200" s="29">
        <f t="shared" si="16"/>
        <v>-14595.587725534793</v>
      </c>
      <c r="AB200" s="29">
        <f t="shared" si="17"/>
        <v>356693.70926172315</v>
      </c>
    </row>
    <row r="201" spans="19:28" x14ac:dyDescent="0.35">
      <c r="S201" s="31">
        <v>197</v>
      </c>
      <c r="T201" s="31">
        <v>541</v>
      </c>
      <c r="W201" s="31">
        <v>181</v>
      </c>
      <c r="X201" s="31">
        <v>699</v>
      </c>
      <c r="Y201" s="35">
        <f t="shared" si="14"/>
        <v>49.561538461538476</v>
      </c>
      <c r="Z201" s="29">
        <f t="shared" si="15"/>
        <v>2456.3460946745577</v>
      </c>
      <c r="AA201" s="29">
        <f t="shared" si="16"/>
        <v>121740.29144606293</v>
      </c>
      <c r="AB201" s="29">
        <f t="shared" si="17"/>
        <v>6033636.136822951</v>
      </c>
    </row>
    <row r="202" spans="19:28" x14ac:dyDescent="0.35">
      <c r="S202" s="31">
        <v>198</v>
      </c>
      <c r="T202" s="31">
        <v>572</v>
      </c>
      <c r="W202" s="31">
        <v>182</v>
      </c>
      <c r="X202" s="31">
        <v>629</v>
      </c>
      <c r="Y202" s="35">
        <f t="shared" si="14"/>
        <v>-20.438461538461524</v>
      </c>
      <c r="Z202" s="29">
        <f t="shared" si="15"/>
        <v>417.73071005917103</v>
      </c>
      <c r="AA202" s="29">
        <f t="shared" si="16"/>
        <v>-8537.7730509785906</v>
      </c>
      <c r="AB202" s="29">
        <f t="shared" si="17"/>
        <v>174498.9461265392</v>
      </c>
    </row>
    <row r="203" spans="19:28" x14ac:dyDescent="0.35">
      <c r="S203" s="31">
        <v>199</v>
      </c>
      <c r="T203" s="31">
        <v>603</v>
      </c>
      <c r="W203" s="31">
        <v>183</v>
      </c>
      <c r="X203" s="31">
        <v>661</v>
      </c>
      <c r="Y203" s="35">
        <f t="shared" si="14"/>
        <v>11.561538461538476</v>
      </c>
      <c r="Z203" s="29">
        <f t="shared" si="15"/>
        <v>133.66917159763346</v>
      </c>
      <c r="AA203" s="29">
        <f t="shared" si="16"/>
        <v>1545.4212685480256</v>
      </c>
      <c r="AB203" s="29">
        <f t="shared" si="17"/>
        <v>17867.44743559758</v>
      </c>
    </row>
    <row r="204" spans="19:28" x14ac:dyDescent="0.35">
      <c r="S204" s="31">
        <v>200</v>
      </c>
      <c r="T204" s="31">
        <v>526</v>
      </c>
      <c r="W204" s="31">
        <v>184</v>
      </c>
      <c r="X204" s="31">
        <v>479</v>
      </c>
      <c r="Y204" s="35">
        <f t="shared" si="14"/>
        <v>-170.43846153846152</v>
      </c>
      <c r="Z204" s="29">
        <f t="shared" si="15"/>
        <v>29049.269171597629</v>
      </c>
      <c r="AA204" s="29">
        <f t="shared" si="16"/>
        <v>-4951112.7464237586</v>
      </c>
      <c r="AB204" s="29">
        <f t="shared" si="17"/>
        <v>843860039.40393233</v>
      </c>
    </row>
    <row r="205" spans="19:28" x14ac:dyDescent="0.35">
      <c r="S205" s="31">
        <v>201</v>
      </c>
      <c r="T205" s="31">
        <v>587</v>
      </c>
      <c r="W205" s="31">
        <v>185</v>
      </c>
      <c r="X205" s="31">
        <v>695</v>
      </c>
      <c r="Y205" s="35">
        <f t="shared" si="14"/>
        <v>45.561538461538476</v>
      </c>
      <c r="Z205" s="29">
        <f t="shared" si="15"/>
        <v>2075.8537869822499</v>
      </c>
      <c r="AA205" s="29">
        <f t="shared" si="16"/>
        <v>94579.092156122075</v>
      </c>
      <c r="AB205" s="29">
        <f t="shared" si="17"/>
        <v>4309168.9449285483</v>
      </c>
    </row>
    <row r="206" spans="19:28" x14ac:dyDescent="0.35">
      <c r="S206" s="31">
        <v>202</v>
      </c>
      <c r="T206" s="31">
        <v>810</v>
      </c>
      <c r="W206" s="31">
        <v>186</v>
      </c>
      <c r="X206" s="31">
        <v>570</v>
      </c>
      <c r="Y206" s="35">
        <f t="shared" si="14"/>
        <v>-79.438461538461524</v>
      </c>
      <c r="Z206" s="29">
        <f t="shared" si="15"/>
        <v>6310.4691715976305</v>
      </c>
      <c r="AA206" s="29">
        <f t="shared" si="16"/>
        <v>-501293.9625776055</v>
      </c>
      <c r="AB206" s="29">
        <f t="shared" si="17"/>
        <v>39822021.165684082</v>
      </c>
    </row>
    <row r="207" spans="19:28" x14ac:dyDescent="0.35">
      <c r="S207" s="31">
        <v>203</v>
      </c>
      <c r="T207" s="31">
        <v>812</v>
      </c>
      <c r="W207" s="31">
        <v>187</v>
      </c>
      <c r="X207" s="31">
        <v>632</v>
      </c>
      <c r="Y207" s="35">
        <f t="shared" si="14"/>
        <v>-17.438461538461524</v>
      </c>
      <c r="Z207" s="29">
        <f t="shared" si="15"/>
        <v>304.09994082840188</v>
      </c>
      <c r="AA207" s="29">
        <f t="shared" si="16"/>
        <v>-5303.0351219845115</v>
      </c>
      <c r="AB207" s="29">
        <f t="shared" si="17"/>
        <v>92476.774011837522</v>
      </c>
    </row>
    <row r="208" spans="19:28" x14ac:dyDescent="0.35">
      <c r="S208" s="31">
        <v>204</v>
      </c>
      <c r="T208" s="31">
        <v>619</v>
      </c>
      <c r="W208" s="31">
        <v>188</v>
      </c>
      <c r="X208" s="31">
        <v>611</v>
      </c>
      <c r="Y208" s="35">
        <f t="shared" si="14"/>
        <v>-38.438461538461524</v>
      </c>
      <c r="Z208" s="29">
        <f t="shared" si="15"/>
        <v>1477.515325443786</v>
      </c>
      <c r="AA208" s="29">
        <f t="shared" si="16"/>
        <v>-56793.41600955843</v>
      </c>
      <c r="AB208" s="29">
        <f t="shared" si="17"/>
        <v>2183051.5369212567</v>
      </c>
    </row>
    <row r="209" spans="19:28" x14ac:dyDescent="0.35">
      <c r="S209" s="31">
        <v>205</v>
      </c>
      <c r="T209" s="31">
        <v>601</v>
      </c>
      <c r="W209" s="31">
        <v>189</v>
      </c>
      <c r="X209" s="31">
        <v>611</v>
      </c>
      <c r="Y209" s="35">
        <f t="shared" si="14"/>
        <v>-38.438461538461524</v>
      </c>
      <c r="Z209" s="29">
        <f t="shared" si="15"/>
        <v>1477.515325443786</v>
      </c>
      <c r="AA209" s="29">
        <f t="shared" si="16"/>
        <v>-56793.41600955843</v>
      </c>
      <c r="AB209" s="29">
        <f t="shared" si="17"/>
        <v>2183051.5369212567</v>
      </c>
    </row>
    <row r="210" spans="19:28" x14ac:dyDescent="0.35">
      <c r="S210" s="31">
        <v>206</v>
      </c>
      <c r="T210" s="31">
        <v>715</v>
      </c>
      <c r="W210" s="31">
        <v>190</v>
      </c>
      <c r="X210" s="31">
        <v>501</v>
      </c>
      <c r="Y210" s="35">
        <f t="shared" si="14"/>
        <v>-148.43846153846152</v>
      </c>
      <c r="Z210" s="29">
        <f t="shared" si="15"/>
        <v>22033.976863905322</v>
      </c>
      <c r="AA210" s="29">
        <f t="shared" si="16"/>
        <v>-3270689.627252161</v>
      </c>
      <c r="AB210" s="29">
        <f t="shared" si="17"/>
        <v>485496136.43911499</v>
      </c>
    </row>
    <row r="211" spans="19:28" x14ac:dyDescent="0.35">
      <c r="S211" s="31">
        <v>207</v>
      </c>
      <c r="T211" s="31">
        <v>547</v>
      </c>
      <c r="W211" s="31">
        <v>191</v>
      </c>
      <c r="X211" s="31">
        <v>672</v>
      </c>
      <c r="Y211" s="35">
        <f t="shared" si="14"/>
        <v>22.561538461538476</v>
      </c>
      <c r="Z211" s="29">
        <f t="shared" si="15"/>
        <v>509.02301775147993</v>
      </c>
      <c r="AA211" s="29">
        <f t="shared" si="16"/>
        <v>11484.342392808396</v>
      </c>
      <c r="AB211" s="29">
        <f t="shared" si="17"/>
        <v>259104.43260082343</v>
      </c>
    </row>
    <row r="212" spans="19:28" x14ac:dyDescent="0.35">
      <c r="S212" s="31">
        <v>208</v>
      </c>
      <c r="T212" s="31">
        <v>472</v>
      </c>
      <c r="W212" s="31">
        <v>192</v>
      </c>
      <c r="X212" s="31">
        <v>537</v>
      </c>
      <c r="Y212" s="35">
        <f t="shared" si="14"/>
        <v>-112.43846153846152</v>
      </c>
      <c r="Z212" s="29">
        <f t="shared" si="15"/>
        <v>12642.407633136092</v>
      </c>
      <c r="AA212" s="29">
        <f t="shared" si="16"/>
        <v>-1421492.864411925</v>
      </c>
      <c r="AB212" s="29">
        <f t="shared" si="17"/>
        <v>159830470.76237774</v>
      </c>
    </row>
    <row r="213" spans="19:28" x14ac:dyDescent="0.35">
      <c r="S213" s="31">
        <v>209</v>
      </c>
      <c r="T213" s="31">
        <v>885</v>
      </c>
      <c r="W213" s="31">
        <v>193</v>
      </c>
      <c r="X213" s="31">
        <v>534</v>
      </c>
      <c r="Y213" s="35">
        <f t="shared" si="14"/>
        <v>-115.43846153846152</v>
      </c>
      <c r="Z213" s="29">
        <f t="shared" si="15"/>
        <v>13326.038402366861</v>
      </c>
      <c r="AA213" s="29">
        <f t="shared" si="16"/>
        <v>-1538337.3715716882</v>
      </c>
      <c r="AB213" s="29">
        <f t="shared" si="17"/>
        <v>177583299.50135633</v>
      </c>
    </row>
    <row r="214" spans="19:28" x14ac:dyDescent="0.35">
      <c r="S214" s="31">
        <v>210</v>
      </c>
      <c r="T214" s="31">
        <v>694</v>
      </c>
      <c r="W214" s="31">
        <v>194</v>
      </c>
      <c r="X214" s="31">
        <v>692</v>
      </c>
      <c r="Y214" s="35">
        <f t="shared" ref="Y214:Y277" si="18">X214-$Y$6</f>
        <v>42.561538461538476</v>
      </c>
      <c r="Z214" s="29">
        <f t="shared" ref="Z214:Z277" si="19">Y214^2</f>
        <v>1811.484556213019</v>
      </c>
      <c r="AA214" s="29">
        <f t="shared" ref="AA214:AA277" si="20">Y214^3</f>
        <v>77099.569611743369</v>
      </c>
      <c r="AB214" s="29">
        <f t="shared" ref="AB214:AB277" si="21">Y214^4</f>
        <v>3281476.2973982785</v>
      </c>
    </row>
    <row r="215" spans="19:28" x14ac:dyDescent="0.35">
      <c r="S215" s="31">
        <v>211</v>
      </c>
      <c r="T215" s="31">
        <v>658</v>
      </c>
      <c r="W215" s="31">
        <v>195</v>
      </c>
      <c r="X215" s="31">
        <v>610</v>
      </c>
      <c r="Y215" s="35">
        <f t="shared" si="18"/>
        <v>-39.438461538461524</v>
      </c>
      <c r="Z215" s="29">
        <f t="shared" si="19"/>
        <v>1555.392248520709</v>
      </c>
      <c r="AA215" s="29">
        <f t="shared" si="20"/>
        <v>-61342.277370505173</v>
      </c>
      <c r="AB215" s="29">
        <f t="shared" si="21"/>
        <v>2419245.0467583071</v>
      </c>
    </row>
    <row r="216" spans="19:28" x14ac:dyDescent="0.35">
      <c r="S216" s="31">
        <v>212</v>
      </c>
      <c r="T216" s="31">
        <v>679</v>
      </c>
      <c r="W216" s="31">
        <v>196</v>
      </c>
      <c r="X216" s="31">
        <v>756</v>
      </c>
      <c r="Y216" s="35">
        <f t="shared" si="18"/>
        <v>106.56153846153848</v>
      </c>
      <c r="Z216" s="29">
        <f t="shared" si="19"/>
        <v>11355.361479289944</v>
      </c>
      <c r="AA216" s="29">
        <f t="shared" si="20"/>
        <v>1210044.7890200277</v>
      </c>
      <c r="AB216" s="29">
        <f t="shared" si="21"/>
        <v>128944234.32534191</v>
      </c>
    </row>
    <row r="217" spans="19:28" x14ac:dyDescent="0.35">
      <c r="S217" s="31">
        <v>213</v>
      </c>
      <c r="T217" s="31">
        <v>510</v>
      </c>
      <c r="W217" s="31">
        <v>197</v>
      </c>
      <c r="X217" s="31">
        <v>541</v>
      </c>
      <c r="Y217" s="35">
        <f t="shared" si="18"/>
        <v>-108.43846153846152</v>
      </c>
      <c r="Z217" s="29">
        <f t="shared" si="19"/>
        <v>11758.8999408284</v>
      </c>
      <c r="AA217" s="29">
        <f t="shared" si="20"/>
        <v>-1275117.0189681379</v>
      </c>
      <c r="AB217" s="29">
        <f t="shared" si="21"/>
        <v>138271727.81841415</v>
      </c>
    </row>
    <row r="218" spans="19:28" x14ac:dyDescent="0.35">
      <c r="S218" s="31">
        <v>214</v>
      </c>
      <c r="T218" s="31">
        <v>578</v>
      </c>
      <c r="W218" s="31">
        <v>198</v>
      </c>
      <c r="X218" s="31">
        <v>572</v>
      </c>
      <c r="Y218" s="35">
        <f t="shared" si="18"/>
        <v>-77.438461538461524</v>
      </c>
      <c r="Z218" s="29">
        <f t="shared" si="19"/>
        <v>5996.7153254437844</v>
      </c>
      <c r="AA218" s="29">
        <f t="shared" si="20"/>
        <v>-464376.40908648126</v>
      </c>
      <c r="AB218" s="29">
        <f t="shared" si="21"/>
        <v>35960594.694412351</v>
      </c>
    </row>
    <row r="219" spans="19:28" x14ac:dyDescent="0.35">
      <c r="S219" s="31">
        <v>215</v>
      </c>
      <c r="T219" s="31">
        <v>596</v>
      </c>
      <c r="W219" s="31">
        <v>199</v>
      </c>
      <c r="X219" s="31">
        <v>603</v>
      </c>
      <c r="Y219" s="35">
        <f t="shared" si="18"/>
        <v>-46.438461538461524</v>
      </c>
      <c r="Z219" s="29">
        <f t="shared" si="19"/>
        <v>2156.5307100591704</v>
      </c>
      <c r="AA219" s="29">
        <f t="shared" si="20"/>
        <v>-100145.96843559391</v>
      </c>
      <c r="AB219" s="29">
        <f t="shared" si="21"/>
        <v>4650624.7034283094</v>
      </c>
    </row>
    <row r="220" spans="19:28" x14ac:dyDescent="0.35">
      <c r="S220" s="31">
        <v>216</v>
      </c>
      <c r="T220" s="31">
        <v>641</v>
      </c>
      <c r="W220" s="31">
        <v>200</v>
      </c>
      <c r="X220" s="31">
        <v>526</v>
      </c>
      <c r="Y220" s="35">
        <f t="shared" si="18"/>
        <v>-123.43846153846152</v>
      </c>
      <c r="Z220" s="29">
        <f t="shared" si="19"/>
        <v>15237.053786982246</v>
      </c>
      <c r="AA220" s="29">
        <f t="shared" si="20"/>
        <v>-1880838.4778438774</v>
      </c>
      <c r="AB220" s="29">
        <f t="shared" si="21"/>
        <v>232167808.10738999</v>
      </c>
    </row>
    <row r="221" spans="19:28" x14ac:dyDescent="0.35">
      <c r="S221" s="31">
        <v>217</v>
      </c>
      <c r="T221" s="31">
        <v>680</v>
      </c>
      <c r="W221" s="31">
        <v>201</v>
      </c>
      <c r="X221" s="31">
        <v>587</v>
      </c>
      <c r="Y221" s="35">
        <f t="shared" si="18"/>
        <v>-62.438461538461524</v>
      </c>
      <c r="Z221" s="29">
        <f t="shared" si="19"/>
        <v>3898.5614792899391</v>
      </c>
      <c r="AA221" s="29">
        <f t="shared" si="20"/>
        <v>-243420.18097997253</v>
      </c>
      <c r="AB221" s="29">
        <f t="shared" si="21"/>
        <v>15198781.607803358</v>
      </c>
    </row>
    <row r="222" spans="19:28" x14ac:dyDescent="0.35">
      <c r="S222" s="31">
        <v>218</v>
      </c>
      <c r="T222" s="31">
        <v>629</v>
      </c>
      <c r="W222" s="31">
        <v>202</v>
      </c>
      <c r="X222" s="31">
        <v>810</v>
      </c>
      <c r="Y222" s="35">
        <f t="shared" si="18"/>
        <v>160.56153846153848</v>
      </c>
      <c r="Z222" s="29">
        <f t="shared" si="19"/>
        <v>25780.007633136098</v>
      </c>
      <c r="AA222" s="29">
        <f t="shared" si="20"/>
        <v>4139277.6871265369</v>
      </c>
      <c r="AB222" s="29">
        <f t="shared" si="21"/>
        <v>664608793.56455553</v>
      </c>
    </row>
    <row r="223" spans="19:28" x14ac:dyDescent="0.35">
      <c r="S223" s="31">
        <v>219</v>
      </c>
      <c r="T223" s="31">
        <v>390</v>
      </c>
      <c r="W223" s="31">
        <v>203</v>
      </c>
      <c r="X223" s="31">
        <v>812</v>
      </c>
      <c r="Y223" s="35">
        <f t="shared" si="18"/>
        <v>162.56153846153848</v>
      </c>
      <c r="Z223" s="29">
        <f t="shared" si="19"/>
        <v>26426.253786982252</v>
      </c>
      <c r="AA223" s="29">
        <f t="shared" si="20"/>
        <v>4295892.4713868918</v>
      </c>
      <c r="AB223" s="29">
        <f t="shared" si="21"/>
        <v>698346889.21399379</v>
      </c>
    </row>
    <row r="224" spans="19:28" x14ac:dyDescent="0.35">
      <c r="S224" s="31">
        <v>220</v>
      </c>
      <c r="T224" s="31">
        <v>690</v>
      </c>
      <c r="W224" s="31">
        <v>204</v>
      </c>
      <c r="X224" s="31">
        <v>619</v>
      </c>
      <c r="Y224" s="35">
        <f t="shared" si="18"/>
        <v>-30.438461538461524</v>
      </c>
      <c r="Z224" s="29">
        <f t="shared" si="19"/>
        <v>926.49994082840146</v>
      </c>
      <c r="AA224" s="29">
        <f t="shared" si="20"/>
        <v>-28201.232814292176</v>
      </c>
      <c r="AB224" s="29">
        <f t="shared" si="21"/>
        <v>858402.14035503136</v>
      </c>
    </row>
    <row r="225" spans="19:28" x14ac:dyDescent="0.35">
      <c r="S225" s="31">
        <v>221</v>
      </c>
      <c r="T225" s="31">
        <v>458</v>
      </c>
      <c r="W225" s="31">
        <v>205</v>
      </c>
      <c r="X225" s="31">
        <v>601</v>
      </c>
      <c r="Y225" s="35">
        <f t="shared" si="18"/>
        <v>-48.438461538461524</v>
      </c>
      <c r="Z225" s="29">
        <f t="shared" si="19"/>
        <v>2346.2845562130165</v>
      </c>
      <c r="AA225" s="29">
        <f t="shared" si="20"/>
        <v>-113650.41423441046</v>
      </c>
      <c r="AB225" s="29">
        <f t="shared" si="21"/>
        <v>5505051.2187237116</v>
      </c>
    </row>
    <row r="226" spans="19:28" x14ac:dyDescent="0.35">
      <c r="S226" s="31">
        <v>222</v>
      </c>
      <c r="T226" s="31">
        <v>610</v>
      </c>
      <c r="W226" s="31">
        <v>206</v>
      </c>
      <c r="X226" s="31">
        <v>715</v>
      </c>
      <c r="Y226" s="35">
        <f t="shared" si="18"/>
        <v>65.561538461538476</v>
      </c>
      <c r="Z226" s="29">
        <f t="shared" si="19"/>
        <v>4298.3153254437884</v>
      </c>
      <c r="AA226" s="29">
        <f t="shared" si="20"/>
        <v>281804.16552890319</v>
      </c>
      <c r="AB226" s="29">
        <f t="shared" si="21"/>
        <v>18475514.636944942</v>
      </c>
    </row>
    <row r="227" spans="19:28" x14ac:dyDescent="0.35">
      <c r="S227" s="31">
        <v>223</v>
      </c>
      <c r="T227" s="31">
        <v>666</v>
      </c>
      <c r="W227" s="31">
        <v>207</v>
      </c>
      <c r="X227" s="31">
        <v>547</v>
      </c>
      <c r="Y227" s="35">
        <f t="shared" si="18"/>
        <v>-102.43846153846152</v>
      </c>
      <c r="Z227" s="29">
        <f t="shared" si="19"/>
        <v>10493.638402366862</v>
      </c>
      <c r="AA227" s="29">
        <f t="shared" si="20"/>
        <v>-1074952.1738793806</v>
      </c>
      <c r="AB227" s="29">
        <f t="shared" si="21"/>
        <v>110116446.91962855</v>
      </c>
    </row>
    <row r="228" spans="19:28" x14ac:dyDescent="0.35">
      <c r="S228" s="31">
        <v>224</v>
      </c>
      <c r="T228" s="31">
        <v>664</v>
      </c>
      <c r="W228" s="31">
        <v>208</v>
      </c>
      <c r="X228" s="31">
        <v>472</v>
      </c>
      <c r="Y228" s="35">
        <f t="shared" si="18"/>
        <v>-177.43846153846152</v>
      </c>
      <c r="Z228" s="29">
        <f t="shared" si="19"/>
        <v>31484.407633136088</v>
      </c>
      <c r="AA228" s="29">
        <f t="shared" si="20"/>
        <v>-5586544.8528734623</v>
      </c>
      <c r="AB228" s="29">
        <f t="shared" si="21"/>
        <v>991267924.00947797</v>
      </c>
    </row>
    <row r="229" spans="19:28" x14ac:dyDescent="0.35">
      <c r="S229" s="31">
        <v>225</v>
      </c>
      <c r="T229" s="31">
        <v>754</v>
      </c>
      <c r="W229" s="31">
        <v>209</v>
      </c>
      <c r="X229" s="31">
        <v>885</v>
      </c>
      <c r="Y229" s="35">
        <f t="shared" si="18"/>
        <v>235.56153846153848</v>
      </c>
      <c r="Z229" s="29">
        <f t="shared" si="19"/>
        <v>55489.238402366871</v>
      </c>
      <c r="AA229" s="29">
        <f t="shared" si="20"/>
        <v>13071130.366120622</v>
      </c>
      <c r="AB229" s="29">
        <f t="shared" si="21"/>
        <v>3079055578.4747062</v>
      </c>
    </row>
    <row r="230" spans="19:28" x14ac:dyDescent="0.35">
      <c r="S230" s="31">
        <v>226</v>
      </c>
      <c r="T230" s="31">
        <v>491</v>
      </c>
      <c r="W230" s="31">
        <v>210</v>
      </c>
      <c r="X230" s="31">
        <v>694</v>
      </c>
      <c r="Y230" s="35">
        <f t="shared" si="18"/>
        <v>44.561538461538476</v>
      </c>
      <c r="Z230" s="29">
        <f t="shared" si="19"/>
        <v>1985.7307100591729</v>
      </c>
      <c r="AA230" s="29">
        <f t="shared" si="20"/>
        <v>88487.215410559947</v>
      </c>
      <c r="AB230" s="29">
        <f t="shared" si="21"/>
        <v>3943126.4528721068</v>
      </c>
    </row>
    <row r="231" spans="19:28" x14ac:dyDescent="0.35">
      <c r="S231" s="31">
        <v>227</v>
      </c>
      <c r="T231" s="31">
        <v>849</v>
      </c>
      <c r="W231" s="31">
        <v>211</v>
      </c>
      <c r="X231" s="31">
        <v>658</v>
      </c>
      <c r="Y231" s="35">
        <f t="shared" si="18"/>
        <v>8.5615384615384755</v>
      </c>
      <c r="Z231" s="29">
        <f t="shared" si="19"/>
        <v>73.299940828402612</v>
      </c>
      <c r="AA231" s="29">
        <f t="shared" si="20"/>
        <v>627.56026263086335</v>
      </c>
      <c r="AB231" s="29">
        <f t="shared" si="21"/>
        <v>5372.8813254473243</v>
      </c>
    </row>
    <row r="232" spans="19:28" x14ac:dyDescent="0.35">
      <c r="S232" s="31">
        <v>228</v>
      </c>
      <c r="T232" s="31">
        <v>722</v>
      </c>
      <c r="W232" s="31">
        <v>212</v>
      </c>
      <c r="X232" s="31">
        <v>679</v>
      </c>
      <c r="Y232" s="35">
        <f t="shared" si="18"/>
        <v>29.561538461538476</v>
      </c>
      <c r="Z232" s="29">
        <f t="shared" si="19"/>
        <v>873.88455621301853</v>
      </c>
      <c r="AA232" s="29">
        <f t="shared" si="20"/>
        <v>25833.371919435631</v>
      </c>
      <c r="AB232" s="29">
        <f t="shared" si="21"/>
        <v>763674.21758762433</v>
      </c>
    </row>
    <row r="233" spans="19:28" x14ac:dyDescent="0.35">
      <c r="S233" s="31">
        <v>229</v>
      </c>
      <c r="T233" s="31">
        <v>600</v>
      </c>
      <c r="W233" s="31">
        <v>213</v>
      </c>
      <c r="X233" s="31">
        <v>510</v>
      </c>
      <c r="Y233" s="35">
        <f t="shared" si="18"/>
        <v>-139.43846153846152</v>
      </c>
      <c r="Z233" s="29">
        <f t="shared" si="19"/>
        <v>19443.084556213013</v>
      </c>
      <c r="AA233" s="29">
        <f t="shared" si="20"/>
        <v>-2711113.7980805635</v>
      </c>
      <c r="AB233" s="29">
        <f t="shared" si="21"/>
        <v>378033537.06004894</v>
      </c>
    </row>
    <row r="234" spans="19:28" x14ac:dyDescent="0.35">
      <c r="S234" s="31">
        <v>230</v>
      </c>
      <c r="T234" s="31">
        <v>598</v>
      </c>
      <c r="W234" s="31">
        <v>214</v>
      </c>
      <c r="X234" s="31">
        <v>578</v>
      </c>
      <c r="Y234" s="35">
        <f t="shared" si="18"/>
        <v>-71.438461538461524</v>
      </c>
      <c r="Z234" s="29">
        <f t="shared" si="19"/>
        <v>5103.4537869822461</v>
      </c>
      <c r="AA234" s="29">
        <f t="shared" si="20"/>
        <v>-364582.88707464701</v>
      </c>
      <c r="AB234" s="29">
        <f t="shared" si="21"/>
        <v>26045240.555863429</v>
      </c>
    </row>
    <row r="235" spans="19:28" x14ac:dyDescent="0.35">
      <c r="S235" s="31">
        <v>231</v>
      </c>
      <c r="T235" s="31">
        <v>697</v>
      </c>
      <c r="W235" s="31">
        <v>215</v>
      </c>
      <c r="X235" s="31">
        <v>596</v>
      </c>
      <c r="Y235" s="35">
        <f t="shared" si="18"/>
        <v>-53.438461538461524</v>
      </c>
      <c r="Z235" s="29">
        <f t="shared" si="19"/>
        <v>2855.6691715976317</v>
      </c>
      <c r="AA235" s="29">
        <f t="shared" si="20"/>
        <v>-152602.56719299033</v>
      </c>
      <c r="AB235" s="29">
        <f t="shared" si="21"/>
        <v>8154846.417613104</v>
      </c>
    </row>
    <row r="236" spans="19:28" x14ac:dyDescent="0.35">
      <c r="S236" s="31">
        <v>232</v>
      </c>
      <c r="T236" s="31">
        <v>770</v>
      </c>
      <c r="W236" s="31">
        <v>216</v>
      </c>
      <c r="X236" s="31">
        <v>641</v>
      </c>
      <c r="Y236" s="35">
        <f t="shared" si="18"/>
        <v>-8.4384615384615245</v>
      </c>
      <c r="Z236" s="29">
        <f t="shared" si="19"/>
        <v>71.207633136094444</v>
      </c>
      <c r="AA236" s="29">
        <f t="shared" si="20"/>
        <v>-600.88287346381139</v>
      </c>
      <c r="AB236" s="29">
        <f t="shared" si="21"/>
        <v>5070.527016844615</v>
      </c>
    </row>
    <row r="237" spans="19:28" x14ac:dyDescent="0.35">
      <c r="S237" s="31">
        <v>233</v>
      </c>
      <c r="T237" s="31">
        <v>622</v>
      </c>
      <c r="W237" s="31">
        <v>217</v>
      </c>
      <c r="X237" s="31">
        <v>680</v>
      </c>
      <c r="Y237" s="35">
        <f t="shared" si="18"/>
        <v>30.561538461538476</v>
      </c>
      <c r="Z237" s="29">
        <f t="shared" si="19"/>
        <v>934.00763313609548</v>
      </c>
      <c r="AA237" s="29">
        <f t="shared" si="20"/>
        <v>28544.710203459301</v>
      </c>
      <c r="AB237" s="29">
        <f t="shared" si="21"/>
        <v>872370.25875649112</v>
      </c>
    </row>
    <row r="238" spans="19:28" x14ac:dyDescent="0.35">
      <c r="S238" s="31">
        <v>234</v>
      </c>
      <c r="T238" s="31">
        <v>449</v>
      </c>
      <c r="W238" s="31">
        <v>218</v>
      </c>
      <c r="X238" s="31">
        <v>629</v>
      </c>
      <c r="Y238" s="35">
        <f t="shared" si="18"/>
        <v>-20.438461538461524</v>
      </c>
      <c r="Z238" s="29">
        <f t="shared" si="19"/>
        <v>417.73071005917103</v>
      </c>
      <c r="AA238" s="29">
        <f t="shared" si="20"/>
        <v>-8537.7730509785906</v>
      </c>
      <c r="AB238" s="29">
        <f t="shared" si="21"/>
        <v>174498.9461265392</v>
      </c>
    </row>
    <row r="239" spans="19:28" x14ac:dyDescent="0.35">
      <c r="S239" s="31">
        <v>235</v>
      </c>
      <c r="T239" s="31">
        <v>696</v>
      </c>
      <c r="W239" s="31">
        <v>219</v>
      </c>
      <c r="X239" s="31">
        <v>390</v>
      </c>
      <c r="Y239" s="35">
        <f t="shared" si="18"/>
        <v>-259.43846153846152</v>
      </c>
      <c r="Z239" s="29">
        <f t="shared" si="19"/>
        <v>67308.315325443778</v>
      </c>
      <c r="AA239" s="29">
        <f t="shared" si="20"/>
        <v>-17462365.776778787</v>
      </c>
      <c r="AB239" s="29">
        <f t="shared" si="21"/>
        <v>4530409311.9493694</v>
      </c>
    </row>
    <row r="240" spans="19:28" x14ac:dyDescent="0.35">
      <c r="S240" s="31">
        <v>236</v>
      </c>
      <c r="T240" s="31">
        <v>589</v>
      </c>
      <c r="W240" s="31">
        <v>220</v>
      </c>
      <c r="X240" s="31">
        <v>690</v>
      </c>
      <c r="Y240" s="35">
        <f t="shared" si="18"/>
        <v>40.561538461538476</v>
      </c>
      <c r="Z240" s="29">
        <f t="shared" si="19"/>
        <v>1645.2384023668651</v>
      </c>
      <c r="AA240" s="29">
        <f t="shared" si="20"/>
        <v>66733.400736003707</v>
      </c>
      <c r="AB240" s="29">
        <f t="shared" si="21"/>
        <v>2706809.4006226747</v>
      </c>
    </row>
    <row r="241" spans="19:28" x14ac:dyDescent="0.35">
      <c r="S241" s="31">
        <v>237</v>
      </c>
      <c r="T241" s="31">
        <v>715</v>
      </c>
      <c r="W241" s="31">
        <v>221</v>
      </c>
      <c r="X241" s="31">
        <v>458</v>
      </c>
      <c r="Y241" s="35">
        <f t="shared" si="18"/>
        <v>-191.43846153846152</v>
      </c>
      <c r="Z241" s="29">
        <f t="shared" si="19"/>
        <v>36648.684556213011</v>
      </c>
      <c r="AA241" s="29">
        <f t="shared" si="20"/>
        <v>-7015967.7888497934</v>
      </c>
      <c r="AB241" s="29">
        <f t="shared" si="21"/>
        <v>1343126079.7008061</v>
      </c>
    </row>
    <row r="242" spans="19:28" x14ac:dyDescent="0.35">
      <c r="S242" s="31">
        <v>238</v>
      </c>
      <c r="T242" s="31">
        <v>644</v>
      </c>
      <c r="W242" s="31">
        <v>222</v>
      </c>
      <c r="X242" s="31">
        <v>610</v>
      </c>
      <c r="Y242" s="35">
        <f t="shared" si="18"/>
        <v>-39.438461538461524</v>
      </c>
      <c r="Z242" s="29">
        <f t="shared" si="19"/>
        <v>1555.392248520709</v>
      </c>
      <c r="AA242" s="29">
        <f t="shared" si="20"/>
        <v>-61342.277370505173</v>
      </c>
      <c r="AB242" s="29">
        <f t="shared" si="21"/>
        <v>2419245.0467583071</v>
      </c>
    </row>
    <row r="243" spans="19:28" x14ac:dyDescent="0.35">
      <c r="S243" s="31">
        <v>239</v>
      </c>
      <c r="T243" s="31">
        <v>671</v>
      </c>
      <c r="W243" s="31">
        <v>223</v>
      </c>
      <c r="X243" s="31">
        <v>666</v>
      </c>
      <c r="Y243" s="35">
        <f t="shared" si="18"/>
        <v>16.561538461538476</v>
      </c>
      <c r="Z243" s="29">
        <f t="shared" si="19"/>
        <v>274.28455621301822</v>
      </c>
      <c r="AA243" s="29">
        <f t="shared" si="20"/>
        <v>4542.5742271279132</v>
      </c>
      <c r="AB243" s="29">
        <f t="shared" si="21"/>
        <v>75232.017776972352</v>
      </c>
    </row>
    <row r="244" spans="19:28" x14ac:dyDescent="0.35">
      <c r="S244" s="31">
        <v>240</v>
      </c>
      <c r="T244" s="31">
        <v>719</v>
      </c>
      <c r="W244" s="31">
        <v>224</v>
      </c>
      <c r="X244" s="31">
        <v>664</v>
      </c>
      <c r="Y244" s="35">
        <f t="shared" si="18"/>
        <v>14.561538461538476</v>
      </c>
      <c r="Z244" s="29">
        <f t="shared" si="19"/>
        <v>212.03840236686432</v>
      </c>
      <c r="AA244" s="29">
        <f t="shared" si="20"/>
        <v>3087.6053513882657</v>
      </c>
      <c r="AB244" s="29">
        <f t="shared" si="21"/>
        <v>44960.28407829225</v>
      </c>
    </row>
    <row r="245" spans="19:28" x14ac:dyDescent="0.35">
      <c r="S245" s="31">
        <v>241</v>
      </c>
      <c r="T245" s="31">
        <v>616</v>
      </c>
      <c r="W245" s="31">
        <v>225</v>
      </c>
      <c r="X245" s="31">
        <v>754</v>
      </c>
      <c r="Y245" s="35">
        <f t="shared" si="18"/>
        <v>104.56153846153848</v>
      </c>
      <c r="Z245" s="29">
        <f t="shared" si="19"/>
        <v>10933.11532544379</v>
      </c>
      <c r="AA245" s="29">
        <f t="shared" si="20"/>
        <v>1143183.3586058267</v>
      </c>
      <c r="AB245" s="29">
        <f t="shared" si="21"/>
        <v>119533010.71945389</v>
      </c>
    </row>
    <row r="246" spans="19:28" x14ac:dyDescent="0.35">
      <c r="S246" s="31">
        <v>242</v>
      </c>
      <c r="T246" s="31">
        <v>675</v>
      </c>
      <c r="W246" s="31">
        <v>226</v>
      </c>
      <c r="X246" s="31">
        <v>491</v>
      </c>
      <c r="Y246" s="35">
        <f t="shared" si="18"/>
        <v>-158.43846153846152</v>
      </c>
      <c r="Z246" s="29">
        <f t="shared" si="19"/>
        <v>25102.746094674552</v>
      </c>
      <c r="AA246" s="29">
        <f t="shared" si="20"/>
        <v>-3977240.4716308592</v>
      </c>
      <c r="AB246" s="29">
        <f t="shared" si="21"/>
        <v>630147861.49369848</v>
      </c>
    </row>
    <row r="247" spans="19:28" x14ac:dyDescent="0.35">
      <c r="S247" s="31">
        <v>243</v>
      </c>
      <c r="T247" s="31">
        <v>562</v>
      </c>
      <c r="W247" s="31">
        <v>227</v>
      </c>
      <c r="X247" s="31">
        <v>849</v>
      </c>
      <c r="Y247" s="35">
        <f t="shared" si="18"/>
        <v>199.56153846153848</v>
      </c>
      <c r="Z247" s="29">
        <f t="shared" si="19"/>
        <v>39824.807633136101</v>
      </c>
      <c r="AA247" s="29">
        <f t="shared" si="20"/>
        <v>7947499.8802034613</v>
      </c>
      <c r="AB247" s="29">
        <f t="shared" si="21"/>
        <v>1586015303.0162954</v>
      </c>
    </row>
    <row r="248" spans="19:28" x14ac:dyDescent="0.35">
      <c r="S248" s="31">
        <v>244</v>
      </c>
      <c r="T248" s="31">
        <v>726</v>
      </c>
      <c r="W248" s="31">
        <v>228</v>
      </c>
      <c r="X248" s="31">
        <v>722</v>
      </c>
      <c r="Y248" s="35">
        <f t="shared" si="18"/>
        <v>72.561538461538476</v>
      </c>
      <c r="Z248" s="29">
        <f t="shared" si="19"/>
        <v>5265.1768639053271</v>
      </c>
      <c r="AA248" s="29">
        <f t="shared" si="20"/>
        <v>382049.33351706894</v>
      </c>
      <c r="AB248" s="29">
        <f t="shared" si="21"/>
        <v>27722087.408203933</v>
      </c>
    </row>
    <row r="249" spans="19:28" x14ac:dyDescent="0.35">
      <c r="S249" s="31">
        <v>245</v>
      </c>
      <c r="T249" s="31">
        <v>676</v>
      </c>
      <c r="W249" s="31">
        <v>229</v>
      </c>
      <c r="X249" s="31">
        <v>600</v>
      </c>
      <c r="Y249" s="35">
        <f t="shared" si="18"/>
        <v>-49.438461538461524</v>
      </c>
      <c r="Z249" s="29">
        <f t="shared" si="19"/>
        <v>2444.1614792899395</v>
      </c>
      <c r="AA249" s="29">
        <f t="shared" si="20"/>
        <v>-120835.58328766489</v>
      </c>
      <c r="AB249" s="29">
        <f t="shared" si="21"/>
        <v>5973925.3368447851</v>
      </c>
    </row>
    <row r="250" spans="19:28" x14ac:dyDescent="0.35">
      <c r="S250" s="31">
        <v>246</v>
      </c>
      <c r="T250" s="31">
        <v>772</v>
      </c>
      <c r="W250" s="31">
        <v>230</v>
      </c>
      <c r="X250" s="31">
        <v>598</v>
      </c>
      <c r="Y250" s="35">
        <f t="shared" si="18"/>
        <v>-51.438461538461524</v>
      </c>
      <c r="Z250" s="29">
        <f t="shared" si="19"/>
        <v>2645.9153254437856</v>
      </c>
      <c r="AA250" s="29">
        <f t="shared" si="20"/>
        <v>-136101.81370186608</v>
      </c>
      <c r="AB250" s="29">
        <f t="shared" si="21"/>
        <v>7000867.9094182942</v>
      </c>
    </row>
    <row r="251" spans="19:28" x14ac:dyDescent="0.35">
      <c r="S251" s="31">
        <v>247</v>
      </c>
      <c r="T251" s="31">
        <v>564</v>
      </c>
      <c r="W251" s="31">
        <v>231</v>
      </c>
      <c r="X251" s="31">
        <v>697</v>
      </c>
      <c r="Y251" s="35">
        <f t="shared" si="18"/>
        <v>47.561538461538476</v>
      </c>
      <c r="Z251" s="29">
        <f t="shared" si="19"/>
        <v>2262.0999408284038</v>
      </c>
      <c r="AA251" s="29">
        <f t="shared" si="20"/>
        <v>107588.95333955403</v>
      </c>
      <c r="AB251" s="29">
        <f t="shared" si="21"/>
        <v>5117096.1422958681</v>
      </c>
    </row>
    <row r="252" spans="19:28" x14ac:dyDescent="0.35">
      <c r="S252" s="31">
        <v>248</v>
      </c>
      <c r="T252" s="31">
        <v>625</v>
      </c>
      <c r="W252" s="31">
        <v>232</v>
      </c>
      <c r="X252" s="31">
        <v>770</v>
      </c>
      <c r="Y252" s="35">
        <f t="shared" si="18"/>
        <v>120.56153846153848</v>
      </c>
      <c r="Z252" s="29">
        <f t="shared" si="19"/>
        <v>14535.084556213022</v>
      </c>
      <c r="AA252" s="29">
        <f t="shared" si="20"/>
        <v>1752372.15576559</v>
      </c>
      <c r="AB252" s="29">
        <f t="shared" si="21"/>
        <v>211268683.05626228</v>
      </c>
    </row>
    <row r="253" spans="19:28" x14ac:dyDescent="0.35">
      <c r="S253" s="31">
        <v>249</v>
      </c>
      <c r="T253" s="31">
        <v>669</v>
      </c>
      <c r="W253" s="31">
        <v>233</v>
      </c>
      <c r="X253" s="31">
        <v>622</v>
      </c>
      <c r="Y253" s="35">
        <f t="shared" si="18"/>
        <v>-27.438461538461524</v>
      </c>
      <c r="Z253" s="29">
        <f t="shared" si="19"/>
        <v>752.86917159763232</v>
      </c>
      <c r="AA253" s="29">
        <f t="shared" si="20"/>
        <v>-20657.571808375025</v>
      </c>
      <c r="AB253" s="29">
        <f t="shared" si="21"/>
        <v>566811.98954210512</v>
      </c>
    </row>
    <row r="254" spans="19:28" x14ac:dyDescent="0.35">
      <c r="S254" s="31">
        <v>250</v>
      </c>
      <c r="T254" s="31">
        <v>621</v>
      </c>
      <c r="W254" s="31">
        <v>234</v>
      </c>
      <c r="X254" s="31">
        <v>449</v>
      </c>
      <c r="Y254" s="35">
        <f t="shared" si="18"/>
        <v>-200.43846153846152</v>
      </c>
      <c r="Z254" s="29">
        <f t="shared" si="19"/>
        <v>40175.57686390532</v>
      </c>
      <c r="AA254" s="29">
        <f t="shared" si="20"/>
        <v>-8052730.8180213915</v>
      </c>
      <c r="AB254" s="29">
        <f t="shared" si="21"/>
        <v>1614076976.3475645</v>
      </c>
    </row>
    <row r="255" spans="19:28" x14ac:dyDescent="0.35">
      <c r="S255" s="31">
        <v>251</v>
      </c>
      <c r="T255" s="31">
        <v>606</v>
      </c>
      <c r="W255" s="31">
        <v>235</v>
      </c>
      <c r="X255" s="31">
        <v>696</v>
      </c>
      <c r="Y255" s="35">
        <f t="shared" si="18"/>
        <v>46.561538461538476</v>
      </c>
      <c r="Z255" s="29">
        <f t="shared" si="19"/>
        <v>2167.9768639053268</v>
      </c>
      <c r="AA255" s="29">
        <f t="shared" si="20"/>
        <v>100944.33813245344</v>
      </c>
      <c r="AB255" s="29">
        <f t="shared" si="21"/>
        <v>4700123.6824287763</v>
      </c>
    </row>
    <row r="256" spans="19:28" x14ac:dyDescent="0.35">
      <c r="S256" s="31">
        <v>252</v>
      </c>
      <c r="T256" s="31">
        <v>748</v>
      </c>
      <c r="W256" s="31">
        <v>236</v>
      </c>
      <c r="X256" s="31">
        <v>589</v>
      </c>
      <c r="Y256" s="35">
        <f t="shared" si="18"/>
        <v>-60.438461538461524</v>
      </c>
      <c r="Z256" s="29">
        <f t="shared" si="19"/>
        <v>3652.807633136093</v>
      </c>
      <c r="AA256" s="29">
        <f t="shared" si="20"/>
        <v>-220770.07364269442</v>
      </c>
      <c r="AB256" s="29">
        <f t="shared" si="21"/>
        <v>13343003.604697306</v>
      </c>
    </row>
    <row r="257" spans="19:28" x14ac:dyDescent="0.35">
      <c r="S257" s="31">
        <v>253</v>
      </c>
      <c r="T257" s="31">
        <v>760</v>
      </c>
      <c r="W257" s="31">
        <v>237</v>
      </c>
      <c r="X257" s="31">
        <v>715</v>
      </c>
      <c r="Y257" s="35">
        <f t="shared" si="18"/>
        <v>65.561538461538476</v>
      </c>
      <c r="Z257" s="29">
        <f t="shared" si="19"/>
        <v>4298.3153254437884</v>
      </c>
      <c r="AA257" s="29">
        <f t="shared" si="20"/>
        <v>281804.16552890319</v>
      </c>
      <c r="AB257" s="29">
        <f t="shared" si="21"/>
        <v>18475514.636944942</v>
      </c>
    </row>
    <row r="258" spans="19:28" x14ac:dyDescent="0.35">
      <c r="S258" s="31">
        <v>254</v>
      </c>
      <c r="T258" s="31">
        <v>667</v>
      </c>
      <c r="W258" s="31">
        <v>238</v>
      </c>
      <c r="X258" s="31">
        <v>644</v>
      </c>
      <c r="Y258" s="35">
        <f t="shared" si="18"/>
        <v>-5.4384615384615245</v>
      </c>
      <c r="Z258" s="29">
        <f t="shared" si="19"/>
        <v>29.576863905325293</v>
      </c>
      <c r="AA258" s="29">
        <f t="shared" si="20"/>
        <v>-160.85263677742253</v>
      </c>
      <c r="AB258" s="29">
        <f t="shared" si="21"/>
        <v>874.79087847413416</v>
      </c>
    </row>
    <row r="259" spans="19:28" x14ac:dyDescent="0.35">
      <c r="S259" s="31">
        <v>255</v>
      </c>
      <c r="T259" s="31">
        <v>524</v>
      </c>
      <c r="W259" s="31">
        <v>239</v>
      </c>
      <c r="X259" s="31">
        <v>671</v>
      </c>
      <c r="Y259" s="35">
        <f t="shared" si="18"/>
        <v>21.561538461538476</v>
      </c>
      <c r="Z259" s="29">
        <f t="shared" si="19"/>
        <v>464.89994082840298</v>
      </c>
      <c r="AA259" s="29">
        <f t="shared" si="20"/>
        <v>10023.957954938573</v>
      </c>
      <c r="AB259" s="29">
        <f t="shared" si="21"/>
        <v>216131.95498225259</v>
      </c>
    </row>
    <row r="260" spans="19:28" x14ac:dyDescent="0.35">
      <c r="S260" s="31">
        <v>256</v>
      </c>
      <c r="T260" s="31">
        <v>577</v>
      </c>
      <c r="W260" s="31">
        <v>240</v>
      </c>
      <c r="X260" s="31">
        <v>719</v>
      </c>
      <c r="Y260" s="35">
        <f t="shared" si="18"/>
        <v>69.561538461538476</v>
      </c>
      <c r="Z260" s="29">
        <f t="shared" si="19"/>
        <v>4838.8076331360962</v>
      </c>
      <c r="AA260" s="29">
        <f t="shared" si="20"/>
        <v>336594.90328038251</v>
      </c>
      <c r="AB260" s="29">
        <f t="shared" si="21"/>
        <v>23414059.310496151</v>
      </c>
    </row>
    <row r="261" spans="19:28" x14ac:dyDescent="0.35">
      <c r="S261" s="31">
        <v>257</v>
      </c>
      <c r="T261" s="31">
        <v>644</v>
      </c>
      <c r="W261" s="31">
        <v>241</v>
      </c>
      <c r="X261" s="31">
        <v>616</v>
      </c>
      <c r="Y261" s="35">
        <f t="shared" si="18"/>
        <v>-33.438461538461524</v>
      </c>
      <c r="Z261" s="29">
        <f t="shared" si="19"/>
        <v>1118.1307100591707</v>
      </c>
      <c r="AA261" s="29">
        <f t="shared" si="20"/>
        <v>-37388.570743286255</v>
      </c>
      <c r="AB261" s="29">
        <f t="shared" si="21"/>
        <v>1250216.2847774252</v>
      </c>
    </row>
    <row r="262" spans="19:28" x14ac:dyDescent="0.35">
      <c r="S262" s="31">
        <v>258</v>
      </c>
      <c r="T262" s="31">
        <v>709</v>
      </c>
      <c r="W262" s="31">
        <v>242</v>
      </c>
      <c r="X262" s="31">
        <v>675</v>
      </c>
      <c r="Y262" s="35">
        <f t="shared" si="18"/>
        <v>25.561538461538476</v>
      </c>
      <c r="Z262" s="29">
        <f t="shared" si="19"/>
        <v>653.39224852071072</v>
      </c>
      <c r="AA262" s="29">
        <f t="shared" si="20"/>
        <v>16701.711091033252</v>
      </c>
      <c r="AB262" s="29">
        <f t="shared" si="21"/>
        <v>426921.43042695022</v>
      </c>
    </row>
    <row r="263" spans="19:28" x14ac:dyDescent="0.35">
      <c r="S263" s="31">
        <v>259</v>
      </c>
      <c r="T263" s="31">
        <v>690</v>
      </c>
      <c r="W263" s="31">
        <v>243</v>
      </c>
      <c r="X263" s="31">
        <v>562</v>
      </c>
      <c r="Y263" s="35">
        <f t="shared" si="18"/>
        <v>-87.438461538461524</v>
      </c>
      <c r="Z263" s="29">
        <f t="shared" si="19"/>
        <v>7645.4845562130149</v>
      </c>
      <c r="AA263" s="29">
        <f t="shared" si="20"/>
        <v>-668509.40731133323</v>
      </c>
      <c r="AB263" s="29">
        <f t="shared" si="21"/>
        <v>58453434.099291719</v>
      </c>
    </row>
    <row r="264" spans="19:28" x14ac:dyDescent="0.35">
      <c r="S264" s="31">
        <v>260</v>
      </c>
      <c r="T264" s="31">
        <v>621</v>
      </c>
      <c r="W264" s="31">
        <v>244</v>
      </c>
      <c r="X264" s="31">
        <v>726</v>
      </c>
      <c r="Y264" s="35">
        <f t="shared" si="18"/>
        <v>76.561538461538476</v>
      </c>
      <c r="Z264" s="29">
        <f t="shared" si="19"/>
        <v>5861.6691715976349</v>
      </c>
      <c r="AA264" s="29">
        <f t="shared" si="20"/>
        <v>448778.40973008669</v>
      </c>
      <c r="AB264" s="29">
        <f t="shared" si="21"/>
        <v>34359165.477258101</v>
      </c>
    </row>
    <row r="265" spans="19:28" x14ac:dyDescent="0.35">
      <c r="W265" s="31">
        <v>245</v>
      </c>
      <c r="X265" s="31">
        <v>676</v>
      </c>
      <c r="Y265" s="35">
        <f t="shared" si="18"/>
        <v>26.561538461538476</v>
      </c>
      <c r="Z265" s="29">
        <f t="shared" si="19"/>
        <v>705.51532544378767</v>
      </c>
      <c r="AA265" s="29">
        <f t="shared" si="20"/>
        <v>18739.572451980002</v>
      </c>
      <c r="AB265" s="29">
        <f t="shared" si="21"/>
        <v>497751.87443605362</v>
      </c>
    </row>
    <row r="266" spans="19:28" x14ac:dyDescent="0.35">
      <c r="W266" s="31">
        <v>246</v>
      </c>
      <c r="X266" s="31">
        <v>772</v>
      </c>
      <c r="Y266" s="35">
        <f t="shared" si="18"/>
        <v>122.56153846153848</v>
      </c>
      <c r="Z266" s="29">
        <f t="shared" si="19"/>
        <v>15021.330710059176</v>
      </c>
      <c r="AA266" s="29">
        <f t="shared" si="20"/>
        <v>1841037.4015644067</v>
      </c>
      <c r="AB266" s="29">
        <f t="shared" si="21"/>
        <v>225640376.30096689</v>
      </c>
    </row>
    <row r="267" spans="19:28" x14ac:dyDescent="0.35">
      <c r="W267" s="31">
        <v>247</v>
      </c>
      <c r="X267" s="31">
        <v>564</v>
      </c>
      <c r="Y267" s="35">
        <f t="shared" si="18"/>
        <v>-85.438461538461524</v>
      </c>
      <c r="Z267" s="29">
        <f t="shared" si="19"/>
        <v>7299.7307100591688</v>
      </c>
      <c r="AA267" s="29">
        <f t="shared" si="20"/>
        <v>-623677.76151251676</v>
      </c>
      <c r="AB267" s="29">
        <f t="shared" si="21"/>
        <v>53286068.439380936</v>
      </c>
    </row>
    <row r="268" spans="19:28" x14ac:dyDescent="0.35">
      <c r="W268" s="31">
        <v>248</v>
      </c>
      <c r="X268" s="31">
        <v>625</v>
      </c>
      <c r="Y268" s="35">
        <f t="shared" si="18"/>
        <v>-24.438461538461524</v>
      </c>
      <c r="Z268" s="29">
        <f t="shared" si="19"/>
        <v>597.23840236686317</v>
      </c>
      <c r="AA268" s="29">
        <f t="shared" si="20"/>
        <v>-14595.587725534793</v>
      </c>
      <c r="AB268" s="29">
        <f t="shared" si="21"/>
        <v>356693.70926172315</v>
      </c>
    </row>
    <row r="269" spans="19:28" x14ac:dyDescent="0.35">
      <c r="W269" s="31">
        <v>249</v>
      </c>
      <c r="X269" s="31">
        <v>669</v>
      </c>
      <c r="Y269" s="35">
        <f t="shared" si="18"/>
        <v>19.561538461538476</v>
      </c>
      <c r="Z269" s="29">
        <f t="shared" si="19"/>
        <v>382.65378698224907</v>
      </c>
      <c r="AA269" s="29">
        <f t="shared" si="20"/>
        <v>7485.2967715066161</v>
      </c>
      <c r="AB269" s="29">
        <f t="shared" si="21"/>
        <v>146423.92069185645</v>
      </c>
    </row>
    <row r="270" spans="19:28" x14ac:dyDescent="0.35">
      <c r="W270" s="31">
        <v>250</v>
      </c>
      <c r="X270" s="31">
        <v>621</v>
      </c>
      <c r="Y270" s="35">
        <f t="shared" si="18"/>
        <v>-28.438461538461524</v>
      </c>
      <c r="Z270" s="29">
        <f t="shared" si="19"/>
        <v>808.74609467455537</v>
      </c>
      <c r="AA270" s="29">
        <f t="shared" si="20"/>
        <v>-22999.494707783306</v>
      </c>
      <c r="AB270" s="29">
        <f t="shared" si="21"/>
        <v>654070.24565134489</v>
      </c>
    </row>
    <row r="271" spans="19:28" x14ac:dyDescent="0.35">
      <c r="W271" s="31">
        <v>251</v>
      </c>
      <c r="X271" s="31">
        <v>606</v>
      </c>
      <c r="Y271" s="35">
        <f t="shared" si="18"/>
        <v>-43.438461538461524</v>
      </c>
      <c r="Z271" s="29">
        <f t="shared" si="19"/>
        <v>1886.8999408284012</v>
      </c>
      <c r="AA271" s="29">
        <f t="shared" si="20"/>
        <v>-81964.030506599825</v>
      </c>
      <c r="AB271" s="29">
        <f t="shared" si="21"/>
        <v>3560391.3866982241</v>
      </c>
    </row>
    <row r="272" spans="19:28" x14ac:dyDescent="0.35">
      <c r="W272" s="31">
        <v>252</v>
      </c>
      <c r="X272" s="31">
        <v>748</v>
      </c>
      <c r="Y272" s="35">
        <f t="shared" si="18"/>
        <v>98.561538461538476</v>
      </c>
      <c r="Z272" s="29">
        <f t="shared" si="19"/>
        <v>9714.3768639053287</v>
      </c>
      <c r="AA272" s="29">
        <f t="shared" si="20"/>
        <v>957463.92890168459</v>
      </c>
      <c r="AB272" s="29">
        <f t="shared" si="21"/>
        <v>94369117.853979126</v>
      </c>
    </row>
    <row r="273" spans="23:28" x14ac:dyDescent="0.35">
      <c r="W273" s="31">
        <v>253</v>
      </c>
      <c r="X273" s="31">
        <v>760</v>
      </c>
      <c r="Y273" s="35">
        <f t="shared" si="18"/>
        <v>110.56153846153848</v>
      </c>
      <c r="Z273" s="29">
        <f t="shared" si="19"/>
        <v>12223.853786982252</v>
      </c>
      <c r="AA273" s="29">
        <f t="shared" si="20"/>
        <v>1351488.0806176611</v>
      </c>
      <c r="AB273" s="29">
        <f t="shared" si="21"/>
        <v>149422601.40552035</v>
      </c>
    </row>
    <row r="274" spans="23:28" x14ac:dyDescent="0.35">
      <c r="W274" s="31">
        <v>254</v>
      </c>
      <c r="X274" s="31">
        <v>667</v>
      </c>
      <c r="Y274" s="35">
        <f t="shared" si="18"/>
        <v>17.561538461538476</v>
      </c>
      <c r="Z274" s="29">
        <f t="shared" si="19"/>
        <v>308.40763313609517</v>
      </c>
      <c r="AA274" s="29">
        <f t="shared" si="20"/>
        <v>5416.112511151583</v>
      </c>
      <c r="AB274" s="29">
        <f t="shared" si="21"/>
        <v>95115.268176608268</v>
      </c>
    </row>
    <row r="275" spans="23:28" x14ac:dyDescent="0.35">
      <c r="W275" s="31">
        <v>255</v>
      </c>
      <c r="X275" s="31">
        <v>524</v>
      </c>
      <c r="Y275" s="35">
        <f t="shared" si="18"/>
        <v>-125.43846153846152</v>
      </c>
      <c r="Z275" s="29">
        <f t="shared" si="19"/>
        <v>15734.807633136092</v>
      </c>
      <c r="AA275" s="29">
        <f t="shared" si="20"/>
        <v>-1973750.0621042324</v>
      </c>
      <c r="AB275" s="29">
        <f t="shared" si="21"/>
        <v>247584171.25179783</v>
      </c>
    </row>
    <row r="276" spans="23:28" x14ac:dyDescent="0.35">
      <c r="W276" s="31">
        <v>256</v>
      </c>
      <c r="X276" s="31">
        <v>577</v>
      </c>
      <c r="Y276" s="35">
        <f t="shared" si="18"/>
        <v>-72.438461538461524</v>
      </c>
      <c r="Z276" s="29">
        <f t="shared" si="19"/>
        <v>5247.3307100591692</v>
      </c>
      <c r="AA276" s="29">
        <f t="shared" si="20"/>
        <v>-380108.56382020912</v>
      </c>
      <c r="AB276" s="29">
        <f t="shared" si="21"/>
        <v>27534479.580730066</v>
      </c>
    </row>
    <row r="277" spans="23:28" x14ac:dyDescent="0.35">
      <c r="W277" s="31">
        <v>257</v>
      </c>
      <c r="X277" s="31">
        <v>644</v>
      </c>
      <c r="Y277" s="35">
        <f t="shared" si="18"/>
        <v>-5.4384615384615245</v>
      </c>
      <c r="Z277" s="29">
        <f t="shared" si="19"/>
        <v>29.576863905325293</v>
      </c>
      <c r="AA277" s="29">
        <f t="shared" si="20"/>
        <v>-160.85263677742253</v>
      </c>
      <c r="AB277" s="29">
        <f t="shared" si="21"/>
        <v>874.79087847413416</v>
      </c>
    </row>
    <row r="278" spans="23:28" x14ac:dyDescent="0.35">
      <c r="W278" s="31">
        <v>258</v>
      </c>
      <c r="X278" s="31">
        <v>709</v>
      </c>
      <c r="Y278" s="35">
        <f t="shared" ref="Y278:Y280" si="22">X278-$Y$6</f>
        <v>59.561538461538476</v>
      </c>
      <c r="Z278" s="29">
        <f t="shared" ref="Z278:Z280" si="23">Y278^2</f>
        <v>3547.5768639053272</v>
      </c>
      <c r="AA278" s="29">
        <f t="shared" ref="AA278:AA280" si="24">Y278^3</f>
        <v>211299.13582476118</v>
      </c>
      <c r="AB278" s="29">
        <f t="shared" ref="AB278:AB280" si="25">Y278^4</f>
        <v>12585301.605316356</v>
      </c>
    </row>
    <row r="279" spans="23:28" x14ac:dyDescent="0.35">
      <c r="W279" s="31">
        <v>259</v>
      </c>
      <c r="X279" s="31">
        <v>690</v>
      </c>
      <c r="Y279" s="35">
        <f t="shared" si="22"/>
        <v>40.561538461538476</v>
      </c>
      <c r="Z279" s="29">
        <f t="shared" si="23"/>
        <v>1645.2384023668651</v>
      </c>
      <c r="AA279" s="29">
        <f t="shared" si="24"/>
        <v>66733.400736003707</v>
      </c>
      <c r="AB279" s="29">
        <f t="shared" si="25"/>
        <v>2706809.4006226747</v>
      </c>
    </row>
    <row r="280" spans="23:28" x14ac:dyDescent="0.35">
      <c r="W280" s="31">
        <v>260</v>
      </c>
      <c r="X280" s="31">
        <v>621</v>
      </c>
      <c r="Y280" s="35">
        <f t="shared" si="22"/>
        <v>-28.438461538461524</v>
      </c>
      <c r="Z280" s="29">
        <f t="shared" si="23"/>
        <v>808.74609467455537</v>
      </c>
      <c r="AA280" s="29">
        <f t="shared" si="24"/>
        <v>-22999.494707783306</v>
      </c>
      <c r="AB280" s="29">
        <f t="shared" si="25"/>
        <v>654070.24565134489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12</xdr:col>
                <xdr:colOff>6350</xdr:colOff>
                <xdr:row>5</xdr:row>
                <xdr:rowOff>120650</xdr:rowOff>
              </from>
              <to>
                <xdr:col>16</xdr:col>
                <xdr:colOff>184150</xdr:colOff>
                <xdr:row>9</xdr:row>
                <xdr:rowOff>82550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12</xdr:col>
                <xdr:colOff>25400</xdr:colOff>
                <xdr:row>9</xdr:row>
                <xdr:rowOff>114300</xdr:rowOff>
              </from>
              <to>
                <xdr:col>16</xdr:col>
                <xdr:colOff>101600</xdr:colOff>
                <xdr:row>18</xdr:row>
                <xdr:rowOff>76200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8">
          <objectPr defaultSize="0" autoPict="0" r:id="rId9">
            <anchor moveWithCells="1" sizeWithCells="1">
              <from>
                <xdr:col>12</xdr:col>
                <xdr:colOff>6350</xdr:colOff>
                <xdr:row>19</xdr:row>
                <xdr:rowOff>120650</xdr:rowOff>
              </from>
              <to>
                <xdr:col>16</xdr:col>
                <xdr:colOff>25400</xdr:colOff>
                <xdr:row>27</xdr:row>
                <xdr:rowOff>158750</xdr:rowOff>
              </to>
            </anchor>
          </objectPr>
        </oleObject>
      </mc:Choice>
      <mc:Fallback>
        <oleObject progId="Equation.DSMT4" shapeId="2051" r:id="rId8"/>
      </mc:Fallback>
    </mc:AlternateContent>
    <mc:AlternateContent xmlns:mc="http://schemas.openxmlformats.org/markup-compatibility/2006">
      <mc:Choice Requires="x14">
        <oleObject progId="Equation.DSMT4" shapeId="2052" r:id="rId10">
          <objectPr defaultSize="0" autoPict="0" r:id="rId11">
            <anchor moveWithCells="1" sizeWithCells="1">
              <from>
                <xdr:col>16</xdr:col>
                <xdr:colOff>273050</xdr:colOff>
                <xdr:row>6</xdr:row>
                <xdr:rowOff>50800</xdr:rowOff>
              </from>
              <to>
                <xdr:col>17</xdr:col>
                <xdr:colOff>596900</xdr:colOff>
                <xdr:row>7</xdr:row>
                <xdr:rowOff>184150</xdr:rowOff>
              </to>
            </anchor>
          </objectPr>
        </oleObject>
      </mc:Choice>
      <mc:Fallback>
        <oleObject progId="Equation.DSMT4" shapeId="2052" r:id="rId10"/>
      </mc:Fallback>
    </mc:AlternateContent>
    <mc:AlternateContent xmlns:mc="http://schemas.openxmlformats.org/markup-compatibility/2006">
      <mc:Choice Requires="x14">
        <oleObject progId="Equation.DSMT4" shapeId="2053" r:id="rId12">
          <objectPr defaultSize="0" autoPict="0" r:id="rId5">
            <anchor moveWithCells="1" sizeWithCells="1">
              <from>
                <xdr:col>29</xdr:col>
                <xdr:colOff>6350</xdr:colOff>
                <xdr:row>6</xdr:row>
                <xdr:rowOff>120650</xdr:rowOff>
              </from>
              <to>
                <xdr:col>33</xdr:col>
                <xdr:colOff>184150</xdr:colOff>
                <xdr:row>10</xdr:row>
                <xdr:rowOff>69850</xdr:rowOff>
              </to>
            </anchor>
          </objectPr>
        </oleObject>
      </mc:Choice>
      <mc:Fallback>
        <oleObject progId="Equation.DSMT4" shapeId="2053" r:id="rId12"/>
      </mc:Fallback>
    </mc:AlternateContent>
    <mc:AlternateContent xmlns:mc="http://schemas.openxmlformats.org/markup-compatibility/2006">
      <mc:Choice Requires="x14">
        <oleObject progId="Equation.DSMT4" shapeId="2054" r:id="rId13">
          <objectPr defaultSize="0" autoPict="0" r:id="rId7">
            <anchor moveWithCells="1" sizeWithCells="1">
              <from>
                <xdr:col>29</xdr:col>
                <xdr:colOff>25400</xdr:colOff>
                <xdr:row>10</xdr:row>
                <xdr:rowOff>101600</xdr:rowOff>
              </from>
              <to>
                <xdr:col>33</xdr:col>
                <xdr:colOff>101600</xdr:colOff>
                <xdr:row>19</xdr:row>
                <xdr:rowOff>76200</xdr:rowOff>
              </to>
            </anchor>
          </objectPr>
        </oleObject>
      </mc:Choice>
      <mc:Fallback>
        <oleObject progId="Equation.DSMT4" shapeId="2054" r:id="rId13"/>
      </mc:Fallback>
    </mc:AlternateContent>
    <mc:AlternateContent xmlns:mc="http://schemas.openxmlformats.org/markup-compatibility/2006">
      <mc:Choice Requires="x14">
        <oleObject progId="Equation.DSMT4" shapeId="2055" r:id="rId14">
          <objectPr defaultSize="0" autoPict="0" r:id="rId9">
            <anchor moveWithCells="1" sizeWithCells="1">
              <from>
                <xdr:col>29</xdr:col>
                <xdr:colOff>6350</xdr:colOff>
                <xdr:row>20</xdr:row>
                <xdr:rowOff>69850</xdr:rowOff>
              </from>
              <to>
                <xdr:col>33</xdr:col>
                <xdr:colOff>25400</xdr:colOff>
                <xdr:row>28</xdr:row>
                <xdr:rowOff>158750</xdr:rowOff>
              </to>
            </anchor>
          </objectPr>
        </oleObject>
      </mc:Choice>
      <mc:Fallback>
        <oleObject progId="Equation.DSMT4" shapeId="2055" r:id="rId14"/>
      </mc:Fallback>
    </mc:AlternateContent>
    <mc:AlternateContent xmlns:mc="http://schemas.openxmlformats.org/markup-compatibility/2006">
      <mc:Choice Requires="x14">
        <oleObject progId="Equation.DSMT4" shapeId="2056" r:id="rId15">
          <objectPr defaultSize="0" autoPict="0" r:id="rId11">
            <anchor moveWithCells="1" sizeWithCells="1">
              <from>
                <xdr:col>33</xdr:col>
                <xdr:colOff>273050</xdr:colOff>
                <xdr:row>7</xdr:row>
                <xdr:rowOff>50800</xdr:rowOff>
              </from>
              <to>
                <xdr:col>34</xdr:col>
                <xdr:colOff>596900</xdr:colOff>
                <xdr:row>8</xdr:row>
                <xdr:rowOff>177800</xdr:rowOff>
              </to>
            </anchor>
          </objectPr>
        </oleObject>
      </mc:Choice>
      <mc:Fallback>
        <oleObject progId="Equation.DSMT4" shapeId="2056" r:id="rId1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4DA7-64BE-4DEC-9D22-F07F28F3660C}">
  <dimension ref="A1:A35"/>
  <sheetViews>
    <sheetView workbookViewId="0"/>
  </sheetViews>
  <sheetFormatPr defaultRowHeight="14.5" x14ac:dyDescent="0.35"/>
  <sheetData>
    <row r="1" spans="1:1" x14ac:dyDescent="0.35">
      <c r="A1" t="s">
        <v>23</v>
      </c>
    </row>
    <row r="2" spans="1:1" x14ac:dyDescent="0.35">
      <c r="A2" s="29">
        <v>484.14</v>
      </c>
    </row>
    <row r="3" spans="1:1" x14ac:dyDescent="0.35">
      <c r="A3" s="29">
        <v>392.62</v>
      </c>
    </row>
    <row r="4" spans="1:1" x14ac:dyDescent="0.35">
      <c r="A4" s="29">
        <v>518.33000000000004</v>
      </c>
    </row>
    <row r="5" spans="1:1" x14ac:dyDescent="0.35">
      <c r="A5" s="29">
        <v>542.11</v>
      </c>
    </row>
    <row r="6" spans="1:1" x14ac:dyDescent="0.35">
      <c r="A6" s="29">
        <v>555.27</v>
      </c>
    </row>
    <row r="7" spans="1:1" x14ac:dyDescent="0.35">
      <c r="A7" s="29">
        <v>592.16999999999996</v>
      </c>
    </row>
    <row r="8" spans="1:1" x14ac:dyDescent="0.35">
      <c r="A8" s="29">
        <v>574.36</v>
      </c>
    </row>
    <row r="9" spans="1:1" x14ac:dyDescent="0.35">
      <c r="A9" s="29">
        <v>627.02</v>
      </c>
    </row>
    <row r="10" spans="1:1" x14ac:dyDescent="0.35">
      <c r="A10" s="29">
        <v>597.48</v>
      </c>
    </row>
    <row r="11" spans="1:1" x14ac:dyDescent="0.35">
      <c r="A11" s="29">
        <v>571.04</v>
      </c>
    </row>
    <row r="12" spans="1:1" x14ac:dyDescent="0.35">
      <c r="A12" s="29">
        <v>483.21</v>
      </c>
    </row>
    <row r="13" spans="1:1" x14ac:dyDescent="0.35">
      <c r="A13" s="29">
        <v>545.08000000000004</v>
      </c>
    </row>
    <row r="14" spans="1:1" x14ac:dyDescent="0.35">
      <c r="A14" s="29">
        <v>588.62</v>
      </c>
    </row>
    <row r="15" spans="1:1" x14ac:dyDescent="0.35">
      <c r="A15" s="29">
        <v>515.16999999999996</v>
      </c>
    </row>
    <row r="16" spans="1:1" x14ac:dyDescent="0.35">
      <c r="A16" s="29">
        <v>502.11</v>
      </c>
    </row>
    <row r="17" spans="1:1" x14ac:dyDescent="0.35">
      <c r="A17" s="29">
        <v>412.8</v>
      </c>
    </row>
    <row r="18" spans="1:1" x14ac:dyDescent="0.35">
      <c r="A18" s="29">
        <v>397.98</v>
      </c>
    </row>
    <row r="19" spans="1:1" x14ac:dyDescent="0.35">
      <c r="A19" s="29">
        <v>482.18</v>
      </c>
    </row>
    <row r="20" spans="1:1" x14ac:dyDescent="0.35">
      <c r="A20" s="29">
        <v>563.74</v>
      </c>
    </row>
    <row r="21" spans="1:1" x14ac:dyDescent="0.35">
      <c r="A21" s="29">
        <v>544.29</v>
      </c>
    </row>
    <row r="22" spans="1:1" x14ac:dyDescent="0.35">
      <c r="A22" s="29">
        <v>528.22</v>
      </c>
    </row>
    <row r="23" spans="1:1" x14ac:dyDescent="0.35">
      <c r="A23" s="29">
        <v>491.71</v>
      </c>
    </row>
    <row r="24" spans="1:1" x14ac:dyDescent="0.35">
      <c r="A24" s="29">
        <v>517.26</v>
      </c>
    </row>
    <row r="25" spans="1:1" x14ac:dyDescent="0.35">
      <c r="A25" s="29">
        <v>591.26</v>
      </c>
    </row>
    <row r="26" spans="1:1" x14ac:dyDescent="0.35">
      <c r="A26" s="29">
        <v>455.27</v>
      </c>
    </row>
    <row r="27" spans="1:1" x14ac:dyDescent="0.35">
      <c r="A27" s="29">
        <v>476.38</v>
      </c>
    </row>
    <row r="28" spans="1:1" x14ac:dyDescent="0.35">
      <c r="A28" s="29">
        <v>441.48</v>
      </c>
    </row>
    <row r="29" spans="1:1" x14ac:dyDescent="0.35">
      <c r="A29" s="29">
        <v>416.74</v>
      </c>
    </row>
    <row r="30" spans="1:1" x14ac:dyDescent="0.35">
      <c r="A30" s="29">
        <v>519.85</v>
      </c>
    </row>
    <row r="31" spans="1:1" x14ac:dyDescent="0.35">
      <c r="A31" s="29">
        <v>488.72</v>
      </c>
    </row>
    <row r="32" spans="1:1" x14ac:dyDescent="0.35">
      <c r="A32" s="29">
        <v>578</v>
      </c>
    </row>
    <row r="33" spans="1:1" x14ac:dyDescent="0.35">
      <c r="A33" s="29">
        <v>470.61</v>
      </c>
    </row>
    <row r="34" spans="1:1" x14ac:dyDescent="0.35">
      <c r="A34" s="29">
        <v>498.86</v>
      </c>
    </row>
    <row r="35" spans="1:1" x14ac:dyDescent="0.35">
      <c r="A35" s="29">
        <v>426.52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B1C0-4437-417E-AC6F-8853344CE8CC}">
  <dimension ref="A1:A261"/>
  <sheetViews>
    <sheetView workbookViewId="0"/>
  </sheetViews>
  <sheetFormatPr defaultRowHeight="14.5" x14ac:dyDescent="0.35"/>
  <sheetData>
    <row r="1" spans="1:1" x14ac:dyDescent="0.35">
      <c r="A1" t="s">
        <v>23</v>
      </c>
    </row>
    <row r="2" spans="1:1" x14ac:dyDescent="0.35">
      <c r="A2">
        <v>625</v>
      </c>
    </row>
    <row r="3" spans="1:1" x14ac:dyDescent="0.35">
      <c r="A3">
        <v>622</v>
      </c>
    </row>
    <row r="4" spans="1:1" x14ac:dyDescent="0.35">
      <c r="A4">
        <v>669</v>
      </c>
    </row>
    <row r="5" spans="1:1" x14ac:dyDescent="0.35">
      <c r="A5">
        <v>594</v>
      </c>
    </row>
    <row r="6" spans="1:1" x14ac:dyDescent="0.35">
      <c r="A6">
        <v>652</v>
      </c>
    </row>
    <row r="7" spans="1:1" x14ac:dyDescent="0.35">
      <c r="A7">
        <v>555</v>
      </c>
    </row>
    <row r="8" spans="1:1" x14ac:dyDescent="0.35">
      <c r="A8">
        <v>653</v>
      </c>
    </row>
    <row r="9" spans="1:1" x14ac:dyDescent="0.35">
      <c r="A9">
        <v>724</v>
      </c>
    </row>
    <row r="10" spans="1:1" x14ac:dyDescent="0.35">
      <c r="A10">
        <v>768</v>
      </c>
    </row>
    <row r="11" spans="1:1" x14ac:dyDescent="0.35">
      <c r="A11">
        <v>717</v>
      </c>
    </row>
    <row r="12" spans="1:1" x14ac:dyDescent="0.35">
      <c r="A12">
        <v>607</v>
      </c>
    </row>
    <row r="13" spans="1:1" x14ac:dyDescent="0.35">
      <c r="A13">
        <v>581</v>
      </c>
    </row>
    <row r="14" spans="1:1" x14ac:dyDescent="0.35">
      <c r="A14">
        <v>535</v>
      </c>
    </row>
    <row r="15" spans="1:1" x14ac:dyDescent="0.35">
      <c r="A15">
        <v>677</v>
      </c>
    </row>
    <row r="16" spans="1:1" x14ac:dyDescent="0.35">
      <c r="A16">
        <v>569</v>
      </c>
    </row>
    <row r="17" spans="1:1" x14ac:dyDescent="0.35">
      <c r="A17">
        <v>725</v>
      </c>
    </row>
    <row r="18" spans="1:1" x14ac:dyDescent="0.35">
      <c r="A18">
        <v>629</v>
      </c>
    </row>
    <row r="19" spans="1:1" x14ac:dyDescent="0.35">
      <c r="A19">
        <v>652</v>
      </c>
    </row>
    <row r="20" spans="1:1" x14ac:dyDescent="0.35">
      <c r="A20">
        <v>663</v>
      </c>
    </row>
    <row r="21" spans="1:1" x14ac:dyDescent="0.35">
      <c r="A21">
        <v>683</v>
      </c>
    </row>
    <row r="22" spans="1:1" x14ac:dyDescent="0.35">
      <c r="A22">
        <v>615</v>
      </c>
    </row>
    <row r="23" spans="1:1" x14ac:dyDescent="0.35">
      <c r="A23">
        <v>797</v>
      </c>
    </row>
    <row r="24" spans="1:1" x14ac:dyDescent="0.35">
      <c r="A24">
        <v>722</v>
      </c>
    </row>
    <row r="25" spans="1:1" x14ac:dyDescent="0.35">
      <c r="A25">
        <v>525</v>
      </c>
    </row>
    <row r="26" spans="1:1" x14ac:dyDescent="0.35">
      <c r="A26">
        <v>783</v>
      </c>
    </row>
    <row r="27" spans="1:1" x14ac:dyDescent="0.35">
      <c r="A27">
        <v>698</v>
      </c>
    </row>
    <row r="28" spans="1:1" x14ac:dyDescent="0.35">
      <c r="A28">
        <v>828</v>
      </c>
    </row>
    <row r="29" spans="1:1" x14ac:dyDescent="0.35">
      <c r="A29">
        <v>693</v>
      </c>
    </row>
    <row r="30" spans="1:1" x14ac:dyDescent="0.35">
      <c r="A30">
        <v>672</v>
      </c>
    </row>
    <row r="31" spans="1:1" x14ac:dyDescent="0.35">
      <c r="A31">
        <v>821</v>
      </c>
    </row>
    <row r="32" spans="1:1" x14ac:dyDescent="0.35">
      <c r="A32">
        <v>727</v>
      </c>
    </row>
    <row r="33" spans="1:1" x14ac:dyDescent="0.35">
      <c r="A33">
        <v>725</v>
      </c>
    </row>
    <row r="34" spans="1:1" x14ac:dyDescent="0.35">
      <c r="A34">
        <v>555</v>
      </c>
    </row>
    <row r="35" spans="1:1" x14ac:dyDescent="0.35">
      <c r="A35">
        <v>604</v>
      </c>
    </row>
    <row r="36" spans="1:1" x14ac:dyDescent="0.35">
      <c r="A36">
        <v>647</v>
      </c>
    </row>
    <row r="37" spans="1:1" x14ac:dyDescent="0.35">
      <c r="A37">
        <v>637</v>
      </c>
    </row>
    <row r="38" spans="1:1" x14ac:dyDescent="0.35">
      <c r="A38">
        <v>661</v>
      </c>
    </row>
    <row r="39" spans="1:1" x14ac:dyDescent="0.35">
      <c r="A39">
        <v>681</v>
      </c>
    </row>
    <row r="40" spans="1:1" x14ac:dyDescent="0.35">
      <c r="A40">
        <v>721</v>
      </c>
    </row>
    <row r="41" spans="1:1" x14ac:dyDescent="0.35">
      <c r="A41">
        <v>688</v>
      </c>
    </row>
    <row r="42" spans="1:1" x14ac:dyDescent="0.35">
      <c r="A42">
        <v>572</v>
      </c>
    </row>
    <row r="43" spans="1:1" x14ac:dyDescent="0.35">
      <c r="A43">
        <v>559</v>
      </c>
    </row>
    <row r="44" spans="1:1" x14ac:dyDescent="0.35">
      <c r="A44">
        <v>671</v>
      </c>
    </row>
    <row r="45" spans="1:1" x14ac:dyDescent="0.35">
      <c r="A45">
        <v>660</v>
      </c>
    </row>
    <row r="46" spans="1:1" x14ac:dyDescent="0.35">
      <c r="A46">
        <v>728</v>
      </c>
    </row>
    <row r="47" spans="1:1" x14ac:dyDescent="0.35">
      <c r="A47">
        <v>599</v>
      </c>
    </row>
    <row r="48" spans="1:1" x14ac:dyDescent="0.35">
      <c r="A48">
        <v>735</v>
      </c>
    </row>
    <row r="49" spans="1:1" x14ac:dyDescent="0.35">
      <c r="A49">
        <v>671</v>
      </c>
    </row>
    <row r="50" spans="1:1" x14ac:dyDescent="0.35">
      <c r="A50">
        <v>644</v>
      </c>
    </row>
    <row r="51" spans="1:1" x14ac:dyDescent="0.35">
      <c r="A51">
        <v>726</v>
      </c>
    </row>
    <row r="52" spans="1:1" x14ac:dyDescent="0.35">
      <c r="A52">
        <v>522</v>
      </c>
    </row>
    <row r="53" spans="1:1" x14ac:dyDescent="0.35">
      <c r="A53">
        <v>730</v>
      </c>
    </row>
    <row r="54" spans="1:1" x14ac:dyDescent="0.35">
      <c r="A54">
        <v>682</v>
      </c>
    </row>
    <row r="55" spans="1:1" x14ac:dyDescent="0.35">
      <c r="A55">
        <v>675</v>
      </c>
    </row>
    <row r="56" spans="1:1" x14ac:dyDescent="0.35">
      <c r="A56">
        <v>654</v>
      </c>
    </row>
    <row r="57" spans="1:1" x14ac:dyDescent="0.35">
      <c r="A57">
        <v>601</v>
      </c>
    </row>
    <row r="58" spans="1:1" x14ac:dyDescent="0.35">
      <c r="A58">
        <v>557</v>
      </c>
    </row>
    <row r="59" spans="1:1" x14ac:dyDescent="0.35">
      <c r="A59">
        <v>769</v>
      </c>
    </row>
    <row r="60" spans="1:1" x14ac:dyDescent="0.35">
      <c r="A60">
        <v>587</v>
      </c>
    </row>
    <row r="61" spans="1:1" x14ac:dyDescent="0.35">
      <c r="A61">
        <v>569</v>
      </c>
    </row>
    <row r="62" spans="1:1" x14ac:dyDescent="0.35">
      <c r="A62">
        <v>677</v>
      </c>
    </row>
    <row r="63" spans="1:1" x14ac:dyDescent="0.35">
      <c r="A63">
        <v>566</v>
      </c>
    </row>
    <row r="64" spans="1:1" x14ac:dyDescent="0.35">
      <c r="A64">
        <v>620</v>
      </c>
    </row>
    <row r="65" spans="1:1" x14ac:dyDescent="0.35">
      <c r="A65">
        <v>700</v>
      </c>
    </row>
    <row r="66" spans="1:1" x14ac:dyDescent="0.35">
      <c r="A66">
        <v>701</v>
      </c>
    </row>
    <row r="67" spans="1:1" x14ac:dyDescent="0.35">
      <c r="A67">
        <v>641</v>
      </c>
    </row>
    <row r="68" spans="1:1" x14ac:dyDescent="0.35">
      <c r="A68">
        <v>656</v>
      </c>
    </row>
    <row r="69" spans="1:1" x14ac:dyDescent="0.35">
      <c r="A69">
        <v>642</v>
      </c>
    </row>
    <row r="70" spans="1:1" x14ac:dyDescent="0.35">
      <c r="A70">
        <v>641</v>
      </c>
    </row>
    <row r="71" spans="1:1" x14ac:dyDescent="0.35">
      <c r="A71">
        <v>634</v>
      </c>
    </row>
    <row r="72" spans="1:1" x14ac:dyDescent="0.35">
      <c r="A72">
        <v>806</v>
      </c>
    </row>
    <row r="73" spans="1:1" x14ac:dyDescent="0.35">
      <c r="A73">
        <v>712</v>
      </c>
    </row>
    <row r="74" spans="1:1" x14ac:dyDescent="0.35">
      <c r="A74">
        <v>556</v>
      </c>
    </row>
    <row r="75" spans="1:1" x14ac:dyDescent="0.35">
      <c r="A75">
        <v>657</v>
      </c>
    </row>
    <row r="76" spans="1:1" x14ac:dyDescent="0.35">
      <c r="A76">
        <v>540</v>
      </c>
    </row>
    <row r="77" spans="1:1" x14ac:dyDescent="0.35">
      <c r="A77">
        <v>534</v>
      </c>
    </row>
    <row r="78" spans="1:1" x14ac:dyDescent="0.35">
      <c r="A78">
        <v>679</v>
      </c>
    </row>
    <row r="79" spans="1:1" x14ac:dyDescent="0.35">
      <c r="A79">
        <v>826</v>
      </c>
    </row>
    <row r="80" spans="1:1" x14ac:dyDescent="0.35">
      <c r="A80">
        <v>776</v>
      </c>
    </row>
    <row r="81" spans="1:1" x14ac:dyDescent="0.35">
      <c r="A81">
        <v>738</v>
      </c>
    </row>
    <row r="82" spans="1:1" x14ac:dyDescent="0.35">
      <c r="A82">
        <v>593</v>
      </c>
    </row>
    <row r="83" spans="1:1" x14ac:dyDescent="0.35">
      <c r="A83">
        <v>679</v>
      </c>
    </row>
    <row r="84" spans="1:1" x14ac:dyDescent="0.35">
      <c r="A84">
        <v>455</v>
      </c>
    </row>
    <row r="85" spans="1:1" x14ac:dyDescent="0.35">
      <c r="A85">
        <v>749</v>
      </c>
    </row>
    <row r="86" spans="1:1" x14ac:dyDescent="0.35">
      <c r="A86">
        <v>653</v>
      </c>
    </row>
    <row r="87" spans="1:1" x14ac:dyDescent="0.35">
      <c r="A87">
        <v>784</v>
      </c>
    </row>
    <row r="88" spans="1:1" x14ac:dyDescent="0.35">
      <c r="A88">
        <v>567</v>
      </c>
    </row>
    <row r="89" spans="1:1" x14ac:dyDescent="0.35">
      <c r="A89">
        <v>738</v>
      </c>
    </row>
    <row r="90" spans="1:1" x14ac:dyDescent="0.35">
      <c r="A90">
        <v>753</v>
      </c>
    </row>
    <row r="91" spans="1:1" x14ac:dyDescent="0.35">
      <c r="A91">
        <v>766</v>
      </c>
    </row>
    <row r="92" spans="1:1" x14ac:dyDescent="0.35">
      <c r="A92">
        <v>620</v>
      </c>
    </row>
    <row r="93" spans="1:1" x14ac:dyDescent="0.35">
      <c r="A93">
        <v>825</v>
      </c>
    </row>
    <row r="94" spans="1:1" x14ac:dyDescent="0.35">
      <c r="A94">
        <v>627</v>
      </c>
    </row>
    <row r="95" spans="1:1" x14ac:dyDescent="0.35">
      <c r="A95">
        <v>687</v>
      </c>
    </row>
    <row r="96" spans="1:1" x14ac:dyDescent="0.35">
      <c r="A96">
        <v>646</v>
      </c>
    </row>
    <row r="97" spans="1:1" x14ac:dyDescent="0.35">
      <c r="A97">
        <v>497</v>
      </c>
    </row>
    <row r="98" spans="1:1" x14ac:dyDescent="0.35">
      <c r="A98">
        <v>607</v>
      </c>
    </row>
    <row r="99" spans="1:1" x14ac:dyDescent="0.35">
      <c r="A99">
        <v>643</v>
      </c>
    </row>
    <row r="100" spans="1:1" x14ac:dyDescent="0.35">
      <c r="A100">
        <v>687</v>
      </c>
    </row>
    <row r="101" spans="1:1" x14ac:dyDescent="0.35">
      <c r="A101">
        <v>618</v>
      </c>
    </row>
    <row r="102" spans="1:1" x14ac:dyDescent="0.35">
      <c r="A102">
        <v>542</v>
      </c>
    </row>
    <row r="103" spans="1:1" x14ac:dyDescent="0.35">
      <c r="A103">
        <v>536</v>
      </c>
    </row>
    <row r="104" spans="1:1" x14ac:dyDescent="0.35">
      <c r="A104">
        <v>764</v>
      </c>
    </row>
    <row r="105" spans="1:1" x14ac:dyDescent="0.35">
      <c r="A105">
        <v>661</v>
      </c>
    </row>
    <row r="106" spans="1:1" x14ac:dyDescent="0.35">
      <c r="A106">
        <v>653</v>
      </c>
    </row>
    <row r="107" spans="1:1" x14ac:dyDescent="0.35">
      <c r="A107">
        <v>639</v>
      </c>
    </row>
    <row r="108" spans="1:1" x14ac:dyDescent="0.35">
      <c r="A108">
        <v>604</v>
      </c>
    </row>
    <row r="109" spans="1:1" x14ac:dyDescent="0.35">
      <c r="A109">
        <v>787</v>
      </c>
    </row>
    <row r="110" spans="1:1" x14ac:dyDescent="0.35">
      <c r="A110">
        <v>691</v>
      </c>
    </row>
    <row r="111" spans="1:1" x14ac:dyDescent="0.35">
      <c r="A111">
        <v>613</v>
      </c>
    </row>
    <row r="112" spans="1:1" x14ac:dyDescent="0.35">
      <c r="A112">
        <v>751</v>
      </c>
    </row>
    <row r="113" spans="1:1" x14ac:dyDescent="0.35">
      <c r="A113">
        <v>701</v>
      </c>
    </row>
    <row r="114" spans="1:1" x14ac:dyDescent="0.35">
      <c r="A114">
        <v>450</v>
      </c>
    </row>
    <row r="115" spans="1:1" x14ac:dyDescent="0.35">
      <c r="A115">
        <v>609</v>
      </c>
    </row>
    <row r="116" spans="1:1" x14ac:dyDescent="0.35">
      <c r="A116">
        <v>642</v>
      </c>
    </row>
    <row r="117" spans="1:1" x14ac:dyDescent="0.35">
      <c r="A117">
        <v>707</v>
      </c>
    </row>
    <row r="118" spans="1:1" x14ac:dyDescent="0.35">
      <c r="A118">
        <v>686</v>
      </c>
    </row>
    <row r="119" spans="1:1" x14ac:dyDescent="0.35">
      <c r="A119">
        <v>639</v>
      </c>
    </row>
    <row r="120" spans="1:1" x14ac:dyDescent="0.35">
      <c r="A120">
        <v>660</v>
      </c>
    </row>
    <row r="121" spans="1:1" x14ac:dyDescent="0.35">
      <c r="A121">
        <v>636</v>
      </c>
    </row>
    <row r="122" spans="1:1" x14ac:dyDescent="0.35">
      <c r="A122">
        <v>546</v>
      </c>
    </row>
    <row r="123" spans="1:1" x14ac:dyDescent="0.35">
      <c r="A123">
        <v>577</v>
      </c>
    </row>
    <row r="124" spans="1:1" x14ac:dyDescent="0.35">
      <c r="A124">
        <v>676</v>
      </c>
    </row>
    <row r="125" spans="1:1" x14ac:dyDescent="0.35">
      <c r="A125">
        <v>685</v>
      </c>
    </row>
    <row r="126" spans="1:1" x14ac:dyDescent="0.35">
      <c r="A126">
        <v>767</v>
      </c>
    </row>
    <row r="127" spans="1:1" x14ac:dyDescent="0.35">
      <c r="A127">
        <v>739</v>
      </c>
    </row>
    <row r="128" spans="1:1" x14ac:dyDescent="0.35">
      <c r="A128">
        <v>682</v>
      </c>
    </row>
    <row r="129" spans="1:1" x14ac:dyDescent="0.35">
      <c r="A129">
        <v>704</v>
      </c>
    </row>
    <row r="130" spans="1:1" x14ac:dyDescent="0.35">
      <c r="A130">
        <v>542</v>
      </c>
    </row>
    <row r="131" spans="1:1" x14ac:dyDescent="0.35">
      <c r="A131">
        <v>669</v>
      </c>
    </row>
    <row r="132" spans="1:1" x14ac:dyDescent="0.35">
      <c r="A132">
        <v>592</v>
      </c>
    </row>
    <row r="133" spans="1:1" x14ac:dyDescent="0.35">
      <c r="A133">
        <v>713</v>
      </c>
    </row>
    <row r="134" spans="1:1" x14ac:dyDescent="0.35">
      <c r="A134">
        <v>778</v>
      </c>
    </row>
    <row r="135" spans="1:1" x14ac:dyDescent="0.35">
      <c r="A135">
        <v>549</v>
      </c>
    </row>
    <row r="136" spans="1:1" x14ac:dyDescent="0.35">
      <c r="A136">
        <v>588</v>
      </c>
    </row>
    <row r="137" spans="1:1" x14ac:dyDescent="0.35">
      <c r="A137">
        <v>634</v>
      </c>
    </row>
    <row r="138" spans="1:1" x14ac:dyDescent="0.35">
      <c r="A138">
        <v>591</v>
      </c>
    </row>
    <row r="139" spans="1:1" x14ac:dyDescent="0.35">
      <c r="A139">
        <v>801</v>
      </c>
    </row>
    <row r="140" spans="1:1" x14ac:dyDescent="0.35">
      <c r="A140">
        <v>753</v>
      </c>
    </row>
    <row r="141" spans="1:1" x14ac:dyDescent="0.35">
      <c r="A141">
        <v>662</v>
      </c>
    </row>
    <row r="142" spans="1:1" x14ac:dyDescent="0.35">
      <c r="A142">
        <v>576</v>
      </c>
    </row>
    <row r="143" spans="1:1" x14ac:dyDescent="0.35">
      <c r="A143">
        <v>512</v>
      </c>
    </row>
    <row r="144" spans="1:1" x14ac:dyDescent="0.35">
      <c r="A144">
        <v>580</v>
      </c>
    </row>
    <row r="145" spans="1:1" x14ac:dyDescent="0.35">
      <c r="A145">
        <v>598</v>
      </c>
    </row>
    <row r="146" spans="1:1" x14ac:dyDescent="0.35">
      <c r="A146">
        <v>573</v>
      </c>
    </row>
    <row r="147" spans="1:1" x14ac:dyDescent="0.35">
      <c r="A147">
        <v>594</v>
      </c>
    </row>
    <row r="148" spans="1:1" x14ac:dyDescent="0.35">
      <c r="A148">
        <v>514</v>
      </c>
    </row>
    <row r="149" spans="1:1" x14ac:dyDescent="0.35">
      <c r="A149">
        <v>682</v>
      </c>
    </row>
    <row r="150" spans="1:1" x14ac:dyDescent="0.35">
      <c r="A150">
        <v>688</v>
      </c>
    </row>
    <row r="151" spans="1:1" x14ac:dyDescent="0.35">
      <c r="A151">
        <v>729</v>
      </c>
    </row>
    <row r="152" spans="1:1" x14ac:dyDescent="0.35">
      <c r="A152">
        <v>651</v>
      </c>
    </row>
    <row r="153" spans="1:1" x14ac:dyDescent="0.35">
      <c r="A153">
        <v>764</v>
      </c>
    </row>
    <row r="154" spans="1:1" x14ac:dyDescent="0.35">
      <c r="A154">
        <v>771</v>
      </c>
    </row>
    <row r="155" spans="1:1" x14ac:dyDescent="0.35">
      <c r="A155">
        <v>603</v>
      </c>
    </row>
    <row r="156" spans="1:1" x14ac:dyDescent="0.35">
      <c r="A156">
        <v>552</v>
      </c>
    </row>
    <row r="157" spans="1:1" x14ac:dyDescent="0.35">
      <c r="A157">
        <v>563</v>
      </c>
    </row>
    <row r="158" spans="1:1" x14ac:dyDescent="0.35">
      <c r="A158">
        <v>636</v>
      </c>
    </row>
    <row r="159" spans="1:1" x14ac:dyDescent="0.35">
      <c r="A159">
        <v>667</v>
      </c>
    </row>
    <row r="160" spans="1:1" x14ac:dyDescent="0.35">
      <c r="A160">
        <v>740</v>
      </c>
    </row>
    <row r="161" spans="1:1" x14ac:dyDescent="0.35">
      <c r="A161">
        <v>596</v>
      </c>
    </row>
    <row r="162" spans="1:1" x14ac:dyDescent="0.35">
      <c r="A162">
        <v>526</v>
      </c>
    </row>
    <row r="163" spans="1:1" x14ac:dyDescent="0.35">
      <c r="A163">
        <v>640</v>
      </c>
    </row>
    <row r="164" spans="1:1" x14ac:dyDescent="0.35">
      <c r="A164">
        <v>556</v>
      </c>
    </row>
    <row r="165" spans="1:1" x14ac:dyDescent="0.35">
      <c r="A165">
        <v>693</v>
      </c>
    </row>
    <row r="166" spans="1:1" x14ac:dyDescent="0.35">
      <c r="A166">
        <v>704</v>
      </c>
    </row>
    <row r="167" spans="1:1" x14ac:dyDescent="0.35">
      <c r="A167">
        <v>648</v>
      </c>
    </row>
    <row r="168" spans="1:1" x14ac:dyDescent="0.35">
      <c r="A168">
        <v>669</v>
      </c>
    </row>
    <row r="169" spans="1:1" x14ac:dyDescent="0.35">
      <c r="A169">
        <v>689</v>
      </c>
    </row>
    <row r="170" spans="1:1" x14ac:dyDescent="0.35">
      <c r="A170">
        <v>668</v>
      </c>
    </row>
    <row r="171" spans="1:1" x14ac:dyDescent="0.35">
      <c r="A171">
        <v>537</v>
      </c>
    </row>
    <row r="172" spans="1:1" x14ac:dyDescent="0.35">
      <c r="A172">
        <v>759</v>
      </c>
    </row>
    <row r="173" spans="1:1" x14ac:dyDescent="0.35">
      <c r="A173">
        <v>631</v>
      </c>
    </row>
    <row r="174" spans="1:1" x14ac:dyDescent="0.35">
      <c r="A174">
        <v>722</v>
      </c>
    </row>
    <row r="175" spans="1:1" x14ac:dyDescent="0.35">
      <c r="A175">
        <v>730</v>
      </c>
    </row>
    <row r="176" spans="1:1" x14ac:dyDescent="0.35">
      <c r="A176">
        <v>625</v>
      </c>
    </row>
    <row r="177" spans="1:1" x14ac:dyDescent="0.35">
      <c r="A177">
        <v>635</v>
      </c>
    </row>
    <row r="178" spans="1:1" x14ac:dyDescent="0.35">
      <c r="A178">
        <v>629</v>
      </c>
    </row>
    <row r="179" spans="1:1" x14ac:dyDescent="0.35">
      <c r="A179">
        <v>583</v>
      </c>
    </row>
    <row r="180" spans="1:1" x14ac:dyDescent="0.35">
      <c r="A180">
        <v>710</v>
      </c>
    </row>
    <row r="181" spans="1:1" x14ac:dyDescent="0.35">
      <c r="A181">
        <v>625</v>
      </c>
    </row>
    <row r="182" spans="1:1" x14ac:dyDescent="0.35">
      <c r="A182">
        <v>699</v>
      </c>
    </row>
    <row r="183" spans="1:1" x14ac:dyDescent="0.35">
      <c r="A183">
        <v>629</v>
      </c>
    </row>
    <row r="184" spans="1:1" x14ac:dyDescent="0.35">
      <c r="A184">
        <v>661</v>
      </c>
    </row>
    <row r="185" spans="1:1" x14ac:dyDescent="0.35">
      <c r="A185">
        <v>479</v>
      </c>
    </row>
    <row r="186" spans="1:1" x14ac:dyDescent="0.35">
      <c r="A186">
        <v>695</v>
      </c>
    </row>
    <row r="187" spans="1:1" x14ac:dyDescent="0.35">
      <c r="A187">
        <v>570</v>
      </c>
    </row>
    <row r="188" spans="1:1" x14ac:dyDescent="0.35">
      <c r="A188">
        <v>632</v>
      </c>
    </row>
    <row r="189" spans="1:1" x14ac:dyDescent="0.35">
      <c r="A189">
        <v>611</v>
      </c>
    </row>
    <row r="190" spans="1:1" x14ac:dyDescent="0.35">
      <c r="A190">
        <v>611</v>
      </c>
    </row>
    <row r="191" spans="1:1" x14ac:dyDescent="0.35">
      <c r="A191">
        <v>501</v>
      </c>
    </row>
    <row r="192" spans="1:1" x14ac:dyDescent="0.35">
      <c r="A192">
        <v>672</v>
      </c>
    </row>
    <row r="193" spans="1:1" x14ac:dyDescent="0.35">
      <c r="A193">
        <v>537</v>
      </c>
    </row>
    <row r="194" spans="1:1" x14ac:dyDescent="0.35">
      <c r="A194">
        <v>534</v>
      </c>
    </row>
    <row r="195" spans="1:1" x14ac:dyDescent="0.35">
      <c r="A195">
        <v>692</v>
      </c>
    </row>
    <row r="196" spans="1:1" x14ac:dyDescent="0.35">
      <c r="A196">
        <v>610</v>
      </c>
    </row>
    <row r="197" spans="1:1" x14ac:dyDescent="0.35">
      <c r="A197">
        <v>756</v>
      </c>
    </row>
    <row r="198" spans="1:1" x14ac:dyDescent="0.35">
      <c r="A198">
        <v>541</v>
      </c>
    </row>
    <row r="199" spans="1:1" x14ac:dyDescent="0.35">
      <c r="A199">
        <v>572</v>
      </c>
    </row>
    <row r="200" spans="1:1" x14ac:dyDescent="0.35">
      <c r="A200">
        <v>603</v>
      </c>
    </row>
    <row r="201" spans="1:1" x14ac:dyDescent="0.35">
      <c r="A201">
        <v>526</v>
      </c>
    </row>
    <row r="202" spans="1:1" x14ac:dyDescent="0.35">
      <c r="A202">
        <v>587</v>
      </c>
    </row>
    <row r="203" spans="1:1" x14ac:dyDescent="0.35">
      <c r="A203">
        <v>810</v>
      </c>
    </row>
    <row r="204" spans="1:1" x14ac:dyDescent="0.35">
      <c r="A204">
        <v>812</v>
      </c>
    </row>
    <row r="205" spans="1:1" x14ac:dyDescent="0.35">
      <c r="A205">
        <v>619</v>
      </c>
    </row>
    <row r="206" spans="1:1" x14ac:dyDescent="0.35">
      <c r="A206">
        <v>601</v>
      </c>
    </row>
    <row r="207" spans="1:1" x14ac:dyDescent="0.35">
      <c r="A207">
        <v>715</v>
      </c>
    </row>
    <row r="208" spans="1:1" x14ac:dyDescent="0.35">
      <c r="A208">
        <v>547</v>
      </c>
    </row>
    <row r="209" spans="1:1" x14ac:dyDescent="0.35">
      <c r="A209">
        <v>472</v>
      </c>
    </row>
    <row r="210" spans="1:1" x14ac:dyDescent="0.35">
      <c r="A210">
        <v>885</v>
      </c>
    </row>
    <row r="211" spans="1:1" x14ac:dyDescent="0.35">
      <c r="A211">
        <v>694</v>
      </c>
    </row>
    <row r="212" spans="1:1" x14ac:dyDescent="0.35">
      <c r="A212">
        <v>658</v>
      </c>
    </row>
    <row r="213" spans="1:1" x14ac:dyDescent="0.35">
      <c r="A213">
        <v>679</v>
      </c>
    </row>
    <row r="214" spans="1:1" x14ac:dyDescent="0.35">
      <c r="A214">
        <v>510</v>
      </c>
    </row>
    <row r="215" spans="1:1" x14ac:dyDescent="0.35">
      <c r="A215">
        <v>578</v>
      </c>
    </row>
    <row r="216" spans="1:1" x14ac:dyDescent="0.35">
      <c r="A216">
        <v>596</v>
      </c>
    </row>
    <row r="217" spans="1:1" x14ac:dyDescent="0.35">
      <c r="A217">
        <v>641</v>
      </c>
    </row>
    <row r="218" spans="1:1" x14ac:dyDescent="0.35">
      <c r="A218">
        <v>680</v>
      </c>
    </row>
    <row r="219" spans="1:1" x14ac:dyDescent="0.35">
      <c r="A219">
        <v>629</v>
      </c>
    </row>
    <row r="220" spans="1:1" x14ac:dyDescent="0.35">
      <c r="A220">
        <v>390</v>
      </c>
    </row>
    <row r="221" spans="1:1" x14ac:dyDescent="0.35">
      <c r="A221">
        <v>690</v>
      </c>
    </row>
    <row r="222" spans="1:1" x14ac:dyDescent="0.35">
      <c r="A222">
        <v>458</v>
      </c>
    </row>
    <row r="223" spans="1:1" x14ac:dyDescent="0.35">
      <c r="A223">
        <v>610</v>
      </c>
    </row>
    <row r="224" spans="1:1" x14ac:dyDescent="0.35">
      <c r="A224">
        <v>666</v>
      </c>
    </row>
    <row r="225" spans="1:1" x14ac:dyDescent="0.35">
      <c r="A225">
        <v>664</v>
      </c>
    </row>
    <row r="226" spans="1:1" x14ac:dyDescent="0.35">
      <c r="A226">
        <v>754</v>
      </c>
    </row>
    <row r="227" spans="1:1" x14ac:dyDescent="0.35">
      <c r="A227">
        <v>491</v>
      </c>
    </row>
    <row r="228" spans="1:1" x14ac:dyDescent="0.35">
      <c r="A228">
        <v>849</v>
      </c>
    </row>
    <row r="229" spans="1:1" x14ac:dyDescent="0.35">
      <c r="A229">
        <v>722</v>
      </c>
    </row>
    <row r="230" spans="1:1" x14ac:dyDescent="0.35">
      <c r="A230">
        <v>600</v>
      </c>
    </row>
    <row r="231" spans="1:1" x14ac:dyDescent="0.35">
      <c r="A231">
        <v>598</v>
      </c>
    </row>
    <row r="232" spans="1:1" x14ac:dyDescent="0.35">
      <c r="A232">
        <v>697</v>
      </c>
    </row>
    <row r="233" spans="1:1" x14ac:dyDescent="0.35">
      <c r="A233">
        <v>770</v>
      </c>
    </row>
    <row r="234" spans="1:1" x14ac:dyDescent="0.35">
      <c r="A234">
        <v>622</v>
      </c>
    </row>
    <row r="235" spans="1:1" x14ac:dyDescent="0.35">
      <c r="A235">
        <v>449</v>
      </c>
    </row>
    <row r="236" spans="1:1" x14ac:dyDescent="0.35">
      <c r="A236">
        <v>696</v>
      </c>
    </row>
    <row r="237" spans="1:1" x14ac:dyDescent="0.35">
      <c r="A237">
        <v>589</v>
      </c>
    </row>
    <row r="238" spans="1:1" x14ac:dyDescent="0.35">
      <c r="A238">
        <v>715</v>
      </c>
    </row>
    <row r="239" spans="1:1" x14ac:dyDescent="0.35">
      <c r="A239">
        <v>644</v>
      </c>
    </row>
    <row r="240" spans="1:1" x14ac:dyDescent="0.35">
      <c r="A240">
        <v>671</v>
      </c>
    </row>
    <row r="241" spans="1:1" x14ac:dyDescent="0.35">
      <c r="A241">
        <v>719</v>
      </c>
    </row>
    <row r="242" spans="1:1" x14ac:dyDescent="0.35">
      <c r="A242">
        <v>616</v>
      </c>
    </row>
    <row r="243" spans="1:1" x14ac:dyDescent="0.35">
      <c r="A243">
        <v>675</v>
      </c>
    </row>
    <row r="244" spans="1:1" x14ac:dyDescent="0.35">
      <c r="A244">
        <v>562</v>
      </c>
    </row>
    <row r="245" spans="1:1" x14ac:dyDescent="0.35">
      <c r="A245">
        <v>726</v>
      </c>
    </row>
    <row r="246" spans="1:1" x14ac:dyDescent="0.35">
      <c r="A246">
        <v>676</v>
      </c>
    </row>
    <row r="247" spans="1:1" x14ac:dyDescent="0.35">
      <c r="A247">
        <v>772</v>
      </c>
    </row>
    <row r="248" spans="1:1" x14ac:dyDescent="0.35">
      <c r="A248">
        <v>564</v>
      </c>
    </row>
    <row r="249" spans="1:1" x14ac:dyDescent="0.35">
      <c r="A249">
        <v>625</v>
      </c>
    </row>
    <row r="250" spans="1:1" x14ac:dyDescent="0.35">
      <c r="A250">
        <v>669</v>
      </c>
    </row>
    <row r="251" spans="1:1" x14ac:dyDescent="0.35">
      <c r="A251">
        <v>621</v>
      </c>
    </row>
    <row r="252" spans="1:1" x14ac:dyDescent="0.35">
      <c r="A252">
        <v>606</v>
      </c>
    </row>
    <row r="253" spans="1:1" x14ac:dyDescent="0.35">
      <c r="A253">
        <v>748</v>
      </c>
    </row>
    <row r="254" spans="1:1" x14ac:dyDescent="0.35">
      <c r="A254">
        <v>760</v>
      </c>
    </row>
    <row r="255" spans="1:1" x14ac:dyDescent="0.35">
      <c r="A255">
        <v>667</v>
      </c>
    </row>
    <row r="256" spans="1:1" x14ac:dyDescent="0.35">
      <c r="A256">
        <v>524</v>
      </c>
    </row>
    <row r="257" spans="1:1" x14ac:dyDescent="0.35">
      <c r="A257">
        <v>577</v>
      </c>
    </row>
    <row r="258" spans="1:1" x14ac:dyDescent="0.35">
      <c r="A258">
        <v>644</v>
      </c>
    </row>
    <row r="259" spans="1:1" x14ac:dyDescent="0.35">
      <c r="A259">
        <v>709</v>
      </c>
    </row>
    <row r="260" spans="1:1" x14ac:dyDescent="0.35">
      <c r="A260">
        <v>690</v>
      </c>
    </row>
    <row r="261" spans="1:1" x14ac:dyDescent="0.35">
      <c r="A261">
        <v>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JARQUE BERA EJEMPLO</vt:lpstr>
      <vt:lpstr>TAREA</vt:lpstr>
      <vt:lpstr>serie1</vt:lpstr>
      <vt:lpstr>serie2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2021-11-02T13:26:26Z</dcterms:created>
  <dcterms:modified xsi:type="dcterms:W3CDTF">2021-11-05T04:34:32Z</dcterms:modified>
</cp:coreProperties>
</file>