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Carteras de Inversion\"/>
    </mc:Choice>
  </mc:AlternateContent>
  <xr:revisionPtr revIDLastSave="0" documentId="13_ncr:1_{DCD37951-E4E7-41F8-BA67-A9A60A6BF208}" xr6:coauthVersionLast="45" xr6:coauthVersionMax="45" xr10:uidLastSave="{00000000-0000-0000-0000-000000000000}"/>
  <bookViews>
    <workbookView xWindow="-120" yWindow="-120" windowWidth="29040" windowHeight="15840" activeTab="1" xr2:uid="{C5D64A77-8DCC-4723-8926-7D9E561032A7}"/>
  </bookViews>
  <sheets>
    <sheet name="PChiCuadradaSimple " sheetId="6" r:id="rId1"/>
    <sheet name="PChiCuadradaLo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3" l="1"/>
  <c r="N7" i="3"/>
  <c r="M13" i="3"/>
  <c r="N13" i="3" s="1"/>
  <c r="I18" i="3"/>
  <c r="I20" i="3"/>
  <c r="M7" i="3" s="1"/>
  <c r="K19" i="6"/>
  <c r="K18" i="6"/>
  <c r="K17" i="6"/>
  <c r="I20" i="6"/>
  <c r="I19" i="6" s="1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I19" i="3" l="1"/>
  <c r="L12" i="3" s="1"/>
  <c r="M12" i="3" s="1"/>
  <c r="N12" i="3" s="1"/>
  <c r="I18" i="6"/>
  <c r="L13" i="6" s="1"/>
  <c r="M13" i="6" s="1"/>
  <c r="N13" i="6" s="1"/>
  <c r="L8" i="3" l="1"/>
  <c r="M8" i="3" s="1"/>
  <c r="N8" i="3" s="1"/>
  <c r="L9" i="3"/>
  <c r="M9" i="3" s="1"/>
  <c r="N9" i="3" s="1"/>
  <c r="L11" i="3"/>
  <c r="M11" i="3" s="1"/>
  <c r="N11" i="3" s="1"/>
  <c r="L10" i="3"/>
  <c r="M10" i="3" s="1"/>
  <c r="N10" i="3" s="1"/>
  <c r="L9" i="6"/>
  <c r="M9" i="6" s="1"/>
  <c r="N9" i="6" s="1"/>
  <c r="M14" i="6"/>
  <c r="N14" i="6" s="1"/>
  <c r="L8" i="6"/>
  <c r="M8" i="6" s="1"/>
  <c r="N8" i="6" s="1"/>
  <c r="L10" i="6"/>
  <c r="M10" i="6" s="1"/>
  <c r="N10" i="6" s="1"/>
  <c r="L11" i="6"/>
  <c r="M11" i="6" s="1"/>
  <c r="N11" i="6" s="1"/>
  <c r="L12" i="6"/>
  <c r="M12" i="6" s="1"/>
  <c r="N12" i="6" s="1"/>
  <c r="M7" i="6"/>
  <c r="N7" i="6" s="1"/>
  <c r="K17" i="3" l="1"/>
  <c r="K19" i="3" s="1"/>
  <c r="D257" i="3" l="1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</calcChain>
</file>

<file path=xl/sharedStrings.xml><?xml version="1.0" encoding="utf-8"?>
<sst xmlns="http://schemas.openxmlformats.org/spreadsheetml/2006/main" count="48" uniqueCount="27">
  <si>
    <t>Date</t>
  </si>
  <si>
    <t>Adj Close</t>
  </si>
  <si>
    <t>Rendimiento simple</t>
  </si>
  <si>
    <t>Rendimiento Logarítmico</t>
  </si>
  <si>
    <t>Rendimiento Simple*</t>
  </si>
  <si>
    <t>Rendimiento Logatirmico*</t>
  </si>
  <si>
    <t>Oj</t>
  </si>
  <si>
    <t>Pj</t>
  </si>
  <si>
    <t>Ej</t>
  </si>
  <si>
    <t>j</t>
  </si>
  <si>
    <t>Lim sup</t>
  </si>
  <si>
    <t>r</t>
  </si>
  <si>
    <t>µ</t>
  </si>
  <si>
    <t>σ</t>
  </si>
  <si>
    <t>N. muestra</t>
  </si>
  <si>
    <t>α</t>
  </si>
  <si>
    <t>Información</t>
  </si>
  <si>
    <t>Lim Sup</t>
  </si>
  <si>
    <t>Lim Inf</t>
  </si>
  <si>
    <t>∞</t>
  </si>
  <si>
    <t>Prueba Chi Cuadrada</t>
  </si>
  <si>
    <t>T estimada</t>
  </si>
  <si>
    <t>T cuantil</t>
  </si>
  <si>
    <t>Observación:</t>
  </si>
  <si>
    <t>Rend. Simple*</t>
  </si>
  <si>
    <t>Rend Logatirmico*</t>
  </si>
  <si>
    <t>(Oj-Ej)^2/Ej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</si>
</sst>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Rendimientos simples.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'PChiCuadradaSimple '!$J$7:$J$14</c:f>
              <c:strCache>
                <c:ptCount val="8"/>
                <c:pt idx="0">
                  <c:v>0.168984136</c:v>
                </c:pt>
                <c:pt idx="1">
                  <c:v>0.186230169</c:v>
                </c:pt>
                <c:pt idx="2">
                  <c:v>0.203476203</c:v>
                </c:pt>
                <c:pt idx="3">
                  <c:v>0.220722237</c:v>
                </c:pt>
                <c:pt idx="4">
                  <c:v>0.237968271</c:v>
                </c:pt>
                <c:pt idx="5">
                  <c:v>0.255214305</c:v>
                </c:pt>
                <c:pt idx="6">
                  <c:v>0.272460339</c:v>
                </c:pt>
                <c:pt idx="7">
                  <c:v>∞</c:v>
                </c:pt>
              </c:strCache>
            </c:strRef>
          </c:cat>
          <c:val>
            <c:numRef>
              <c:f>'PChiCuadradaSimple '!$K$7:$K$14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46</c:v>
                </c:pt>
                <c:pt idx="3">
                  <c:v>76</c:v>
                </c:pt>
                <c:pt idx="4">
                  <c:v>66</c:v>
                </c:pt>
                <c:pt idx="5">
                  <c:v>22</c:v>
                </c:pt>
                <c:pt idx="6">
                  <c:v>16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6-485D-A1EB-8838C84BA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5596336"/>
        <c:axId val="1254808528"/>
      </c:barChart>
      <c:catAx>
        <c:axId val="12555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4808528"/>
        <c:crosses val="autoZero"/>
        <c:auto val="1"/>
        <c:lblAlgn val="ctr"/>
        <c:lblOffset val="100"/>
        <c:noMultiLvlLbl val="0"/>
      </c:catAx>
      <c:valAx>
        <c:axId val="12548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5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Rendimientos Logaritmicos.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PChiCuadradaLog!$J$7:$J$13</c:f>
              <c:strCache>
                <c:ptCount val="7"/>
                <c:pt idx="0">
                  <c:v>0.18572463</c:v>
                </c:pt>
                <c:pt idx="1">
                  <c:v>0.202869556</c:v>
                </c:pt>
                <c:pt idx="2">
                  <c:v>0.220014482</c:v>
                </c:pt>
                <c:pt idx="3">
                  <c:v>0.237159407</c:v>
                </c:pt>
                <c:pt idx="4">
                  <c:v>0.254304333</c:v>
                </c:pt>
                <c:pt idx="5">
                  <c:v>0.271449259</c:v>
                </c:pt>
                <c:pt idx="6">
                  <c:v>∞</c:v>
                </c:pt>
              </c:strCache>
            </c:strRef>
          </c:cat>
          <c:val>
            <c:numRef>
              <c:f>PChiCuadradaLog!$K$7:$K$13</c:f>
              <c:numCache>
                <c:formatCode>General</c:formatCode>
                <c:ptCount val="7"/>
                <c:pt idx="0">
                  <c:v>9</c:v>
                </c:pt>
                <c:pt idx="1">
                  <c:v>35</c:v>
                </c:pt>
                <c:pt idx="2">
                  <c:v>54</c:v>
                </c:pt>
                <c:pt idx="3">
                  <c:v>82</c:v>
                </c:pt>
                <c:pt idx="4">
                  <c:v>41</c:v>
                </c:pt>
                <c:pt idx="5">
                  <c:v>18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5-4616-99F9-0B8BEAC1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8695344"/>
        <c:axId val="1254855952"/>
      </c:barChart>
      <c:catAx>
        <c:axId val="14686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4855952"/>
        <c:crosses val="autoZero"/>
        <c:auto val="1"/>
        <c:lblAlgn val="ctr"/>
        <c:lblOffset val="100"/>
        <c:noMultiLvlLbl val="0"/>
      </c:catAx>
      <c:valAx>
        <c:axId val="12548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6869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21</xdr:row>
      <xdr:rowOff>104775</xdr:rowOff>
    </xdr:from>
    <xdr:to>
      <xdr:col>16</xdr:col>
      <xdr:colOff>0</xdr:colOff>
      <xdr:row>40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FB1DA-B151-430C-89BC-DEA212425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16</xdr:col>
      <xdr:colOff>0</xdr:colOff>
      <xdr:row>4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5FF6F87-F081-4F20-B32B-CF62746123DE}"/>
            </a:ext>
          </a:extLst>
        </xdr:cNvPr>
        <xdr:cNvSpPr/>
      </xdr:nvSpPr>
      <xdr:spPr>
        <a:xfrm>
          <a:off x="0" y="9525"/>
          <a:ext cx="9260417" cy="76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PRUEBA</a:t>
          </a:r>
          <a:r>
            <a:rPr lang="es-MX" sz="1800" baseline="0"/>
            <a:t> DE BONDAD DE AJUSTE: CHI CUADRADA PARA RENDIMIENTOS LOGARÍTMICOS CON PARÁMETROS ESTIMADOS (2).</a:t>
          </a:r>
          <a:endParaRPr lang="es-MX" sz="1800"/>
        </a:p>
      </xdr:txBody>
    </xdr:sp>
    <xdr:clientData/>
  </xdr:twoCellAnchor>
  <xdr:twoCellAnchor>
    <xdr:from>
      <xdr:col>11</xdr:col>
      <xdr:colOff>148166</xdr:colOff>
      <xdr:row>14</xdr:row>
      <xdr:rowOff>148166</xdr:rowOff>
    </xdr:from>
    <xdr:to>
      <xdr:col>15</xdr:col>
      <xdr:colOff>603250</xdr:colOff>
      <xdr:row>20</xdr:row>
      <xdr:rowOff>105833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C0E85AF-5158-412E-83BC-A61BCDD91C57}"/>
            </a:ext>
          </a:extLst>
        </xdr:cNvPr>
        <xdr:cNvSpPr/>
      </xdr:nvSpPr>
      <xdr:spPr>
        <a:xfrm>
          <a:off x="5598583" y="2868083"/>
          <a:ext cx="3291417" cy="110066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H0: Los rendimientos siguen una distribución</a:t>
          </a:r>
          <a:r>
            <a:rPr lang="es-MX" sz="1100" baseline="0"/>
            <a:t> lognormal con parámetros estimados.</a:t>
          </a:r>
        </a:p>
        <a:p>
          <a:pPr algn="l"/>
          <a:endParaRPr lang="es-MX" sz="1100" baseline="0"/>
        </a:p>
        <a:p>
          <a:pPr algn="l"/>
          <a:r>
            <a:rPr lang="es-MX" sz="1100" baseline="0"/>
            <a:t>H1: Los rendimientos no siguen una distribución lognormal con parametros estimados.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CEBDF74-17F3-4AE0-9262-2AE4049245CD}"/>
            </a:ext>
          </a:extLst>
        </xdr:cNvPr>
        <xdr:cNvSpPr/>
      </xdr:nvSpPr>
      <xdr:spPr>
        <a:xfrm>
          <a:off x="0" y="0"/>
          <a:ext cx="8086725" cy="7620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PRUEBA</a:t>
          </a:r>
          <a:r>
            <a:rPr lang="es-MX" sz="1800" baseline="0"/>
            <a:t> DE BONDAD DE AJUSTE: CHI CUADRADA PARA RENDIMIENTOS SIMPLES CON PARÁMETROS ESTIMADOS (2).</a:t>
          </a:r>
          <a:endParaRPr lang="es-MX" sz="1800"/>
        </a:p>
      </xdr:txBody>
    </xdr:sp>
    <xdr:clientData/>
  </xdr:twoCellAnchor>
  <xdr:twoCellAnchor>
    <xdr:from>
      <xdr:col>6</xdr:col>
      <xdr:colOff>9525</xdr:colOff>
      <xdr:row>21</xdr:row>
      <xdr:rowOff>133348</xdr:rowOff>
    </xdr:from>
    <xdr:to>
      <xdr:col>16</xdr:col>
      <xdr:colOff>0</xdr:colOff>
      <xdr:row>40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04EB8-D4DC-4ECB-8535-E8B738E01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162984</xdr:colOff>
      <xdr:row>14</xdr:row>
      <xdr:rowOff>120649</xdr:rowOff>
    </xdr:from>
    <xdr:to>
      <xdr:col>15</xdr:col>
      <xdr:colOff>677334</xdr:colOff>
      <xdr:row>20</xdr:row>
      <xdr:rowOff>78316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D220D5C-3E9A-4D39-A365-38FA50162FB4}"/>
            </a:ext>
          </a:extLst>
        </xdr:cNvPr>
        <xdr:cNvSpPr/>
      </xdr:nvSpPr>
      <xdr:spPr>
        <a:xfrm>
          <a:off x="5867401" y="2840566"/>
          <a:ext cx="3096683" cy="110066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H0: Los rendimientos siguen una distribución</a:t>
          </a:r>
          <a:r>
            <a:rPr lang="es-MX" sz="1100" baseline="0"/>
            <a:t> lognormal con parámetros estimados.</a:t>
          </a:r>
        </a:p>
        <a:p>
          <a:pPr algn="l"/>
          <a:endParaRPr lang="es-MX" sz="1100" baseline="0"/>
        </a:p>
        <a:p>
          <a:pPr algn="l"/>
          <a:r>
            <a:rPr lang="es-MX" sz="1100" baseline="0"/>
            <a:t>H1: Los rendimientos no siguen una distribución lognormal con parametros estimados.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9114-1604-4105-9957-62AFA30B48CB}">
  <sheetPr>
    <tabColor theme="4" tint="-0.249977111117893"/>
  </sheetPr>
  <dimension ref="A1:R258"/>
  <sheetViews>
    <sheetView showGridLines="0" zoomScale="90" zoomScaleNormal="90" workbookViewId="0">
      <selection activeCell="O10" sqref="O10"/>
    </sheetView>
  </sheetViews>
  <sheetFormatPr defaultColWidth="0" defaultRowHeight="15" zeroHeight="1" x14ac:dyDescent="0.25"/>
  <cols>
    <col min="1" max="1" width="11.5703125" bestFit="1" customWidth="1"/>
    <col min="2" max="2" width="0" hidden="1" customWidth="1"/>
    <col min="3" max="3" width="19.28515625" hidden="1" customWidth="1"/>
    <col min="4" max="4" width="23.5703125" hidden="1" customWidth="1"/>
    <col min="5" max="5" width="13.85546875" bestFit="1" customWidth="1"/>
    <col min="6" max="6" width="24.7109375" hidden="1" customWidth="1"/>
    <col min="7" max="7" width="9.140625" customWidth="1"/>
    <col min="8" max="8" width="10.7109375" bestFit="1" customWidth="1"/>
    <col min="9" max="9" width="11.28515625" bestFit="1" customWidth="1"/>
    <col min="10" max="10" width="12.5703125" bestFit="1" customWidth="1"/>
    <col min="11" max="11" width="14.5703125" bestFit="1" customWidth="1"/>
    <col min="12" max="12" width="9.140625" customWidth="1"/>
    <col min="13" max="14" width="12" bestFit="1" customWidth="1"/>
    <col min="15" max="15" width="9.140625" customWidth="1"/>
    <col min="16" max="16" width="12.5703125" bestFit="1" customWidth="1"/>
    <col min="17" max="17" width="8.28515625" hidden="1" customWidth="1"/>
    <col min="19" max="16384" width="9.140625" hidden="1"/>
  </cols>
  <sheetData>
    <row r="1" spans="1:14" x14ac:dyDescent="0.25"/>
    <row r="2" spans="1:14" x14ac:dyDescent="0.25"/>
    <row r="3" spans="1:14" x14ac:dyDescent="0.25"/>
    <row r="4" spans="1:14" x14ac:dyDescent="0.25"/>
    <row r="5" spans="1:14" ht="15.75" x14ac:dyDescent="0.25">
      <c r="A5" s="15" t="s">
        <v>0</v>
      </c>
      <c r="B5" s="15" t="s">
        <v>1</v>
      </c>
      <c r="C5" s="15" t="s">
        <v>2</v>
      </c>
      <c r="D5" s="15" t="s">
        <v>3</v>
      </c>
      <c r="E5" s="15" t="s">
        <v>24</v>
      </c>
      <c r="F5" s="4" t="s">
        <v>5</v>
      </c>
    </row>
    <row r="6" spans="1:14" x14ac:dyDescent="0.25">
      <c r="A6" s="11">
        <v>43754</v>
      </c>
      <c r="B6" s="4">
        <v>34.419280999999998</v>
      </c>
      <c r="C6" s="4"/>
      <c r="D6" s="4"/>
      <c r="E6" s="4"/>
      <c r="F6" s="4"/>
      <c r="H6" s="13" t="s">
        <v>9</v>
      </c>
      <c r="I6" s="13" t="s">
        <v>18</v>
      </c>
      <c r="J6" s="14" t="s">
        <v>17</v>
      </c>
      <c r="K6" s="14" t="s">
        <v>6</v>
      </c>
      <c r="L6" s="13" t="s">
        <v>7</v>
      </c>
      <c r="M6" s="13" t="s">
        <v>8</v>
      </c>
      <c r="N6" s="13" t="s">
        <v>26</v>
      </c>
    </row>
    <row r="7" spans="1:14" x14ac:dyDescent="0.25">
      <c r="A7" s="11">
        <v>43755</v>
      </c>
      <c r="B7" s="4">
        <v>34.576991999999997</v>
      </c>
      <c r="C7" s="4">
        <f>(B7-B6)/B6</f>
        <v>4.5820538784641972E-3</v>
      </c>
      <c r="D7" s="4">
        <f>LN(B7/B6)</f>
        <v>4.5715882268672365E-3</v>
      </c>
      <c r="E7" s="4">
        <v>0.22249212000972718</v>
      </c>
      <c r="F7" s="4">
        <v>0.23003285056280534</v>
      </c>
      <c r="H7" s="5">
        <v>1</v>
      </c>
      <c r="I7" s="8">
        <v>0</v>
      </c>
      <c r="J7" s="8">
        <v>0.16898413556941094</v>
      </c>
      <c r="K7" s="5">
        <v>6</v>
      </c>
      <c r="L7" s="4">
        <v>2.3485178438908731E-2</v>
      </c>
      <c r="M7" s="4">
        <f>L7*$I$20</f>
        <v>5.8947797881660913</v>
      </c>
      <c r="N7" s="4">
        <f>(K7-M7)^2/M7</f>
        <v>1.8781520898538918E-3</v>
      </c>
    </row>
    <row r="8" spans="1:14" x14ac:dyDescent="0.25">
      <c r="A8" s="11">
        <v>43756</v>
      </c>
      <c r="B8" s="4">
        <v>33.571617000000003</v>
      </c>
      <c r="C8" s="4">
        <f t="shared" ref="C8:C71" si="0">(B8-B7)/B7</f>
        <v>-2.9076415901070681E-2</v>
      </c>
      <c r="D8" s="4">
        <f t="shared" ref="D8:D71" si="1">LN(B8/B7)</f>
        <v>-2.950751193501747E-2</v>
      </c>
      <c r="E8" s="4">
        <v>0.1888336502301923</v>
      </c>
      <c r="F8" s="4">
        <v>0.19595375040092064</v>
      </c>
      <c r="H8" s="5">
        <v>2</v>
      </c>
      <c r="I8" s="8">
        <v>0.16898413556941094</v>
      </c>
      <c r="J8" s="8">
        <v>0.18623016946176366</v>
      </c>
      <c r="K8" s="9">
        <v>12</v>
      </c>
      <c r="L8" s="4">
        <f>_xlfn.LOGNORM.DIST(J8,$I$18,$I$19,TRUE)-_xlfn.LOGNORM.DIST(I8,$I$18,$I$19,TRUE)</f>
        <v>8.8039651436494809E-2</v>
      </c>
      <c r="M8" s="4">
        <f>L8*$I$20</f>
        <v>22.097952510560198</v>
      </c>
      <c r="N8" s="4">
        <f t="shared" ref="N8:N14" si="2">(K8-M8)^2/M8</f>
        <v>4.6143933405956998</v>
      </c>
    </row>
    <row r="9" spans="1:14" x14ac:dyDescent="0.25">
      <c r="A9" s="11">
        <v>43759</v>
      </c>
      <c r="B9" s="4">
        <v>33.719462999999998</v>
      </c>
      <c r="C9" s="4">
        <f t="shared" si="0"/>
        <v>4.4038986862025183E-3</v>
      </c>
      <c r="D9" s="4">
        <f t="shared" si="1"/>
        <v>4.3942299008906012E-3</v>
      </c>
      <c r="E9" s="4">
        <v>0.22231396481746551</v>
      </c>
      <c r="F9" s="4">
        <v>0.22985549223682872</v>
      </c>
      <c r="H9" s="5">
        <v>3</v>
      </c>
      <c r="I9" s="8">
        <v>0.18623016946176366</v>
      </c>
      <c r="J9" s="8">
        <v>0.2034762033541164</v>
      </c>
      <c r="K9" s="9">
        <v>46</v>
      </c>
      <c r="L9" s="4">
        <f>_xlfn.LOGNORM.DIST(J9,$I$18,$I$19,TRUE)-_xlfn.LOGNORM.DIST(I9,$I$18,$I$19,TRUE)</f>
        <v>0.19055531510670348</v>
      </c>
      <c r="M9" s="4">
        <f>L9*$I$20</f>
        <v>47.829384091782572</v>
      </c>
      <c r="N9" s="4">
        <f t="shared" si="2"/>
        <v>6.9970504927370017E-2</v>
      </c>
    </row>
    <row r="10" spans="1:14" x14ac:dyDescent="0.25">
      <c r="A10" s="11">
        <v>43760</v>
      </c>
      <c r="B10" s="4">
        <v>33.275913000000003</v>
      </c>
      <c r="C10" s="4">
        <f t="shared" si="0"/>
        <v>-1.3154124073683937E-2</v>
      </c>
      <c r="D10" s="4">
        <f t="shared" si="1"/>
        <v>-1.3241405818653518E-2</v>
      </c>
      <c r="E10" s="4">
        <v>0.20475594205757905</v>
      </c>
      <c r="F10" s="4">
        <v>0.21221985651728459</v>
      </c>
      <c r="H10" s="5">
        <v>4</v>
      </c>
      <c r="I10" s="8">
        <v>0.2034762033541164</v>
      </c>
      <c r="J10" s="8">
        <v>0.22072223724646911</v>
      </c>
      <c r="K10" s="9">
        <v>76</v>
      </c>
      <c r="L10" s="4">
        <f>_xlfn.LOGNORM.DIST(J10,$I$18,$I$19,TRUE)-_xlfn.LOGNORM.DIST(I10,$I$18,$I$19,TRUE)</f>
        <v>0.24750709801617476</v>
      </c>
      <c r="M10" s="4">
        <f>L10*$I$20</f>
        <v>62.124281602059867</v>
      </c>
      <c r="N10" s="4">
        <f t="shared" si="2"/>
        <v>3.0991997990774407</v>
      </c>
    </row>
    <row r="11" spans="1:14" x14ac:dyDescent="0.25">
      <c r="A11" s="11">
        <v>43761</v>
      </c>
      <c r="B11" s="4">
        <v>33.128067000000001</v>
      </c>
      <c r="C11" s="4">
        <f t="shared" si="0"/>
        <v>-4.4430336141340811E-3</v>
      </c>
      <c r="D11" s="4">
        <f t="shared" si="1"/>
        <v>-4.4529332217244791E-3</v>
      </c>
      <c r="E11" s="4">
        <v>0.2134670325171289</v>
      </c>
      <c r="F11" s="4">
        <v>0.22100832911421364</v>
      </c>
      <c r="H11" s="5">
        <v>5</v>
      </c>
      <c r="I11" s="8">
        <v>0.22072223724646911</v>
      </c>
      <c r="J11" s="8">
        <v>0.23796827113882185</v>
      </c>
      <c r="K11" s="9">
        <v>66</v>
      </c>
      <c r="L11" s="4">
        <f>_xlfn.LOGNORM.DIST(J11,$I$18,$I$19,TRUE)-_xlfn.LOGNORM.DIST(I11,$I$18,$I$19,TRUE)</f>
        <v>0.21442295004749012</v>
      </c>
      <c r="M11" s="4">
        <f>L11*$I$20</f>
        <v>53.820160461920018</v>
      </c>
      <c r="N11" s="4">
        <f t="shared" si="2"/>
        <v>2.7563740037218776</v>
      </c>
    </row>
    <row r="12" spans="1:14" x14ac:dyDescent="0.25">
      <c r="A12" s="11">
        <v>43762</v>
      </c>
      <c r="B12" s="4">
        <v>33.433619999999998</v>
      </c>
      <c r="C12" s="4">
        <f t="shared" si="0"/>
        <v>9.2233875281644475E-3</v>
      </c>
      <c r="D12" s="4">
        <f t="shared" si="1"/>
        <v>9.1811118406252522E-3</v>
      </c>
      <c r="E12" s="4">
        <v>0.22713345365942744</v>
      </c>
      <c r="F12" s="4">
        <v>0.23464237417656336</v>
      </c>
      <c r="H12" s="5">
        <v>6</v>
      </c>
      <c r="I12" s="8">
        <v>0.23796827113882185</v>
      </c>
      <c r="J12" s="8">
        <v>0.25521430503117459</v>
      </c>
      <c r="K12" s="9">
        <v>22</v>
      </c>
      <c r="L12" s="4">
        <f>_xlfn.LOGNORM.DIST(J12,$I$18,$I$19,TRUE)-_xlfn.LOGNORM.DIST(I12,$I$18,$I$19,TRUE)</f>
        <v>0.13435330900555764</v>
      </c>
      <c r="M12" s="4">
        <f>L12*$I$20</f>
        <v>33.72268056039497</v>
      </c>
      <c r="N12" s="4">
        <f t="shared" si="2"/>
        <v>4.0750390312226292</v>
      </c>
    </row>
    <row r="13" spans="1:14" x14ac:dyDescent="0.25">
      <c r="A13" s="11">
        <v>43763</v>
      </c>
      <c r="B13" s="4">
        <v>35.375374000000001</v>
      </c>
      <c r="C13" s="4">
        <f t="shared" si="0"/>
        <v>5.8077886869564326E-2</v>
      </c>
      <c r="D13" s="4">
        <f t="shared" si="1"/>
        <v>5.6453947805486814E-2</v>
      </c>
      <c r="E13" s="4">
        <v>0.27598795300082735</v>
      </c>
      <c r="F13" s="4">
        <v>0.28191521014142495</v>
      </c>
      <c r="H13" s="5">
        <v>7</v>
      </c>
      <c r="I13" s="8">
        <v>0.25521430503117459</v>
      </c>
      <c r="J13" s="8">
        <v>0.27246033892352728</v>
      </c>
      <c r="K13" s="9">
        <v>16</v>
      </c>
      <c r="L13" s="4">
        <f>_xlfn.LOGNORM.DIST(J13,$I$18,$I$19,TRUE)-_xlfn.LOGNORM.DIST(I13,$I$18,$I$19,TRUE)</f>
        <v>6.4839267711752191E-2</v>
      </c>
      <c r="M13" s="4">
        <f>L13*$I$20</f>
        <v>16.274656195649801</v>
      </c>
      <c r="N13" s="4">
        <f t="shared" si="2"/>
        <v>4.6351839880332171E-3</v>
      </c>
    </row>
    <row r="14" spans="1:14" ht="18.75" x14ac:dyDescent="0.3">
      <c r="A14" s="11">
        <v>43766</v>
      </c>
      <c r="B14" s="4">
        <v>35.533081000000003</v>
      </c>
      <c r="C14" s="4">
        <f t="shared" si="0"/>
        <v>4.4581012768939781E-3</v>
      </c>
      <c r="D14" s="4">
        <f t="shared" si="1"/>
        <v>4.4481933794229276E-3</v>
      </c>
      <c r="E14" s="4">
        <v>0.22236816740815696</v>
      </c>
      <c r="F14" s="4">
        <v>0.22990945571536103</v>
      </c>
      <c r="H14" s="5">
        <v>8</v>
      </c>
      <c r="I14" s="8">
        <v>0.27246033892352728</v>
      </c>
      <c r="J14" s="10" t="s">
        <v>19</v>
      </c>
      <c r="K14" s="9">
        <v>7</v>
      </c>
      <c r="L14" s="4">
        <v>3.6797230236918277E-2</v>
      </c>
      <c r="M14" s="4">
        <f>L14*$I$20</f>
        <v>9.2361047894664878</v>
      </c>
      <c r="N14" s="4">
        <f t="shared" si="2"/>
        <v>0.5413715785444001</v>
      </c>
    </row>
    <row r="15" spans="1:14" x14ac:dyDescent="0.25">
      <c r="A15" s="11">
        <v>43767</v>
      </c>
      <c r="B15" s="4">
        <v>36.420177000000002</v>
      </c>
      <c r="C15" s="4">
        <f t="shared" si="0"/>
        <v>2.4965355523209474E-2</v>
      </c>
      <c r="D15" s="4">
        <f t="shared" si="1"/>
        <v>2.465881252960412E-2</v>
      </c>
      <c r="E15" s="4">
        <v>0.24287542165447246</v>
      </c>
      <c r="F15" s="4">
        <v>0.25012007486554222</v>
      </c>
    </row>
    <row r="16" spans="1:14" x14ac:dyDescent="0.25">
      <c r="A16" s="11">
        <v>43768</v>
      </c>
      <c r="B16" s="4">
        <v>36.430031</v>
      </c>
      <c r="C16" s="4">
        <f t="shared" si="0"/>
        <v>2.7056430835020772E-4</v>
      </c>
      <c r="D16" s="4">
        <f t="shared" si="1"/>
        <v>2.7052771242867102E-4</v>
      </c>
      <c r="E16" s="4">
        <v>0.21818063043961319</v>
      </c>
      <c r="F16" s="4">
        <v>0.22573179004836677</v>
      </c>
      <c r="H16" s="16" t="s">
        <v>16</v>
      </c>
      <c r="I16" s="16"/>
      <c r="J16" s="17" t="s">
        <v>20</v>
      </c>
      <c r="K16" s="17"/>
    </row>
    <row r="17" spans="1:11" x14ac:dyDescent="0.25">
      <c r="A17" s="11">
        <v>43769</v>
      </c>
      <c r="B17" s="4">
        <v>35.227528</v>
      </c>
      <c r="C17" s="4">
        <f t="shared" si="0"/>
        <v>-3.3008563731389634E-2</v>
      </c>
      <c r="D17" s="4">
        <f t="shared" si="1"/>
        <v>-3.3565639546743388E-2</v>
      </c>
      <c r="E17" s="4">
        <v>0.18490150239987335</v>
      </c>
      <c r="F17" s="4">
        <v>0.19189562278919473</v>
      </c>
      <c r="H17" s="5" t="s">
        <v>11</v>
      </c>
      <c r="I17" s="5">
        <v>2</v>
      </c>
      <c r="J17" s="5" t="s">
        <v>21</v>
      </c>
      <c r="K17" s="4">
        <f>SUM(N7:N14)</f>
        <v>15.162861594167305</v>
      </c>
    </row>
    <row r="18" spans="1:11" x14ac:dyDescent="0.25">
      <c r="A18" s="11">
        <v>43770</v>
      </c>
      <c r="B18" s="4">
        <v>35.887917000000002</v>
      </c>
      <c r="C18" s="4">
        <f t="shared" si="0"/>
        <v>1.8746390606800514E-2</v>
      </c>
      <c r="D18" s="4">
        <f t="shared" si="1"/>
        <v>1.8572842604009397E-2</v>
      </c>
      <c r="E18" s="4">
        <v>0.23665645673806349</v>
      </c>
      <c r="F18" s="4">
        <v>0.24403410493994751</v>
      </c>
      <c r="H18" s="6" t="s">
        <v>12</v>
      </c>
      <c r="I18" s="7">
        <f>2*LN(AVERAGE(E7:E257))-0.5*LN((SUMSQ(E7:E257)/I20))</f>
        <v>-1.5266165418788589</v>
      </c>
      <c r="J18" s="5" t="s">
        <v>22</v>
      </c>
      <c r="K18" s="4">
        <f>_xlfn.CHISQ.INV(1-I21,H14-I17-1)</f>
        <v>11.070497693516351</v>
      </c>
    </row>
    <row r="19" spans="1:11" x14ac:dyDescent="0.25">
      <c r="A19" s="11">
        <v>43773</v>
      </c>
      <c r="B19" s="4">
        <v>36.016055999999999</v>
      </c>
      <c r="C19" s="4">
        <f t="shared" si="0"/>
        <v>3.5705332243160652E-3</v>
      </c>
      <c r="D19" s="4">
        <f t="shared" si="1"/>
        <v>3.5641740032743745E-3</v>
      </c>
      <c r="E19" s="4">
        <v>0.22148059935557907</v>
      </c>
      <c r="F19" s="4">
        <v>0.22902543633921249</v>
      </c>
      <c r="H19" s="6" t="s">
        <v>13</v>
      </c>
      <c r="I19" s="7">
        <f>SQRT(LN(SUMSQ(E7:E257)/I20)-2*LN(AVERAGE(E7:E257)))</f>
        <v>0.12651667342714795</v>
      </c>
      <c r="J19" s="5" t="s">
        <v>23</v>
      </c>
      <c r="K19" s="12" t="str">
        <f>IF(K18&gt;K17,"H0 ACEPTADA","H0 RECHAZADA")</f>
        <v>H0 RECHAZADA</v>
      </c>
    </row>
    <row r="20" spans="1:11" x14ac:dyDescent="0.25">
      <c r="A20" s="11">
        <v>43774</v>
      </c>
      <c r="B20" s="4">
        <v>36.361033999999997</v>
      </c>
      <c r="C20" s="4">
        <f t="shared" si="0"/>
        <v>9.578450233418051E-3</v>
      </c>
      <c r="D20" s="4">
        <f t="shared" si="1"/>
        <v>9.532867721042209E-3</v>
      </c>
      <c r="E20" s="4">
        <v>0.22748851636468104</v>
      </c>
      <c r="F20" s="4">
        <v>0.2349941300569803</v>
      </c>
      <c r="H20" s="6" t="s">
        <v>14</v>
      </c>
      <c r="I20" s="5">
        <f>COUNT(E7:E257)</f>
        <v>251</v>
      </c>
    </row>
    <row r="21" spans="1:11" x14ac:dyDescent="0.25">
      <c r="A21" s="11">
        <v>43775</v>
      </c>
      <c r="B21" s="4">
        <v>35.67107</v>
      </c>
      <c r="C21" s="4">
        <f t="shared" si="0"/>
        <v>-1.8975367972208831E-2</v>
      </c>
      <c r="D21" s="4">
        <f t="shared" si="1"/>
        <v>-1.9157710631297554E-2</v>
      </c>
      <c r="E21" s="4">
        <v>0.19893469815905415</v>
      </c>
      <c r="F21" s="4">
        <v>0.20630355170464054</v>
      </c>
      <c r="H21" s="6" t="s">
        <v>15</v>
      </c>
      <c r="I21" s="5">
        <v>0.05</v>
      </c>
    </row>
    <row r="22" spans="1:11" x14ac:dyDescent="0.25">
      <c r="A22" s="11">
        <v>43776</v>
      </c>
      <c r="B22" s="4">
        <v>36.193474000000002</v>
      </c>
      <c r="C22" s="4">
        <f t="shared" si="0"/>
        <v>1.4645033075823115E-2</v>
      </c>
      <c r="D22" s="4">
        <f t="shared" si="1"/>
        <v>1.4538830219499508E-2</v>
      </c>
      <c r="E22" s="4">
        <v>0.23255509920708611</v>
      </c>
      <c r="F22" s="4">
        <v>0.24000009255543761</v>
      </c>
    </row>
    <row r="23" spans="1:11" x14ac:dyDescent="0.25">
      <c r="A23" s="11">
        <v>43777</v>
      </c>
      <c r="B23" s="4">
        <v>35.355659000000003</v>
      </c>
      <c r="C23" s="4">
        <f t="shared" si="0"/>
        <v>-2.3148233850113394E-2</v>
      </c>
      <c r="D23" s="4">
        <f t="shared" si="1"/>
        <v>-2.3420361940919909E-2</v>
      </c>
      <c r="E23" s="4">
        <v>0.1947618322811496</v>
      </c>
      <c r="F23" s="4">
        <v>0.20204090039501821</v>
      </c>
    </row>
    <row r="24" spans="1:11" x14ac:dyDescent="0.25">
      <c r="A24" s="11">
        <v>43780</v>
      </c>
      <c r="B24" s="4">
        <v>36.016055999999999</v>
      </c>
      <c r="C24" s="4">
        <f t="shared" si="0"/>
        <v>1.8678678850251273E-2</v>
      </c>
      <c r="D24" s="4">
        <f t="shared" si="1"/>
        <v>1.8506374631675804E-2</v>
      </c>
      <c r="E24" s="4">
        <v>0.23658874498151425</v>
      </c>
      <c r="F24" s="4">
        <v>0.24396763696761392</v>
      </c>
    </row>
    <row r="25" spans="1:11" x14ac:dyDescent="0.25">
      <c r="A25" s="11">
        <v>43781</v>
      </c>
      <c r="B25" s="4">
        <v>34.695270999999998</v>
      </c>
      <c r="C25" s="4">
        <f t="shared" si="0"/>
        <v>-3.6672116458281848E-2</v>
      </c>
      <c r="D25" s="4">
        <f t="shared" si="1"/>
        <v>-3.7361443782900974E-2</v>
      </c>
      <c r="E25" s="4">
        <v>0.18123794967298112</v>
      </c>
      <c r="F25" s="4">
        <v>0.18809981855303715</v>
      </c>
    </row>
    <row r="26" spans="1:11" x14ac:dyDescent="0.25">
      <c r="A26" s="11">
        <v>43782</v>
      </c>
      <c r="B26" s="4">
        <v>34.606560000000002</v>
      </c>
      <c r="C26" s="4">
        <f t="shared" si="0"/>
        <v>-2.5568614235639327E-3</v>
      </c>
      <c r="D26" s="4">
        <f t="shared" si="1"/>
        <v>-2.5601357763019093E-3</v>
      </c>
      <c r="E26" s="4">
        <v>0.21535320470769906</v>
      </c>
      <c r="F26" s="4">
        <v>0.2229011265596362</v>
      </c>
    </row>
    <row r="27" spans="1:11" x14ac:dyDescent="0.25">
      <c r="A27" s="11">
        <v>43783</v>
      </c>
      <c r="B27" s="4">
        <v>34.458710000000004</v>
      </c>
      <c r="C27" s="4">
        <f t="shared" si="0"/>
        <v>-4.272311376802498E-3</v>
      </c>
      <c r="D27" s="4">
        <f t="shared" si="1"/>
        <v>-4.2814637762883835E-3</v>
      </c>
      <c r="E27" s="4">
        <v>0.21363775475446051</v>
      </c>
      <c r="F27" s="4">
        <v>0.22117979855964973</v>
      </c>
    </row>
    <row r="28" spans="1:11" x14ac:dyDescent="0.25">
      <c r="A28" s="11">
        <v>43784</v>
      </c>
      <c r="B28" s="4">
        <v>34.675556</v>
      </c>
      <c r="C28" s="4">
        <f t="shared" si="0"/>
        <v>6.292922747253067E-3</v>
      </c>
      <c r="D28" s="4">
        <f t="shared" si="1"/>
        <v>6.2732049872269357E-3</v>
      </c>
      <c r="E28" s="4">
        <v>0.22420298887851606</v>
      </c>
      <c r="F28" s="4">
        <v>0.23173446732316505</v>
      </c>
    </row>
    <row r="29" spans="1:11" x14ac:dyDescent="0.25">
      <c r="A29" s="11">
        <v>43788</v>
      </c>
      <c r="B29" s="4">
        <v>34.123584999999999</v>
      </c>
      <c r="C29" s="4">
        <f t="shared" si="0"/>
        <v>-1.5918158601407911E-2</v>
      </c>
      <c r="D29" s="4">
        <f t="shared" si="1"/>
        <v>-1.6046213235454607E-2</v>
      </c>
      <c r="E29" s="4">
        <v>0.20199190752985507</v>
      </c>
      <c r="F29" s="4">
        <v>0.2094150491004835</v>
      </c>
    </row>
    <row r="30" spans="1:11" x14ac:dyDescent="0.25">
      <c r="A30" s="11">
        <v>43789</v>
      </c>
      <c r="B30" s="4">
        <v>33.896881</v>
      </c>
      <c r="C30" s="4">
        <f t="shared" si="0"/>
        <v>-6.6436161382222303E-3</v>
      </c>
      <c r="D30" s="4">
        <f t="shared" si="1"/>
        <v>-6.6657831900562283E-3</v>
      </c>
      <c r="E30" s="4">
        <v>0.21126644999304076</v>
      </c>
      <c r="F30" s="4">
        <v>0.21879547914588188</v>
      </c>
    </row>
    <row r="31" spans="1:11" x14ac:dyDescent="0.25">
      <c r="A31" s="11">
        <v>43790</v>
      </c>
      <c r="B31" s="4">
        <v>33.689895999999997</v>
      </c>
      <c r="C31" s="4">
        <f t="shared" si="0"/>
        <v>-6.1063140293056194E-3</v>
      </c>
      <c r="D31" s="4">
        <f t="shared" si="1"/>
        <v>-6.1250338096275536E-3</v>
      </c>
      <c r="E31" s="4">
        <v>0.21180375210195737</v>
      </c>
      <c r="F31" s="4">
        <v>0.21933622852631057</v>
      </c>
    </row>
    <row r="32" spans="1:11" x14ac:dyDescent="0.25">
      <c r="A32" s="11">
        <v>43791</v>
      </c>
      <c r="B32" s="4">
        <v>33.561756000000003</v>
      </c>
      <c r="C32" s="4">
        <f t="shared" si="0"/>
        <v>-3.8035142643359546E-3</v>
      </c>
      <c r="D32" s="4">
        <f t="shared" si="1"/>
        <v>-3.8107660186563106E-3</v>
      </c>
      <c r="E32" s="4">
        <v>0.21410655186692704</v>
      </c>
      <c r="F32" s="4">
        <v>0.22165049631728179</v>
      </c>
    </row>
    <row r="33" spans="1:6" x14ac:dyDescent="0.25">
      <c r="A33" s="11">
        <v>43794</v>
      </c>
      <c r="B33" s="4">
        <v>33.680034999999997</v>
      </c>
      <c r="C33" s="4">
        <f t="shared" si="0"/>
        <v>3.5242196504853326E-3</v>
      </c>
      <c r="D33" s="4">
        <f t="shared" si="1"/>
        <v>3.5180241403717349E-3</v>
      </c>
      <c r="E33" s="4">
        <v>0.22143428578174831</v>
      </c>
      <c r="F33" s="4">
        <v>0.22897928647630983</v>
      </c>
    </row>
    <row r="34" spans="1:6" x14ac:dyDescent="0.25">
      <c r="A34" s="11">
        <v>43795</v>
      </c>
      <c r="B34" s="4">
        <v>32.950648999999999</v>
      </c>
      <c r="C34" s="4">
        <f t="shared" si="0"/>
        <v>-2.1656331414144855E-2</v>
      </c>
      <c r="D34" s="4">
        <f t="shared" si="1"/>
        <v>-2.1894271301579008E-2</v>
      </c>
      <c r="E34" s="4">
        <v>0.19625373471711813</v>
      </c>
      <c r="F34" s="4">
        <v>0.2035669910343591</v>
      </c>
    </row>
    <row r="35" spans="1:6" x14ac:dyDescent="0.25">
      <c r="A35" s="11">
        <v>43796</v>
      </c>
      <c r="B35" s="4">
        <v>32.881653</v>
      </c>
      <c r="C35" s="4">
        <f t="shared" si="0"/>
        <v>-2.0939193033799883E-3</v>
      </c>
      <c r="D35" s="4">
        <f t="shared" si="1"/>
        <v>-2.0961146174802419E-3</v>
      </c>
      <c r="E35" s="4">
        <v>0.215816146827883</v>
      </c>
      <c r="F35" s="4">
        <v>0.22336514771845786</v>
      </c>
    </row>
    <row r="36" spans="1:6" x14ac:dyDescent="0.25">
      <c r="A36" s="11">
        <v>43797</v>
      </c>
      <c r="B36" s="4">
        <v>33.098498999999997</v>
      </c>
      <c r="C36" s="4">
        <f t="shared" si="0"/>
        <v>6.5947414504981478E-3</v>
      </c>
      <c r="D36" s="4">
        <f t="shared" si="1"/>
        <v>6.5730912758413564E-3</v>
      </c>
      <c r="E36" s="4">
        <v>0.22450480758176114</v>
      </c>
      <c r="F36" s="4">
        <v>0.23203435361177946</v>
      </c>
    </row>
    <row r="37" spans="1:6" x14ac:dyDescent="0.25">
      <c r="A37" s="11">
        <v>43798</v>
      </c>
      <c r="B37" s="4">
        <v>33.315342000000001</v>
      </c>
      <c r="C37" s="4">
        <f t="shared" si="0"/>
        <v>6.5514451274664856E-3</v>
      </c>
      <c r="D37" s="4">
        <f t="shared" si="1"/>
        <v>6.5300776851473239E-3</v>
      </c>
      <c r="E37" s="4">
        <v>0.22446151125872948</v>
      </c>
      <c r="F37" s="4">
        <v>0.23199134002108543</v>
      </c>
    </row>
    <row r="38" spans="1:6" x14ac:dyDescent="0.25">
      <c r="A38" s="11">
        <v>43801</v>
      </c>
      <c r="B38" s="4">
        <v>33.364623999999999</v>
      </c>
      <c r="C38" s="4">
        <f t="shared" si="0"/>
        <v>1.4792584149368195E-3</v>
      </c>
      <c r="D38" s="4">
        <f t="shared" si="1"/>
        <v>1.4781653899858431E-3</v>
      </c>
      <c r="E38" s="4">
        <v>0.2193893245461998</v>
      </c>
      <c r="F38" s="4">
        <v>0.22693942772592396</v>
      </c>
    </row>
    <row r="39" spans="1:6" x14ac:dyDescent="0.25">
      <c r="A39" s="11">
        <v>43802</v>
      </c>
      <c r="B39" s="4">
        <v>33.236491999999998</v>
      </c>
      <c r="C39" s="4">
        <f t="shared" si="0"/>
        <v>-3.8403549819713478E-3</v>
      </c>
      <c r="D39" s="4">
        <f t="shared" si="1"/>
        <v>-3.8477480793138947E-3</v>
      </c>
      <c r="E39" s="4">
        <v>0.21406971114929163</v>
      </c>
      <c r="F39" s="4">
        <v>0.22161351425662421</v>
      </c>
    </row>
    <row r="40" spans="1:6" x14ac:dyDescent="0.25">
      <c r="A40" s="11">
        <v>43803</v>
      </c>
      <c r="B40" s="4">
        <v>33.236491999999998</v>
      </c>
      <c r="C40" s="4">
        <f t="shared" si="0"/>
        <v>0</v>
      </c>
      <c r="D40" s="4">
        <f t="shared" si="1"/>
        <v>0</v>
      </c>
      <c r="E40" s="4">
        <v>0.21791006613126299</v>
      </c>
      <c r="F40" s="4">
        <v>0.22546126233593811</v>
      </c>
    </row>
    <row r="41" spans="1:6" x14ac:dyDescent="0.25">
      <c r="A41" s="11">
        <v>43804</v>
      </c>
      <c r="B41" s="4">
        <v>32.802799</v>
      </c>
      <c r="C41" s="4">
        <f t="shared" si="0"/>
        <v>-1.3048699604037577E-2</v>
      </c>
      <c r="D41" s="4">
        <f t="shared" si="1"/>
        <v>-1.3134581803489873E-2</v>
      </c>
      <c r="E41" s="4">
        <v>0.20486136652722542</v>
      </c>
      <c r="F41" s="4">
        <v>0.21232668053244824</v>
      </c>
    </row>
    <row r="42" spans="1:6" x14ac:dyDescent="0.25">
      <c r="A42" s="11">
        <v>43805</v>
      </c>
      <c r="B42" s="4">
        <v>32.566242000000003</v>
      </c>
      <c r="C42" s="4">
        <f t="shared" si="0"/>
        <v>-7.2114882635471956E-3</v>
      </c>
      <c r="D42" s="4">
        <f t="shared" si="1"/>
        <v>-7.2376167376062527E-3</v>
      </c>
      <c r="E42" s="4">
        <v>0.21069857786771579</v>
      </c>
      <c r="F42" s="4">
        <v>0.21822364559833185</v>
      </c>
    </row>
    <row r="43" spans="1:6" x14ac:dyDescent="0.25">
      <c r="A43" s="11">
        <v>43808</v>
      </c>
      <c r="B43" s="4">
        <v>32.457816999999999</v>
      </c>
      <c r="C43" s="4">
        <f t="shared" si="0"/>
        <v>-3.3293678773253597E-3</v>
      </c>
      <c r="D43" s="4">
        <f t="shared" si="1"/>
        <v>-3.3349225550271095E-3</v>
      </c>
      <c r="E43" s="4">
        <v>0.21458069825393761</v>
      </c>
      <c r="F43" s="4">
        <v>0.22212633978091101</v>
      </c>
    </row>
    <row r="44" spans="1:6" x14ac:dyDescent="0.25">
      <c r="A44" s="11">
        <v>43809</v>
      </c>
      <c r="B44" s="4">
        <v>32.783085</v>
      </c>
      <c r="C44" s="4">
        <f t="shared" si="0"/>
        <v>1.0021253123708265E-2</v>
      </c>
      <c r="D44" s="4">
        <f t="shared" si="1"/>
        <v>9.9713733285145111E-3</v>
      </c>
      <c r="E44" s="4">
        <v>0.22793131925497126</v>
      </c>
      <c r="F44" s="4">
        <v>0.23543263566445261</v>
      </c>
    </row>
    <row r="45" spans="1:6" x14ac:dyDescent="0.25">
      <c r="A45" s="11">
        <v>43810</v>
      </c>
      <c r="B45" s="4">
        <v>33.818030999999998</v>
      </c>
      <c r="C45" s="4">
        <f t="shared" si="0"/>
        <v>3.156951214322868E-2</v>
      </c>
      <c r="D45" s="4">
        <f t="shared" si="1"/>
        <v>3.1081440636434466E-2</v>
      </c>
      <c r="E45" s="4">
        <v>0.24947957827449166</v>
      </c>
      <c r="F45" s="4">
        <v>0.25654270297237258</v>
      </c>
    </row>
    <row r="46" spans="1:6" x14ac:dyDescent="0.25">
      <c r="A46" s="11">
        <v>43812</v>
      </c>
      <c r="B46" s="4">
        <v>33.266060000000003</v>
      </c>
      <c r="C46" s="4">
        <f t="shared" si="0"/>
        <v>-1.6321795908224069E-2</v>
      </c>
      <c r="D46" s="4">
        <f t="shared" si="1"/>
        <v>-1.645646377733585E-2</v>
      </c>
      <c r="E46" s="4">
        <v>0.20158827022303893</v>
      </c>
      <c r="F46" s="4">
        <v>0.20900479855860227</v>
      </c>
    </row>
    <row r="47" spans="1:6" x14ac:dyDescent="0.25">
      <c r="A47" s="11">
        <v>43815</v>
      </c>
      <c r="B47" s="4">
        <v>33.335056000000002</v>
      </c>
      <c r="C47" s="4">
        <f t="shared" si="0"/>
        <v>2.0740658797584834E-3</v>
      </c>
      <c r="D47" s="4">
        <f t="shared" si="1"/>
        <v>2.0719179745401894E-3</v>
      </c>
      <c r="E47" s="4">
        <v>0.21998413201102146</v>
      </c>
      <c r="F47" s="4">
        <v>0.22753318031047828</v>
      </c>
    </row>
    <row r="48" spans="1:6" x14ac:dyDescent="0.25">
      <c r="A48" s="11">
        <v>43816</v>
      </c>
      <c r="B48" s="4">
        <v>33.295628000000001</v>
      </c>
      <c r="C48" s="4">
        <f t="shared" si="0"/>
        <v>-1.1827788739878194E-3</v>
      </c>
      <c r="D48" s="4">
        <f t="shared" si="1"/>
        <v>-1.1834789089656388E-3</v>
      </c>
      <c r="E48" s="4">
        <v>0.21672728725727516</v>
      </c>
      <c r="F48" s="4">
        <v>0.22427778342697247</v>
      </c>
    </row>
    <row r="49" spans="1:6" x14ac:dyDescent="0.25">
      <c r="A49" s="11">
        <v>43817</v>
      </c>
      <c r="B49" s="4">
        <v>33.699748999999997</v>
      </c>
      <c r="C49" s="4">
        <f t="shared" si="0"/>
        <v>1.2137359295340409E-2</v>
      </c>
      <c r="D49" s="4">
        <f t="shared" si="1"/>
        <v>1.20642921837115E-2</v>
      </c>
      <c r="E49" s="4">
        <v>0.23004742542660339</v>
      </c>
      <c r="F49" s="4">
        <v>0.2375255545196496</v>
      </c>
    </row>
    <row r="50" spans="1:6" x14ac:dyDescent="0.25">
      <c r="A50" s="11">
        <v>43818</v>
      </c>
      <c r="B50" s="4">
        <v>34.015160000000002</v>
      </c>
      <c r="C50" s="4">
        <f t="shared" si="0"/>
        <v>9.3594465644241016E-3</v>
      </c>
      <c r="D50" s="4">
        <f t="shared" si="1"/>
        <v>9.3159183337427707E-3</v>
      </c>
      <c r="E50" s="4">
        <v>0.2272695126956871</v>
      </c>
      <c r="F50" s="4">
        <v>0.23477718066968087</v>
      </c>
    </row>
    <row r="51" spans="1:6" x14ac:dyDescent="0.25">
      <c r="A51" s="11">
        <v>43819</v>
      </c>
      <c r="B51" s="4">
        <v>34.350285</v>
      </c>
      <c r="C51" s="4">
        <f t="shared" si="0"/>
        <v>9.8522247139216125E-3</v>
      </c>
      <c r="D51" s="4">
        <f t="shared" si="1"/>
        <v>9.8040079840651956E-3</v>
      </c>
      <c r="E51" s="4">
        <v>0.2277622908451846</v>
      </c>
      <c r="F51" s="4">
        <v>0.2352652703200033</v>
      </c>
    </row>
    <row r="52" spans="1:6" x14ac:dyDescent="0.25">
      <c r="A52" s="11">
        <v>43822</v>
      </c>
      <c r="B52" s="4">
        <v>33.640613999999999</v>
      </c>
      <c r="C52" s="4">
        <f t="shared" si="0"/>
        <v>-2.0659828586575051E-2</v>
      </c>
      <c r="D52" s="4">
        <f t="shared" si="1"/>
        <v>-2.087622855813407E-2</v>
      </c>
      <c r="E52" s="4">
        <v>0.19725023754468793</v>
      </c>
      <c r="F52" s="4">
        <v>0.20458503377780404</v>
      </c>
    </row>
    <row r="53" spans="1:6" x14ac:dyDescent="0.25">
      <c r="A53" s="11">
        <v>43823</v>
      </c>
      <c r="B53" s="4">
        <v>33.325198999999998</v>
      </c>
      <c r="C53" s="4">
        <f t="shared" si="0"/>
        <v>-9.3760179288047939E-3</v>
      </c>
      <c r="D53" s="4">
        <f t="shared" si="1"/>
        <v>-9.420249479220013E-3</v>
      </c>
      <c r="E53" s="4">
        <v>0.20853404820245819</v>
      </c>
      <c r="F53" s="4">
        <v>0.21604101285671809</v>
      </c>
    </row>
    <row r="54" spans="1:6" x14ac:dyDescent="0.25">
      <c r="A54" s="11">
        <v>43825</v>
      </c>
      <c r="B54" s="4">
        <v>33.256207000000003</v>
      </c>
      <c r="C54" s="4">
        <f t="shared" si="0"/>
        <v>-2.0702652068182517E-3</v>
      </c>
      <c r="D54" s="4">
        <f t="shared" si="1"/>
        <v>-2.0724111681491757E-3</v>
      </c>
      <c r="E54" s="4">
        <v>0.21583980092444474</v>
      </c>
      <c r="F54" s="4">
        <v>0.22338885116778895</v>
      </c>
    </row>
    <row r="55" spans="1:6" x14ac:dyDescent="0.25">
      <c r="A55" s="11">
        <v>43826</v>
      </c>
      <c r="B55" s="4">
        <v>34.379855999999997</v>
      </c>
      <c r="C55" s="4">
        <f t="shared" si="0"/>
        <v>3.3787647520957309E-2</v>
      </c>
      <c r="D55" s="4">
        <f t="shared" si="1"/>
        <v>3.3229385092588895E-2</v>
      </c>
      <c r="E55" s="4">
        <v>0.25169771365222027</v>
      </c>
      <c r="F55" s="4">
        <v>0.25869064742852699</v>
      </c>
    </row>
    <row r="56" spans="1:6" x14ac:dyDescent="0.25">
      <c r="A56" s="11">
        <v>43829</v>
      </c>
      <c r="B56" s="4">
        <v>34.379855999999997</v>
      </c>
      <c r="C56" s="4">
        <f t="shared" si="0"/>
        <v>0</v>
      </c>
      <c r="D56" s="4">
        <f t="shared" si="1"/>
        <v>0</v>
      </c>
      <c r="E56" s="4">
        <v>0.21791006613126299</v>
      </c>
      <c r="F56" s="4">
        <v>0.22546126233593811</v>
      </c>
    </row>
    <row r="57" spans="1:6" x14ac:dyDescent="0.25">
      <c r="A57" s="11">
        <v>43830</v>
      </c>
      <c r="B57" s="4">
        <v>34.379855999999997</v>
      </c>
      <c r="C57" s="4">
        <f t="shared" si="0"/>
        <v>0</v>
      </c>
      <c r="D57" s="4">
        <f t="shared" si="1"/>
        <v>0</v>
      </c>
      <c r="E57" s="4">
        <v>0.21791006613126299</v>
      </c>
      <c r="F57" s="4">
        <v>0.22546126233593811</v>
      </c>
    </row>
    <row r="58" spans="1:6" x14ac:dyDescent="0.25">
      <c r="A58" s="11">
        <v>43832</v>
      </c>
      <c r="B58" s="4">
        <v>34.852974000000003</v>
      </c>
      <c r="C58" s="4">
        <f t="shared" si="0"/>
        <v>1.3761488704315882E-2</v>
      </c>
      <c r="D58" s="4">
        <f t="shared" si="1"/>
        <v>1.3667659260522637E-2</v>
      </c>
      <c r="E58" s="4">
        <v>0.23167155483557886</v>
      </c>
      <c r="F58" s="4">
        <v>0.23912892159646074</v>
      </c>
    </row>
    <row r="59" spans="1:6" x14ac:dyDescent="0.25">
      <c r="A59" s="11">
        <v>43833</v>
      </c>
      <c r="B59" s="4">
        <v>34.862831</v>
      </c>
      <c r="C59" s="4">
        <f t="shared" si="0"/>
        <v>2.8281661128822671E-4</v>
      </c>
      <c r="D59" s="4">
        <f t="shared" si="1"/>
        <v>2.8277662620923642E-4</v>
      </c>
      <c r="E59" s="4">
        <v>0.21819288274255122</v>
      </c>
      <c r="F59" s="4">
        <v>0.22574403896214734</v>
      </c>
    </row>
    <row r="60" spans="1:6" x14ac:dyDescent="0.25">
      <c r="A60" s="11">
        <v>43836</v>
      </c>
      <c r="B60" s="4">
        <v>35.015610000000002</v>
      </c>
      <c r="C60" s="4">
        <f t="shared" si="0"/>
        <v>4.3822889770484342E-3</v>
      </c>
      <c r="D60" s="4">
        <f t="shared" si="1"/>
        <v>4.3727147099881045E-3</v>
      </c>
      <c r="E60" s="4">
        <v>0.22229235510831141</v>
      </c>
      <c r="F60" s="4">
        <v>0.2298339770459262</v>
      </c>
    </row>
    <row r="61" spans="1:6" x14ac:dyDescent="0.25">
      <c r="A61" s="11">
        <v>43837</v>
      </c>
      <c r="B61" s="4">
        <v>34.547417000000003</v>
      </c>
      <c r="C61" s="4">
        <f t="shared" si="0"/>
        <v>-1.3370979400330293E-2</v>
      </c>
      <c r="D61" s="4">
        <f t="shared" si="1"/>
        <v>-1.3461175857685527E-2</v>
      </c>
      <c r="E61" s="4">
        <v>0.20453908673093268</v>
      </c>
      <c r="F61" s="4">
        <v>0.21200008647825258</v>
      </c>
    </row>
    <row r="62" spans="1:6" x14ac:dyDescent="0.25">
      <c r="A62" s="11">
        <v>43838</v>
      </c>
      <c r="B62" s="4">
        <v>34.517848999999998</v>
      </c>
      <c r="C62" s="4">
        <f t="shared" si="0"/>
        <v>-8.5586716946174873E-4</v>
      </c>
      <c r="D62" s="4">
        <f t="shared" si="1"/>
        <v>-8.5623363287853861E-4</v>
      </c>
      <c r="E62" s="4">
        <v>0.21705419896180123</v>
      </c>
      <c r="F62" s="4">
        <v>0.22460502870305957</v>
      </c>
    </row>
    <row r="63" spans="1:6" x14ac:dyDescent="0.25">
      <c r="A63" s="11">
        <v>43839</v>
      </c>
      <c r="B63" s="4">
        <v>35.316237999999998</v>
      </c>
      <c r="C63" s="4">
        <f t="shared" si="0"/>
        <v>2.3129743687099399E-2</v>
      </c>
      <c r="D63" s="4">
        <f t="shared" si="1"/>
        <v>2.2866305601273264E-2</v>
      </c>
      <c r="E63" s="4">
        <v>0.2410398098183624</v>
      </c>
      <c r="F63" s="4">
        <v>0.24832756793721136</v>
      </c>
    </row>
    <row r="64" spans="1:6" x14ac:dyDescent="0.25">
      <c r="A64" s="11">
        <v>43840</v>
      </c>
      <c r="B64" s="4">
        <v>35.178241999999997</v>
      </c>
      <c r="C64" s="4">
        <f t="shared" si="0"/>
        <v>-3.9074377061339635E-3</v>
      </c>
      <c r="D64" s="4">
        <f t="shared" si="1"/>
        <v>-3.9150916856523074E-3</v>
      </c>
      <c r="E64" s="4">
        <v>0.21400262842512902</v>
      </c>
      <c r="F64" s="4">
        <v>0.22154617065028581</v>
      </c>
    </row>
    <row r="65" spans="1:6" x14ac:dyDescent="0.25">
      <c r="A65" s="11">
        <v>43843</v>
      </c>
      <c r="B65" s="4">
        <v>35.276809999999998</v>
      </c>
      <c r="C65" s="4">
        <f t="shared" si="0"/>
        <v>2.8019592337786585E-3</v>
      </c>
      <c r="D65" s="4">
        <f t="shared" si="1"/>
        <v>2.7980410633342881E-3</v>
      </c>
      <c r="E65" s="4">
        <v>0.22071202536504164</v>
      </c>
      <c r="F65" s="4">
        <v>0.22825930339927239</v>
      </c>
    </row>
    <row r="66" spans="1:6" x14ac:dyDescent="0.25">
      <c r="A66" s="11">
        <v>43844</v>
      </c>
      <c r="B66" s="4">
        <v>35.06982</v>
      </c>
      <c r="C66" s="4">
        <f t="shared" si="0"/>
        <v>-5.8675940369891039E-3</v>
      </c>
      <c r="D66" s="4">
        <f t="shared" si="1"/>
        <v>-5.8848760024111796E-3</v>
      </c>
      <c r="E66" s="4">
        <v>0.21204247209427388</v>
      </c>
      <c r="F66" s="4">
        <v>0.21957638633352694</v>
      </c>
    </row>
    <row r="67" spans="1:6" x14ac:dyDescent="0.25">
      <c r="A67" s="11">
        <v>43845</v>
      </c>
      <c r="B67" s="4">
        <v>34.478423999999997</v>
      </c>
      <c r="C67" s="4">
        <f t="shared" si="0"/>
        <v>-1.6863388520385995E-2</v>
      </c>
      <c r="D67" s="4">
        <f t="shared" si="1"/>
        <v>-1.7007194452703097E-2</v>
      </c>
      <c r="E67" s="4">
        <v>0.20104667761087699</v>
      </c>
      <c r="F67" s="4">
        <v>0.20845406788323501</v>
      </c>
    </row>
    <row r="68" spans="1:6" x14ac:dyDescent="0.25">
      <c r="A68" s="11">
        <v>43846</v>
      </c>
      <c r="B68" s="4">
        <v>34.793835000000001</v>
      </c>
      <c r="C68" s="4">
        <f t="shared" si="0"/>
        <v>9.1480689488592799E-3</v>
      </c>
      <c r="D68" s="4">
        <f t="shared" si="1"/>
        <v>9.106478819930805E-3</v>
      </c>
      <c r="E68" s="4">
        <v>0.22705813508012226</v>
      </c>
      <c r="F68" s="4">
        <v>0.2345677411558689</v>
      </c>
    </row>
    <row r="69" spans="1:6" x14ac:dyDescent="0.25">
      <c r="A69" s="11">
        <v>43847</v>
      </c>
      <c r="B69" s="4">
        <v>35.178241999999997</v>
      </c>
      <c r="C69" s="4">
        <f t="shared" si="0"/>
        <v>1.104813539525022E-2</v>
      </c>
      <c r="D69" s="4">
        <f t="shared" si="1"/>
        <v>1.098755057184916E-2</v>
      </c>
      <c r="E69" s="4">
        <v>0.22895820152651319</v>
      </c>
      <c r="F69" s="4">
        <v>0.23644881290778727</v>
      </c>
    </row>
    <row r="70" spans="1:6" x14ac:dyDescent="0.25">
      <c r="A70" s="11">
        <v>43850</v>
      </c>
      <c r="B70" s="4">
        <v>35.523223999999999</v>
      </c>
      <c r="C70" s="4">
        <f t="shared" si="0"/>
        <v>9.806686758252494E-3</v>
      </c>
      <c r="D70" s="4">
        <f t="shared" si="1"/>
        <v>9.7589132847392401E-3</v>
      </c>
      <c r="E70" s="4">
        <v>0.22771675288951548</v>
      </c>
      <c r="F70" s="4">
        <v>0.23522017562067735</v>
      </c>
    </row>
    <row r="71" spans="1:6" x14ac:dyDescent="0.25">
      <c r="A71" s="11">
        <v>43851</v>
      </c>
      <c r="B71" s="4">
        <v>35.306376999999998</v>
      </c>
      <c r="C71" s="4">
        <f t="shared" si="0"/>
        <v>-6.1043727337361424E-3</v>
      </c>
      <c r="D71" s="4">
        <f t="shared" si="1"/>
        <v>-6.1230805889752526E-3</v>
      </c>
      <c r="E71" s="4">
        <v>0.21180569339752686</v>
      </c>
      <c r="F71" s="4">
        <v>0.21933818174696285</v>
      </c>
    </row>
    <row r="72" spans="1:6" x14ac:dyDescent="0.25">
      <c r="A72" s="11">
        <v>43852</v>
      </c>
      <c r="B72" s="4">
        <v>34.310862999999998</v>
      </c>
      <c r="C72" s="4">
        <f t="shared" ref="C72:C135" si="3">(B72-B71)/B71</f>
        <v>-2.819643601494427E-2</v>
      </c>
      <c r="D72" s="4">
        <f t="shared" ref="D72:D135" si="4">LN(B72/B71)</f>
        <v>-2.860158961115717E-2</v>
      </c>
      <c r="E72" s="4">
        <v>0.1897136301163187</v>
      </c>
      <c r="F72" s="4">
        <v>0.19685967272478094</v>
      </c>
    </row>
    <row r="73" spans="1:6" x14ac:dyDescent="0.25">
      <c r="A73" s="11">
        <v>43853</v>
      </c>
      <c r="B73" s="4">
        <v>34.034874000000002</v>
      </c>
      <c r="C73" s="4">
        <f t="shared" si="3"/>
        <v>-8.0437790212387148E-3</v>
      </c>
      <c r="D73" s="4">
        <f t="shared" si="4"/>
        <v>-8.076304748974715E-3</v>
      </c>
      <c r="E73" s="4">
        <v>0.20986628711002425</v>
      </c>
      <c r="F73" s="4">
        <v>0.21738495758696338</v>
      </c>
    </row>
    <row r="74" spans="1:6" x14ac:dyDescent="0.25">
      <c r="A74" s="11">
        <v>43854</v>
      </c>
      <c r="B74" s="4">
        <v>33.019646000000002</v>
      </c>
      <c r="C74" s="4">
        <f t="shared" si="3"/>
        <v>-2.9829051225516521E-2</v>
      </c>
      <c r="D74" s="4">
        <f t="shared" si="4"/>
        <v>-3.0282987162438622E-2</v>
      </c>
      <c r="E74" s="4">
        <v>0.18808101490574647</v>
      </c>
      <c r="F74" s="4">
        <v>0.19517827517349948</v>
      </c>
    </row>
    <row r="75" spans="1:6" x14ac:dyDescent="0.25">
      <c r="A75" s="11">
        <v>43857</v>
      </c>
      <c r="B75" s="4">
        <v>32.255755999999998</v>
      </c>
      <c r="C75" s="4">
        <f t="shared" si="3"/>
        <v>-2.3134409133277911E-2</v>
      </c>
      <c r="D75" s="4">
        <f t="shared" si="4"/>
        <v>-2.3406209723060848E-2</v>
      </c>
      <c r="E75" s="4">
        <v>0.19477565699798507</v>
      </c>
      <c r="F75" s="4">
        <v>0.20205505261287726</v>
      </c>
    </row>
    <row r="76" spans="1:6" x14ac:dyDescent="0.25">
      <c r="A76" s="11">
        <v>43858</v>
      </c>
      <c r="B76" s="4">
        <v>33.384338</v>
      </c>
      <c r="C76" s="4">
        <f t="shared" si="3"/>
        <v>3.498854592030029E-2</v>
      </c>
      <c r="D76" s="4">
        <f t="shared" si="4"/>
        <v>3.4390359912424347E-2</v>
      </c>
      <c r="E76" s="4">
        <v>0.25289861205156328</v>
      </c>
      <c r="F76" s="4">
        <v>0.25985162224836245</v>
      </c>
    </row>
    <row r="77" spans="1:6" x14ac:dyDescent="0.25">
      <c r="A77" s="11">
        <v>43859</v>
      </c>
      <c r="B77" s="4">
        <v>33.394196000000001</v>
      </c>
      <c r="C77" s="4">
        <f t="shared" si="3"/>
        <v>2.9528816776301674E-4</v>
      </c>
      <c r="D77" s="4">
        <f t="shared" si="4"/>
        <v>2.9524457879256927E-4</v>
      </c>
      <c r="E77" s="4">
        <v>0.21820535429902599</v>
      </c>
      <c r="F77" s="4">
        <v>0.22575650691473068</v>
      </c>
    </row>
    <row r="78" spans="1:6" x14ac:dyDescent="0.25">
      <c r="A78" s="11">
        <v>43860</v>
      </c>
      <c r="B78" s="4">
        <v>33.561756000000003</v>
      </c>
      <c r="C78" s="4">
        <f t="shared" si="3"/>
        <v>5.0176383944084682E-3</v>
      </c>
      <c r="D78" s="4">
        <f t="shared" si="4"/>
        <v>5.0050919982308571E-3</v>
      </c>
      <c r="E78" s="4">
        <v>0.22292770452567146</v>
      </c>
      <c r="F78" s="4">
        <v>0.23046635433416895</v>
      </c>
    </row>
    <row r="79" spans="1:6" x14ac:dyDescent="0.25">
      <c r="A79" s="11">
        <v>43861</v>
      </c>
      <c r="B79" s="4">
        <v>33.320270999999998</v>
      </c>
      <c r="C79" s="4">
        <f t="shared" si="3"/>
        <v>-7.195243300142113E-3</v>
      </c>
      <c r="D79" s="4">
        <f t="shared" si="4"/>
        <v>-7.2212539067448376E-3</v>
      </c>
      <c r="E79" s="4">
        <v>0.21071482283112086</v>
      </c>
      <c r="F79" s="4">
        <v>0.21824000842919328</v>
      </c>
    </row>
    <row r="80" spans="1:6" x14ac:dyDescent="0.25">
      <c r="A80" s="11">
        <v>43865</v>
      </c>
      <c r="B80" s="4">
        <v>33.793388</v>
      </c>
      <c r="C80" s="4">
        <f t="shared" si="3"/>
        <v>1.4199074191203368E-2</v>
      </c>
      <c r="D80" s="4">
        <f t="shared" si="4"/>
        <v>1.4099211531987035E-2</v>
      </c>
      <c r="E80" s="4">
        <v>0.23210914032246635</v>
      </c>
      <c r="F80" s="4">
        <v>0.23956047386792514</v>
      </c>
    </row>
    <row r="81" spans="1:6" x14ac:dyDescent="0.25">
      <c r="A81" s="11">
        <v>43866</v>
      </c>
      <c r="B81" s="4">
        <v>33.492759999999997</v>
      </c>
      <c r="C81" s="4">
        <f t="shared" si="3"/>
        <v>-8.8960597854232087E-3</v>
      </c>
      <c r="D81" s="4">
        <f t="shared" si="4"/>
        <v>-8.9358659799833231E-3</v>
      </c>
      <c r="E81" s="4">
        <v>0.20901400634583978</v>
      </c>
      <c r="F81" s="4">
        <v>0.2165253963559548</v>
      </c>
    </row>
    <row r="82" spans="1:6" x14ac:dyDescent="0.25">
      <c r="A82" s="11">
        <v>43867</v>
      </c>
      <c r="B82" s="4">
        <v>32.654949000000002</v>
      </c>
      <c r="C82" s="4">
        <f t="shared" si="3"/>
        <v>-2.5014689741902282E-2</v>
      </c>
      <c r="D82" s="4">
        <f t="shared" si="4"/>
        <v>-2.5332874499740265E-2</v>
      </c>
      <c r="E82" s="4">
        <v>0.19289537638936072</v>
      </c>
      <c r="F82" s="4">
        <v>0.20012838783619785</v>
      </c>
    </row>
    <row r="83" spans="1:6" x14ac:dyDescent="0.25">
      <c r="A83" s="11">
        <v>43868</v>
      </c>
      <c r="B83" s="4">
        <v>32.694374000000003</v>
      </c>
      <c r="C83" s="4">
        <f t="shared" si="3"/>
        <v>1.2073208260102129E-3</v>
      </c>
      <c r="D83" s="4">
        <f t="shared" si="4"/>
        <v>1.2065926002974815E-3</v>
      </c>
      <c r="E83" s="4">
        <v>0.2191173869572732</v>
      </c>
      <c r="F83" s="4">
        <v>0.22666785493623559</v>
      </c>
    </row>
    <row r="84" spans="1:6" x14ac:dyDescent="0.25">
      <c r="A84" s="11">
        <v>43871</v>
      </c>
      <c r="B84" s="4">
        <v>32.502170999999997</v>
      </c>
      <c r="C84" s="4">
        <f t="shared" si="3"/>
        <v>-5.8787790217364709E-3</v>
      </c>
      <c r="D84" s="4">
        <f t="shared" si="4"/>
        <v>-5.8961270667582536E-3</v>
      </c>
      <c r="E84" s="4">
        <v>0.21203128710952651</v>
      </c>
      <c r="F84" s="4">
        <v>0.21956513526917987</v>
      </c>
    </row>
    <row r="85" spans="1:6" x14ac:dyDescent="0.25">
      <c r="A85" s="11">
        <v>43872</v>
      </c>
      <c r="B85" s="4">
        <v>33.364623999999999</v>
      </c>
      <c r="C85" s="4">
        <f t="shared" si="3"/>
        <v>2.6535242830394382E-2</v>
      </c>
      <c r="D85" s="4">
        <f t="shared" si="4"/>
        <v>2.6189289893229321E-2</v>
      </c>
      <c r="E85" s="4">
        <v>0.24444530896165736</v>
      </c>
      <c r="F85" s="4">
        <v>0.25165055222916743</v>
      </c>
    </row>
    <row r="86" spans="1:6" x14ac:dyDescent="0.25">
      <c r="A86" s="11">
        <v>43873</v>
      </c>
      <c r="B86" s="4">
        <v>33.591330999999997</v>
      </c>
      <c r="C86" s="4">
        <f t="shared" si="3"/>
        <v>6.7948315557219393E-3</v>
      </c>
      <c r="D86" s="4">
        <f t="shared" si="4"/>
        <v>6.7718507296155089E-3</v>
      </c>
      <c r="E86" s="4">
        <v>0.22470489768698493</v>
      </c>
      <c r="F86" s="4">
        <v>0.23223311306555361</v>
      </c>
    </row>
    <row r="87" spans="1:6" x14ac:dyDescent="0.25">
      <c r="A87" s="11">
        <v>43874</v>
      </c>
      <c r="B87" s="4">
        <v>33.256207000000003</v>
      </c>
      <c r="C87" s="4">
        <f t="shared" si="3"/>
        <v>-9.976502568474984E-3</v>
      </c>
      <c r="D87" s="4">
        <f t="shared" si="4"/>
        <v>-1.0026601355848609E-2</v>
      </c>
      <c r="E87" s="4">
        <v>0.207933563562788</v>
      </c>
      <c r="F87" s="4">
        <v>0.21543466098008951</v>
      </c>
    </row>
    <row r="88" spans="1:6" x14ac:dyDescent="0.25">
      <c r="A88" s="11">
        <v>43875</v>
      </c>
      <c r="B88" s="4">
        <v>32.457816999999999</v>
      </c>
      <c r="C88" s="4">
        <f t="shared" si="3"/>
        <v>-2.4007247729724703E-2</v>
      </c>
      <c r="D88" s="4">
        <f t="shared" si="4"/>
        <v>-2.4300118549203907E-2</v>
      </c>
      <c r="E88" s="4">
        <v>0.19390281840153828</v>
      </c>
      <c r="F88" s="4">
        <v>0.20116114378673419</v>
      </c>
    </row>
    <row r="89" spans="1:6" x14ac:dyDescent="0.25">
      <c r="A89" s="11">
        <v>43878</v>
      </c>
      <c r="B89" s="4">
        <v>32.428249000000001</v>
      </c>
      <c r="C89" s="4">
        <f t="shared" si="3"/>
        <v>-9.1096699448387419E-4</v>
      </c>
      <c r="D89" s="4">
        <f t="shared" si="4"/>
        <v>-9.1138217708066217E-4</v>
      </c>
      <c r="E89" s="4">
        <v>0.21699909913677912</v>
      </c>
      <c r="F89" s="4">
        <v>0.22454988015885746</v>
      </c>
    </row>
    <row r="90" spans="1:6" x14ac:dyDescent="0.25">
      <c r="A90" s="11">
        <v>43879</v>
      </c>
      <c r="B90" s="4">
        <v>31.95513</v>
      </c>
      <c r="C90" s="4">
        <f t="shared" si="3"/>
        <v>-1.4589717748867677E-2</v>
      </c>
      <c r="D90" s="4">
        <f t="shared" si="4"/>
        <v>-1.4697194330476934E-2</v>
      </c>
      <c r="E90" s="4">
        <v>0.20332034838239532</v>
      </c>
      <c r="F90" s="4">
        <v>0.21076406800546116</v>
      </c>
    </row>
    <row r="91" spans="1:6" x14ac:dyDescent="0.25">
      <c r="A91" s="11">
        <v>43880</v>
      </c>
      <c r="B91" s="4">
        <v>31.275023999999998</v>
      </c>
      <c r="C91" s="4">
        <f t="shared" si="3"/>
        <v>-2.1283155474567061E-2</v>
      </c>
      <c r="D91" s="4">
        <f t="shared" si="4"/>
        <v>-2.1512907576134131E-2</v>
      </c>
      <c r="E91" s="4">
        <v>0.19662691065669591</v>
      </c>
      <c r="F91" s="4">
        <v>0.20394835475980397</v>
      </c>
    </row>
    <row r="92" spans="1:6" x14ac:dyDescent="0.25">
      <c r="A92" s="11">
        <v>43881</v>
      </c>
      <c r="B92" s="4">
        <v>30.456925999999999</v>
      </c>
      <c r="C92" s="4">
        <f t="shared" si="3"/>
        <v>-2.6158189359023327E-2</v>
      </c>
      <c r="D92" s="4">
        <f t="shared" si="4"/>
        <v>-2.6506400602790126E-2</v>
      </c>
      <c r="E92" s="4">
        <v>0.19175187677223965</v>
      </c>
      <c r="F92" s="4">
        <v>0.19895486173314797</v>
      </c>
    </row>
    <row r="93" spans="1:6" x14ac:dyDescent="0.25">
      <c r="A93" s="11">
        <v>43882</v>
      </c>
      <c r="B93" s="4">
        <v>31.659431000000001</v>
      </c>
      <c r="C93" s="4">
        <f t="shared" si="3"/>
        <v>3.9482152598065944E-2</v>
      </c>
      <c r="D93" s="4">
        <f t="shared" si="4"/>
        <v>3.872265895070811E-2</v>
      </c>
      <c r="E93" s="4">
        <v>0.25739221872932894</v>
      </c>
      <c r="F93" s="4">
        <v>0.26418392128664625</v>
      </c>
    </row>
    <row r="94" spans="1:6" x14ac:dyDescent="0.25">
      <c r="A94" s="11">
        <v>43885</v>
      </c>
      <c r="B94" s="4">
        <v>31.846708</v>
      </c>
      <c r="C94" s="4">
        <f t="shared" si="3"/>
        <v>5.9153621554347627E-3</v>
      </c>
      <c r="D94" s="4">
        <f t="shared" si="4"/>
        <v>5.8979350918767952E-3</v>
      </c>
      <c r="E94" s="4">
        <v>0.22382542828669774</v>
      </c>
      <c r="F94" s="4">
        <v>0.23135919742781491</v>
      </c>
    </row>
    <row r="95" spans="1:6" x14ac:dyDescent="0.25">
      <c r="A95" s="11">
        <v>43886</v>
      </c>
      <c r="B95" s="4">
        <v>30.949757000000002</v>
      </c>
      <c r="C95" s="4">
        <f t="shared" si="3"/>
        <v>-2.8164637927411456E-2</v>
      </c>
      <c r="D95" s="4">
        <f t="shared" si="4"/>
        <v>-2.8568869451965691E-2</v>
      </c>
      <c r="E95" s="4">
        <v>0.18974542820385154</v>
      </c>
      <c r="F95" s="4">
        <v>0.19689239288397242</v>
      </c>
    </row>
    <row r="96" spans="1:6" x14ac:dyDescent="0.25">
      <c r="A96" s="11">
        <v>43887</v>
      </c>
      <c r="B96" s="4">
        <v>31.077891999999999</v>
      </c>
      <c r="C96" s="4">
        <f t="shared" si="3"/>
        <v>4.1400971258028539E-3</v>
      </c>
      <c r="D96" s="4">
        <f t="shared" si="4"/>
        <v>4.1315505048040288E-3</v>
      </c>
      <c r="E96" s="4">
        <v>0.22205016325706584</v>
      </c>
      <c r="F96" s="4">
        <v>0.22959281284074212</v>
      </c>
    </row>
    <row r="97" spans="1:6" x14ac:dyDescent="0.25">
      <c r="A97" s="11">
        <v>43888</v>
      </c>
      <c r="B97" s="4">
        <v>29.697966000000001</v>
      </c>
      <c r="C97" s="4">
        <f t="shared" si="3"/>
        <v>-4.440217502525582E-2</v>
      </c>
      <c r="D97" s="4">
        <f t="shared" si="4"/>
        <v>-4.5418139616429695E-2</v>
      </c>
      <c r="E97" s="4">
        <v>0.17350789110600717</v>
      </c>
      <c r="F97" s="4">
        <v>0.1800431227195084</v>
      </c>
    </row>
    <row r="98" spans="1:6" x14ac:dyDescent="0.25">
      <c r="A98" s="11">
        <v>43889</v>
      </c>
      <c r="B98" s="4">
        <v>29.264277</v>
      </c>
      <c r="C98" s="4">
        <f t="shared" si="3"/>
        <v>-1.4603323338709496E-2</v>
      </c>
      <c r="D98" s="4">
        <f t="shared" si="4"/>
        <v>-1.4711001456314965E-2</v>
      </c>
      <c r="E98" s="4">
        <v>0.20330674279255351</v>
      </c>
      <c r="F98" s="4">
        <v>0.21075026087962315</v>
      </c>
    </row>
    <row r="99" spans="1:6" x14ac:dyDescent="0.25">
      <c r="A99" s="11">
        <v>43892</v>
      </c>
      <c r="B99" s="4">
        <v>30.397787000000001</v>
      </c>
      <c r="C99" s="4">
        <f t="shared" si="3"/>
        <v>3.87335726763385E-2</v>
      </c>
      <c r="D99" s="4">
        <f t="shared" si="4"/>
        <v>3.8002252551123362E-2</v>
      </c>
      <c r="E99" s="4">
        <v>0.25664363880760149</v>
      </c>
      <c r="F99" s="4">
        <v>0.26346351488706143</v>
      </c>
    </row>
    <row r="100" spans="1:6" x14ac:dyDescent="0.25">
      <c r="A100" s="11">
        <v>43893</v>
      </c>
      <c r="B100" s="4">
        <v>30.713197999999998</v>
      </c>
      <c r="C100" s="4">
        <f t="shared" si="3"/>
        <v>1.0376117182477705E-2</v>
      </c>
      <c r="D100" s="4">
        <f t="shared" si="4"/>
        <v>1.0322654781988938E-2</v>
      </c>
      <c r="E100" s="4">
        <v>0.2282861833137407</v>
      </c>
      <c r="F100" s="4">
        <v>0.23578391711792704</v>
      </c>
    </row>
    <row r="101" spans="1:6" x14ac:dyDescent="0.25">
      <c r="A101" s="11">
        <v>43894</v>
      </c>
      <c r="B101" s="4">
        <v>31.560866999999998</v>
      </c>
      <c r="C101" s="4">
        <f t="shared" si="3"/>
        <v>2.7599502988910493E-2</v>
      </c>
      <c r="D101" s="4">
        <f t="shared" si="4"/>
        <v>2.7225502591456639E-2</v>
      </c>
      <c r="E101" s="4">
        <v>0.24550956912017349</v>
      </c>
      <c r="F101" s="4">
        <v>0.25268676492739472</v>
      </c>
    </row>
    <row r="102" spans="1:6" x14ac:dyDescent="0.25">
      <c r="A102" s="11">
        <v>43895</v>
      </c>
      <c r="B102" s="4">
        <v>30.496352999999999</v>
      </c>
      <c r="C102" s="4">
        <f t="shared" si="3"/>
        <v>-3.372892132526014E-2</v>
      </c>
      <c r="D102" s="4">
        <f t="shared" si="4"/>
        <v>-3.4310864389868051E-2</v>
      </c>
      <c r="E102" s="4">
        <v>0.18418114480600284</v>
      </c>
      <c r="F102" s="4">
        <v>0.19115039794607006</v>
      </c>
    </row>
    <row r="103" spans="1:6" x14ac:dyDescent="0.25">
      <c r="A103" s="11">
        <v>43896</v>
      </c>
      <c r="B103" s="4">
        <v>29.471264000000001</v>
      </c>
      <c r="C103" s="4">
        <f t="shared" si="3"/>
        <v>-3.3613494702136933E-2</v>
      </c>
      <c r="D103" s="4">
        <f t="shared" si="4"/>
        <v>-3.4191415787883178E-2</v>
      </c>
      <c r="E103" s="4">
        <v>0.18429657142912606</v>
      </c>
      <c r="F103" s="4">
        <v>0.19126984654805493</v>
      </c>
    </row>
    <row r="104" spans="1:6" x14ac:dyDescent="0.25">
      <c r="A104" s="11">
        <v>43899</v>
      </c>
      <c r="B104" s="4">
        <v>26.563566000000002</v>
      </c>
      <c r="C104" s="4">
        <f t="shared" si="3"/>
        <v>-9.866214085693778E-2</v>
      </c>
      <c r="D104" s="4">
        <f t="shared" si="4"/>
        <v>-0.10387510926139391</v>
      </c>
      <c r="E104" s="4">
        <v>0.11924792527432521</v>
      </c>
      <c r="F104" s="4">
        <v>0.12158615307454419</v>
      </c>
    </row>
    <row r="105" spans="1:6" x14ac:dyDescent="0.25">
      <c r="A105" s="11">
        <v>43900</v>
      </c>
      <c r="B105" s="4">
        <v>27.706931999999998</v>
      </c>
      <c r="C105" s="4">
        <f t="shared" si="3"/>
        <v>4.3042639681735377E-2</v>
      </c>
      <c r="D105" s="4">
        <f t="shared" si="4"/>
        <v>4.2142056948804518E-2</v>
      </c>
      <c r="E105" s="4">
        <v>0.26095270581299834</v>
      </c>
      <c r="F105" s="4">
        <v>0.26760331928474262</v>
      </c>
    </row>
    <row r="106" spans="1:6" x14ac:dyDescent="0.25">
      <c r="A106" s="11">
        <v>43901</v>
      </c>
      <c r="B106" s="4">
        <v>27.549226999999998</v>
      </c>
      <c r="C106" s="4">
        <f t="shared" si="3"/>
        <v>-5.6918968870317364E-3</v>
      </c>
      <c r="D106" s="4">
        <f t="shared" si="4"/>
        <v>-5.7081574638251356E-3</v>
      </c>
      <c r="E106" s="4">
        <v>0.21221816924423126</v>
      </c>
      <c r="F106" s="4">
        <v>0.21975310487211297</v>
      </c>
    </row>
    <row r="107" spans="1:6" x14ac:dyDescent="0.25">
      <c r="A107" s="11">
        <v>43902</v>
      </c>
      <c r="B107" s="4">
        <v>27.667504999999998</v>
      </c>
      <c r="C107" s="4">
        <f t="shared" si="3"/>
        <v>4.2933328038568964E-3</v>
      </c>
      <c r="D107" s="4">
        <f t="shared" si="4"/>
        <v>4.2841427451719176E-3</v>
      </c>
      <c r="E107" s="4">
        <v>0.22220339893511987</v>
      </c>
      <c r="F107" s="4">
        <v>0.22974540508111002</v>
      </c>
    </row>
    <row r="108" spans="1:6" x14ac:dyDescent="0.25">
      <c r="A108" s="11">
        <v>43903</v>
      </c>
      <c r="B108" s="4">
        <v>29.067143999999999</v>
      </c>
      <c r="C108" s="4">
        <f t="shared" si="3"/>
        <v>5.0587828573628181E-2</v>
      </c>
      <c r="D108" s="4">
        <f t="shared" si="4"/>
        <v>4.9349844256097668E-2</v>
      </c>
      <c r="E108" s="4">
        <v>0.26849789470489116</v>
      </c>
      <c r="F108" s="4">
        <v>0.27481110659203578</v>
      </c>
    </row>
    <row r="109" spans="1:6" x14ac:dyDescent="0.25">
      <c r="A109" s="11">
        <v>43907</v>
      </c>
      <c r="B109" s="4">
        <v>31.008896</v>
      </c>
      <c r="C109" s="4">
        <f t="shared" si="3"/>
        <v>6.6802297466858146E-2</v>
      </c>
      <c r="D109" s="4">
        <f t="shared" si="4"/>
        <v>6.4665666929381832E-2</v>
      </c>
      <c r="E109" s="4">
        <v>0.28471236359812113</v>
      </c>
      <c r="F109" s="4">
        <v>0.29012692926531991</v>
      </c>
    </row>
    <row r="110" spans="1:6" x14ac:dyDescent="0.25">
      <c r="A110" s="11">
        <v>43908</v>
      </c>
      <c r="B110" s="4">
        <v>30.585062000000001</v>
      </c>
      <c r="C110" s="4">
        <f t="shared" si="3"/>
        <v>-1.366814220022536E-2</v>
      </c>
      <c r="D110" s="4">
        <f t="shared" si="4"/>
        <v>-1.3762411229755651E-2</v>
      </c>
      <c r="E110" s="4">
        <v>0.20424192393103763</v>
      </c>
      <c r="F110" s="4">
        <v>0.21169885110618247</v>
      </c>
    </row>
    <row r="111" spans="1:6" x14ac:dyDescent="0.25">
      <c r="A111" s="11">
        <v>43909</v>
      </c>
      <c r="B111" s="4">
        <v>31.156745999999998</v>
      </c>
      <c r="C111" s="4">
        <f t="shared" si="3"/>
        <v>1.8691608341352965E-2</v>
      </c>
      <c r="D111" s="4">
        <f t="shared" si="4"/>
        <v>1.8519066964712168E-2</v>
      </c>
      <c r="E111" s="4">
        <v>0.23660167447261596</v>
      </c>
      <c r="F111" s="4">
        <v>0.24398032930065028</v>
      </c>
    </row>
    <row r="112" spans="1:6" x14ac:dyDescent="0.25">
      <c r="A112" s="11">
        <v>43910</v>
      </c>
      <c r="B112" s="4">
        <v>29.964093999999999</v>
      </c>
      <c r="C112" s="4">
        <f t="shared" si="3"/>
        <v>-3.8279093715370631E-2</v>
      </c>
      <c r="D112" s="4">
        <f t="shared" si="4"/>
        <v>-3.9030988616105017E-2</v>
      </c>
      <c r="E112" s="4">
        <v>0.17963097241589235</v>
      </c>
      <c r="F112" s="4">
        <v>0.18643027371983309</v>
      </c>
    </row>
    <row r="113" spans="1:6" x14ac:dyDescent="0.25">
      <c r="A113" s="11">
        <v>43913</v>
      </c>
      <c r="B113" s="4">
        <v>29.126282</v>
      </c>
      <c r="C113" s="4">
        <f t="shared" si="3"/>
        <v>-2.7960531695034718E-2</v>
      </c>
      <c r="D113" s="4">
        <f t="shared" si="4"/>
        <v>-2.8358870094047056E-2</v>
      </c>
      <c r="E113" s="4">
        <v>0.18994953443622825</v>
      </c>
      <c r="F113" s="4">
        <v>0.19710239224189105</v>
      </c>
    </row>
    <row r="114" spans="1:6" x14ac:dyDescent="0.25">
      <c r="A114" s="11">
        <v>43914</v>
      </c>
      <c r="B114" s="4">
        <v>31.531296000000001</v>
      </c>
      <c r="C114" s="4">
        <f t="shared" si="3"/>
        <v>8.2571953399338829E-2</v>
      </c>
      <c r="D114" s="4">
        <f t="shared" si="4"/>
        <v>7.9339648338467197E-2</v>
      </c>
      <c r="E114" s="4">
        <v>0.30048201953060183</v>
      </c>
      <c r="F114" s="4">
        <v>0.30480091067440529</v>
      </c>
    </row>
    <row r="115" spans="1:6" x14ac:dyDescent="0.25">
      <c r="A115" s="11">
        <v>43915</v>
      </c>
      <c r="B115" s="4">
        <v>33.906742000000001</v>
      </c>
      <c r="C115" s="4">
        <f t="shared" si="3"/>
        <v>7.5336135882267577E-2</v>
      </c>
      <c r="D115" s="4">
        <f t="shared" si="4"/>
        <v>7.2633297245647196E-2</v>
      </c>
      <c r="E115" s="4">
        <v>0.29324620201353058</v>
      </c>
      <c r="F115" s="4">
        <v>0.29809455958158526</v>
      </c>
    </row>
    <row r="116" spans="1:6" x14ac:dyDescent="0.25">
      <c r="A116" s="11">
        <v>43916</v>
      </c>
      <c r="B116" s="4">
        <v>35.276809999999998</v>
      </c>
      <c r="C116" s="4">
        <f t="shared" si="3"/>
        <v>4.0406949154831694E-2</v>
      </c>
      <c r="D116" s="4">
        <f t="shared" si="4"/>
        <v>3.9611933880733231E-2</v>
      </c>
      <c r="E116" s="4">
        <v>0.25831701528609469</v>
      </c>
      <c r="F116" s="4">
        <v>0.26507319621667136</v>
      </c>
    </row>
    <row r="117" spans="1:6" x14ac:dyDescent="0.25">
      <c r="A117" s="11">
        <v>43917</v>
      </c>
      <c r="B117" s="4">
        <v>31.117318999999998</v>
      </c>
      <c r="C117" s="4">
        <f t="shared" si="3"/>
        <v>-0.11791006613126298</v>
      </c>
      <c r="D117" s="4">
        <f t="shared" si="4"/>
        <v>-0.1254612623359381</v>
      </c>
      <c r="E117" s="4">
        <v>0.1</v>
      </c>
      <c r="F117" s="4">
        <v>0.1</v>
      </c>
    </row>
    <row r="118" spans="1:6" x14ac:dyDescent="0.25">
      <c r="A118" s="11">
        <v>43920</v>
      </c>
      <c r="B118" s="4">
        <v>33.788460000000001</v>
      </c>
      <c r="C118" s="4">
        <f t="shared" si="3"/>
        <v>8.5840974924607169E-2</v>
      </c>
      <c r="D118" s="4">
        <f t="shared" si="4"/>
        <v>8.2354778860082675E-2</v>
      </c>
      <c r="E118" s="4">
        <v>0.30375104105587014</v>
      </c>
      <c r="F118" s="4">
        <v>0.3078160411960208</v>
      </c>
    </row>
    <row r="119" spans="1:6" x14ac:dyDescent="0.25">
      <c r="A119" s="11">
        <v>43921</v>
      </c>
      <c r="B119" s="4">
        <v>33.985591999999997</v>
      </c>
      <c r="C119" s="4">
        <f t="shared" si="3"/>
        <v>5.8342996395809787E-3</v>
      </c>
      <c r="D119" s="4">
        <f t="shared" si="4"/>
        <v>5.8173460231301724E-3</v>
      </c>
      <c r="E119" s="4">
        <v>0.22374436577084394</v>
      </c>
      <c r="F119" s="4">
        <v>0.23127860835906827</v>
      </c>
    </row>
    <row r="120" spans="1:6" x14ac:dyDescent="0.25">
      <c r="A120" s="11">
        <v>43922</v>
      </c>
      <c r="B120" s="4">
        <v>32.280399000000003</v>
      </c>
      <c r="C120" s="4">
        <f t="shared" si="3"/>
        <v>-5.0173997263310711E-2</v>
      </c>
      <c r="D120" s="4">
        <f t="shared" si="4"/>
        <v>-5.1476466176489717E-2</v>
      </c>
      <c r="E120" s="4">
        <v>0.16773606886795228</v>
      </c>
      <c r="F120" s="4">
        <v>0.1739847961594484</v>
      </c>
    </row>
    <row r="121" spans="1:6" x14ac:dyDescent="0.25">
      <c r="A121" s="11">
        <v>43923</v>
      </c>
      <c r="B121" s="4">
        <v>32.743659999999998</v>
      </c>
      <c r="C121" s="4">
        <f t="shared" si="3"/>
        <v>1.4351154705367665E-2</v>
      </c>
      <c r="D121" s="4">
        <f t="shared" si="4"/>
        <v>1.4249151634314993E-2</v>
      </c>
      <c r="E121" s="4">
        <v>0.23226122083663064</v>
      </c>
      <c r="F121" s="4">
        <v>0.23971041397025311</v>
      </c>
    </row>
    <row r="122" spans="1:6" x14ac:dyDescent="0.25">
      <c r="A122" s="11">
        <v>43924</v>
      </c>
      <c r="B122" s="4">
        <v>31.05818</v>
      </c>
      <c r="C122" s="4">
        <f t="shared" si="3"/>
        <v>-5.1475003099836686E-2</v>
      </c>
      <c r="D122" s="4">
        <f t="shared" si="4"/>
        <v>-5.2847135816047337E-2</v>
      </c>
      <c r="E122" s="4">
        <v>0.1664350630314263</v>
      </c>
      <c r="F122" s="4">
        <v>0.17261412651989078</v>
      </c>
    </row>
    <row r="123" spans="1:6" x14ac:dyDescent="0.25">
      <c r="A123" s="11">
        <v>43927</v>
      </c>
      <c r="B123" s="4">
        <v>31.215885</v>
      </c>
      <c r="C123" s="4">
        <f t="shared" si="3"/>
        <v>5.0777283150525883E-3</v>
      </c>
      <c r="D123" s="4">
        <f t="shared" si="4"/>
        <v>5.064880127348589E-3</v>
      </c>
      <c r="E123" s="4">
        <v>0.22298779444631556</v>
      </c>
      <c r="F123" s="4">
        <v>0.2305261424632867</v>
      </c>
    </row>
    <row r="124" spans="1:6" x14ac:dyDescent="0.25">
      <c r="A124" s="11">
        <v>43928</v>
      </c>
      <c r="B124" s="4">
        <v>32.250832000000003</v>
      </c>
      <c r="C124" s="4">
        <f t="shared" si="3"/>
        <v>3.3154498102488605E-2</v>
      </c>
      <c r="D124" s="4">
        <f t="shared" si="4"/>
        <v>3.2616741492851091E-2</v>
      </c>
      <c r="E124" s="4">
        <v>0.25106456423375156</v>
      </c>
      <c r="F124" s="4">
        <v>0.2580780038287892</v>
      </c>
    </row>
    <row r="125" spans="1:6" x14ac:dyDescent="0.25">
      <c r="A125" s="11">
        <v>43929</v>
      </c>
      <c r="B125" s="4">
        <v>32.980217000000003</v>
      </c>
      <c r="C125" s="4">
        <f t="shared" si="3"/>
        <v>2.2616005689403626E-2</v>
      </c>
      <c r="D125" s="4">
        <f t="shared" si="4"/>
        <v>2.236405549648695E-2</v>
      </c>
      <c r="E125" s="4">
        <v>0.24052607182066663</v>
      </c>
      <c r="F125" s="4">
        <v>0.24782531783242506</v>
      </c>
    </row>
    <row r="126" spans="1:6" x14ac:dyDescent="0.25">
      <c r="A126" s="11">
        <v>43934</v>
      </c>
      <c r="B126" s="4">
        <v>31.826996000000001</v>
      </c>
      <c r="C126" s="4">
        <f t="shared" si="3"/>
        <v>-3.4967053127637149E-2</v>
      </c>
      <c r="D126" s="4">
        <f t="shared" si="4"/>
        <v>-3.5593036389324921E-2</v>
      </c>
      <c r="E126" s="4">
        <v>0.18294301300362584</v>
      </c>
      <c r="F126" s="4">
        <v>0.18986822594661318</v>
      </c>
    </row>
    <row r="127" spans="1:6" x14ac:dyDescent="0.25">
      <c r="A127" s="11">
        <v>43935</v>
      </c>
      <c r="B127" s="4">
        <v>33.167496</v>
      </c>
      <c r="C127" s="4">
        <f t="shared" si="3"/>
        <v>4.2118332499868939E-2</v>
      </c>
      <c r="D127" s="4">
        <f t="shared" si="4"/>
        <v>4.1255499743160735E-2</v>
      </c>
      <c r="E127" s="4">
        <v>0.26002839863113192</v>
      </c>
      <c r="F127" s="4">
        <v>0.26671676207909883</v>
      </c>
    </row>
    <row r="128" spans="1:6" x14ac:dyDescent="0.25">
      <c r="A128" s="11">
        <v>43936</v>
      </c>
      <c r="B128" s="4">
        <v>32.043838999999998</v>
      </c>
      <c r="C128" s="4">
        <f t="shared" si="3"/>
        <v>-3.387825840093571E-2</v>
      </c>
      <c r="D128" s="4">
        <f t="shared" si="4"/>
        <v>-3.4465426210224727E-2</v>
      </c>
      <c r="E128" s="4">
        <v>0.18403180773032729</v>
      </c>
      <c r="F128" s="4">
        <v>0.19099583612571339</v>
      </c>
    </row>
    <row r="129" spans="1:6" x14ac:dyDescent="0.25">
      <c r="A129" s="11">
        <v>43937</v>
      </c>
      <c r="B129" s="4">
        <v>31.767855000000001</v>
      </c>
      <c r="C129" s="4">
        <f t="shared" si="3"/>
        <v>-8.6127008689563557E-3</v>
      </c>
      <c r="D129" s="4">
        <f t="shared" si="4"/>
        <v>-8.6500045216598744E-3</v>
      </c>
      <c r="E129" s="4">
        <v>0.20929736526230663</v>
      </c>
      <c r="F129" s="4">
        <v>0.21681125781427824</v>
      </c>
    </row>
    <row r="130" spans="1:6" x14ac:dyDescent="0.25">
      <c r="A130" s="11">
        <v>43938</v>
      </c>
      <c r="B130" s="4">
        <v>32.990074</v>
      </c>
      <c r="C130" s="4">
        <f t="shared" si="3"/>
        <v>3.8473450599670611E-2</v>
      </c>
      <c r="D130" s="4">
        <f t="shared" si="4"/>
        <v>3.775179886488722E-2</v>
      </c>
      <c r="E130" s="4">
        <v>0.25638351673093362</v>
      </c>
      <c r="F130" s="4">
        <v>0.26321306120082533</v>
      </c>
    </row>
    <row r="131" spans="1:6" x14ac:dyDescent="0.25">
      <c r="A131" s="11">
        <v>43941</v>
      </c>
      <c r="B131" s="4">
        <v>31.462299000000002</v>
      </c>
      <c r="C131" s="4">
        <f t="shared" si="3"/>
        <v>-4.6310141650485484E-2</v>
      </c>
      <c r="D131" s="4">
        <f t="shared" si="4"/>
        <v>-4.7416756458724771E-2</v>
      </c>
      <c r="E131" s="4">
        <v>0.17159992448077749</v>
      </c>
      <c r="F131" s="4">
        <v>0.17804450587721332</v>
      </c>
    </row>
    <row r="132" spans="1:6" x14ac:dyDescent="0.25">
      <c r="A132" s="11">
        <v>43942</v>
      </c>
      <c r="B132" s="4">
        <v>31.915704999999999</v>
      </c>
      <c r="C132" s="4">
        <f t="shared" si="3"/>
        <v>1.4411089284988281E-2</v>
      </c>
      <c r="D132" s="4">
        <f t="shared" si="4"/>
        <v>1.4308236507188182E-2</v>
      </c>
      <c r="E132" s="4">
        <v>0.23232115541625126</v>
      </c>
      <c r="F132" s="4">
        <v>0.23976949884312629</v>
      </c>
    </row>
    <row r="133" spans="1:6" x14ac:dyDescent="0.25">
      <c r="A133" s="11">
        <v>43943</v>
      </c>
      <c r="B133" s="4">
        <v>32.280399000000003</v>
      </c>
      <c r="C133" s="4">
        <f t="shared" si="3"/>
        <v>1.142678815962247E-2</v>
      </c>
      <c r="D133" s="4">
        <f t="shared" si="4"/>
        <v>1.1361995529743383E-2</v>
      </c>
      <c r="E133" s="4">
        <v>0.22933685429088546</v>
      </c>
      <c r="F133" s="4">
        <v>0.23682325786568148</v>
      </c>
    </row>
    <row r="134" spans="1:6" x14ac:dyDescent="0.25">
      <c r="A134" s="11">
        <v>43944</v>
      </c>
      <c r="B134" s="4">
        <v>31.452444</v>
      </c>
      <c r="C134" s="4">
        <f t="shared" si="3"/>
        <v>-2.5648846533774344E-2</v>
      </c>
      <c r="D134" s="4">
        <f t="shared" si="4"/>
        <v>-2.5983513141190566E-2</v>
      </c>
      <c r="E134" s="4">
        <v>0.19226121959748865</v>
      </c>
      <c r="F134" s="4">
        <v>0.19947774919474753</v>
      </c>
    </row>
    <row r="135" spans="1:6" x14ac:dyDescent="0.25">
      <c r="A135" s="11">
        <v>43945</v>
      </c>
      <c r="B135" s="4">
        <v>32.162120999999999</v>
      </c>
      <c r="C135" s="4">
        <f t="shared" si="3"/>
        <v>2.2563492999144969E-2</v>
      </c>
      <c r="D135" s="4">
        <f t="shared" si="4"/>
        <v>2.2312702849637277E-2</v>
      </c>
      <c r="E135" s="4">
        <v>0.24047355913040797</v>
      </c>
      <c r="F135" s="4">
        <v>0.24777396518557537</v>
      </c>
    </row>
    <row r="136" spans="1:6" x14ac:dyDescent="0.25">
      <c r="A136" s="11">
        <v>43948</v>
      </c>
      <c r="B136" s="4">
        <v>32.674664</v>
      </c>
      <c r="C136" s="4">
        <f t="shared" ref="C136:C199" si="5">(B136-B135)/B135</f>
        <v>1.5936231320067506E-2</v>
      </c>
      <c r="D136" s="4">
        <f t="shared" ref="D136:D199" si="6">LN(B136/B135)</f>
        <v>1.581058273776725E-2</v>
      </c>
      <c r="E136" s="4">
        <v>0.23384629745133048</v>
      </c>
      <c r="F136" s="4">
        <v>0.24127184507370536</v>
      </c>
    </row>
    <row r="137" spans="1:6" x14ac:dyDescent="0.25">
      <c r="A137" s="11">
        <v>43949</v>
      </c>
      <c r="B137" s="4">
        <v>35.956913</v>
      </c>
      <c r="C137" s="4">
        <f t="shared" si="5"/>
        <v>0.10045241781216174</v>
      </c>
      <c r="D137" s="4">
        <f t="shared" si="6"/>
        <v>9.572138416836784E-2</v>
      </c>
      <c r="E137" s="4">
        <v>0.3183624839434247</v>
      </c>
      <c r="F137" s="4">
        <v>0.32118264650430595</v>
      </c>
    </row>
    <row r="138" spans="1:6" x14ac:dyDescent="0.25">
      <c r="A138" s="11">
        <v>43950</v>
      </c>
      <c r="B138" s="4">
        <v>34.409427999999998</v>
      </c>
      <c r="C138" s="4">
        <f t="shared" si="5"/>
        <v>-4.3037204000243343E-2</v>
      </c>
      <c r="D138" s="4">
        <f t="shared" si="6"/>
        <v>-4.3990763938197425E-2</v>
      </c>
      <c r="E138" s="4">
        <v>0.17487286213101966</v>
      </c>
      <c r="F138" s="4">
        <v>0.18147049839774068</v>
      </c>
    </row>
    <row r="139" spans="1:6" x14ac:dyDescent="0.25">
      <c r="A139" s="11">
        <v>43951</v>
      </c>
      <c r="B139" s="4">
        <v>35.079678000000001</v>
      </c>
      <c r="C139" s="4">
        <f t="shared" si="5"/>
        <v>1.9478673112497045E-2</v>
      </c>
      <c r="D139" s="4">
        <f t="shared" si="6"/>
        <v>1.9291391845933984E-2</v>
      </c>
      <c r="E139" s="4">
        <v>0.23738873924376003</v>
      </c>
      <c r="F139" s="4">
        <v>0.24475265418187209</v>
      </c>
    </row>
    <row r="140" spans="1:6" x14ac:dyDescent="0.25">
      <c r="A140" s="11">
        <v>43955</v>
      </c>
      <c r="B140" s="4">
        <v>35.582363000000001</v>
      </c>
      <c r="C140" s="4">
        <f t="shared" si="5"/>
        <v>1.4329806562078466E-2</v>
      </c>
      <c r="D140" s="4">
        <f t="shared" si="6"/>
        <v>1.4228105305495911E-2</v>
      </c>
      <c r="E140" s="4">
        <v>0.23223987269334145</v>
      </c>
      <c r="F140" s="4">
        <v>0.23968936764143403</v>
      </c>
    </row>
    <row r="141" spans="1:6" x14ac:dyDescent="0.25">
      <c r="A141" s="11">
        <v>43956</v>
      </c>
      <c r="B141" s="4">
        <v>35.168385000000001</v>
      </c>
      <c r="C141" s="4">
        <f t="shared" si="5"/>
        <v>-1.1634359415646459E-2</v>
      </c>
      <c r="D141" s="4">
        <f t="shared" si="6"/>
        <v>-1.1702568134449271E-2</v>
      </c>
      <c r="E141" s="4">
        <v>0.20627570671561651</v>
      </c>
      <c r="F141" s="4">
        <v>0.21375869420148885</v>
      </c>
    </row>
    <row r="142" spans="1:6" x14ac:dyDescent="0.25">
      <c r="A142" s="11">
        <v>43957</v>
      </c>
      <c r="B142" s="4">
        <v>34.448853</v>
      </c>
      <c r="C142" s="4">
        <f t="shared" si="5"/>
        <v>-2.0459625882735331E-2</v>
      </c>
      <c r="D142" s="4">
        <f t="shared" si="6"/>
        <v>-2.0671823338026567E-2</v>
      </c>
      <c r="E142" s="4">
        <v>0.19745044024852765</v>
      </c>
      <c r="F142" s="4">
        <v>0.20478943899791152</v>
      </c>
    </row>
    <row r="143" spans="1:6" x14ac:dyDescent="0.25">
      <c r="A143" s="11">
        <v>43958</v>
      </c>
      <c r="B143" s="4">
        <v>34.369999</v>
      </c>
      <c r="C143" s="4">
        <f t="shared" si="5"/>
        <v>-2.2890167054328268E-3</v>
      </c>
      <c r="D143" s="4">
        <f t="shared" si="6"/>
        <v>-2.2916405088896654E-3</v>
      </c>
      <c r="E143" s="4">
        <v>0.21562104942583016</v>
      </c>
      <c r="F143" s="4">
        <v>0.22316962182704844</v>
      </c>
    </row>
    <row r="144" spans="1:6" x14ac:dyDescent="0.25">
      <c r="A144" s="11">
        <v>43959</v>
      </c>
      <c r="B144" s="4">
        <v>34.5</v>
      </c>
      <c r="C144" s="4">
        <f t="shared" si="5"/>
        <v>3.7823975496769735E-3</v>
      </c>
      <c r="D144" s="4">
        <f t="shared" si="6"/>
        <v>3.7752622707130272E-3</v>
      </c>
      <c r="E144" s="4">
        <v>0.22169246368093998</v>
      </c>
      <c r="F144" s="4">
        <v>0.22923652460665114</v>
      </c>
    </row>
    <row r="145" spans="1:6" x14ac:dyDescent="0.25">
      <c r="A145" s="11">
        <v>43962</v>
      </c>
      <c r="B145" s="4">
        <v>36.330002</v>
      </c>
      <c r="C145" s="4">
        <f t="shared" si="5"/>
        <v>5.304353623188407E-2</v>
      </c>
      <c r="D145" s="4">
        <f t="shared" si="6"/>
        <v>5.1684577246716996E-2</v>
      </c>
      <c r="E145" s="4">
        <v>0.27095360236314703</v>
      </c>
      <c r="F145" s="4">
        <v>0.2771458395826551</v>
      </c>
    </row>
    <row r="146" spans="1:6" x14ac:dyDescent="0.25">
      <c r="A146" s="11">
        <v>43963</v>
      </c>
      <c r="B146" s="4">
        <v>37.110000999999997</v>
      </c>
      <c r="C146" s="4">
        <f t="shared" si="5"/>
        <v>2.1469830912753503E-2</v>
      </c>
      <c r="D146" s="4">
        <f t="shared" si="6"/>
        <v>2.1242600735389132E-2</v>
      </c>
      <c r="E146" s="4">
        <v>0.23937989704401649</v>
      </c>
      <c r="F146" s="4">
        <v>0.24670386307132725</v>
      </c>
    </row>
    <row r="147" spans="1:6" x14ac:dyDescent="0.25">
      <c r="A147" s="11">
        <v>43964</v>
      </c>
      <c r="B147" s="4">
        <v>36.610000999999997</v>
      </c>
      <c r="C147" s="4">
        <f t="shared" si="5"/>
        <v>-1.3473456926072302E-2</v>
      </c>
      <c r="D147" s="4">
        <f t="shared" si="6"/>
        <v>-1.3565047572334668E-2</v>
      </c>
      <c r="E147" s="4">
        <v>0.20443660920519069</v>
      </c>
      <c r="F147" s="4">
        <v>0.21189621476360343</v>
      </c>
    </row>
    <row r="148" spans="1:6" x14ac:dyDescent="0.25">
      <c r="A148" s="11">
        <v>43965</v>
      </c>
      <c r="B148" s="4">
        <v>35.669998</v>
      </c>
      <c r="C148" s="4">
        <f t="shared" si="5"/>
        <v>-2.5676126039985557E-2</v>
      </c>
      <c r="D148" s="4">
        <f t="shared" si="6"/>
        <v>-2.6011511145813328E-2</v>
      </c>
      <c r="E148" s="4">
        <v>0.19223394009127742</v>
      </c>
      <c r="F148" s="4">
        <v>0.19944975119012479</v>
      </c>
    </row>
    <row r="149" spans="1:6" x14ac:dyDescent="0.25">
      <c r="A149" s="11">
        <v>43966</v>
      </c>
      <c r="B149" s="4">
        <v>35.599997999999999</v>
      </c>
      <c r="C149" s="4">
        <f t="shared" si="5"/>
        <v>-1.9624335274703486E-3</v>
      </c>
      <c r="D149" s="4">
        <f t="shared" si="6"/>
        <v>-1.9643616230645014E-3</v>
      </c>
      <c r="E149" s="4">
        <v>0.21594763260379263</v>
      </c>
      <c r="F149" s="4">
        <v>0.22349690071287359</v>
      </c>
    </row>
    <row r="150" spans="1:6" x14ac:dyDescent="0.25">
      <c r="A150" s="11">
        <v>43969</v>
      </c>
      <c r="B150" s="4">
        <v>37</v>
      </c>
      <c r="C150" s="4">
        <f t="shared" si="5"/>
        <v>3.9325901085724799E-2</v>
      </c>
      <c r="D150" s="4">
        <f t="shared" si="6"/>
        <v>3.8572330966016505E-2</v>
      </c>
      <c r="E150" s="4">
        <v>0.25723596721698783</v>
      </c>
      <c r="F150" s="4">
        <v>0.26403359330195464</v>
      </c>
    </row>
    <row r="151" spans="1:6" x14ac:dyDescent="0.25">
      <c r="A151" s="11">
        <v>43970</v>
      </c>
      <c r="B151" s="4">
        <v>35.990001999999997</v>
      </c>
      <c r="C151" s="4">
        <f t="shared" si="5"/>
        <v>-2.7297243243243327E-2</v>
      </c>
      <c r="D151" s="4">
        <f t="shared" si="6"/>
        <v>-2.7676734982294816E-2</v>
      </c>
      <c r="E151" s="4">
        <v>0.19061282288801967</v>
      </c>
      <c r="F151" s="4">
        <v>0.1977845273536433</v>
      </c>
    </row>
    <row r="152" spans="1:6" x14ac:dyDescent="0.25">
      <c r="A152" s="11">
        <v>43971</v>
      </c>
      <c r="B152" s="4">
        <v>35.880001</v>
      </c>
      <c r="C152" s="4">
        <f t="shared" si="5"/>
        <v>-3.0564321724682571E-3</v>
      </c>
      <c r="D152" s="4">
        <f t="shared" si="6"/>
        <v>-3.0611126006545651E-3</v>
      </c>
      <c r="E152" s="4">
        <v>0.21485363395879473</v>
      </c>
      <c r="F152" s="4">
        <v>0.22240014973528355</v>
      </c>
    </row>
    <row r="153" spans="1:6" x14ac:dyDescent="0.25">
      <c r="A153" s="11">
        <v>43972</v>
      </c>
      <c r="B153" s="4">
        <v>35.689999</v>
      </c>
      <c r="C153" s="4">
        <f t="shared" si="5"/>
        <v>-5.2954848022440069E-3</v>
      </c>
      <c r="D153" s="4">
        <f t="shared" si="6"/>
        <v>-5.3095555782593359E-3</v>
      </c>
      <c r="E153" s="4">
        <v>0.21261458132901898</v>
      </c>
      <c r="F153" s="4">
        <v>0.22015170675767876</v>
      </c>
    </row>
    <row r="154" spans="1:6" x14ac:dyDescent="0.25">
      <c r="A154" s="11">
        <v>43973</v>
      </c>
      <c r="B154" s="4">
        <v>35.540000999999997</v>
      </c>
      <c r="C154" s="4">
        <f t="shared" si="5"/>
        <v>-4.202802023054235E-3</v>
      </c>
      <c r="D154" s="4">
        <f t="shared" si="6"/>
        <v>-4.2116586192007758E-3</v>
      </c>
      <c r="E154" s="4">
        <v>0.21370726410820876</v>
      </c>
      <c r="F154" s="4">
        <v>0.22124960371673733</v>
      </c>
    </row>
    <row r="155" spans="1:6" x14ac:dyDescent="0.25">
      <c r="A155" s="11">
        <v>43976</v>
      </c>
      <c r="B155" s="4">
        <v>35.259998000000003</v>
      </c>
      <c r="C155" s="4">
        <f t="shared" si="5"/>
        <v>-7.8785310107333303E-3</v>
      </c>
      <c r="D155" s="4">
        <f t="shared" si="6"/>
        <v>-7.9097306155896524E-3</v>
      </c>
      <c r="E155" s="4">
        <v>0.21003153512052966</v>
      </c>
      <c r="F155" s="4">
        <v>0.21755153172034847</v>
      </c>
    </row>
    <row r="156" spans="1:6" x14ac:dyDescent="0.25">
      <c r="A156" s="11">
        <v>43977</v>
      </c>
      <c r="B156" s="4">
        <v>35.830002</v>
      </c>
      <c r="C156" s="4">
        <f t="shared" si="5"/>
        <v>1.6165741132486658E-2</v>
      </c>
      <c r="D156" s="4">
        <f t="shared" si="6"/>
        <v>1.6036466887781705E-2</v>
      </c>
      <c r="E156" s="4">
        <v>0.23407580726374963</v>
      </c>
      <c r="F156" s="4">
        <v>0.24149772922371981</v>
      </c>
    </row>
    <row r="157" spans="1:6" x14ac:dyDescent="0.25">
      <c r="A157" s="11">
        <v>43978</v>
      </c>
      <c r="B157" s="4">
        <v>36.029998999999997</v>
      </c>
      <c r="C157" s="4">
        <f t="shared" si="5"/>
        <v>5.5818305564145996E-3</v>
      </c>
      <c r="D157" s="4">
        <f t="shared" si="6"/>
        <v>5.5663098693456087E-3</v>
      </c>
      <c r="E157" s="4">
        <v>0.2234918966876776</v>
      </c>
      <c r="F157" s="4">
        <v>0.23102757220528372</v>
      </c>
    </row>
    <row r="158" spans="1:6" x14ac:dyDescent="0.25">
      <c r="A158" s="11">
        <v>43979</v>
      </c>
      <c r="B158" s="4">
        <v>35.130001</v>
      </c>
      <c r="C158" s="4">
        <f t="shared" si="5"/>
        <v>-2.4979129197311292E-2</v>
      </c>
      <c r="D158" s="4">
        <f t="shared" si="6"/>
        <v>-2.5296402261918361E-2</v>
      </c>
      <c r="E158" s="4">
        <v>0.19293093693395169</v>
      </c>
      <c r="F158" s="4">
        <v>0.20016486007401973</v>
      </c>
    </row>
    <row r="159" spans="1:6" x14ac:dyDescent="0.25">
      <c r="A159" s="11">
        <v>43980</v>
      </c>
      <c r="B159" s="4">
        <v>34.669998</v>
      </c>
      <c r="C159" s="4">
        <f t="shared" si="5"/>
        <v>-1.3094306487494845E-2</v>
      </c>
      <c r="D159" s="4">
        <f t="shared" si="6"/>
        <v>-1.3180792733264625E-2</v>
      </c>
      <c r="E159" s="4">
        <v>0.20481575964376814</v>
      </c>
      <c r="F159" s="4">
        <v>0.21228046960267349</v>
      </c>
    </row>
    <row r="160" spans="1:6" x14ac:dyDescent="0.25">
      <c r="A160" s="11">
        <v>43983</v>
      </c>
      <c r="B160" s="4">
        <v>36.389999000000003</v>
      </c>
      <c r="C160" s="4">
        <f t="shared" si="5"/>
        <v>4.961064606926148E-2</v>
      </c>
      <c r="D160" s="4">
        <f t="shared" si="6"/>
        <v>4.8419282133821802E-2</v>
      </c>
      <c r="E160" s="4">
        <v>0.26752071220052442</v>
      </c>
      <c r="F160" s="4">
        <v>0.2738805444697599</v>
      </c>
    </row>
    <row r="161" spans="1:6" x14ac:dyDescent="0.25">
      <c r="A161" s="11">
        <v>43984</v>
      </c>
      <c r="B161" s="4">
        <v>37.040000999999997</v>
      </c>
      <c r="C161" s="4">
        <f t="shared" si="5"/>
        <v>1.786210546474578E-2</v>
      </c>
      <c r="D161" s="4">
        <f t="shared" si="6"/>
        <v>1.7704452631827221E-2</v>
      </c>
      <c r="E161" s="4">
        <v>0.23577217159600877</v>
      </c>
      <c r="F161" s="4">
        <v>0.24316571496776532</v>
      </c>
    </row>
    <row r="162" spans="1:6" x14ac:dyDescent="0.25">
      <c r="A162" s="11">
        <v>43985</v>
      </c>
      <c r="B162" s="4">
        <v>36.560001</v>
      </c>
      <c r="C162" s="4">
        <f t="shared" si="5"/>
        <v>-1.2958962933073272E-2</v>
      </c>
      <c r="D162" s="4">
        <f t="shared" si="6"/>
        <v>-1.3043662837571912E-2</v>
      </c>
      <c r="E162" s="4">
        <v>0.20495110319818971</v>
      </c>
      <c r="F162" s="4">
        <v>0.21241759949836619</v>
      </c>
    </row>
    <row r="163" spans="1:6" x14ac:dyDescent="0.25">
      <c r="A163" s="11">
        <v>43986</v>
      </c>
      <c r="B163" s="4">
        <v>35.860000999999997</v>
      </c>
      <c r="C163" s="4">
        <f t="shared" si="5"/>
        <v>-1.9146607791394831E-2</v>
      </c>
      <c r="D163" s="4">
        <f t="shared" si="6"/>
        <v>-1.9332277875035966E-2</v>
      </c>
      <c r="E163" s="4">
        <v>0.19876345833986814</v>
      </c>
      <c r="F163" s="4">
        <v>0.20612898446090214</v>
      </c>
    </row>
    <row r="164" spans="1:6" x14ac:dyDescent="0.25">
      <c r="A164" s="11">
        <v>43987</v>
      </c>
      <c r="B164" s="4">
        <v>35.270000000000003</v>
      </c>
      <c r="C164" s="4">
        <f t="shared" si="5"/>
        <v>-1.6452899708507922E-2</v>
      </c>
      <c r="D164" s="4">
        <f t="shared" si="6"/>
        <v>-1.6589751815249854E-2</v>
      </c>
      <c r="E164" s="4">
        <v>0.20145716642275507</v>
      </c>
      <c r="F164" s="4">
        <v>0.20887151052068825</v>
      </c>
    </row>
    <row r="165" spans="1:6" x14ac:dyDescent="0.25">
      <c r="A165" s="11">
        <v>43990</v>
      </c>
      <c r="B165" s="4">
        <v>36.259998000000003</v>
      </c>
      <c r="C165" s="4">
        <f t="shared" si="5"/>
        <v>2.8069123901332572E-2</v>
      </c>
      <c r="D165" s="4">
        <f t="shared" si="6"/>
        <v>2.7682405921544903E-2</v>
      </c>
      <c r="E165" s="4">
        <v>0.24597919003259555</v>
      </c>
      <c r="F165" s="4">
        <v>0.25314366825748302</v>
      </c>
    </row>
    <row r="166" spans="1:6" x14ac:dyDescent="0.25">
      <c r="A166" s="11">
        <v>43991</v>
      </c>
      <c r="B166" s="4">
        <v>35.560001</v>
      </c>
      <c r="C166" s="4">
        <f t="shared" si="5"/>
        <v>-1.930493763402864E-2</v>
      </c>
      <c r="D166" s="4">
        <f t="shared" si="6"/>
        <v>-1.9493711402317291E-2</v>
      </c>
      <c r="E166" s="4">
        <v>0.19860512849723433</v>
      </c>
      <c r="F166" s="4">
        <v>0.20596755093362082</v>
      </c>
    </row>
    <row r="167" spans="1:6" x14ac:dyDescent="0.25">
      <c r="A167" s="11">
        <v>43992</v>
      </c>
      <c r="B167" s="4">
        <v>35.330002</v>
      </c>
      <c r="C167" s="4">
        <f t="shared" si="5"/>
        <v>-6.4679132039394318E-3</v>
      </c>
      <c r="D167" s="4">
        <f t="shared" si="6"/>
        <v>-6.4889207870219524E-3</v>
      </c>
      <c r="E167" s="4">
        <v>0.21144215292732355</v>
      </c>
      <c r="F167" s="4">
        <v>0.21897234154891615</v>
      </c>
    </row>
    <row r="168" spans="1:6" x14ac:dyDescent="0.25">
      <c r="A168" s="11">
        <v>43993</v>
      </c>
      <c r="B168" s="4">
        <v>34.509998000000003</v>
      </c>
      <c r="C168" s="4">
        <f t="shared" si="5"/>
        <v>-2.3209848671958674E-2</v>
      </c>
      <c r="D168" s="4">
        <f t="shared" si="6"/>
        <v>-2.3483438824472E-2</v>
      </c>
      <c r="E168" s="4">
        <v>0.19470021745930433</v>
      </c>
      <c r="F168" s="4">
        <v>0.20197782351146609</v>
      </c>
    </row>
    <row r="169" spans="1:6" x14ac:dyDescent="0.25">
      <c r="A169" s="11">
        <v>43994</v>
      </c>
      <c r="B169" s="4">
        <v>35.090000000000003</v>
      </c>
      <c r="C169" s="4">
        <f t="shared" si="5"/>
        <v>1.6806781617315664E-2</v>
      </c>
      <c r="D169" s="4">
        <f t="shared" si="6"/>
        <v>1.6667110439429533E-2</v>
      </c>
      <c r="E169" s="4">
        <v>0.23471684774857865</v>
      </c>
      <c r="F169" s="4">
        <v>0.24212837277536764</v>
      </c>
    </row>
    <row r="170" spans="1:6" x14ac:dyDescent="0.25">
      <c r="A170" s="11">
        <v>43997</v>
      </c>
      <c r="B170" s="4">
        <v>35.159999999999997</v>
      </c>
      <c r="C170" s="4">
        <f t="shared" si="5"/>
        <v>1.9948703334281325E-3</v>
      </c>
      <c r="D170" s="4">
        <f t="shared" si="6"/>
        <v>1.9928832218522193E-3</v>
      </c>
      <c r="E170" s="4">
        <v>0.21990493646469111</v>
      </c>
      <c r="F170" s="4">
        <v>0.22745414555779034</v>
      </c>
    </row>
    <row r="171" spans="1:6" x14ac:dyDescent="0.25">
      <c r="A171" s="11">
        <v>43998</v>
      </c>
      <c r="B171" s="4">
        <v>35.650002000000001</v>
      </c>
      <c r="C171" s="4">
        <f t="shared" si="5"/>
        <v>1.3936348122867011E-2</v>
      </c>
      <c r="D171" s="4">
        <f t="shared" si="6"/>
        <v>1.384013014430892E-2</v>
      </c>
      <c r="E171" s="4">
        <v>0.23184641425413</v>
      </c>
      <c r="F171" s="4">
        <v>0.23930139248024704</v>
      </c>
    </row>
    <row r="172" spans="1:6" x14ac:dyDescent="0.25">
      <c r="A172" s="11">
        <v>43999</v>
      </c>
      <c r="B172" s="4">
        <v>37.540000999999997</v>
      </c>
      <c r="C172" s="4">
        <f t="shared" si="5"/>
        <v>5.3015396745279171E-2</v>
      </c>
      <c r="D172" s="4">
        <f t="shared" si="6"/>
        <v>5.1657854835329635E-2</v>
      </c>
      <c r="E172" s="4">
        <v>0.27092546287654218</v>
      </c>
      <c r="F172" s="4">
        <v>0.27711911717126775</v>
      </c>
    </row>
    <row r="173" spans="1:6" x14ac:dyDescent="0.25">
      <c r="A173" s="11">
        <v>44000</v>
      </c>
      <c r="B173" s="4">
        <v>37.020000000000003</v>
      </c>
      <c r="C173" s="4">
        <f t="shared" si="5"/>
        <v>-1.3851917585191154E-2</v>
      </c>
      <c r="D173" s="4">
        <f t="shared" si="6"/>
        <v>-1.3948750651263268E-2</v>
      </c>
      <c r="E173" s="4">
        <v>0.20405814854607185</v>
      </c>
      <c r="F173" s="4">
        <v>0.21151251168467483</v>
      </c>
    </row>
    <row r="174" spans="1:6" x14ac:dyDescent="0.25">
      <c r="A174" s="11">
        <v>44001</v>
      </c>
      <c r="B174" s="4">
        <v>37.830002</v>
      </c>
      <c r="C174" s="4">
        <f t="shared" si="5"/>
        <v>2.1880118854673072E-2</v>
      </c>
      <c r="D174" s="4">
        <f t="shared" si="6"/>
        <v>2.1644184367679106E-2</v>
      </c>
      <c r="E174" s="4">
        <v>0.23979018498593604</v>
      </c>
      <c r="F174" s="4">
        <v>0.2471054467036172</v>
      </c>
    </row>
    <row r="175" spans="1:6" x14ac:dyDescent="0.25">
      <c r="A175" s="11">
        <v>44004</v>
      </c>
      <c r="B175" s="4">
        <v>38.520000000000003</v>
      </c>
      <c r="C175" s="4">
        <f t="shared" si="5"/>
        <v>1.8239438633918199E-2</v>
      </c>
      <c r="D175" s="4">
        <f t="shared" si="6"/>
        <v>1.8075095416894282E-2</v>
      </c>
      <c r="E175" s="4">
        <v>0.23614950476518118</v>
      </c>
      <c r="F175" s="4">
        <v>0.24353635775283239</v>
      </c>
    </row>
    <row r="176" spans="1:6" x14ac:dyDescent="0.25">
      <c r="A176" s="11">
        <v>44005</v>
      </c>
      <c r="B176" s="4">
        <v>39.479999999999997</v>
      </c>
      <c r="C176" s="4">
        <f t="shared" si="5"/>
        <v>2.4922118380062142E-2</v>
      </c>
      <c r="D176" s="4">
        <f t="shared" si="6"/>
        <v>2.4616627635355812E-2</v>
      </c>
      <c r="E176" s="4">
        <v>0.24283218451132513</v>
      </c>
      <c r="F176" s="4">
        <v>0.25007788997129388</v>
      </c>
    </row>
    <row r="177" spans="1:6" x14ac:dyDescent="0.25">
      <c r="A177" s="11">
        <v>44006</v>
      </c>
      <c r="B177" s="4">
        <v>38.990001999999997</v>
      </c>
      <c r="C177" s="4">
        <f t="shared" si="5"/>
        <v>-1.2411296859169198E-2</v>
      </c>
      <c r="D177" s="4">
        <f t="shared" si="6"/>
        <v>-1.2488960275572289E-2</v>
      </c>
      <c r="E177" s="4">
        <v>0.20549876927209379</v>
      </c>
      <c r="F177" s="4">
        <v>0.21297230206036583</v>
      </c>
    </row>
    <row r="178" spans="1:6" x14ac:dyDescent="0.25">
      <c r="A178" s="11">
        <v>44007</v>
      </c>
      <c r="B178" s="4">
        <v>39.240001999999997</v>
      </c>
      <c r="C178" s="4">
        <f t="shared" si="5"/>
        <v>6.4119001584047111E-3</v>
      </c>
      <c r="D178" s="4">
        <f t="shared" si="6"/>
        <v>6.3914313758520235E-3</v>
      </c>
      <c r="E178" s="4">
        <v>0.22432196628966769</v>
      </c>
      <c r="F178" s="4">
        <v>0.23185269371179013</v>
      </c>
    </row>
    <row r="179" spans="1:6" x14ac:dyDescent="0.25">
      <c r="A179" s="11">
        <v>44008</v>
      </c>
      <c r="B179" s="4">
        <v>39.470001000000003</v>
      </c>
      <c r="C179" s="4">
        <f t="shared" si="5"/>
        <v>5.8613401701663147E-3</v>
      </c>
      <c r="D179" s="4">
        <f t="shared" si="6"/>
        <v>5.8442293448930189E-3</v>
      </c>
      <c r="E179" s="4">
        <v>0.2237714063014293</v>
      </c>
      <c r="F179" s="4">
        <v>0.23130549168083112</v>
      </c>
    </row>
    <row r="180" spans="1:6" x14ac:dyDescent="0.25">
      <c r="A180" s="11">
        <v>44011</v>
      </c>
      <c r="B180" s="4">
        <v>38.970001000000003</v>
      </c>
      <c r="C180" s="4">
        <f t="shared" si="5"/>
        <v>-1.2667848678291139E-2</v>
      </c>
      <c r="D180" s="4">
        <f t="shared" si="6"/>
        <v>-1.2748769999071241E-2</v>
      </c>
      <c r="E180" s="4">
        <v>0.20524221745297183</v>
      </c>
      <c r="F180" s="4">
        <v>0.21271249233686687</v>
      </c>
    </row>
    <row r="181" spans="1:6" x14ac:dyDescent="0.25">
      <c r="A181" s="11">
        <v>44012</v>
      </c>
      <c r="B181" s="4">
        <v>38.470001000000003</v>
      </c>
      <c r="C181" s="4">
        <f t="shared" si="5"/>
        <v>-1.2830382016156478E-2</v>
      </c>
      <c r="D181" s="4">
        <f t="shared" si="6"/>
        <v>-1.2913402252897563E-2</v>
      </c>
      <c r="E181" s="4">
        <v>0.20507968411510652</v>
      </c>
      <c r="F181" s="4">
        <v>0.21254786008304055</v>
      </c>
    </row>
    <row r="182" spans="1:6" x14ac:dyDescent="0.25">
      <c r="A182" s="11">
        <v>44013</v>
      </c>
      <c r="B182" s="4">
        <v>38.990001999999997</v>
      </c>
      <c r="C182" s="4">
        <f t="shared" si="5"/>
        <v>1.351705189713911E-2</v>
      </c>
      <c r="D182" s="4">
        <f t="shared" si="6"/>
        <v>1.3426511531223623E-2</v>
      </c>
      <c r="E182" s="4">
        <v>0.2314271180284021</v>
      </c>
      <c r="F182" s="4">
        <v>0.23888777386716173</v>
      </c>
    </row>
    <row r="183" spans="1:6" x14ac:dyDescent="0.25">
      <c r="A183" s="11">
        <v>44014</v>
      </c>
      <c r="B183" s="4">
        <v>39</v>
      </c>
      <c r="C183" s="4">
        <f t="shared" si="5"/>
        <v>2.5642471113499968E-4</v>
      </c>
      <c r="D183" s="4">
        <f t="shared" si="6"/>
        <v>2.5639183993792598E-4</v>
      </c>
      <c r="E183" s="4">
        <v>0.21816649084239798</v>
      </c>
      <c r="F183" s="4">
        <v>0.22571765417587603</v>
      </c>
    </row>
    <row r="184" spans="1:6" x14ac:dyDescent="0.25">
      <c r="A184" s="11">
        <v>44015</v>
      </c>
      <c r="B184" s="4">
        <v>38.840000000000003</v>
      </c>
      <c r="C184" s="4">
        <f t="shared" si="5"/>
        <v>-4.102564102564015E-3</v>
      </c>
      <c r="D184" s="4">
        <f t="shared" si="6"/>
        <v>-4.1110027065222061E-3</v>
      </c>
      <c r="E184" s="4">
        <v>0.21380750202869897</v>
      </c>
      <c r="F184" s="4">
        <v>0.2213502596294159</v>
      </c>
    </row>
    <row r="185" spans="1:6" x14ac:dyDescent="0.25">
      <c r="A185" s="11">
        <v>44018</v>
      </c>
      <c r="B185" s="4">
        <v>39.119999</v>
      </c>
      <c r="C185" s="4">
        <f t="shared" si="5"/>
        <v>7.209037075180137E-3</v>
      </c>
      <c r="D185" s="4">
        <f t="shared" si="6"/>
        <v>7.1831761811197419E-3</v>
      </c>
      <c r="E185" s="4">
        <v>0.22511910320644313</v>
      </c>
      <c r="F185" s="4">
        <v>0.23264443851705785</v>
      </c>
    </row>
    <row r="186" spans="1:6" x14ac:dyDescent="0.25">
      <c r="A186" s="11">
        <v>44019</v>
      </c>
      <c r="B186" s="4">
        <v>39.520000000000003</v>
      </c>
      <c r="C186" s="4">
        <f t="shared" si="5"/>
        <v>1.0224974699002501E-2</v>
      </c>
      <c r="D186" s="4">
        <f t="shared" si="6"/>
        <v>1.0173053275422984E-2</v>
      </c>
      <c r="E186" s="4">
        <v>0.22813504083026548</v>
      </c>
      <c r="F186" s="4">
        <v>0.23563431561136108</v>
      </c>
    </row>
    <row r="187" spans="1:6" x14ac:dyDescent="0.25">
      <c r="A187" s="11">
        <v>44020</v>
      </c>
      <c r="B187" s="4">
        <v>38.439999</v>
      </c>
      <c r="C187" s="4">
        <f t="shared" si="5"/>
        <v>-2.7327960526315861E-2</v>
      </c>
      <c r="D187" s="4">
        <f t="shared" si="6"/>
        <v>-2.7708314792143838E-2</v>
      </c>
      <c r="E187" s="4">
        <v>0.19058210560494712</v>
      </c>
      <c r="F187" s="4">
        <v>0.19775294754379427</v>
      </c>
    </row>
    <row r="188" spans="1:6" x14ac:dyDescent="0.25">
      <c r="A188" s="11">
        <v>44021</v>
      </c>
      <c r="B188" s="4">
        <v>37.369999</v>
      </c>
      <c r="C188" s="4">
        <f t="shared" si="5"/>
        <v>-2.7835588653371199E-2</v>
      </c>
      <c r="D188" s="4">
        <f t="shared" si="6"/>
        <v>-2.8230341349563797E-2</v>
      </c>
      <c r="E188" s="4">
        <v>0.1900744774778918</v>
      </c>
      <c r="F188" s="4">
        <v>0.19723092098637429</v>
      </c>
    </row>
    <row r="189" spans="1:6" x14ac:dyDescent="0.25">
      <c r="A189" s="11">
        <v>44022</v>
      </c>
      <c r="B189" s="4">
        <v>37.509998000000003</v>
      </c>
      <c r="C189" s="4">
        <f t="shared" si="5"/>
        <v>3.7462939188198292E-3</v>
      </c>
      <c r="D189" s="4">
        <f t="shared" si="6"/>
        <v>3.7392940367201805E-3</v>
      </c>
      <c r="E189" s="4">
        <v>0.22165636005008282</v>
      </c>
      <c r="F189" s="4">
        <v>0.22920055637265829</v>
      </c>
    </row>
    <row r="190" spans="1:6" x14ac:dyDescent="0.25">
      <c r="A190" s="11">
        <v>44025</v>
      </c>
      <c r="B190" s="4">
        <v>37</v>
      </c>
      <c r="C190" s="4">
        <f t="shared" si="5"/>
        <v>-1.3596321706015635E-2</v>
      </c>
      <c r="D190" s="4">
        <f t="shared" si="6"/>
        <v>-1.3689598130455302E-2</v>
      </c>
      <c r="E190" s="4">
        <v>0.20431374442524736</v>
      </c>
      <c r="F190" s="4">
        <v>0.21177166420548282</v>
      </c>
    </row>
    <row r="191" spans="1:6" x14ac:dyDescent="0.25">
      <c r="A191" s="11">
        <v>44026</v>
      </c>
      <c r="B191" s="4">
        <v>36.189999</v>
      </c>
      <c r="C191" s="4">
        <f t="shared" si="5"/>
        <v>-2.1891918918918913E-2</v>
      </c>
      <c r="D191" s="4">
        <f t="shared" si="6"/>
        <v>-2.2135102700516315E-2</v>
      </c>
      <c r="E191" s="4">
        <v>0.19601814721234406</v>
      </c>
      <c r="F191" s="4">
        <v>0.20332615963542178</v>
      </c>
    </row>
    <row r="192" spans="1:6" x14ac:dyDescent="0.25">
      <c r="A192" s="11">
        <v>44027</v>
      </c>
      <c r="B192" s="4">
        <v>35.799999</v>
      </c>
      <c r="C192" s="4">
        <f t="shared" si="5"/>
        <v>-1.0776457882742703E-2</v>
      </c>
      <c r="D192" s="4">
        <f t="shared" si="6"/>
        <v>-1.0834944470014865E-2</v>
      </c>
      <c r="E192" s="4">
        <v>0.20713360824852028</v>
      </c>
      <c r="F192" s="4">
        <v>0.21462631786592323</v>
      </c>
    </row>
    <row r="193" spans="1:6" x14ac:dyDescent="0.25">
      <c r="A193" s="11">
        <v>44028</v>
      </c>
      <c r="B193" s="4">
        <v>35.82</v>
      </c>
      <c r="C193" s="4">
        <f t="shared" si="5"/>
        <v>5.5868716644379244E-4</v>
      </c>
      <c r="D193" s="4">
        <f t="shared" si="6"/>
        <v>5.5853115887241167E-4</v>
      </c>
      <c r="E193" s="4">
        <v>0.21846875329770676</v>
      </c>
      <c r="F193" s="4">
        <v>0.22601979349481052</v>
      </c>
    </row>
    <row r="194" spans="1:6" x14ac:dyDescent="0.25">
      <c r="A194" s="11">
        <v>44029</v>
      </c>
      <c r="B194" s="4">
        <v>36.360000999999997</v>
      </c>
      <c r="C194" s="4">
        <f t="shared" si="5"/>
        <v>1.5075404801786617E-2</v>
      </c>
      <c r="D194" s="4">
        <f t="shared" si="6"/>
        <v>1.4962900179462257E-2</v>
      </c>
      <c r="E194" s="4">
        <v>0.23298547093304961</v>
      </c>
      <c r="F194" s="4">
        <v>0.24042416251540036</v>
      </c>
    </row>
    <row r="195" spans="1:6" x14ac:dyDescent="0.25">
      <c r="A195" s="11">
        <v>44032</v>
      </c>
      <c r="B195" s="4">
        <v>36.220001000000003</v>
      </c>
      <c r="C195" s="4">
        <f t="shared" si="5"/>
        <v>-3.8503849326074957E-3</v>
      </c>
      <c r="D195" s="4">
        <f t="shared" si="6"/>
        <v>-3.8578167477050685E-3</v>
      </c>
      <c r="E195" s="4">
        <v>0.21405968119865548</v>
      </c>
      <c r="F195" s="4">
        <v>0.22160344558823303</v>
      </c>
    </row>
    <row r="196" spans="1:6" x14ac:dyDescent="0.25">
      <c r="A196" s="11">
        <v>44033</v>
      </c>
      <c r="B196" s="4">
        <v>36.770000000000003</v>
      </c>
      <c r="C196" s="4">
        <f t="shared" si="5"/>
        <v>1.5184952645362976E-2</v>
      </c>
      <c r="D196" s="4">
        <f t="shared" si="6"/>
        <v>1.5070815248857845E-2</v>
      </c>
      <c r="E196" s="4">
        <v>0.23309501877662597</v>
      </c>
      <c r="F196" s="4">
        <v>0.24053207758479594</v>
      </c>
    </row>
    <row r="197" spans="1:6" x14ac:dyDescent="0.25">
      <c r="A197" s="11">
        <v>44034</v>
      </c>
      <c r="B197" s="4">
        <v>37.369999</v>
      </c>
      <c r="C197" s="4">
        <f t="shared" si="5"/>
        <v>1.6317623062278946E-2</v>
      </c>
      <c r="D197" s="4">
        <f t="shared" si="6"/>
        <v>1.6185921424778819E-2</v>
      </c>
      <c r="E197" s="4">
        <v>0.23422768919354192</v>
      </c>
      <c r="F197" s="4">
        <v>0.24164718376071692</v>
      </c>
    </row>
    <row r="198" spans="1:6" x14ac:dyDescent="0.25">
      <c r="A198" s="11">
        <v>44035</v>
      </c>
      <c r="B198" s="4">
        <v>37.779998999999997</v>
      </c>
      <c r="C198" s="4">
        <f t="shared" si="5"/>
        <v>1.0971367700598455E-2</v>
      </c>
      <c r="D198" s="4">
        <f t="shared" si="6"/>
        <v>1.0911618866372373E-2</v>
      </c>
      <c r="E198" s="4">
        <v>0.22888143383186144</v>
      </c>
      <c r="F198" s="4">
        <v>0.23637288120231048</v>
      </c>
    </row>
    <row r="199" spans="1:6" x14ac:dyDescent="0.25">
      <c r="A199" s="11">
        <v>44036</v>
      </c>
      <c r="B199" s="4">
        <v>38.939999</v>
      </c>
      <c r="C199" s="4">
        <f t="shared" si="5"/>
        <v>3.0704077043517228E-2</v>
      </c>
      <c r="D199" s="4">
        <f t="shared" si="6"/>
        <v>3.024213865918729E-2</v>
      </c>
      <c r="E199" s="4">
        <v>0.24861414317478023</v>
      </c>
      <c r="F199" s="4">
        <v>0.2557034009951254</v>
      </c>
    </row>
    <row r="200" spans="1:6" x14ac:dyDescent="0.25">
      <c r="A200" s="11">
        <v>44039</v>
      </c>
      <c r="B200" s="4">
        <v>39.209999000000003</v>
      </c>
      <c r="C200" s="4">
        <f t="shared" ref="C200:C257" si="7">(B200-B199)/B199</f>
        <v>6.9337443999421553E-3</v>
      </c>
      <c r="D200" s="4">
        <f t="shared" ref="D200:D257" si="8">LN(B200/B199)</f>
        <v>6.909816537022901E-3</v>
      </c>
      <c r="E200" s="4">
        <v>0.22484381053120514</v>
      </c>
      <c r="F200" s="4">
        <v>0.23237107887296102</v>
      </c>
    </row>
    <row r="201" spans="1:6" x14ac:dyDescent="0.25">
      <c r="A201" s="11">
        <v>44040</v>
      </c>
      <c r="B201" s="4">
        <v>44.73</v>
      </c>
      <c r="C201" s="4">
        <f t="shared" si="7"/>
        <v>0.14078044225402794</v>
      </c>
      <c r="D201" s="4">
        <f t="shared" si="8"/>
        <v>0.13171262664421471</v>
      </c>
      <c r="E201" s="4">
        <v>0.35869050838529093</v>
      </c>
      <c r="F201" s="4">
        <v>0.35717388898015279</v>
      </c>
    </row>
    <row r="202" spans="1:6" x14ac:dyDescent="0.25">
      <c r="A202" s="11">
        <v>44041</v>
      </c>
      <c r="B202" s="4">
        <v>42.130001</v>
      </c>
      <c r="C202" s="4">
        <f t="shared" si="7"/>
        <v>-5.8126514643415984E-2</v>
      </c>
      <c r="D202" s="4">
        <f t="shared" si="8"/>
        <v>-5.988431771777674E-2</v>
      </c>
      <c r="E202" s="4">
        <v>0.15978355148784701</v>
      </c>
      <c r="F202" s="4">
        <v>0.16557694461816136</v>
      </c>
    </row>
    <row r="203" spans="1:6" x14ac:dyDescent="0.25">
      <c r="A203" s="11">
        <v>44042</v>
      </c>
      <c r="B203" s="4">
        <v>40.93</v>
      </c>
      <c r="C203" s="4">
        <f t="shared" si="7"/>
        <v>-2.8483289141151464E-2</v>
      </c>
      <c r="D203" s="4">
        <f t="shared" si="8"/>
        <v>-2.8896809222668365E-2</v>
      </c>
      <c r="E203" s="4">
        <v>0.18942677699011151</v>
      </c>
      <c r="F203" s="4">
        <v>0.19656445311326975</v>
      </c>
    </row>
    <row r="204" spans="1:6" x14ac:dyDescent="0.25">
      <c r="A204" s="11">
        <v>44043</v>
      </c>
      <c r="B204" s="4">
        <v>40.090000000000003</v>
      </c>
      <c r="C204" s="4">
        <f t="shared" si="7"/>
        <v>-2.052284387979468E-2</v>
      </c>
      <c r="D204" s="4">
        <f t="shared" si="8"/>
        <v>-2.0736363849895911E-2</v>
      </c>
      <c r="E204" s="4">
        <v>0.19738722225146832</v>
      </c>
      <c r="F204" s="4">
        <v>0.20472489848604219</v>
      </c>
    </row>
    <row r="205" spans="1:6" x14ac:dyDescent="0.25">
      <c r="A205" s="11">
        <v>44046</v>
      </c>
      <c r="B205" s="4">
        <v>41.290000999999997</v>
      </c>
      <c r="C205" s="4">
        <f t="shared" si="7"/>
        <v>2.9932676477924497E-2</v>
      </c>
      <c r="D205" s="4">
        <f t="shared" si="8"/>
        <v>2.9493437462521949E-2</v>
      </c>
      <c r="E205" s="4">
        <v>0.24784274260918748</v>
      </c>
      <c r="F205" s="4">
        <v>0.25495469979846008</v>
      </c>
    </row>
    <row r="206" spans="1:6" x14ac:dyDescent="0.25">
      <c r="A206" s="11">
        <v>44047</v>
      </c>
      <c r="B206" s="4">
        <v>41.130001</v>
      </c>
      <c r="C206" s="4">
        <f t="shared" si="7"/>
        <v>-3.8750301798248102E-3</v>
      </c>
      <c r="D206" s="4">
        <f t="shared" si="8"/>
        <v>-3.8825575614518798E-3</v>
      </c>
      <c r="E206" s="4">
        <v>0.21403503595143819</v>
      </c>
      <c r="F206" s="4">
        <v>0.22157870477448621</v>
      </c>
    </row>
    <row r="207" spans="1:6" x14ac:dyDescent="0.25">
      <c r="A207" s="11">
        <v>44048</v>
      </c>
      <c r="B207" s="4">
        <v>41.73</v>
      </c>
      <c r="C207" s="4">
        <f t="shared" si="7"/>
        <v>1.4587867381768283E-2</v>
      </c>
      <c r="D207" s="4">
        <f t="shared" si="8"/>
        <v>1.4482488047975356E-2</v>
      </c>
      <c r="E207" s="4">
        <v>0.23249793351303127</v>
      </c>
      <c r="F207" s="4">
        <v>0.23994375038391347</v>
      </c>
    </row>
    <row r="208" spans="1:6" x14ac:dyDescent="0.25">
      <c r="A208" s="11">
        <v>44049</v>
      </c>
      <c r="B208" s="4">
        <v>40.709999000000003</v>
      </c>
      <c r="C208" s="4">
        <f t="shared" si="7"/>
        <v>-2.4442870836328626E-2</v>
      </c>
      <c r="D208" s="4">
        <f t="shared" si="8"/>
        <v>-2.4746556652563156E-2</v>
      </c>
      <c r="E208" s="4">
        <v>0.19346719529493436</v>
      </c>
      <c r="F208" s="4">
        <v>0.20071470568337496</v>
      </c>
    </row>
    <row r="209" spans="1:6" x14ac:dyDescent="0.25">
      <c r="A209" s="11">
        <v>44050</v>
      </c>
      <c r="B209" s="4">
        <v>40.040000999999997</v>
      </c>
      <c r="C209" s="4">
        <f t="shared" si="7"/>
        <v>-1.6457824034827578E-2</v>
      </c>
      <c r="D209" s="4">
        <f t="shared" si="8"/>
        <v>-1.6594758528853601E-2</v>
      </c>
      <c r="E209" s="4">
        <v>0.20145224209643542</v>
      </c>
      <c r="F209" s="4">
        <v>0.20886650380708449</v>
      </c>
    </row>
    <row r="210" spans="1:6" x14ac:dyDescent="0.25">
      <c r="A210" s="11">
        <v>44053</v>
      </c>
      <c r="B210" s="4">
        <v>41.549999</v>
      </c>
      <c r="C210" s="4">
        <f t="shared" si="7"/>
        <v>3.7712236820373786E-2</v>
      </c>
      <c r="D210" s="4">
        <f t="shared" si="8"/>
        <v>3.7018517812023741E-2</v>
      </c>
      <c r="E210" s="4">
        <v>0.25562230295163679</v>
      </c>
      <c r="F210" s="4">
        <v>0.26247978014796181</v>
      </c>
    </row>
    <row r="211" spans="1:6" x14ac:dyDescent="0.25">
      <c r="A211" s="11">
        <v>44054</v>
      </c>
      <c r="B211" s="4">
        <v>41.619999</v>
      </c>
      <c r="C211" s="4">
        <f t="shared" si="7"/>
        <v>1.6847172487296639E-3</v>
      </c>
      <c r="D211" s="4">
        <f t="shared" si="8"/>
        <v>1.6832997045098225E-3</v>
      </c>
      <c r="E211" s="4">
        <v>0.21959478337999266</v>
      </c>
      <c r="F211" s="4">
        <v>0.22714456204044792</v>
      </c>
    </row>
    <row r="212" spans="1:6" x14ac:dyDescent="0.25">
      <c r="A212" s="11">
        <v>44055</v>
      </c>
      <c r="B212" s="4">
        <v>41.299999</v>
      </c>
      <c r="C212" s="4">
        <f t="shared" si="7"/>
        <v>-7.6886114293275281E-3</v>
      </c>
      <c r="D212" s="4">
        <f t="shared" si="8"/>
        <v>-7.7183211846662296E-3</v>
      </c>
      <c r="E212" s="4">
        <v>0.21022145470193546</v>
      </c>
      <c r="F212" s="4">
        <v>0.21774294115127188</v>
      </c>
    </row>
    <row r="213" spans="1:6" x14ac:dyDescent="0.25">
      <c r="A213" s="11">
        <v>44056</v>
      </c>
      <c r="B213" s="4">
        <v>41.299999</v>
      </c>
      <c r="C213" s="4">
        <f t="shared" si="7"/>
        <v>0</v>
      </c>
      <c r="D213" s="4">
        <f t="shared" si="8"/>
        <v>0</v>
      </c>
      <c r="E213" s="4">
        <v>0.21791006613126299</v>
      </c>
      <c r="F213" s="4">
        <v>0.22546126233593811</v>
      </c>
    </row>
    <row r="214" spans="1:6" x14ac:dyDescent="0.25">
      <c r="A214" s="11">
        <v>44057</v>
      </c>
      <c r="B214" s="4">
        <v>41.450001</v>
      </c>
      <c r="C214" s="4">
        <f t="shared" si="7"/>
        <v>3.632009773172165E-3</v>
      </c>
      <c r="D214" s="4">
        <f t="shared" si="8"/>
        <v>3.6254299528443038E-3</v>
      </c>
      <c r="E214" s="4">
        <v>0.22154207590443514</v>
      </c>
      <c r="F214" s="4">
        <v>0.22908669228878242</v>
      </c>
    </row>
    <row r="215" spans="1:6" x14ac:dyDescent="0.25">
      <c r="A215" s="11">
        <v>44060</v>
      </c>
      <c r="B215" s="4">
        <v>43.59</v>
      </c>
      <c r="C215" s="4">
        <f t="shared" si="7"/>
        <v>5.162844266276382E-2</v>
      </c>
      <c r="D215" s="4">
        <f t="shared" si="8"/>
        <v>5.0339860543545223E-2</v>
      </c>
      <c r="E215" s="4">
        <v>0.2695385087940268</v>
      </c>
      <c r="F215" s="4">
        <v>0.27580112287948333</v>
      </c>
    </row>
    <row r="216" spans="1:6" x14ac:dyDescent="0.25">
      <c r="A216" s="11">
        <v>44061</v>
      </c>
      <c r="B216" s="4">
        <v>44.830002</v>
      </c>
      <c r="C216" s="4">
        <f t="shared" si="7"/>
        <v>2.844693737095657E-2</v>
      </c>
      <c r="D216" s="4">
        <f t="shared" si="8"/>
        <v>2.8049836530028245E-2</v>
      </c>
      <c r="E216" s="4">
        <v>0.24635700350221956</v>
      </c>
      <c r="F216" s="4">
        <v>0.25351109886596634</v>
      </c>
    </row>
    <row r="217" spans="1:6" x14ac:dyDescent="0.25">
      <c r="A217" s="11">
        <v>44062</v>
      </c>
      <c r="B217" s="4">
        <v>44.860000999999997</v>
      </c>
      <c r="C217" s="4">
        <f t="shared" si="7"/>
        <v>6.691723993230372E-4</v>
      </c>
      <c r="D217" s="4">
        <f t="shared" si="8"/>
        <v>6.6894860330624193E-4</v>
      </c>
      <c r="E217" s="4">
        <v>0.21857923853058603</v>
      </c>
      <c r="F217" s="4">
        <v>0.22613021093924435</v>
      </c>
    </row>
    <row r="218" spans="1:6" x14ac:dyDescent="0.25">
      <c r="A218" s="11">
        <v>44063</v>
      </c>
      <c r="B218" s="4">
        <v>43.650002000000001</v>
      </c>
      <c r="C218" s="4">
        <f t="shared" si="7"/>
        <v>-2.6972781387142555E-2</v>
      </c>
      <c r="D218" s="4">
        <f t="shared" si="8"/>
        <v>-2.7343223279010648E-2</v>
      </c>
      <c r="E218" s="4">
        <v>0.19093728474412042</v>
      </c>
      <c r="F218" s="4">
        <v>0.19811803905692746</v>
      </c>
    </row>
    <row r="219" spans="1:6" x14ac:dyDescent="0.25">
      <c r="A219" s="11">
        <v>44064</v>
      </c>
      <c r="B219" s="4">
        <v>42.959999000000003</v>
      </c>
      <c r="C219" s="4">
        <f t="shared" si="7"/>
        <v>-1.5807628141689369E-2</v>
      </c>
      <c r="D219" s="4">
        <f t="shared" si="8"/>
        <v>-1.5933901181483398E-2</v>
      </c>
      <c r="E219" s="4">
        <v>0.20210243798957361</v>
      </c>
      <c r="F219" s="4">
        <v>0.20952736115445469</v>
      </c>
    </row>
    <row r="220" spans="1:6" x14ac:dyDescent="0.25">
      <c r="A220" s="11">
        <v>44067</v>
      </c>
      <c r="B220" s="4">
        <v>42.060001</v>
      </c>
      <c r="C220" s="4">
        <f t="shared" si="7"/>
        <v>-2.0949674603111691E-2</v>
      </c>
      <c r="D220" s="4">
        <f t="shared" si="8"/>
        <v>-2.1172232873029495E-2</v>
      </c>
      <c r="E220" s="4">
        <v>0.19696039152815131</v>
      </c>
      <c r="F220" s="4">
        <v>0.20428902946290861</v>
      </c>
    </row>
    <row r="221" spans="1:6" x14ac:dyDescent="0.25">
      <c r="A221" s="11">
        <v>44068</v>
      </c>
      <c r="B221" s="4">
        <v>43.799999</v>
      </c>
      <c r="C221" s="4">
        <f t="shared" si="7"/>
        <v>4.1369423647897675E-2</v>
      </c>
      <c r="D221" s="4">
        <f t="shared" si="8"/>
        <v>4.0536600501237752E-2</v>
      </c>
      <c r="E221" s="4">
        <v>0.25927948977916065</v>
      </c>
      <c r="F221" s="4">
        <v>0.26599786283717586</v>
      </c>
    </row>
    <row r="222" spans="1:6" x14ac:dyDescent="0.25">
      <c r="A222" s="11">
        <v>44069</v>
      </c>
      <c r="B222" s="4">
        <v>43.07</v>
      </c>
      <c r="C222" s="4">
        <f t="shared" si="7"/>
        <v>-1.6666644216133415E-2</v>
      </c>
      <c r="D222" s="4">
        <f t="shared" si="8"/>
        <v>-1.6807095485330711E-2</v>
      </c>
      <c r="E222" s="4">
        <v>0.20124342191512956</v>
      </c>
      <c r="F222" s="4">
        <v>0.20865416685060739</v>
      </c>
    </row>
    <row r="223" spans="1:6" x14ac:dyDescent="0.25">
      <c r="A223" s="11">
        <v>44070</v>
      </c>
      <c r="B223" s="4">
        <v>43.029998999999997</v>
      </c>
      <c r="C223" s="4">
        <f t="shared" si="7"/>
        <v>-9.2874390527057649E-4</v>
      </c>
      <c r="D223" s="4">
        <f t="shared" si="8"/>
        <v>-9.2917545511153675E-4</v>
      </c>
      <c r="E223" s="4">
        <v>0.21698132222599242</v>
      </c>
      <c r="F223" s="4">
        <v>0.22453208688082657</v>
      </c>
    </row>
    <row r="224" spans="1:6" x14ac:dyDescent="0.25">
      <c r="A224" s="11">
        <v>44071</v>
      </c>
      <c r="B224" s="4">
        <v>41.970001000000003</v>
      </c>
      <c r="C224" s="4">
        <f t="shared" si="7"/>
        <v>-2.4633930388889697E-2</v>
      </c>
      <c r="D224" s="4">
        <f t="shared" si="8"/>
        <v>-2.4942422438865602E-2</v>
      </c>
      <c r="E224" s="4">
        <v>0.19327613574237329</v>
      </c>
      <c r="F224" s="4">
        <v>0.2005188398970725</v>
      </c>
    </row>
    <row r="225" spans="1:6" x14ac:dyDescent="0.25">
      <c r="A225" s="11">
        <v>44074</v>
      </c>
      <c r="B225" s="4">
        <v>40.419998</v>
      </c>
      <c r="C225" s="4">
        <f t="shared" si="7"/>
        <v>-3.6931211891083914E-2</v>
      </c>
      <c r="D225" s="4">
        <f t="shared" si="8"/>
        <v>-3.7630438677023606E-2</v>
      </c>
      <c r="E225" s="4">
        <v>0.18097885424017907</v>
      </c>
      <c r="F225" s="4">
        <v>0.18783082365891451</v>
      </c>
    </row>
    <row r="226" spans="1:6" x14ac:dyDescent="0.25">
      <c r="A226" s="11">
        <v>44075</v>
      </c>
      <c r="B226" s="4">
        <v>42.080002</v>
      </c>
      <c r="C226" s="4">
        <f t="shared" si="7"/>
        <v>4.1068878825773342E-2</v>
      </c>
      <c r="D226" s="4">
        <f t="shared" si="8"/>
        <v>4.0247953462951944E-2</v>
      </c>
      <c r="E226" s="4">
        <v>0.25897894495703633</v>
      </c>
      <c r="F226" s="4">
        <v>0.26570921579889006</v>
      </c>
    </row>
    <row r="227" spans="1:6" x14ac:dyDescent="0.25">
      <c r="A227" s="11">
        <v>44076</v>
      </c>
      <c r="B227" s="4">
        <v>41.200001</v>
      </c>
      <c r="C227" s="4">
        <f t="shared" si="7"/>
        <v>-2.0912570298832211E-2</v>
      </c>
      <c r="D227" s="4">
        <f t="shared" si="8"/>
        <v>-2.1134335330645321E-2</v>
      </c>
      <c r="E227" s="4">
        <v>0.19699749583243076</v>
      </c>
      <c r="F227" s="4">
        <v>0.20432692700529279</v>
      </c>
    </row>
    <row r="228" spans="1:6" x14ac:dyDescent="0.25">
      <c r="A228" s="11">
        <v>44077</v>
      </c>
      <c r="B228" s="4">
        <v>40.259998000000003</v>
      </c>
      <c r="C228" s="4">
        <f t="shared" si="7"/>
        <v>-2.2815606242339588E-2</v>
      </c>
      <c r="D228" s="4">
        <f t="shared" si="8"/>
        <v>-2.3079910092779661E-2</v>
      </c>
      <c r="E228" s="4">
        <v>0.1950944598889234</v>
      </c>
      <c r="F228" s="4">
        <v>0.20238135224315845</v>
      </c>
    </row>
    <row r="229" spans="1:6" x14ac:dyDescent="0.25">
      <c r="A229" s="11">
        <v>44078</v>
      </c>
      <c r="B229" s="4">
        <v>40.080002</v>
      </c>
      <c r="C229" s="4">
        <f t="shared" si="7"/>
        <v>-4.470839765069106E-3</v>
      </c>
      <c r="D229" s="4">
        <f t="shared" si="8"/>
        <v>-4.4808638577377036E-3</v>
      </c>
      <c r="E229" s="4">
        <v>0.21343922636619389</v>
      </c>
      <c r="F229" s="4">
        <v>0.22098039847820039</v>
      </c>
    </row>
    <row r="230" spans="1:6" x14ac:dyDescent="0.25">
      <c r="A230" s="11">
        <v>44081</v>
      </c>
      <c r="B230" s="4">
        <v>41.189999</v>
      </c>
      <c r="C230" s="4">
        <f t="shared" si="7"/>
        <v>2.7694534546180909E-2</v>
      </c>
      <c r="D230" s="4">
        <f t="shared" si="8"/>
        <v>2.7317977493444119E-2</v>
      </c>
      <c r="E230" s="4">
        <v>0.24560460067744389</v>
      </c>
      <c r="F230" s="4">
        <v>0.25277923982938222</v>
      </c>
    </row>
    <row r="231" spans="1:6" x14ac:dyDescent="0.25">
      <c r="A231" s="11">
        <v>44082</v>
      </c>
      <c r="B231" s="4">
        <v>40.099997999999999</v>
      </c>
      <c r="C231" s="4">
        <f t="shared" si="7"/>
        <v>-2.6462758593414893E-2</v>
      </c>
      <c r="D231" s="4">
        <f t="shared" si="8"/>
        <v>-2.6819199733041199E-2</v>
      </c>
      <c r="E231" s="4">
        <v>0.19144730753784811</v>
      </c>
      <c r="F231" s="4">
        <v>0.19864206260289691</v>
      </c>
    </row>
    <row r="232" spans="1:6" x14ac:dyDescent="0.25">
      <c r="A232" s="11">
        <v>44083</v>
      </c>
      <c r="B232" s="4">
        <v>40.959999000000003</v>
      </c>
      <c r="C232" s="4">
        <f t="shared" si="7"/>
        <v>2.1446410047202595E-2</v>
      </c>
      <c r="D232" s="4">
        <f t="shared" si="8"/>
        <v>2.1219671879979005E-2</v>
      </c>
      <c r="E232" s="4">
        <v>0.23935647617846559</v>
      </c>
      <c r="F232" s="4">
        <v>0.24668093421591711</v>
      </c>
    </row>
    <row r="233" spans="1:6" x14ac:dyDescent="0.25">
      <c r="A233" s="11">
        <v>44084</v>
      </c>
      <c r="B233" s="4">
        <v>40.009998000000003</v>
      </c>
      <c r="C233" s="4">
        <f t="shared" si="7"/>
        <v>-2.3193384355307239E-2</v>
      </c>
      <c r="D233" s="4">
        <f t="shared" si="8"/>
        <v>-2.3466583435550293E-2</v>
      </c>
      <c r="E233" s="4">
        <v>0.19471668177595575</v>
      </c>
      <c r="F233" s="4">
        <v>0.2019946789003878</v>
      </c>
    </row>
    <row r="234" spans="1:6" x14ac:dyDescent="0.25">
      <c r="A234" s="11">
        <v>44085</v>
      </c>
      <c r="B234" s="4">
        <v>39.630001</v>
      </c>
      <c r="C234" s="4">
        <f t="shared" si="7"/>
        <v>-9.4975510871058537E-3</v>
      </c>
      <c r="D234" s="4">
        <f t="shared" si="8"/>
        <v>-9.542940445886966E-3</v>
      </c>
      <c r="E234" s="4">
        <v>0.20841251504415714</v>
      </c>
      <c r="F234" s="4">
        <v>0.21591832189005114</v>
      </c>
    </row>
    <row r="235" spans="1:6" x14ac:dyDescent="0.25">
      <c r="A235" s="11">
        <v>44088</v>
      </c>
      <c r="B235" s="4">
        <v>40.099997999999999</v>
      </c>
      <c r="C235" s="4">
        <f t="shared" si="7"/>
        <v>1.1859626246287487E-2</v>
      </c>
      <c r="D235" s="4">
        <f t="shared" si="8"/>
        <v>1.1789852001458235E-2</v>
      </c>
      <c r="E235" s="4">
        <v>0.22976969237755046</v>
      </c>
      <c r="F235" s="4">
        <v>0.23725111433739635</v>
      </c>
    </row>
    <row r="236" spans="1:6" x14ac:dyDescent="0.25">
      <c r="A236" s="11">
        <v>44089</v>
      </c>
      <c r="B236" s="4">
        <v>39.919998</v>
      </c>
      <c r="C236" s="4">
        <f t="shared" si="7"/>
        <v>-4.4887782787420517E-3</v>
      </c>
      <c r="D236" s="4">
        <f t="shared" si="8"/>
        <v>-4.4988830941489651E-3</v>
      </c>
      <c r="E236" s="4">
        <v>0.21342128785252093</v>
      </c>
      <c r="F236" s="4">
        <v>0.22096237924178913</v>
      </c>
    </row>
    <row r="237" spans="1:6" x14ac:dyDescent="0.25">
      <c r="A237" s="11">
        <v>44091</v>
      </c>
      <c r="B237" s="4">
        <v>38.889999000000003</v>
      </c>
      <c r="C237" s="4">
        <f t="shared" si="7"/>
        <v>-2.580157944897684E-2</v>
      </c>
      <c r="D237" s="4">
        <f t="shared" si="8"/>
        <v>-2.614027888895697E-2</v>
      </c>
      <c r="E237" s="4">
        <v>0.19210848668228614</v>
      </c>
      <c r="F237" s="4">
        <v>0.19932098344698113</v>
      </c>
    </row>
    <row r="238" spans="1:6" x14ac:dyDescent="0.25">
      <c r="A238" s="11">
        <v>44092</v>
      </c>
      <c r="B238" s="4">
        <v>37.409999999999997</v>
      </c>
      <c r="C238" s="4">
        <f t="shared" si="7"/>
        <v>-3.8056030806275065E-2</v>
      </c>
      <c r="D238" s="4">
        <f t="shared" si="8"/>
        <v>-3.8799074094049944E-2</v>
      </c>
      <c r="E238" s="4">
        <v>0.17985403532498792</v>
      </c>
      <c r="F238" s="4">
        <v>0.18666218824188816</v>
      </c>
    </row>
    <row r="239" spans="1:6" x14ac:dyDescent="0.25">
      <c r="A239" s="11">
        <v>44095</v>
      </c>
      <c r="B239" s="4">
        <v>39.090000000000003</v>
      </c>
      <c r="C239" s="4">
        <f t="shared" si="7"/>
        <v>4.4907778668805319E-2</v>
      </c>
      <c r="D239" s="4">
        <f t="shared" si="8"/>
        <v>4.3928631444808776E-2</v>
      </c>
      <c r="E239" s="4">
        <v>0.26281784480006831</v>
      </c>
      <c r="F239" s="4">
        <v>0.26938989378074685</v>
      </c>
    </row>
    <row r="240" spans="1:6" x14ac:dyDescent="0.25">
      <c r="A240" s="11">
        <v>44096</v>
      </c>
      <c r="B240" s="4">
        <v>39.709999000000003</v>
      </c>
      <c r="C240" s="4">
        <f t="shared" si="7"/>
        <v>1.5860808390892808E-2</v>
      </c>
      <c r="D240" s="4">
        <f t="shared" si="8"/>
        <v>1.5736340155722745E-2</v>
      </c>
      <c r="E240" s="4">
        <v>0.23377087452215581</v>
      </c>
      <c r="F240" s="4">
        <v>0.24119760249166086</v>
      </c>
    </row>
    <row r="241" spans="1:6" x14ac:dyDescent="0.25">
      <c r="A241" s="11">
        <v>44097</v>
      </c>
      <c r="B241" s="4">
        <v>39.740001999999997</v>
      </c>
      <c r="C241" s="4">
        <f t="shared" si="7"/>
        <v>7.5555277651841689E-4</v>
      </c>
      <c r="D241" s="4">
        <f t="shared" si="8"/>
        <v>7.5526749020954321E-4</v>
      </c>
      <c r="E241" s="4">
        <v>0.21866561890778141</v>
      </c>
      <c r="F241" s="4">
        <v>0.22621652982614765</v>
      </c>
    </row>
    <row r="242" spans="1:6" x14ac:dyDescent="0.25">
      <c r="A242" s="11">
        <v>44098</v>
      </c>
      <c r="B242" s="4">
        <v>39.380001</v>
      </c>
      <c r="C242" s="4">
        <f t="shared" si="7"/>
        <v>-9.0589074454499752E-3</v>
      </c>
      <c r="D242" s="4">
        <f t="shared" si="8"/>
        <v>-9.1001888462158339E-3</v>
      </c>
      <c r="E242" s="4">
        <v>0.208851158685813</v>
      </c>
      <c r="F242" s="4">
        <v>0.21636107348972228</v>
      </c>
    </row>
    <row r="243" spans="1:6" x14ac:dyDescent="0.25">
      <c r="A243" s="11">
        <v>44099</v>
      </c>
      <c r="B243" s="4">
        <v>39.619999</v>
      </c>
      <c r="C243" s="4">
        <f t="shared" si="7"/>
        <v>6.0944132530621302E-3</v>
      </c>
      <c r="D243" s="4">
        <f t="shared" si="8"/>
        <v>6.0759174260465966E-3</v>
      </c>
      <c r="E243" s="4">
        <v>0.22400447938432511</v>
      </c>
      <c r="F243" s="4">
        <v>0.23153717976198471</v>
      </c>
    </row>
    <row r="244" spans="1:6" x14ac:dyDescent="0.25">
      <c r="A244" s="11">
        <v>44102</v>
      </c>
      <c r="B244" s="4">
        <v>39.900002000000001</v>
      </c>
      <c r="C244" s="4">
        <f t="shared" si="7"/>
        <v>7.0672137068958701E-3</v>
      </c>
      <c r="D244" s="4">
        <f t="shared" si="8"/>
        <v>7.0423579905031751E-3</v>
      </c>
      <c r="E244" s="4">
        <v>0.22497727983815885</v>
      </c>
      <c r="F244" s="4">
        <v>0.23250362032644128</v>
      </c>
    </row>
    <row r="245" spans="1:6" x14ac:dyDescent="0.25">
      <c r="A245" s="11">
        <v>44103</v>
      </c>
      <c r="B245" s="4">
        <v>40.919998</v>
      </c>
      <c r="C245" s="4">
        <f t="shared" si="7"/>
        <v>2.5563808242415602E-2</v>
      </c>
      <c r="D245" s="4">
        <f t="shared" si="8"/>
        <v>2.5242518186439446E-2</v>
      </c>
      <c r="E245" s="4">
        <v>0.24347387437367859</v>
      </c>
      <c r="F245" s="4">
        <v>0.25070378052237752</v>
      </c>
    </row>
    <row r="246" spans="1:6" x14ac:dyDescent="0.25">
      <c r="A246" s="11">
        <v>44104</v>
      </c>
      <c r="B246" s="4">
        <v>41.369999</v>
      </c>
      <c r="C246" s="4">
        <f t="shared" si="7"/>
        <v>1.0997092424100323E-2</v>
      </c>
      <c r="D246" s="4">
        <f t="shared" si="8"/>
        <v>1.0937064093645225E-2</v>
      </c>
      <c r="E246" s="4">
        <v>0.22890715855536331</v>
      </c>
      <c r="F246" s="4">
        <v>0.23639832642958333</v>
      </c>
    </row>
    <row r="247" spans="1:6" x14ac:dyDescent="0.25">
      <c r="A247" s="11">
        <v>44105</v>
      </c>
      <c r="B247" s="4">
        <v>39.310001</v>
      </c>
      <c r="C247" s="4">
        <f t="shared" si="7"/>
        <v>-4.9794489963608655E-2</v>
      </c>
      <c r="D247" s="4">
        <f t="shared" si="8"/>
        <v>-5.107699142862622E-2</v>
      </c>
      <c r="E247" s="4">
        <v>0.16811557616765432</v>
      </c>
      <c r="F247" s="4">
        <v>0.1743842709073119</v>
      </c>
    </row>
    <row r="248" spans="1:6" x14ac:dyDescent="0.25">
      <c r="A248" s="11">
        <v>44106</v>
      </c>
      <c r="B248" s="4">
        <v>38.939999</v>
      </c>
      <c r="C248" s="4">
        <f t="shared" si="7"/>
        <v>-9.4124139045430062E-3</v>
      </c>
      <c r="D248" s="4">
        <f t="shared" si="8"/>
        <v>-9.4569906090691686E-3</v>
      </c>
      <c r="E248" s="4">
        <v>0.20849765222671998</v>
      </c>
      <c r="F248" s="4">
        <v>0.21600427172686892</v>
      </c>
    </row>
    <row r="249" spans="1:6" x14ac:dyDescent="0.25">
      <c r="A249" s="11">
        <v>44109</v>
      </c>
      <c r="B249" s="4">
        <v>39.470001000000003</v>
      </c>
      <c r="C249" s="4">
        <f t="shared" si="7"/>
        <v>1.3610734812807859E-2</v>
      </c>
      <c r="D249" s="4">
        <f t="shared" si="8"/>
        <v>1.3518940746934336E-2</v>
      </c>
      <c r="E249" s="4">
        <v>0.23152080094407085</v>
      </c>
      <c r="F249" s="4">
        <v>0.23898020308287243</v>
      </c>
    </row>
    <row r="250" spans="1:6" x14ac:dyDescent="0.25">
      <c r="A250" s="11">
        <v>44110</v>
      </c>
      <c r="B250" s="4">
        <v>39.240001999999997</v>
      </c>
      <c r="C250" s="4">
        <f t="shared" si="7"/>
        <v>-5.827185056316732E-3</v>
      </c>
      <c r="D250" s="4">
        <f t="shared" si="8"/>
        <v>-5.8442293448929686E-3</v>
      </c>
      <c r="E250" s="4">
        <v>0.21208288107494627</v>
      </c>
      <c r="F250" s="4">
        <v>0.21961703299104512</v>
      </c>
    </row>
    <row r="251" spans="1:6" x14ac:dyDescent="0.25">
      <c r="A251" s="11">
        <v>44111</v>
      </c>
      <c r="B251" s="4">
        <v>40.590000000000003</v>
      </c>
      <c r="C251" s="4">
        <f t="shared" si="7"/>
        <v>3.4403617002873921E-2</v>
      </c>
      <c r="D251" s="4">
        <f t="shared" si="8"/>
        <v>3.3825045185245844E-2</v>
      </c>
      <c r="E251" s="4">
        <v>0.25231368313413693</v>
      </c>
      <c r="F251" s="4">
        <v>0.25928630752118398</v>
      </c>
    </row>
    <row r="252" spans="1:6" x14ac:dyDescent="0.25">
      <c r="A252" s="11">
        <v>44112</v>
      </c>
      <c r="B252" s="4">
        <v>41.549999</v>
      </c>
      <c r="C252" s="4">
        <f t="shared" si="7"/>
        <v>2.3651120965755019E-2</v>
      </c>
      <c r="D252" s="4">
        <f t="shared" si="8"/>
        <v>2.3375766383261803E-2</v>
      </c>
      <c r="E252" s="4">
        <v>0.24156118709701802</v>
      </c>
      <c r="F252" s="4">
        <v>0.24883702871919991</v>
      </c>
    </row>
    <row r="253" spans="1:6" x14ac:dyDescent="0.25">
      <c r="A253" s="11">
        <v>44113</v>
      </c>
      <c r="B253" s="4">
        <v>41.549999</v>
      </c>
      <c r="C253" s="4">
        <f t="shared" si="7"/>
        <v>0</v>
      </c>
      <c r="D253" s="4">
        <f t="shared" si="8"/>
        <v>0</v>
      </c>
      <c r="E253" s="4">
        <v>0.21791006613126299</v>
      </c>
      <c r="F253" s="4">
        <v>0.22546126233593811</v>
      </c>
    </row>
    <row r="254" spans="1:6" x14ac:dyDescent="0.25">
      <c r="A254" s="11">
        <v>44116</v>
      </c>
      <c r="B254" s="4">
        <v>40.590000000000003</v>
      </c>
      <c r="C254" s="4">
        <f t="shared" si="7"/>
        <v>-2.3104669629474512E-2</v>
      </c>
      <c r="D254" s="4">
        <f t="shared" si="8"/>
        <v>-2.3375766383261807E-2</v>
      </c>
      <c r="E254" s="4">
        <v>0.19480539650178846</v>
      </c>
      <c r="F254" s="4">
        <v>0.2020854959526763</v>
      </c>
    </row>
    <row r="255" spans="1:6" x14ac:dyDescent="0.25">
      <c r="A255" s="11">
        <v>44117</v>
      </c>
      <c r="B255" s="4">
        <v>40.740001999999997</v>
      </c>
      <c r="C255" s="4">
        <f t="shared" si="7"/>
        <v>3.6955407735893946E-3</v>
      </c>
      <c r="D255" s="4">
        <f t="shared" si="8"/>
        <v>3.688729039653775E-3</v>
      </c>
      <c r="E255" s="4">
        <v>0.22160560690485237</v>
      </c>
      <c r="F255" s="4">
        <v>0.22914999137559189</v>
      </c>
    </row>
    <row r="256" spans="1:6" x14ac:dyDescent="0.25">
      <c r="A256" s="11">
        <v>44118</v>
      </c>
      <c r="B256" s="4">
        <v>41.349997999999999</v>
      </c>
      <c r="C256" s="4">
        <f t="shared" si="7"/>
        <v>1.4972900590432039E-2</v>
      </c>
      <c r="D256" s="4">
        <f t="shared" si="8"/>
        <v>1.4861913211645228E-2</v>
      </c>
      <c r="E256" s="4">
        <v>0.23288296672169503</v>
      </c>
      <c r="F256" s="4">
        <v>0.24032317554758334</v>
      </c>
    </row>
    <row r="257" spans="1:6" x14ac:dyDescent="0.25">
      <c r="A257" s="11">
        <v>44119</v>
      </c>
      <c r="B257" s="4">
        <v>41.25</v>
      </c>
      <c r="C257" s="4">
        <f t="shared" si="7"/>
        <v>-2.4183314349857858E-3</v>
      </c>
      <c r="D257" s="4">
        <f t="shared" si="8"/>
        <v>-2.4212603214154678E-3</v>
      </c>
      <c r="E257" s="4">
        <v>0.21549173469627719</v>
      </c>
      <c r="F257" s="4">
        <v>0.22304000201452262</v>
      </c>
    </row>
    <row r="258" spans="1:6" x14ac:dyDescent="0.25"/>
  </sheetData>
  <mergeCells count="2">
    <mergeCell ref="H16:I16"/>
    <mergeCell ref="J16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21491-BAFE-4F16-B065-B8B63B4036CE}">
  <sheetPr>
    <tabColor theme="9" tint="-0.249977111117893"/>
  </sheetPr>
  <dimension ref="A1:N258"/>
  <sheetViews>
    <sheetView showGridLines="0" tabSelected="1" zoomScale="90" zoomScaleNormal="90" workbookViewId="0">
      <selection activeCell="F5" sqref="F5"/>
    </sheetView>
  </sheetViews>
  <sheetFormatPr defaultColWidth="0" defaultRowHeight="15" zeroHeight="1" x14ac:dyDescent="0.25"/>
  <cols>
    <col min="1" max="1" width="11.5703125" bestFit="1" customWidth="1"/>
    <col min="2" max="2" width="0" hidden="1" customWidth="1"/>
    <col min="3" max="3" width="19.28515625" hidden="1" customWidth="1"/>
    <col min="4" max="4" width="23.5703125" hidden="1" customWidth="1"/>
    <col min="5" max="5" width="20.42578125" hidden="1" customWidth="1"/>
    <col min="6" max="6" width="20.140625" bestFit="1" customWidth="1"/>
    <col min="7" max="7" width="9.140625" customWidth="1"/>
    <col min="8" max="8" width="10.7109375" bestFit="1" customWidth="1"/>
    <col min="9" max="9" width="9.140625" customWidth="1"/>
    <col min="10" max="10" width="12.5703125" bestFit="1" customWidth="1"/>
    <col min="11" max="11" width="14.5703125" bestFit="1" customWidth="1"/>
    <col min="12" max="13" width="9.140625" customWidth="1"/>
    <col min="14" max="14" width="11.140625" bestFit="1" customWidth="1"/>
    <col min="15" max="15" width="9.140625" customWidth="1"/>
    <col min="16" max="16" width="12.140625" customWidth="1"/>
    <col min="17" max="16384" width="9.140625" hidden="1"/>
  </cols>
  <sheetData>
    <row r="1" spans="1:14" x14ac:dyDescent="0.25"/>
    <row r="2" spans="1:14" x14ac:dyDescent="0.25"/>
    <row r="3" spans="1:14" x14ac:dyDescent="0.25"/>
    <row r="4" spans="1:14" x14ac:dyDescent="0.25"/>
    <row r="5" spans="1:14" x14ac:dyDescent="0.25">
      <c r="A5" s="18" t="s">
        <v>0</v>
      </c>
      <c r="B5" s="20" t="s">
        <v>1</v>
      </c>
      <c r="C5" s="20" t="s">
        <v>2</v>
      </c>
      <c r="D5" s="20" t="s">
        <v>3</v>
      </c>
      <c r="E5" s="20" t="s">
        <v>4</v>
      </c>
      <c r="F5" s="18" t="s">
        <v>25</v>
      </c>
    </row>
    <row r="6" spans="1:14" x14ac:dyDescent="0.25">
      <c r="A6" s="11">
        <v>43754</v>
      </c>
      <c r="B6" s="4">
        <v>34.419280999999998</v>
      </c>
      <c r="C6" s="4"/>
      <c r="D6" s="4"/>
      <c r="E6" s="4"/>
      <c r="F6" s="4"/>
      <c r="H6" s="18" t="s">
        <v>9</v>
      </c>
      <c r="I6" s="18" t="s">
        <v>18</v>
      </c>
      <c r="J6" s="19" t="s">
        <v>10</v>
      </c>
      <c r="K6" s="19" t="s">
        <v>6</v>
      </c>
      <c r="L6" s="18" t="s">
        <v>7</v>
      </c>
      <c r="M6" s="18" t="s">
        <v>8</v>
      </c>
      <c r="N6" s="18" t="s">
        <v>26</v>
      </c>
    </row>
    <row r="7" spans="1:14" x14ac:dyDescent="0.25">
      <c r="A7" s="11">
        <v>43755</v>
      </c>
      <c r="B7" s="4">
        <v>34.576991999999997</v>
      </c>
      <c r="C7" s="4">
        <f>(B7-B6)/B6</f>
        <v>4.5820538784641972E-3</v>
      </c>
      <c r="D7" s="4">
        <f>LN(B7/B6)</f>
        <v>4.5715882268672365E-3</v>
      </c>
      <c r="E7" s="4">
        <v>0.22249212000972718</v>
      </c>
      <c r="F7" s="4">
        <v>0.23003285056280534</v>
      </c>
      <c r="H7" s="5">
        <v>1</v>
      </c>
      <c r="I7" s="8">
        <v>0</v>
      </c>
      <c r="J7" s="8">
        <v>0.18572462966005093</v>
      </c>
      <c r="K7" s="9">
        <v>9</v>
      </c>
      <c r="L7" s="4">
        <v>5.9741252818224483E-2</v>
      </c>
      <c r="M7" s="4">
        <f>$I$20*L7</f>
        <v>14.995054457374346</v>
      </c>
      <c r="N7" s="4">
        <f>(K7-M7)^2/M7</f>
        <v>2.3968354399145859</v>
      </c>
    </row>
    <row r="8" spans="1:14" x14ac:dyDescent="0.25">
      <c r="A8" s="11">
        <v>43756</v>
      </c>
      <c r="B8" s="4">
        <v>33.571617000000003</v>
      </c>
      <c r="C8" s="4">
        <f t="shared" ref="C8:C71" si="0">(B8-B7)/B7</f>
        <v>-2.9076415901070681E-2</v>
      </c>
      <c r="D8" s="4">
        <f t="shared" ref="D8:D71" si="1">LN(B8/B7)</f>
        <v>-2.950751193501747E-2</v>
      </c>
      <c r="E8" s="4">
        <v>0.1888336502301923</v>
      </c>
      <c r="F8" s="4">
        <v>0.19595375040092064</v>
      </c>
      <c r="H8" s="5">
        <v>2</v>
      </c>
      <c r="I8" s="8">
        <v>0.18572462966005093</v>
      </c>
      <c r="J8" s="8">
        <v>0.20286955559206113</v>
      </c>
      <c r="K8" s="9">
        <v>35</v>
      </c>
      <c r="L8" s="4">
        <f>_xlfn.LOGNORM.DIST(J8,$I$18,$I$19,TRUE)-_xlfn.LOGNORM.DIST(I8,$I$18,$I$19,TRUE)</f>
        <v>0.14293839108006115</v>
      </c>
      <c r="M8" s="4">
        <f>$I$20*L8</f>
        <v>35.87753616109535</v>
      </c>
      <c r="N8" s="4">
        <f t="shared" ref="N8:N13" si="2">(K8-M8)^2/M8</f>
        <v>2.1463840509343742E-2</v>
      </c>
    </row>
    <row r="9" spans="1:14" x14ac:dyDescent="0.25">
      <c r="A9" s="11">
        <v>43759</v>
      </c>
      <c r="B9" s="4">
        <v>33.719462999999998</v>
      </c>
      <c r="C9" s="4">
        <f t="shared" si="0"/>
        <v>4.4038986862025183E-3</v>
      </c>
      <c r="D9" s="4">
        <f t="shared" si="1"/>
        <v>4.3942299008906012E-3</v>
      </c>
      <c r="E9" s="4">
        <v>0.22231396481746551</v>
      </c>
      <c r="F9" s="4">
        <v>0.22985549223682872</v>
      </c>
      <c r="H9" s="5">
        <v>3</v>
      </c>
      <c r="I9" s="8">
        <v>0.20286955559206113</v>
      </c>
      <c r="J9" s="8">
        <v>0.22001448152407133</v>
      </c>
      <c r="K9" s="9">
        <v>54</v>
      </c>
      <c r="L9" s="4">
        <f>_xlfn.LOGNORM.DIST(J9,$I$18,$I$19,TRUE)-_xlfn.LOGNORM.DIST(I9,$I$18,$I$19,TRUE)</f>
        <v>0.23137135421409261</v>
      </c>
      <c r="M9" s="4">
        <f>$I$20*L9</f>
        <v>58.074209907737242</v>
      </c>
      <c r="N9" s="4">
        <f t="shared" si="2"/>
        <v>0.28582715802204633</v>
      </c>
    </row>
    <row r="10" spans="1:14" x14ac:dyDescent="0.25">
      <c r="A10" s="11">
        <v>43760</v>
      </c>
      <c r="B10" s="4">
        <v>33.275913000000003</v>
      </c>
      <c r="C10" s="4">
        <f t="shared" si="0"/>
        <v>-1.3154124073683937E-2</v>
      </c>
      <c r="D10" s="4">
        <f t="shared" si="1"/>
        <v>-1.3241405818653518E-2</v>
      </c>
      <c r="E10" s="4">
        <v>0.20475594205757905</v>
      </c>
      <c r="F10" s="4">
        <v>0.21221985651728459</v>
      </c>
      <c r="H10" s="5">
        <v>4</v>
      </c>
      <c r="I10" s="8">
        <v>0.22001448152407133</v>
      </c>
      <c r="J10" s="8">
        <v>0.23715940745608149</v>
      </c>
      <c r="K10" s="9">
        <v>82</v>
      </c>
      <c r="L10" s="4">
        <f>_xlfn.LOGNORM.DIST(J10,$I$18,$I$19,TRUE)-_xlfn.LOGNORM.DIST(I10,$I$18,$I$19,TRUE)</f>
        <v>0.2395741396629979</v>
      </c>
      <c r="M10" s="4">
        <f>$I$20*L10</f>
        <v>60.133109055412476</v>
      </c>
      <c r="N10" s="4">
        <f t="shared" si="2"/>
        <v>7.9517079208703487</v>
      </c>
    </row>
    <row r="11" spans="1:14" x14ac:dyDescent="0.25">
      <c r="A11" s="11">
        <v>43761</v>
      </c>
      <c r="B11" s="4">
        <v>33.128067000000001</v>
      </c>
      <c r="C11" s="4">
        <f t="shared" si="0"/>
        <v>-4.4430336141340811E-3</v>
      </c>
      <c r="D11" s="4">
        <f t="shared" si="1"/>
        <v>-4.4529332217244791E-3</v>
      </c>
      <c r="E11" s="4">
        <v>0.2134670325171289</v>
      </c>
      <c r="F11" s="4">
        <v>0.22100832911421364</v>
      </c>
      <c r="H11" s="5">
        <v>5</v>
      </c>
      <c r="I11" s="8">
        <v>0.23715940745608149</v>
      </c>
      <c r="J11" s="8">
        <v>0.25430433338809166</v>
      </c>
      <c r="K11" s="9">
        <v>41</v>
      </c>
      <c r="L11" s="4">
        <f>_xlfn.LOGNORM.DIST(J11,$I$18,$I$19,TRUE)-_xlfn.LOGNORM.DIST(I11,$I$18,$I$19,TRUE)</f>
        <v>0.17320787160075912</v>
      </c>
      <c r="M11" s="4">
        <f>$I$20*L11</f>
        <v>43.475175771790539</v>
      </c>
      <c r="N11" s="4">
        <f t="shared" si="2"/>
        <v>0.14091938658093134</v>
      </c>
    </row>
    <row r="12" spans="1:14" x14ac:dyDescent="0.25">
      <c r="A12" s="11">
        <v>43762</v>
      </c>
      <c r="B12" s="4">
        <v>33.433619999999998</v>
      </c>
      <c r="C12" s="4">
        <f t="shared" si="0"/>
        <v>9.2233875281644475E-3</v>
      </c>
      <c r="D12" s="4">
        <f t="shared" si="1"/>
        <v>9.1811118406252522E-3</v>
      </c>
      <c r="E12" s="4">
        <v>0.22713345365942744</v>
      </c>
      <c r="F12" s="4">
        <v>0.23464237417656336</v>
      </c>
      <c r="H12" s="5">
        <v>6</v>
      </c>
      <c r="I12" s="8">
        <v>0.25430433338809166</v>
      </c>
      <c r="J12" s="8">
        <v>0.27144925932010189</v>
      </c>
      <c r="K12" s="9">
        <v>18</v>
      </c>
      <c r="L12" s="4">
        <f>_xlfn.LOGNORM.DIST(J12,$I$18,$I$19,TRUE)-_xlfn.LOGNORM.DIST(I12,$I$18,$I$19,TRUE)</f>
        <v>9.3614966367257191E-2</v>
      </c>
      <c r="M12" s="4">
        <f>$I$20*L12</f>
        <v>23.497356558181554</v>
      </c>
      <c r="N12" s="4">
        <f t="shared" si="2"/>
        <v>1.2861416582308747</v>
      </c>
    </row>
    <row r="13" spans="1:14" ht="18.75" x14ac:dyDescent="0.3">
      <c r="A13" s="11">
        <v>43763</v>
      </c>
      <c r="B13" s="4">
        <v>35.375374000000001</v>
      </c>
      <c r="C13" s="4">
        <f t="shared" si="0"/>
        <v>5.8077886869564326E-2</v>
      </c>
      <c r="D13" s="4">
        <f t="shared" si="1"/>
        <v>5.6453947805486814E-2</v>
      </c>
      <c r="E13" s="4">
        <v>0.27598795300082735</v>
      </c>
      <c r="F13" s="4">
        <v>0.28191521014142495</v>
      </c>
      <c r="H13" s="5">
        <v>7</v>
      </c>
      <c r="I13" s="8">
        <v>0.27144925932010189</v>
      </c>
      <c r="J13" s="10" t="s">
        <v>19</v>
      </c>
      <c r="K13" s="9">
        <v>12</v>
      </c>
      <c r="L13" s="4">
        <v>5.955202425660755E-2</v>
      </c>
      <c r="M13" s="4">
        <f>$I$20*L13</f>
        <v>14.947558088408496</v>
      </c>
      <c r="N13" s="4">
        <f t="shared" si="2"/>
        <v>0.58123866340949526</v>
      </c>
    </row>
    <row r="14" spans="1:14" x14ac:dyDescent="0.25">
      <c r="A14" s="11">
        <v>43766</v>
      </c>
      <c r="B14" s="4">
        <v>35.533081000000003</v>
      </c>
      <c r="C14" s="4">
        <f t="shared" si="0"/>
        <v>4.4581012768939781E-3</v>
      </c>
      <c r="D14" s="4">
        <f t="shared" si="1"/>
        <v>4.4481933794229276E-3</v>
      </c>
      <c r="E14" s="4">
        <v>0.22236816740815696</v>
      </c>
      <c r="F14" s="4">
        <v>0.22990945571536103</v>
      </c>
    </row>
    <row r="15" spans="1:14" x14ac:dyDescent="0.25">
      <c r="A15" s="11">
        <v>43767</v>
      </c>
      <c r="B15" s="4">
        <v>36.420177000000002</v>
      </c>
      <c r="C15" s="4">
        <f t="shared" si="0"/>
        <v>2.4965355523209474E-2</v>
      </c>
      <c r="D15" s="4">
        <f t="shared" si="1"/>
        <v>2.465881252960412E-2</v>
      </c>
      <c r="E15" s="4">
        <v>0.24287542165447246</v>
      </c>
      <c r="F15" s="4">
        <v>0.25012007486554222</v>
      </c>
    </row>
    <row r="16" spans="1:14" x14ac:dyDescent="0.25">
      <c r="A16" s="11">
        <v>43768</v>
      </c>
      <c r="B16" s="4">
        <v>36.430031</v>
      </c>
      <c r="C16" s="4">
        <f t="shared" si="0"/>
        <v>2.7056430835020772E-4</v>
      </c>
      <c r="D16" s="4">
        <f t="shared" si="1"/>
        <v>2.7052771242867102E-4</v>
      </c>
      <c r="E16" s="4">
        <v>0.21818063043961319</v>
      </c>
      <c r="F16" s="4">
        <v>0.22573179004836677</v>
      </c>
      <c r="H16" s="21" t="s">
        <v>16</v>
      </c>
      <c r="I16" s="21"/>
      <c r="J16" s="17" t="s">
        <v>20</v>
      </c>
      <c r="K16" s="17"/>
    </row>
    <row r="17" spans="1:11" x14ac:dyDescent="0.25">
      <c r="A17" s="11">
        <v>43769</v>
      </c>
      <c r="B17" s="4">
        <v>35.227528</v>
      </c>
      <c r="C17" s="4">
        <f t="shared" si="0"/>
        <v>-3.3008563731389634E-2</v>
      </c>
      <c r="D17" s="4">
        <f t="shared" si="1"/>
        <v>-3.3565639546743388E-2</v>
      </c>
      <c r="E17" s="4">
        <v>0.18490150239987335</v>
      </c>
      <c r="F17" s="4">
        <v>0.19189562278919473</v>
      </c>
      <c r="H17" s="5" t="s">
        <v>11</v>
      </c>
      <c r="I17" s="5">
        <v>2</v>
      </c>
      <c r="J17" s="5" t="s">
        <v>21</v>
      </c>
      <c r="K17" s="4">
        <f>SUM(N7:N13)</f>
        <v>12.664134067537626</v>
      </c>
    </row>
    <row r="18" spans="1:11" x14ac:dyDescent="0.25">
      <c r="A18" s="11">
        <v>43770</v>
      </c>
      <c r="B18" s="4">
        <v>35.887917000000002</v>
      </c>
      <c r="C18" s="4">
        <f t="shared" si="0"/>
        <v>1.8746390606800514E-2</v>
      </c>
      <c r="D18" s="4">
        <f t="shared" si="1"/>
        <v>1.8572842604009397E-2</v>
      </c>
      <c r="E18" s="4">
        <v>0.23665645673806349</v>
      </c>
      <c r="F18" s="4">
        <v>0.24403410493994751</v>
      </c>
      <c r="H18" s="6" t="s">
        <v>12</v>
      </c>
      <c r="I18" s="7">
        <f>2*LN(AVERAGE($F$7:$F$257))-0.5*LN((SUMSQ($F$7:$F$257)/I20))</f>
        <v>-1.4938323178527166</v>
      </c>
      <c r="J18" s="5" t="s">
        <v>22</v>
      </c>
      <c r="K18" s="4">
        <f>_xlfn.CHISQ.INV(1-I21,H13-I17-1)</f>
        <v>9.4877290367811575</v>
      </c>
    </row>
    <row r="19" spans="1:11" x14ac:dyDescent="0.25">
      <c r="A19" s="11">
        <v>43773</v>
      </c>
      <c r="B19" s="4">
        <v>36.016055999999999</v>
      </c>
      <c r="C19" s="4">
        <f t="shared" si="0"/>
        <v>3.5705332243160652E-3</v>
      </c>
      <c r="D19" s="4">
        <f t="shared" si="1"/>
        <v>3.5641740032743745E-3</v>
      </c>
      <c r="E19" s="4">
        <v>0.22148059935557907</v>
      </c>
      <c r="F19" s="4">
        <v>0.22902543633921249</v>
      </c>
      <c r="H19" s="6" t="s">
        <v>13</v>
      </c>
      <c r="I19" s="7">
        <f>SQRT(LN(SUMSQ($F$7:$F$257)/I20)-2*LN(AVERAGE($F$7:$F$257)))</f>
        <v>0.12181376818966268</v>
      </c>
      <c r="J19" s="5" t="s">
        <v>23</v>
      </c>
      <c r="K19" s="12" t="str">
        <f>IF(K18&gt;K17,"H0 ACEPTADA","H0 RECHAZADA")</f>
        <v>H0 RECHAZADA</v>
      </c>
    </row>
    <row r="20" spans="1:11" x14ac:dyDescent="0.25">
      <c r="A20" s="11">
        <v>43774</v>
      </c>
      <c r="B20" s="4">
        <v>36.361033999999997</v>
      </c>
      <c r="C20" s="4">
        <f t="shared" si="0"/>
        <v>9.578450233418051E-3</v>
      </c>
      <c r="D20" s="4">
        <f t="shared" si="1"/>
        <v>9.532867721042209E-3</v>
      </c>
      <c r="E20" s="4">
        <v>0.22748851636468104</v>
      </c>
      <c r="F20" s="4">
        <v>0.2349941300569803</v>
      </c>
      <c r="H20" s="6" t="s">
        <v>14</v>
      </c>
      <c r="I20" s="5">
        <f>COUNT(F7:F257)</f>
        <v>251</v>
      </c>
    </row>
    <row r="21" spans="1:11" x14ac:dyDescent="0.25">
      <c r="A21" s="11">
        <v>43775</v>
      </c>
      <c r="B21" s="4">
        <v>35.67107</v>
      </c>
      <c r="C21" s="4">
        <f t="shared" si="0"/>
        <v>-1.8975367972208831E-2</v>
      </c>
      <c r="D21" s="4">
        <f t="shared" si="1"/>
        <v>-1.9157710631297554E-2</v>
      </c>
      <c r="E21" s="4">
        <v>0.19893469815905415</v>
      </c>
      <c r="F21" s="4">
        <v>0.20630355170464054</v>
      </c>
      <c r="H21" s="6" t="s">
        <v>15</v>
      </c>
      <c r="I21" s="5">
        <v>0.05</v>
      </c>
    </row>
    <row r="22" spans="1:11" x14ac:dyDescent="0.25">
      <c r="A22" s="11">
        <v>43776</v>
      </c>
      <c r="B22" s="4">
        <v>36.193474000000002</v>
      </c>
      <c r="C22" s="4">
        <f t="shared" si="0"/>
        <v>1.4645033075823115E-2</v>
      </c>
      <c r="D22" s="4">
        <f t="shared" si="1"/>
        <v>1.4538830219499508E-2</v>
      </c>
      <c r="E22" s="4">
        <v>0.23255509920708611</v>
      </c>
      <c r="F22" s="4">
        <v>0.24000009255543761</v>
      </c>
    </row>
    <row r="23" spans="1:11" x14ac:dyDescent="0.25">
      <c r="A23" s="11">
        <v>43777</v>
      </c>
      <c r="B23" s="4">
        <v>35.355659000000003</v>
      </c>
      <c r="C23" s="4">
        <f t="shared" si="0"/>
        <v>-2.3148233850113394E-2</v>
      </c>
      <c r="D23" s="4">
        <f t="shared" si="1"/>
        <v>-2.3420361940919909E-2</v>
      </c>
      <c r="E23" s="4">
        <v>0.1947618322811496</v>
      </c>
      <c r="F23" s="4">
        <v>0.20204090039501821</v>
      </c>
    </row>
    <row r="24" spans="1:11" x14ac:dyDescent="0.25">
      <c r="A24" s="11">
        <v>43780</v>
      </c>
      <c r="B24" s="4">
        <v>36.016055999999999</v>
      </c>
      <c r="C24" s="4">
        <f t="shared" si="0"/>
        <v>1.8678678850251273E-2</v>
      </c>
      <c r="D24" s="4">
        <f t="shared" si="1"/>
        <v>1.8506374631675804E-2</v>
      </c>
      <c r="E24" s="4">
        <v>0.23658874498151425</v>
      </c>
      <c r="F24" s="4">
        <v>0.24396763696761392</v>
      </c>
    </row>
    <row r="25" spans="1:11" x14ac:dyDescent="0.25">
      <c r="A25" s="11">
        <v>43781</v>
      </c>
      <c r="B25" s="4">
        <v>34.695270999999998</v>
      </c>
      <c r="C25" s="4">
        <f t="shared" si="0"/>
        <v>-3.6672116458281848E-2</v>
      </c>
      <c r="D25" s="4">
        <f t="shared" si="1"/>
        <v>-3.7361443782900974E-2</v>
      </c>
      <c r="E25" s="4">
        <v>0.18123794967298112</v>
      </c>
      <c r="F25" s="4">
        <v>0.18809981855303715</v>
      </c>
    </row>
    <row r="26" spans="1:11" x14ac:dyDescent="0.25">
      <c r="A26" s="11">
        <v>43782</v>
      </c>
      <c r="B26" s="4">
        <v>34.606560000000002</v>
      </c>
      <c r="C26" s="4">
        <f t="shared" si="0"/>
        <v>-2.5568614235639327E-3</v>
      </c>
      <c r="D26" s="4">
        <f t="shared" si="1"/>
        <v>-2.5601357763019093E-3</v>
      </c>
      <c r="E26" s="4">
        <v>0.21535320470769906</v>
      </c>
      <c r="F26" s="4">
        <v>0.2229011265596362</v>
      </c>
    </row>
    <row r="27" spans="1:11" x14ac:dyDescent="0.25">
      <c r="A27" s="11">
        <v>43783</v>
      </c>
      <c r="B27" s="4">
        <v>34.458710000000004</v>
      </c>
      <c r="C27" s="4">
        <f t="shared" si="0"/>
        <v>-4.272311376802498E-3</v>
      </c>
      <c r="D27" s="4">
        <f t="shared" si="1"/>
        <v>-4.2814637762883835E-3</v>
      </c>
      <c r="E27" s="4">
        <v>0.21363775475446051</v>
      </c>
      <c r="F27" s="4">
        <v>0.22117979855964973</v>
      </c>
    </row>
    <row r="28" spans="1:11" x14ac:dyDescent="0.25">
      <c r="A28" s="11">
        <v>43784</v>
      </c>
      <c r="B28" s="4">
        <v>34.675556</v>
      </c>
      <c r="C28" s="4">
        <f t="shared" si="0"/>
        <v>6.292922747253067E-3</v>
      </c>
      <c r="D28" s="4">
        <f t="shared" si="1"/>
        <v>6.2732049872269357E-3</v>
      </c>
      <c r="E28" s="4">
        <v>0.22420298887851606</v>
      </c>
      <c r="F28" s="4">
        <v>0.23173446732316505</v>
      </c>
    </row>
    <row r="29" spans="1:11" x14ac:dyDescent="0.25">
      <c r="A29" s="11">
        <v>43788</v>
      </c>
      <c r="B29" s="4">
        <v>34.123584999999999</v>
      </c>
      <c r="C29" s="4">
        <f t="shared" si="0"/>
        <v>-1.5918158601407911E-2</v>
      </c>
      <c r="D29" s="4">
        <f t="shared" si="1"/>
        <v>-1.6046213235454607E-2</v>
      </c>
      <c r="E29" s="4">
        <v>0.20199190752985507</v>
      </c>
      <c r="F29" s="4">
        <v>0.2094150491004835</v>
      </c>
      <c r="I29" s="1"/>
      <c r="J29" s="1"/>
      <c r="K29" s="3"/>
    </row>
    <row r="30" spans="1:11" x14ac:dyDescent="0.25">
      <c r="A30" s="11">
        <v>43789</v>
      </c>
      <c r="B30" s="4">
        <v>33.896881</v>
      </c>
      <c r="C30" s="4">
        <f t="shared" si="0"/>
        <v>-6.6436161382222303E-3</v>
      </c>
      <c r="D30" s="4">
        <f t="shared" si="1"/>
        <v>-6.6657831900562283E-3</v>
      </c>
      <c r="E30" s="4">
        <v>0.21126644999304076</v>
      </c>
      <c r="F30" s="4">
        <v>0.21879547914588188</v>
      </c>
      <c r="I30" s="1"/>
      <c r="J30" s="1"/>
      <c r="K30" s="3"/>
    </row>
    <row r="31" spans="1:11" x14ac:dyDescent="0.25">
      <c r="A31" s="11">
        <v>43790</v>
      </c>
      <c r="B31" s="4">
        <v>33.689895999999997</v>
      </c>
      <c r="C31" s="4">
        <f t="shared" si="0"/>
        <v>-6.1063140293056194E-3</v>
      </c>
      <c r="D31" s="4">
        <f t="shared" si="1"/>
        <v>-6.1250338096275536E-3</v>
      </c>
      <c r="E31" s="4">
        <v>0.21180375210195737</v>
      </c>
      <c r="F31" s="4">
        <v>0.21933622852631057</v>
      </c>
      <c r="I31" s="1"/>
      <c r="J31" s="1"/>
      <c r="K31" s="3"/>
    </row>
    <row r="32" spans="1:11" x14ac:dyDescent="0.25">
      <c r="A32" s="11">
        <v>43791</v>
      </c>
      <c r="B32" s="4">
        <v>33.561756000000003</v>
      </c>
      <c r="C32" s="4">
        <f t="shared" si="0"/>
        <v>-3.8035142643359546E-3</v>
      </c>
      <c r="D32" s="4">
        <f t="shared" si="1"/>
        <v>-3.8107660186563106E-3</v>
      </c>
      <c r="E32" s="4">
        <v>0.21410655186692704</v>
      </c>
      <c r="F32" s="4">
        <v>0.22165049631728179</v>
      </c>
      <c r="I32" s="1"/>
      <c r="K32" s="3"/>
    </row>
    <row r="33" spans="1:11" x14ac:dyDescent="0.25">
      <c r="A33" s="11">
        <v>43794</v>
      </c>
      <c r="B33" s="4">
        <v>33.680034999999997</v>
      </c>
      <c r="C33" s="4">
        <f t="shared" si="0"/>
        <v>3.5242196504853326E-3</v>
      </c>
      <c r="D33" s="4">
        <f t="shared" si="1"/>
        <v>3.5180241403717349E-3</v>
      </c>
      <c r="E33" s="4">
        <v>0.22143428578174831</v>
      </c>
      <c r="F33" s="4">
        <v>0.22897928647630983</v>
      </c>
      <c r="K33" s="2"/>
    </row>
    <row r="34" spans="1:11" x14ac:dyDescent="0.25">
      <c r="A34" s="11">
        <v>43795</v>
      </c>
      <c r="B34" s="4">
        <v>32.950648999999999</v>
      </c>
      <c r="C34" s="4">
        <f t="shared" si="0"/>
        <v>-2.1656331414144855E-2</v>
      </c>
      <c r="D34" s="4">
        <f t="shared" si="1"/>
        <v>-2.1894271301579008E-2</v>
      </c>
      <c r="E34" s="4">
        <v>0.19625373471711813</v>
      </c>
      <c r="F34" s="4">
        <v>0.2035669910343591</v>
      </c>
    </row>
    <row r="35" spans="1:11" x14ac:dyDescent="0.25">
      <c r="A35" s="11">
        <v>43796</v>
      </c>
      <c r="B35" s="4">
        <v>32.881653</v>
      </c>
      <c r="C35" s="4">
        <f t="shared" si="0"/>
        <v>-2.0939193033799883E-3</v>
      </c>
      <c r="D35" s="4">
        <f t="shared" si="1"/>
        <v>-2.0961146174802419E-3</v>
      </c>
      <c r="E35" s="4">
        <v>0.215816146827883</v>
      </c>
      <c r="F35" s="4">
        <v>0.22336514771845786</v>
      </c>
    </row>
    <row r="36" spans="1:11" x14ac:dyDescent="0.25">
      <c r="A36" s="11">
        <v>43797</v>
      </c>
      <c r="B36" s="4">
        <v>33.098498999999997</v>
      </c>
      <c r="C36" s="4">
        <f t="shared" si="0"/>
        <v>6.5947414504981478E-3</v>
      </c>
      <c r="D36" s="4">
        <f t="shared" si="1"/>
        <v>6.5730912758413564E-3</v>
      </c>
      <c r="E36" s="4">
        <v>0.22450480758176114</v>
      </c>
      <c r="F36" s="4">
        <v>0.23203435361177946</v>
      </c>
    </row>
    <row r="37" spans="1:11" x14ac:dyDescent="0.25">
      <c r="A37" s="11">
        <v>43798</v>
      </c>
      <c r="B37" s="4">
        <v>33.315342000000001</v>
      </c>
      <c r="C37" s="4">
        <f t="shared" si="0"/>
        <v>6.5514451274664856E-3</v>
      </c>
      <c r="D37" s="4">
        <f t="shared" si="1"/>
        <v>6.5300776851473239E-3</v>
      </c>
      <c r="E37" s="4">
        <v>0.22446151125872948</v>
      </c>
      <c r="F37" s="4">
        <v>0.23199134002108543</v>
      </c>
    </row>
    <row r="38" spans="1:11" x14ac:dyDescent="0.25">
      <c r="A38" s="11">
        <v>43801</v>
      </c>
      <c r="B38" s="4">
        <v>33.364623999999999</v>
      </c>
      <c r="C38" s="4">
        <f t="shared" si="0"/>
        <v>1.4792584149368195E-3</v>
      </c>
      <c r="D38" s="4">
        <f t="shared" si="1"/>
        <v>1.4781653899858431E-3</v>
      </c>
      <c r="E38" s="4">
        <v>0.2193893245461998</v>
      </c>
      <c r="F38" s="4">
        <v>0.22693942772592396</v>
      </c>
    </row>
    <row r="39" spans="1:11" x14ac:dyDescent="0.25">
      <c r="A39" s="11">
        <v>43802</v>
      </c>
      <c r="B39" s="4">
        <v>33.236491999999998</v>
      </c>
      <c r="C39" s="4">
        <f t="shared" si="0"/>
        <v>-3.8403549819713478E-3</v>
      </c>
      <c r="D39" s="4">
        <f t="shared" si="1"/>
        <v>-3.8477480793138947E-3</v>
      </c>
      <c r="E39" s="4">
        <v>0.21406971114929163</v>
      </c>
      <c r="F39" s="4">
        <v>0.22161351425662421</v>
      </c>
    </row>
    <row r="40" spans="1:11" x14ac:dyDescent="0.25">
      <c r="A40" s="11">
        <v>43803</v>
      </c>
      <c r="B40" s="4">
        <v>33.236491999999998</v>
      </c>
      <c r="C40" s="4">
        <f t="shared" si="0"/>
        <v>0</v>
      </c>
      <c r="D40" s="4">
        <f t="shared" si="1"/>
        <v>0</v>
      </c>
      <c r="E40" s="4">
        <v>0.21791006613126299</v>
      </c>
      <c r="F40" s="4">
        <v>0.22546126233593811</v>
      </c>
    </row>
    <row r="41" spans="1:11" x14ac:dyDescent="0.25">
      <c r="A41" s="11">
        <v>43804</v>
      </c>
      <c r="B41" s="4">
        <v>32.802799</v>
      </c>
      <c r="C41" s="4">
        <f t="shared" si="0"/>
        <v>-1.3048699604037577E-2</v>
      </c>
      <c r="D41" s="4">
        <f t="shared" si="1"/>
        <v>-1.3134581803489873E-2</v>
      </c>
      <c r="E41" s="4">
        <v>0.20486136652722542</v>
      </c>
      <c r="F41" s="4">
        <v>0.21232668053244824</v>
      </c>
    </row>
    <row r="42" spans="1:11" x14ac:dyDescent="0.25">
      <c r="A42" s="11">
        <v>43805</v>
      </c>
      <c r="B42" s="4">
        <v>32.566242000000003</v>
      </c>
      <c r="C42" s="4">
        <f t="shared" si="0"/>
        <v>-7.2114882635471956E-3</v>
      </c>
      <c r="D42" s="4">
        <f t="shared" si="1"/>
        <v>-7.2376167376062527E-3</v>
      </c>
      <c r="E42" s="4">
        <v>0.21069857786771579</v>
      </c>
      <c r="F42" s="4">
        <v>0.21822364559833185</v>
      </c>
    </row>
    <row r="43" spans="1:11" x14ac:dyDescent="0.25">
      <c r="A43" s="11">
        <v>43808</v>
      </c>
      <c r="B43" s="4">
        <v>32.457816999999999</v>
      </c>
      <c r="C43" s="4">
        <f t="shared" si="0"/>
        <v>-3.3293678773253597E-3</v>
      </c>
      <c r="D43" s="4">
        <f t="shared" si="1"/>
        <v>-3.3349225550271095E-3</v>
      </c>
      <c r="E43" s="4">
        <v>0.21458069825393761</v>
      </c>
      <c r="F43" s="4">
        <v>0.22212633978091101</v>
      </c>
    </row>
    <row r="44" spans="1:11" x14ac:dyDescent="0.25">
      <c r="A44" s="11">
        <v>43809</v>
      </c>
      <c r="B44" s="4">
        <v>32.783085</v>
      </c>
      <c r="C44" s="4">
        <f t="shared" si="0"/>
        <v>1.0021253123708265E-2</v>
      </c>
      <c r="D44" s="4">
        <f t="shared" si="1"/>
        <v>9.9713733285145111E-3</v>
      </c>
      <c r="E44" s="4">
        <v>0.22793131925497126</v>
      </c>
      <c r="F44" s="4">
        <v>0.23543263566445261</v>
      </c>
    </row>
    <row r="45" spans="1:11" x14ac:dyDescent="0.25">
      <c r="A45" s="11">
        <v>43810</v>
      </c>
      <c r="B45" s="4">
        <v>33.818030999999998</v>
      </c>
      <c r="C45" s="4">
        <f t="shared" si="0"/>
        <v>3.156951214322868E-2</v>
      </c>
      <c r="D45" s="4">
        <f t="shared" si="1"/>
        <v>3.1081440636434466E-2</v>
      </c>
      <c r="E45" s="4">
        <v>0.24947957827449166</v>
      </c>
      <c r="F45" s="4">
        <v>0.25654270297237258</v>
      </c>
    </row>
    <row r="46" spans="1:11" x14ac:dyDescent="0.25">
      <c r="A46" s="11">
        <v>43812</v>
      </c>
      <c r="B46" s="4">
        <v>33.266060000000003</v>
      </c>
      <c r="C46" s="4">
        <f t="shared" si="0"/>
        <v>-1.6321795908224069E-2</v>
      </c>
      <c r="D46" s="4">
        <f t="shared" si="1"/>
        <v>-1.645646377733585E-2</v>
      </c>
      <c r="E46" s="4">
        <v>0.20158827022303893</v>
      </c>
      <c r="F46" s="4">
        <v>0.20900479855860227</v>
      </c>
    </row>
    <row r="47" spans="1:11" x14ac:dyDescent="0.25">
      <c r="A47" s="11">
        <v>43815</v>
      </c>
      <c r="B47" s="4">
        <v>33.335056000000002</v>
      </c>
      <c r="C47" s="4">
        <f t="shared" si="0"/>
        <v>2.0740658797584834E-3</v>
      </c>
      <c r="D47" s="4">
        <f t="shared" si="1"/>
        <v>2.0719179745401894E-3</v>
      </c>
      <c r="E47" s="4">
        <v>0.21998413201102146</v>
      </c>
      <c r="F47" s="4">
        <v>0.22753318031047828</v>
      </c>
    </row>
    <row r="48" spans="1:11" x14ac:dyDescent="0.25">
      <c r="A48" s="11">
        <v>43816</v>
      </c>
      <c r="B48" s="4">
        <v>33.295628000000001</v>
      </c>
      <c r="C48" s="4">
        <f t="shared" si="0"/>
        <v>-1.1827788739878194E-3</v>
      </c>
      <c r="D48" s="4">
        <f t="shared" si="1"/>
        <v>-1.1834789089656388E-3</v>
      </c>
      <c r="E48" s="4">
        <v>0.21672728725727516</v>
      </c>
      <c r="F48" s="4">
        <v>0.22427778342697247</v>
      </c>
    </row>
    <row r="49" spans="1:6" x14ac:dyDescent="0.25">
      <c r="A49" s="11">
        <v>43817</v>
      </c>
      <c r="B49" s="4">
        <v>33.699748999999997</v>
      </c>
      <c r="C49" s="4">
        <f t="shared" si="0"/>
        <v>1.2137359295340409E-2</v>
      </c>
      <c r="D49" s="4">
        <f t="shared" si="1"/>
        <v>1.20642921837115E-2</v>
      </c>
      <c r="E49" s="4">
        <v>0.23004742542660339</v>
      </c>
      <c r="F49" s="4">
        <v>0.2375255545196496</v>
      </c>
    </row>
    <row r="50" spans="1:6" x14ac:dyDescent="0.25">
      <c r="A50" s="11">
        <v>43818</v>
      </c>
      <c r="B50" s="4">
        <v>34.015160000000002</v>
      </c>
      <c r="C50" s="4">
        <f t="shared" si="0"/>
        <v>9.3594465644241016E-3</v>
      </c>
      <c r="D50" s="4">
        <f t="shared" si="1"/>
        <v>9.3159183337427707E-3</v>
      </c>
      <c r="E50" s="4">
        <v>0.2272695126956871</v>
      </c>
      <c r="F50" s="4">
        <v>0.23477718066968087</v>
      </c>
    </row>
    <row r="51" spans="1:6" x14ac:dyDescent="0.25">
      <c r="A51" s="11">
        <v>43819</v>
      </c>
      <c r="B51" s="4">
        <v>34.350285</v>
      </c>
      <c r="C51" s="4">
        <f t="shared" si="0"/>
        <v>9.8522247139216125E-3</v>
      </c>
      <c r="D51" s="4">
        <f t="shared" si="1"/>
        <v>9.8040079840651956E-3</v>
      </c>
      <c r="E51" s="4">
        <v>0.2277622908451846</v>
      </c>
      <c r="F51" s="4">
        <v>0.2352652703200033</v>
      </c>
    </row>
    <row r="52" spans="1:6" x14ac:dyDescent="0.25">
      <c r="A52" s="11">
        <v>43822</v>
      </c>
      <c r="B52" s="4">
        <v>33.640613999999999</v>
      </c>
      <c r="C52" s="4">
        <f t="shared" si="0"/>
        <v>-2.0659828586575051E-2</v>
      </c>
      <c r="D52" s="4">
        <f t="shared" si="1"/>
        <v>-2.087622855813407E-2</v>
      </c>
      <c r="E52" s="4">
        <v>0.19725023754468793</v>
      </c>
      <c r="F52" s="4">
        <v>0.20458503377780404</v>
      </c>
    </row>
    <row r="53" spans="1:6" x14ac:dyDescent="0.25">
      <c r="A53" s="11">
        <v>43823</v>
      </c>
      <c r="B53" s="4">
        <v>33.325198999999998</v>
      </c>
      <c r="C53" s="4">
        <f t="shared" si="0"/>
        <v>-9.3760179288047939E-3</v>
      </c>
      <c r="D53" s="4">
        <f t="shared" si="1"/>
        <v>-9.420249479220013E-3</v>
      </c>
      <c r="E53" s="4">
        <v>0.20853404820245819</v>
      </c>
      <c r="F53" s="4">
        <v>0.21604101285671809</v>
      </c>
    </row>
    <row r="54" spans="1:6" x14ac:dyDescent="0.25">
      <c r="A54" s="11">
        <v>43825</v>
      </c>
      <c r="B54" s="4">
        <v>33.256207000000003</v>
      </c>
      <c r="C54" s="4">
        <f t="shared" si="0"/>
        <v>-2.0702652068182517E-3</v>
      </c>
      <c r="D54" s="4">
        <f t="shared" si="1"/>
        <v>-2.0724111681491757E-3</v>
      </c>
      <c r="E54" s="4">
        <v>0.21583980092444474</v>
      </c>
      <c r="F54" s="4">
        <v>0.22338885116778895</v>
      </c>
    </row>
    <row r="55" spans="1:6" x14ac:dyDescent="0.25">
      <c r="A55" s="11">
        <v>43826</v>
      </c>
      <c r="B55" s="4">
        <v>34.379855999999997</v>
      </c>
      <c r="C55" s="4">
        <f t="shared" si="0"/>
        <v>3.3787647520957309E-2</v>
      </c>
      <c r="D55" s="4">
        <f t="shared" si="1"/>
        <v>3.3229385092588895E-2</v>
      </c>
      <c r="E55" s="4">
        <v>0.25169771365222027</v>
      </c>
      <c r="F55" s="4">
        <v>0.25869064742852699</v>
      </c>
    </row>
    <row r="56" spans="1:6" x14ac:dyDescent="0.25">
      <c r="A56" s="11">
        <v>43829</v>
      </c>
      <c r="B56" s="4">
        <v>34.379855999999997</v>
      </c>
      <c r="C56" s="4">
        <f t="shared" si="0"/>
        <v>0</v>
      </c>
      <c r="D56" s="4">
        <f t="shared" si="1"/>
        <v>0</v>
      </c>
      <c r="E56" s="4">
        <v>0.21791006613126299</v>
      </c>
      <c r="F56" s="4">
        <v>0.22546126233593811</v>
      </c>
    </row>
    <row r="57" spans="1:6" x14ac:dyDescent="0.25">
      <c r="A57" s="11">
        <v>43830</v>
      </c>
      <c r="B57" s="4">
        <v>34.379855999999997</v>
      </c>
      <c r="C57" s="4">
        <f t="shared" si="0"/>
        <v>0</v>
      </c>
      <c r="D57" s="4">
        <f t="shared" si="1"/>
        <v>0</v>
      </c>
      <c r="E57" s="4">
        <v>0.21791006613126299</v>
      </c>
      <c r="F57" s="4">
        <v>0.22546126233593811</v>
      </c>
    </row>
    <row r="58" spans="1:6" x14ac:dyDescent="0.25">
      <c r="A58" s="11">
        <v>43832</v>
      </c>
      <c r="B58" s="4">
        <v>34.852974000000003</v>
      </c>
      <c r="C58" s="4">
        <f t="shared" si="0"/>
        <v>1.3761488704315882E-2</v>
      </c>
      <c r="D58" s="4">
        <f t="shared" si="1"/>
        <v>1.3667659260522637E-2</v>
      </c>
      <c r="E58" s="4">
        <v>0.23167155483557886</v>
      </c>
      <c r="F58" s="4">
        <v>0.23912892159646074</v>
      </c>
    </row>
    <row r="59" spans="1:6" x14ac:dyDescent="0.25">
      <c r="A59" s="11">
        <v>43833</v>
      </c>
      <c r="B59" s="4">
        <v>34.862831</v>
      </c>
      <c r="C59" s="4">
        <f t="shared" si="0"/>
        <v>2.8281661128822671E-4</v>
      </c>
      <c r="D59" s="4">
        <f t="shared" si="1"/>
        <v>2.8277662620923642E-4</v>
      </c>
      <c r="E59" s="4">
        <v>0.21819288274255122</v>
      </c>
      <c r="F59" s="4">
        <v>0.22574403896214734</v>
      </c>
    </row>
    <row r="60" spans="1:6" x14ac:dyDescent="0.25">
      <c r="A60" s="11">
        <v>43836</v>
      </c>
      <c r="B60" s="4">
        <v>35.015610000000002</v>
      </c>
      <c r="C60" s="4">
        <f t="shared" si="0"/>
        <v>4.3822889770484342E-3</v>
      </c>
      <c r="D60" s="4">
        <f t="shared" si="1"/>
        <v>4.3727147099881045E-3</v>
      </c>
      <c r="E60" s="4">
        <v>0.22229235510831141</v>
      </c>
      <c r="F60" s="4">
        <v>0.2298339770459262</v>
      </c>
    </row>
    <row r="61" spans="1:6" x14ac:dyDescent="0.25">
      <c r="A61" s="11">
        <v>43837</v>
      </c>
      <c r="B61" s="4">
        <v>34.547417000000003</v>
      </c>
      <c r="C61" s="4">
        <f t="shared" si="0"/>
        <v>-1.3370979400330293E-2</v>
      </c>
      <c r="D61" s="4">
        <f t="shared" si="1"/>
        <v>-1.3461175857685527E-2</v>
      </c>
      <c r="E61" s="4">
        <v>0.20453908673093268</v>
      </c>
      <c r="F61" s="4">
        <v>0.21200008647825258</v>
      </c>
    </row>
    <row r="62" spans="1:6" x14ac:dyDescent="0.25">
      <c r="A62" s="11">
        <v>43838</v>
      </c>
      <c r="B62" s="4">
        <v>34.517848999999998</v>
      </c>
      <c r="C62" s="4">
        <f t="shared" si="0"/>
        <v>-8.5586716946174873E-4</v>
      </c>
      <c r="D62" s="4">
        <f t="shared" si="1"/>
        <v>-8.5623363287853861E-4</v>
      </c>
      <c r="E62" s="4">
        <v>0.21705419896180123</v>
      </c>
      <c r="F62" s="4">
        <v>0.22460502870305957</v>
      </c>
    </row>
    <row r="63" spans="1:6" x14ac:dyDescent="0.25">
      <c r="A63" s="11">
        <v>43839</v>
      </c>
      <c r="B63" s="4">
        <v>35.316237999999998</v>
      </c>
      <c r="C63" s="4">
        <f t="shared" si="0"/>
        <v>2.3129743687099399E-2</v>
      </c>
      <c r="D63" s="4">
        <f t="shared" si="1"/>
        <v>2.2866305601273264E-2</v>
      </c>
      <c r="E63" s="4">
        <v>0.2410398098183624</v>
      </c>
      <c r="F63" s="4">
        <v>0.24832756793721136</v>
      </c>
    </row>
    <row r="64" spans="1:6" x14ac:dyDescent="0.25">
      <c r="A64" s="11">
        <v>43840</v>
      </c>
      <c r="B64" s="4">
        <v>35.178241999999997</v>
      </c>
      <c r="C64" s="4">
        <f t="shared" si="0"/>
        <v>-3.9074377061339635E-3</v>
      </c>
      <c r="D64" s="4">
        <f t="shared" si="1"/>
        <v>-3.9150916856523074E-3</v>
      </c>
      <c r="E64" s="4">
        <v>0.21400262842512902</v>
      </c>
      <c r="F64" s="4">
        <v>0.22154617065028581</v>
      </c>
    </row>
    <row r="65" spans="1:6" x14ac:dyDescent="0.25">
      <c r="A65" s="11">
        <v>43843</v>
      </c>
      <c r="B65" s="4">
        <v>35.276809999999998</v>
      </c>
      <c r="C65" s="4">
        <f t="shared" si="0"/>
        <v>2.8019592337786585E-3</v>
      </c>
      <c r="D65" s="4">
        <f t="shared" si="1"/>
        <v>2.7980410633342881E-3</v>
      </c>
      <c r="E65" s="4">
        <v>0.22071202536504164</v>
      </c>
      <c r="F65" s="4">
        <v>0.22825930339927239</v>
      </c>
    </row>
    <row r="66" spans="1:6" x14ac:dyDescent="0.25">
      <c r="A66" s="11">
        <v>43844</v>
      </c>
      <c r="B66" s="4">
        <v>35.06982</v>
      </c>
      <c r="C66" s="4">
        <f t="shared" si="0"/>
        <v>-5.8675940369891039E-3</v>
      </c>
      <c r="D66" s="4">
        <f t="shared" si="1"/>
        <v>-5.8848760024111796E-3</v>
      </c>
      <c r="E66" s="4">
        <v>0.21204247209427388</v>
      </c>
      <c r="F66" s="4">
        <v>0.21957638633352694</v>
      </c>
    </row>
    <row r="67" spans="1:6" x14ac:dyDescent="0.25">
      <c r="A67" s="11">
        <v>43845</v>
      </c>
      <c r="B67" s="4">
        <v>34.478423999999997</v>
      </c>
      <c r="C67" s="4">
        <f t="shared" si="0"/>
        <v>-1.6863388520385995E-2</v>
      </c>
      <c r="D67" s="4">
        <f t="shared" si="1"/>
        <v>-1.7007194452703097E-2</v>
      </c>
      <c r="E67" s="4">
        <v>0.20104667761087699</v>
      </c>
      <c r="F67" s="4">
        <v>0.20845406788323501</v>
      </c>
    </row>
    <row r="68" spans="1:6" x14ac:dyDescent="0.25">
      <c r="A68" s="11">
        <v>43846</v>
      </c>
      <c r="B68" s="4">
        <v>34.793835000000001</v>
      </c>
      <c r="C68" s="4">
        <f t="shared" si="0"/>
        <v>9.1480689488592799E-3</v>
      </c>
      <c r="D68" s="4">
        <f t="shared" si="1"/>
        <v>9.106478819930805E-3</v>
      </c>
      <c r="E68" s="4">
        <v>0.22705813508012226</v>
      </c>
      <c r="F68" s="4">
        <v>0.2345677411558689</v>
      </c>
    </row>
    <row r="69" spans="1:6" x14ac:dyDescent="0.25">
      <c r="A69" s="11">
        <v>43847</v>
      </c>
      <c r="B69" s="4">
        <v>35.178241999999997</v>
      </c>
      <c r="C69" s="4">
        <f t="shared" si="0"/>
        <v>1.104813539525022E-2</v>
      </c>
      <c r="D69" s="4">
        <f t="shared" si="1"/>
        <v>1.098755057184916E-2</v>
      </c>
      <c r="E69" s="4">
        <v>0.22895820152651319</v>
      </c>
      <c r="F69" s="4">
        <v>0.23644881290778727</v>
      </c>
    </row>
    <row r="70" spans="1:6" x14ac:dyDescent="0.25">
      <c r="A70" s="11">
        <v>43850</v>
      </c>
      <c r="B70" s="4">
        <v>35.523223999999999</v>
      </c>
      <c r="C70" s="4">
        <f t="shared" si="0"/>
        <v>9.806686758252494E-3</v>
      </c>
      <c r="D70" s="4">
        <f t="shared" si="1"/>
        <v>9.7589132847392401E-3</v>
      </c>
      <c r="E70" s="4">
        <v>0.22771675288951548</v>
      </c>
      <c r="F70" s="4">
        <v>0.23522017562067735</v>
      </c>
    </row>
    <row r="71" spans="1:6" x14ac:dyDescent="0.25">
      <c r="A71" s="11">
        <v>43851</v>
      </c>
      <c r="B71" s="4">
        <v>35.306376999999998</v>
      </c>
      <c r="C71" s="4">
        <f t="shared" si="0"/>
        <v>-6.1043727337361424E-3</v>
      </c>
      <c r="D71" s="4">
        <f t="shared" si="1"/>
        <v>-6.1230805889752526E-3</v>
      </c>
      <c r="E71" s="4">
        <v>0.21180569339752686</v>
      </c>
      <c r="F71" s="4">
        <v>0.21933818174696285</v>
      </c>
    </row>
    <row r="72" spans="1:6" x14ac:dyDescent="0.25">
      <c r="A72" s="11">
        <v>43852</v>
      </c>
      <c r="B72" s="4">
        <v>34.310862999999998</v>
      </c>
      <c r="C72" s="4">
        <f t="shared" ref="C72:C135" si="3">(B72-B71)/B71</f>
        <v>-2.819643601494427E-2</v>
      </c>
      <c r="D72" s="4">
        <f t="shared" ref="D72:D135" si="4">LN(B72/B71)</f>
        <v>-2.860158961115717E-2</v>
      </c>
      <c r="E72" s="4">
        <v>0.1897136301163187</v>
      </c>
      <c r="F72" s="4">
        <v>0.19685967272478094</v>
      </c>
    </row>
    <row r="73" spans="1:6" x14ac:dyDescent="0.25">
      <c r="A73" s="11">
        <v>43853</v>
      </c>
      <c r="B73" s="4">
        <v>34.034874000000002</v>
      </c>
      <c r="C73" s="4">
        <f t="shared" si="3"/>
        <v>-8.0437790212387148E-3</v>
      </c>
      <c r="D73" s="4">
        <f t="shared" si="4"/>
        <v>-8.076304748974715E-3</v>
      </c>
      <c r="E73" s="4">
        <v>0.20986628711002425</v>
      </c>
      <c r="F73" s="4">
        <v>0.21738495758696338</v>
      </c>
    </row>
    <row r="74" spans="1:6" x14ac:dyDescent="0.25">
      <c r="A74" s="11">
        <v>43854</v>
      </c>
      <c r="B74" s="4">
        <v>33.019646000000002</v>
      </c>
      <c r="C74" s="4">
        <f t="shared" si="3"/>
        <v>-2.9829051225516521E-2</v>
      </c>
      <c r="D74" s="4">
        <f t="shared" si="4"/>
        <v>-3.0282987162438622E-2</v>
      </c>
      <c r="E74" s="4">
        <v>0.18808101490574647</v>
      </c>
      <c r="F74" s="4">
        <v>0.19517827517349948</v>
      </c>
    </row>
    <row r="75" spans="1:6" x14ac:dyDescent="0.25">
      <c r="A75" s="11">
        <v>43857</v>
      </c>
      <c r="B75" s="4">
        <v>32.255755999999998</v>
      </c>
      <c r="C75" s="4">
        <f t="shared" si="3"/>
        <v>-2.3134409133277911E-2</v>
      </c>
      <c r="D75" s="4">
        <f t="shared" si="4"/>
        <v>-2.3406209723060848E-2</v>
      </c>
      <c r="E75" s="4">
        <v>0.19477565699798507</v>
      </c>
      <c r="F75" s="4">
        <v>0.20205505261287726</v>
      </c>
    </row>
    <row r="76" spans="1:6" x14ac:dyDescent="0.25">
      <c r="A76" s="11">
        <v>43858</v>
      </c>
      <c r="B76" s="4">
        <v>33.384338</v>
      </c>
      <c r="C76" s="4">
        <f t="shared" si="3"/>
        <v>3.498854592030029E-2</v>
      </c>
      <c r="D76" s="4">
        <f t="shared" si="4"/>
        <v>3.4390359912424347E-2</v>
      </c>
      <c r="E76" s="4">
        <v>0.25289861205156328</v>
      </c>
      <c r="F76" s="4">
        <v>0.25985162224836245</v>
      </c>
    </row>
    <row r="77" spans="1:6" x14ac:dyDescent="0.25">
      <c r="A77" s="11">
        <v>43859</v>
      </c>
      <c r="B77" s="4">
        <v>33.394196000000001</v>
      </c>
      <c r="C77" s="4">
        <f t="shared" si="3"/>
        <v>2.9528816776301674E-4</v>
      </c>
      <c r="D77" s="4">
        <f t="shared" si="4"/>
        <v>2.9524457879256927E-4</v>
      </c>
      <c r="E77" s="4">
        <v>0.21820535429902599</v>
      </c>
      <c r="F77" s="4">
        <v>0.22575650691473068</v>
      </c>
    </row>
    <row r="78" spans="1:6" x14ac:dyDescent="0.25">
      <c r="A78" s="11">
        <v>43860</v>
      </c>
      <c r="B78" s="4">
        <v>33.561756000000003</v>
      </c>
      <c r="C78" s="4">
        <f t="shared" si="3"/>
        <v>5.0176383944084682E-3</v>
      </c>
      <c r="D78" s="4">
        <f t="shared" si="4"/>
        <v>5.0050919982308571E-3</v>
      </c>
      <c r="E78" s="4">
        <v>0.22292770452567146</v>
      </c>
      <c r="F78" s="4">
        <v>0.23046635433416895</v>
      </c>
    </row>
    <row r="79" spans="1:6" x14ac:dyDescent="0.25">
      <c r="A79" s="11">
        <v>43861</v>
      </c>
      <c r="B79" s="4">
        <v>33.320270999999998</v>
      </c>
      <c r="C79" s="4">
        <f t="shared" si="3"/>
        <v>-7.195243300142113E-3</v>
      </c>
      <c r="D79" s="4">
        <f t="shared" si="4"/>
        <v>-7.2212539067448376E-3</v>
      </c>
      <c r="E79" s="4">
        <v>0.21071482283112086</v>
      </c>
      <c r="F79" s="4">
        <v>0.21824000842919328</v>
      </c>
    </row>
    <row r="80" spans="1:6" x14ac:dyDescent="0.25">
      <c r="A80" s="11">
        <v>43865</v>
      </c>
      <c r="B80" s="4">
        <v>33.793388</v>
      </c>
      <c r="C80" s="4">
        <f t="shared" si="3"/>
        <v>1.4199074191203368E-2</v>
      </c>
      <c r="D80" s="4">
        <f t="shared" si="4"/>
        <v>1.4099211531987035E-2</v>
      </c>
      <c r="E80" s="4">
        <v>0.23210914032246635</v>
      </c>
      <c r="F80" s="4">
        <v>0.23956047386792514</v>
      </c>
    </row>
    <row r="81" spans="1:6" x14ac:dyDescent="0.25">
      <c r="A81" s="11">
        <v>43866</v>
      </c>
      <c r="B81" s="4">
        <v>33.492759999999997</v>
      </c>
      <c r="C81" s="4">
        <f t="shared" si="3"/>
        <v>-8.8960597854232087E-3</v>
      </c>
      <c r="D81" s="4">
        <f t="shared" si="4"/>
        <v>-8.9358659799833231E-3</v>
      </c>
      <c r="E81" s="4">
        <v>0.20901400634583978</v>
      </c>
      <c r="F81" s="4">
        <v>0.2165253963559548</v>
      </c>
    </row>
    <row r="82" spans="1:6" x14ac:dyDescent="0.25">
      <c r="A82" s="11">
        <v>43867</v>
      </c>
      <c r="B82" s="4">
        <v>32.654949000000002</v>
      </c>
      <c r="C82" s="4">
        <f t="shared" si="3"/>
        <v>-2.5014689741902282E-2</v>
      </c>
      <c r="D82" s="4">
        <f t="shared" si="4"/>
        <v>-2.5332874499740265E-2</v>
      </c>
      <c r="E82" s="4">
        <v>0.19289537638936072</v>
      </c>
      <c r="F82" s="4">
        <v>0.20012838783619785</v>
      </c>
    </row>
    <row r="83" spans="1:6" x14ac:dyDescent="0.25">
      <c r="A83" s="11">
        <v>43868</v>
      </c>
      <c r="B83" s="4">
        <v>32.694374000000003</v>
      </c>
      <c r="C83" s="4">
        <f t="shared" si="3"/>
        <v>1.2073208260102129E-3</v>
      </c>
      <c r="D83" s="4">
        <f t="shared" si="4"/>
        <v>1.2065926002974815E-3</v>
      </c>
      <c r="E83" s="4">
        <v>0.2191173869572732</v>
      </c>
      <c r="F83" s="4">
        <v>0.22666785493623559</v>
      </c>
    </row>
    <row r="84" spans="1:6" x14ac:dyDescent="0.25">
      <c r="A84" s="11">
        <v>43871</v>
      </c>
      <c r="B84" s="4">
        <v>32.502170999999997</v>
      </c>
      <c r="C84" s="4">
        <f t="shared" si="3"/>
        <v>-5.8787790217364709E-3</v>
      </c>
      <c r="D84" s="4">
        <f t="shared" si="4"/>
        <v>-5.8961270667582536E-3</v>
      </c>
      <c r="E84" s="4">
        <v>0.21203128710952651</v>
      </c>
      <c r="F84" s="4">
        <v>0.21956513526917987</v>
      </c>
    </row>
    <row r="85" spans="1:6" x14ac:dyDescent="0.25">
      <c r="A85" s="11">
        <v>43872</v>
      </c>
      <c r="B85" s="4">
        <v>33.364623999999999</v>
      </c>
      <c r="C85" s="4">
        <f t="shared" si="3"/>
        <v>2.6535242830394382E-2</v>
      </c>
      <c r="D85" s="4">
        <f t="shared" si="4"/>
        <v>2.6189289893229321E-2</v>
      </c>
      <c r="E85" s="4">
        <v>0.24444530896165736</v>
      </c>
      <c r="F85" s="4">
        <v>0.25165055222916743</v>
      </c>
    </row>
    <row r="86" spans="1:6" x14ac:dyDescent="0.25">
      <c r="A86" s="11">
        <v>43873</v>
      </c>
      <c r="B86" s="4">
        <v>33.591330999999997</v>
      </c>
      <c r="C86" s="4">
        <f t="shared" si="3"/>
        <v>6.7948315557219393E-3</v>
      </c>
      <c r="D86" s="4">
        <f t="shared" si="4"/>
        <v>6.7718507296155089E-3</v>
      </c>
      <c r="E86" s="4">
        <v>0.22470489768698493</v>
      </c>
      <c r="F86" s="4">
        <v>0.23223311306555361</v>
      </c>
    </row>
    <row r="87" spans="1:6" x14ac:dyDescent="0.25">
      <c r="A87" s="11">
        <v>43874</v>
      </c>
      <c r="B87" s="4">
        <v>33.256207000000003</v>
      </c>
      <c r="C87" s="4">
        <f t="shared" si="3"/>
        <v>-9.976502568474984E-3</v>
      </c>
      <c r="D87" s="4">
        <f t="shared" si="4"/>
        <v>-1.0026601355848609E-2</v>
      </c>
      <c r="E87" s="4">
        <v>0.207933563562788</v>
      </c>
      <c r="F87" s="4">
        <v>0.21543466098008951</v>
      </c>
    </row>
    <row r="88" spans="1:6" x14ac:dyDescent="0.25">
      <c r="A88" s="11">
        <v>43875</v>
      </c>
      <c r="B88" s="4">
        <v>32.457816999999999</v>
      </c>
      <c r="C88" s="4">
        <f t="shared" si="3"/>
        <v>-2.4007247729724703E-2</v>
      </c>
      <c r="D88" s="4">
        <f t="shared" si="4"/>
        <v>-2.4300118549203907E-2</v>
      </c>
      <c r="E88" s="4">
        <v>0.19390281840153828</v>
      </c>
      <c r="F88" s="4">
        <v>0.20116114378673419</v>
      </c>
    </row>
    <row r="89" spans="1:6" x14ac:dyDescent="0.25">
      <c r="A89" s="11">
        <v>43878</v>
      </c>
      <c r="B89" s="4">
        <v>32.428249000000001</v>
      </c>
      <c r="C89" s="4">
        <f t="shared" si="3"/>
        <v>-9.1096699448387419E-4</v>
      </c>
      <c r="D89" s="4">
        <f t="shared" si="4"/>
        <v>-9.1138217708066217E-4</v>
      </c>
      <c r="E89" s="4">
        <v>0.21699909913677912</v>
      </c>
      <c r="F89" s="4">
        <v>0.22454988015885746</v>
      </c>
    </row>
    <row r="90" spans="1:6" x14ac:dyDescent="0.25">
      <c r="A90" s="11">
        <v>43879</v>
      </c>
      <c r="B90" s="4">
        <v>31.95513</v>
      </c>
      <c r="C90" s="4">
        <f t="shared" si="3"/>
        <v>-1.4589717748867677E-2</v>
      </c>
      <c r="D90" s="4">
        <f t="shared" si="4"/>
        <v>-1.4697194330476934E-2</v>
      </c>
      <c r="E90" s="4">
        <v>0.20332034838239532</v>
      </c>
      <c r="F90" s="4">
        <v>0.21076406800546116</v>
      </c>
    </row>
    <row r="91" spans="1:6" x14ac:dyDescent="0.25">
      <c r="A91" s="11">
        <v>43880</v>
      </c>
      <c r="B91" s="4">
        <v>31.275023999999998</v>
      </c>
      <c r="C91" s="4">
        <f t="shared" si="3"/>
        <v>-2.1283155474567061E-2</v>
      </c>
      <c r="D91" s="4">
        <f t="shared" si="4"/>
        <v>-2.1512907576134131E-2</v>
      </c>
      <c r="E91" s="4">
        <v>0.19662691065669591</v>
      </c>
      <c r="F91" s="4">
        <v>0.20394835475980397</v>
      </c>
    </row>
    <row r="92" spans="1:6" x14ac:dyDescent="0.25">
      <c r="A92" s="11">
        <v>43881</v>
      </c>
      <c r="B92" s="4">
        <v>30.456925999999999</v>
      </c>
      <c r="C92" s="4">
        <f t="shared" si="3"/>
        <v>-2.6158189359023327E-2</v>
      </c>
      <c r="D92" s="4">
        <f t="shared" si="4"/>
        <v>-2.6506400602790126E-2</v>
      </c>
      <c r="E92" s="4">
        <v>0.19175187677223965</v>
      </c>
      <c r="F92" s="4">
        <v>0.19895486173314797</v>
      </c>
    </row>
    <row r="93" spans="1:6" x14ac:dyDescent="0.25">
      <c r="A93" s="11">
        <v>43882</v>
      </c>
      <c r="B93" s="4">
        <v>31.659431000000001</v>
      </c>
      <c r="C93" s="4">
        <f t="shared" si="3"/>
        <v>3.9482152598065944E-2</v>
      </c>
      <c r="D93" s="4">
        <f t="shared" si="4"/>
        <v>3.872265895070811E-2</v>
      </c>
      <c r="E93" s="4">
        <v>0.25739221872932894</v>
      </c>
      <c r="F93" s="4">
        <v>0.26418392128664625</v>
      </c>
    </row>
    <row r="94" spans="1:6" x14ac:dyDescent="0.25">
      <c r="A94" s="11">
        <v>43885</v>
      </c>
      <c r="B94" s="4">
        <v>31.846708</v>
      </c>
      <c r="C94" s="4">
        <f t="shared" si="3"/>
        <v>5.9153621554347627E-3</v>
      </c>
      <c r="D94" s="4">
        <f t="shared" si="4"/>
        <v>5.8979350918767952E-3</v>
      </c>
      <c r="E94" s="4">
        <v>0.22382542828669774</v>
      </c>
      <c r="F94" s="4">
        <v>0.23135919742781491</v>
      </c>
    </row>
    <row r="95" spans="1:6" x14ac:dyDescent="0.25">
      <c r="A95" s="11">
        <v>43886</v>
      </c>
      <c r="B95" s="4">
        <v>30.949757000000002</v>
      </c>
      <c r="C95" s="4">
        <f t="shared" si="3"/>
        <v>-2.8164637927411456E-2</v>
      </c>
      <c r="D95" s="4">
        <f t="shared" si="4"/>
        <v>-2.8568869451965691E-2</v>
      </c>
      <c r="E95" s="4">
        <v>0.18974542820385154</v>
      </c>
      <c r="F95" s="4">
        <v>0.19689239288397242</v>
      </c>
    </row>
    <row r="96" spans="1:6" x14ac:dyDescent="0.25">
      <c r="A96" s="11">
        <v>43887</v>
      </c>
      <c r="B96" s="4">
        <v>31.077891999999999</v>
      </c>
      <c r="C96" s="4">
        <f t="shared" si="3"/>
        <v>4.1400971258028539E-3</v>
      </c>
      <c r="D96" s="4">
        <f t="shared" si="4"/>
        <v>4.1315505048040288E-3</v>
      </c>
      <c r="E96" s="4">
        <v>0.22205016325706584</v>
      </c>
      <c r="F96" s="4">
        <v>0.22959281284074212</v>
      </c>
    </row>
    <row r="97" spans="1:6" x14ac:dyDescent="0.25">
      <c r="A97" s="11">
        <v>43888</v>
      </c>
      <c r="B97" s="4">
        <v>29.697966000000001</v>
      </c>
      <c r="C97" s="4">
        <f t="shared" si="3"/>
        <v>-4.440217502525582E-2</v>
      </c>
      <c r="D97" s="4">
        <f t="shared" si="4"/>
        <v>-4.5418139616429695E-2</v>
      </c>
      <c r="E97" s="4">
        <v>0.17350789110600717</v>
      </c>
      <c r="F97" s="4">
        <v>0.1800431227195084</v>
      </c>
    </row>
    <row r="98" spans="1:6" x14ac:dyDescent="0.25">
      <c r="A98" s="11">
        <v>43889</v>
      </c>
      <c r="B98" s="4">
        <v>29.264277</v>
      </c>
      <c r="C98" s="4">
        <f t="shared" si="3"/>
        <v>-1.4603323338709496E-2</v>
      </c>
      <c r="D98" s="4">
        <f t="shared" si="4"/>
        <v>-1.4711001456314965E-2</v>
      </c>
      <c r="E98" s="4">
        <v>0.20330674279255351</v>
      </c>
      <c r="F98" s="4">
        <v>0.21075026087962315</v>
      </c>
    </row>
    <row r="99" spans="1:6" x14ac:dyDescent="0.25">
      <c r="A99" s="11">
        <v>43892</v>
      </c>
      <c r="B99" s="4">
        <v>30.397787000000001</v>
      </c>
      <c r="C99" s="4">
        <f t="shared" si="3"/>
        <v>3.87335726763385E-2</v>
      </c>
      <c r="D99" s="4">
        <f t="shared" si="4"/>
        <v>3.8002252551123362E-2</v>
      </c>
      <c r="E99" s="4">
        <v>0.25664363880760149</v>
      </c>
      <c r="F99" s="4">
        <v>0.26346351488706143</v>
      </c>
    </row>
    <row r="100" spans="1:6" x14ac:dyDescent="0.25">
      <c r="A100" s="11">
        <v>43893</v>
      </c>
      <c r="B100" s="4">
        <v>30.713197999999998</v>
      </c>
      <c r="C100" s="4">
        <f t="shared" si="3"/>
        <v>1.0376117182477705E-2</v>
      </c>
      <c r="D100" s="4">
        <f t="shared" si="4"/>
        <v>1.0322654781988938E-2</v>
      </c>
      <c r="E100" s="4">
        <v>0.2282861833137407</v>
      </c>
      <c r="F100" s="4">
        <v>0.23578391711792704</v>
      </c>
    </row>
    <row r="101" spans="1:6" x14ac:dyDescent="0.25">
      <c r="A101" s="11">
        <v>43894</v>
      </c>
      <c r="B101" s="4">
        <v>31.560866999999998</v>
      </c>
      <c r="C101" s="4">
        <f t="shared" si="3"/>
        <v>2.7599502988910493E-2</v>
      </c>
      <c r="D101" s="4">
        <f t="shared" si="4"/>
        <v>2.7225502591456639E-2</v>
      </c>
      <c r="E101" s="4">
        <v>0.24550956912017349</v>
      </c>
      <c r="F101" s="4">
        <v>0.25268676492739472</v>
      </c>
    </row>
    <row r="102" spans="1:6" x14ac:dyDescent="0.25">
      <c r="A102" s="11">
        <v>43895</v>
      </c>
      <c r="B102" s="4">
        <v>30.496352999999999</v>
      </c>
      <c r="C102" s="4">
        <f t="shared" si="3"/>
        <v>-3.372892132526014E-2</v>
      </c>
      <c r="D102" s="4">
        <f t="shared" si="4"/>
        <v>-3.4310864389868051E-2</v>
      </c>
      <c r="E102" s="4">
        <v>0.18418114480600284</v>
      </c>
      <c r="F102" s="4">
        <v>0.19115039794607006</v>
      </c>
    </row>
    <row r="103" spans="1:6" x14ac:dyDescent="0.25">
      <c r="A103" s="11">
        <v>43896</v>
      </c>
      <c r="B103" s="4">
        <v>29.471264000000001</v>
      </c>
      <c r="C103" s="4">
        <f t="shared" si="3"/>
        <v>-3.3613494702136933E-2</v>
      </c>
      <c r="D103" s="4">
        <f t="shared" si="4"/>
        <v>-3.4191415787883178E-2</v>
      </c>
      <c r="E103" s="4">
        <v>0.18429657142912606</v>
      </c>
      <c r="F103" s="4">
        <v>0.19126984654805493</v>
      </c>
    </row>
    <row r="104" spans="1:6" x14ac:dyDescent="0.25">
      <c r="A104" s="11">
        <v>43899</v>
      </c>
      <c r="B104" s="4">
        <v>26.563566000000002</v>
      </c>
      <c r="C104" s="4">
        <f t="shared" si="3"/>
        <v>-9.866214085693778E-2</v>
      </c>
      <c r="D104" s="4">
        <f t="shared" si="4"/>
        <v>-0.10387510926139391</v>
      </c>
      <c r="E104" s="4">
        <v>0.11924792527432521</v>
      </c>
      <c r="F104" s="4">
        <v>0.12158615307454419</v>
      </c>
    </row>
    <row r="105" spans="1:6" x14ac:dyDescent="0.25">
      <c r="A105" s="11">
        <v>43900</v>
      </c>
      <c r="B105" s="4">
        <v>27.706931999999998</v>
      </c>
      <c r="C105" s="4">
        <f t="shared" si="3"/>
        <v>4.3042639681735377E-2</v>
      </c>
      <c r="D105" s="4">
        <f t="shared" si="4"/>
        <v>4.2142056948804518E-2</v>
      </c>
      <c r="E105" s="4">
        <v>0.26095270581299834</v>
      </c>
      <c r="F105" s="4">
        <v>0.26760331928474262</v>
      </c>
    </row>
    <row r="106" spans="1:6" x14ac:dyDescent="0.25">
      <c r="A106" s="11">
        <v>43901</v>
      </c>
      <c r="B106" s="4">
        <v>27.549226999999998</v>
      </c>
      <c r="C106" s="4">
        <f t="shared" si="3"/>
        <v>-5.6918968870317364E-3</v>
      </c>
      <c r="D106" s="4">
        <f t="shared" si="4"/>
        <v>-5.7081574638251356E-3</v>
      </c>
      <c r="E106" s="4">
        <v>0.21221816924423126</v>
      </c>
      <c r="F106" s="4">
        <v>0.21975310487211297</v>
      </c>
    </row>
    <row r="107" spans="1:6" x14ac:dyDescent="0.25">
      <c r="A107" s="11">
        <v>43902</v>
      </c>
      <c r="B107" s="4">
        <v>27.667504999999998</v>
      </c>
      <c r="C107" s="4">
        <f t="shared" si="3"/>
        <v>4.2933328038568964E-3</v>
      </c>
      <c r="D107" s="4">
        <f t="shared" si="4"/>
        <v>4.2841427451719176E-3</v>
      </c>
      <c r="E107" s="4">
        <v>0.22220339893511987</v>
      </c>
      <c r="F107" s="4">
        <v>0.22974540508111002</v>
      </c>
    </row>
    <row r="108" spans="1:6" x14ac:dyDescent="0.25">
      <c r="A108" s="11">
        <v>43903</v>
      </c>
      <c r="B108" s="4">
        <v>29.067143999999999</v>
      </c>
      <c r="C108" s="4">
        <f t="shared" si="3"/>
        <v>5.0587828573628181E-2</v>
      </c>
      <c r="D108" s="4">
        <f t="shared" si="4"/>
        <v>4.9349844256097668E-2</v>
      </c>
      <c r="E108" s="4">
        <v>0.26849789470489116</v>
      </c>
      <c r="F108" s="4">
        <v>0.27481110659203578</v>
      </c>
    </row>
    <row r="109" spans="1:6" x14ac:dyDescent="0.25">
      <c r="A109" s="11">
        <v>43907</v>
      </c>
      <c r="B109" s="4">
        <v>31.008896</v>
      </c>
      <c r="C109" s="4">
        <f t="shared" si="3"/>
        <v>6.6802297466858146E-2</v>
      </c>
      <c r="D109" s="4">
        <f t="shared" si="4"/>
        <v>6.4665666929381832E-2</v>
      </c>
      <c r="E109" s="4">
        <v>0.28471236359812113</v>
      </c>
      <c r="F109" s="4">
        <v>0.29012692926531991</v>
      </c>
    </row>
    <row r="110" spans="1:6" x14ac:dyDescent="0.25">
      <c r="A110" s="11">
        <v>43908</v>
      </c>
      <c r="B110" s="4">
        <v>30.585062000000001</v>
      </c>
      <c r="C110" s="4">
        <f t="shared" si="3"/>
        <v>-1.366814220022536E-2</v>
      </c>
      <c r="D110" s="4">
        <f t="shared" si="4"/>
        <v>-1.3762411229755651E-2</v>
      </c>
      <c r="E110" s="4">
        <v>0.20424192393103763</v>
      </c>
      <c r="F110" s="4">
        <v>0.21169885110618247</v>
      </c>
    </row>
    <row r="111" spans="1:6" x14ac:dyDescent="0.25">
      <c r="A111" s="11">
        <v>43909</v>
      </c>
      <c r="B111" s="4">
        <v>31.156745999999998</v>
      </c>
      <c r="C111" s="4">
        <f t="shared" si="3"/>
        <v>1.8691608341352965E-2</v>
      </c>
      <c r="D111" s="4">
        <f t="shared" si="4"/>
        <v>1.8519066964712168E-2</v>
      </c>
      <c r="E111" s="4">
        <v>0.23660167447261596</v>
      </c>
      <c r="F111" s="4">
        <v>0.24398032930065028</v>
      </c>
    </row>
    <row r="112" spans="1:6" x14ac:dyDescent="0.25">
      <c r="A112" s="11">
        <v>43910</v>
      </c>
      <c r="B112" s="4">
        <v>29.964093999999999</v>
      </c>
      <c r="C112" s="4">
        <f t="shared" si="3"/>
        <v>-3.8279093715370631E-2</v>
      </c>
      <c r="D112" s="4">
        <f t="shared" si="4"/>
        <v>-3.9030988616105017E-2</v>
      </c>
      <c r="E112" s="4">
        <v>0.17963097241589235</v>
      </c>
      <c r="F112" s="4">
        <v>0.18643027371983309</v>
      </c>
    </row>
    <row r="113" spans="1:6" x14ac:dyDescent="0.25">
      <c r="A113" s="11">
        <v>43913</v>
      </c>
      <c r="B113" s="4">
        <v>29.126282</v>
      </c>
      <c r="C113" s="4">
        <f t="shared" si="3"/>
        <v>-2.7960531695034718E-2</v>
      </c>
      <c r="D113" s="4">
        <f t="shared" si="4"/>
        <v>-2.8358870094047056E-2</v>
      </c>
      <c r="E113" s="4">
        <v>0.18994953443622825</v>
      </c>
      <c r="F113" s="4">
        <v>0.19710239224189105</v>
      </c>
    </row>
    <row r="114" spans="1:6" x14ac:dyDescent="0.25">
      <c r="A114" s="11">
        <v>43914</v>
      </c>
      <c r="B114" s="4">
        <v>31.531296000000001</v>
      </c>
      <c r="C114" s="4">
        <f t="shared" si="3"/>
        <v>8.2571953399338829E-2</v>
      </c>
      <c r="D114" s="4">
        <f t="shared" si="4"/>
        <v>7.9339648338467197E-2</v>
      </c>
      <c r="E114" s="4">
        <v>0.30048201953060183</v>
      </c>
      <c r="F114" s="4">
        <v>0.30480091067440529</v>
      </c>
    </row>
    <row r="115" spans="1:6" x14ac:dyDescent="0.25">
      <c r="A115" s="11">
        <v>43915</v>
      </c>
      <c r="B115" s="4">
        <v>33.906742000000001</v>
      </c>
      <c r="C115" s="4">
        <f t="shared" si="3"/>
        <v>7.5336135882267577E-2</v>
      </c>
      <c r="D115" s="4">
        <f t="shared" si="4"/>
        <v>7.2633297245647196E-2</v>
      </c>
      <c r="E115" s="4">
        <v>0.29324620201353058</v>
      </c>
      <c r="F115" s="4">
        <v>0.29809455958158526</v>
      </c>
    </row>
    <row r="116" spans="1:6" x14ac:dyDescent="0.25">
      <c r="A116" s="11">
        <v>43916</v>
      </c>
      <c r="B116" s="4">
        <v>35.276809999999998</v>
      </c>
      <c r="C116" s="4">
        <f t="shared" si="3"/>
        <v>4.0406949154831694E-2</v>
      </c>
      <c r="D116" s="4">
        <f t="shared" si="4"/>
        <v>3.9611933880733231E-2</v>
      </c>
      <c r="E116" s="4">
        <v>0.25831701528609469</v>
      </c>
      <c r="F116" s="4">
        <v>0.26507319621667136</v>
      </c>
    </row>
    <row r="117" spans="1:6" x14ac:dyDescent="0.25">
      <c r="A117" s="11">
        <v>43917</v>
      </c>
      <c r="B117" s="4">
        <v>31.117318999999998</v>
      </c>
      <c r="C117" s="4">
        <f t="shared" si="3"/>
        <v>-0.11791006613126298</v>
      </c>
      <c r="D117" s="4">
        <f t="shared" si="4"/>
        <v>-0.1254612623359381</v>
      </c>
      <c r="E117" s="4">
        <v>0.1</v>
      </c>
      <c r="F117" s="4">
        <v>0.1</v>
      </c>
    </row>
    <row r="118" spans="1:6" x14ac:dyDescent="0.25">
      <c r="A118" s="11">
        <v>43920</v>
      </c>
      <c r="B118" s="4">
        <v>33.788460000000001</v>
      </c>
      <c r="C118" s="4">
        <f t="shared" si="3"/>
        <v>8.5840974924607169E-2</v>
      </c>
      <c r="D118" s="4">
        <f t="shared" si="4"/>
        <v>8.2354778860082675E-2</v>
      </c>
      <c r="E118" s="4">
        <v>0.30375104105587014</v>
      </c>
      <c r="F118" s="4">
        <v>0.3078160411960208</v>
      </c>
    </row>
    <row r="119" spans="1:6" x14ac:dyDescent="0.25">
      <c r="A119" s="11">
        <v>43921</v>
      </c>
      <c r="B119" s="4">
        <v>33.985591999999997</v>
      </c>
      <c r="C119" s="4">
        <f t="shared" si="3"/>
        <v>5.8342996395809787E-3</v>
      </c>
      <c r="D119" s="4">
        <f t="shared" si="4"/>
        <v>5.8173460231301724E-3</v>
      </c>
      <c r="E119" s="4">
        <v>0.22374436577084394</v>
      </c>
      <c r="F119" s="4">
        <v>0.23127860835906827</v>
      </c>
    </row>
    <row r="120" spans="1:6" x14ac:dyDescent="0.25">
      <c r="A120" s="11">
        <v>43922</v>
      </c>
      <c r="B120" s="4">
        <v>32.280399000000003</v>
      </c>
      <c r="C120" s="4">
        <f t="shared" si="3"/>
        <v>-5.0173997263310711E-2</v>
      </c>
      <c r="D120" s="4">
        <f t="shared" si="4"/>
        <v>-5.1476466176489717E-2</v>
      </c>
      <c r="E120" s="4">
        <v>0.16773606886795228</v>
      </c>
      <c r="F120" s="4">
        <v>0.1739847961594484</v>
      </c>
    </row>
    <row r="121" spans="1:6" x14ac:dyDescent="0.25">
      <c r="A121" s="11">
        <v>43923</v>
      </c>
      <c r="B121" s="4">
        <v>32.743659999999998</v>
      </c>
      <c r="C121" s="4">
        <f t="shared" si="3"/>
        <v>1.4351154705367665E-2</v>
      </c>
      <c r="D121" s="4">
        <f t="shared" si="4"/>
        <v>1.4249151634314993E-2</v>
      </c>
      <c r="E121" s="4">
        <v>0.23226122083663064</v>
      </c>
      <c r="F121" s="4">
        <v>0.23971041397025311</v>
      </c>
    </row>
    <row r="122" spans="1:6" x14ac:dyDescent="0.25">
      <c r="A122" s="11">
        <v>43924</v>
      </c>
      <c r="B122" s="4">
        <v>31.05818</v>
      </c>
      <c r="C122" s="4">
        <f t="shared" si="3"/>
        <v>-5.1475003099836686E-2</v>
      </c>
      <c r="D122" s="4">
        <f t="shared" si="4"/>
        <v>-5.2847135816047337E-2</v>
      </c>
      <c r="E122" s="4">
        <v>0.1664350630314263</v>
      </c>
      <c r="F122" s="4">
        <v>0.17261412651989078</v>
      </c>
    </row>
    <row r="123" spans="1:6" x14ac:dyDescent="0.25">
      <c r="A123" s="11">
        <v>43927</v>
      </c>
      <c r="B123" s="4">
        <v>31.215885</v>
      </c>
      <c r="C123" s="4">
        <f t="shared" si="3"/>
        <v>5.0777283150525883E-3</v>
      </c>
      <c r="D123" s="4">
        <f t="shared" si="4"/>
        <v>5.064880127348589E-3</v>
      </c>
      <c r="E123" s="4">
        <v>0.22298779444631556</v>
      </c>
      <c r="F123" s="4">
        <v>0.2305261424632867</v>
      </c>
    </row>
    <row r="124" spans="1:6" x14ac:dyDescent="0.25">
      <c r="A124" s="11">
        <v>43928</v>
      </c>
      <c r="B124" s="4">
        <v>32.250832000000003</v>
      </c>
      <c r="C124" s="4">
        <f t="shared" si="3"/>
        <v>3.3154498102488605E-2</v>
      </c>
      <c r="D124" s="4">
        <f t="shared" si="4"/>
        <v>3.2616741492851091E-2</v>
      </c>
      <c r="E124" s="4">
        <v>0.25106456423375156</v>
      </c>
      <c r="F124" s="4">
        <v>0.2580780038287892</v>
      </c>
    </row>
    <row r="125" spans="1:6" x14ac:dyDescent="0.25">
      <c r="A125" s="11">
        <v>43929</v>
      </c>
      <c r="B125" s="4">
        <v>32.980217000000003</v>
      </c>
      <c r="C125" s="4">
        <f t="shared" si="3"/>
        <v>2.2616005689403626E-2</v>
      </c>
      <c r="D125" s="4">
        <f t="shared" si="4"/>
        <v>2.236405549648695E-2</v>
      </c>
      <c r="E125" s="4">
        <v>0.24052607182066663</v>
      </c>
      <c r="F125" s="4">
        <v>0.24782531783242506</v>
      </c>
    </row>
    <row r="126" spans="1:6" x14ac:dyDescent="0.25">
      <c r="A126" s="11">
        <v>43934</v>
      </c>
      <c r="B126" s="4">
        <v>31.826996000000001</v>
      </c>
      <c r="C126" s="4">
        <f t="shared" si="3"/>
        <v>-3.4967053127637149E-2</v>
      </c>
      <c r="D126" s="4">
        <f t="shared" si="4"/>
        <v>-3.5593036389324921E-2</v>
      </c>
      <c r="E126" s="4">
        <v>0.18294301300362584</v>
      </c>
      <c r="F126" s="4">
        <v>0.18986822594661318</v>
      </c>
    </row>
    <row r="127" spans="1:6" x14ac:dyDescent="0.25">
      <c r="A127" s="11">
        <v>43935</v>
      </c>
      <c r="B127" s="4">
        <v>33.167496</v>
      </c>
      <c r="C127" s="4">
        <f t="shared" si="3"/>
        <v>4.2118332499868939E-2</v>
      </c>
      <c r="D127" s="4">
        <f t="shared" si="4"/>
        <v>4.1255499743160735E-2</v>
      </c>
      <c r="E127" s="4">
        <v>0.26002839863113192</v>
      </c>
      <c r="F127" s="4">
        <v>0.26671676207909883</v>
      </c>
    </row>
    <row r="128" spans="1:6" x14ac:dyDescent="0.25">
      <c r="A128" s="11">
        <v>43936</v>
      </c>
      <c r="B128" s="4">
        <v>32.043838999999998</v>
      </c>
      <c r="C128" s="4">
        <f t="shared" si="3"/>
        <v>-3.387825840093571E-2</v>
      </c>
      <c r="D128" s="4">
        <f t="shared" si="4"/>
        <v>-3.4465426210224727E-2</v>
      </c>
      <c r="E128" s="4">
        <v>0.18403180773032729</v>
      </c>
      <c r="F128" s="4">
        <v>0.19099583612571339</v>
      </c>
    </row>
    <row r="129" spans="1:6" x14ac:dyDescent="0.25">
      <c r="A129" s="11">
        <v>43937</v>
      </c>
      <c r="B129" s="4">
        <v>31.767855000000001</v>
      </c>
      <c r="C129" s="4">
        <f t="shared" si="3"/>
        <v>-8.6127008689563557E-3</v>
      </c>
      <c r="D129" s="4">
        <f t="shared" si="4"/>
        <v>-8.6500045216598744E-3</v>
      </c>
      <c r="E129" s="4">
        <v>0.20929736526230663</v>
      </c>
      <c r="F129" s="4">
        <v>0.21681125781427824</v>
      </c>
    </row>
    <row r="130" spans="1:6" x14ac:dyDescent="0.25">
      <c r="A130" s="11">
        <v>43938</v>
      </c>
      <c r="B130" s="4">
        <v>32.990074</v>
      </c>
      <c r="C130" s="4">
        <f t="shared" si="3"/>
        <v>3.8473450599670611E-2</v>
      </c>
      <c r="D130" s="4">
        <f t="shared" si="4"/>
        <v>3.775179886488722E-2</v>
      </c>
      <c r="E130" s="4">
        <v>0.25638351673093362</v>
      </c>
      <c r="F130" s="4">
        <v>0.26321306120082533</v>
      </c>
    </row>
    <row r="131" spans="1:6" x14ac:dyDescent="0.25">
      <c r="A131" s="11">
        <v>43941</v>
      </c>
      <c r="B131" s="4">
        <v>31.462299000000002</v>
      </c>
      <c r="C131" s="4">
        <f t="shared" si="3"/>
        <v>-4.6310141650485484E-2</v>
      </c>
      <c r="D131" s="4">
        <f t="shared" si="4"/>
        <v>-4.7416756458724771E-2</v>
      </c>
      <c r="E131" s="4">
        <v>0.17159992448077749</v>
      </c>
      <c r="F131" s="4">
        <v>0.17804450587721332</v>
      </c>
    </row>
    <row r="132" spans="1:6" x14ac:dyDescent="0.25">
      <c r="A132" s="11">
        <v>43942</v>
      </c>
      <c r="B132" s="4">
        <v>31.915704999999999</v>
      </c>
      <c r="C132" s="4">
        <f t="shared" si="3"/>
        <v>1.4411089284988281E-2</v>
      </c>
      <c r="D132" s="4">
        <f t="shared" si="4"/>
        <v>1.4308236507188182E-2</v>
      </c>
      <c r="E132" s="4">
        <v>0.23232115541625126</v>
      </c>
      <c r="F132" s="4">
        <v>0.23976949884312629</v>
      </c>
    </row>
    <row r="133" spans="1:6" x14ac:dyDescent="0.25">
      <c r="A133" s="11">
        <v>43943</v>
      </c>
      <c r="B133" s="4">
        <v>32.280399000000003</v>
      </c>
      <c r="C133" s="4">
        <f t="shared" si="3"/>
        <v>1.142678815962247E-2</v>
      </c>
      <c r="D133" s="4">
        <f t="shared" si="4"/>
        <v>1.1361995529743383E-2</v>
      </c>
      <c r="E133" s="4">
        <v>0.22933685429088546</v>
      </c>
      <c r="F133" s="4">
        <v>0.23682325786568148</v>
      </c>
    </row>
    <row r="134" spans="1:6" x14ac:dyDescent="0.25">
      <c r="A134" s="11">
        <v>43944</v>
      </c>
      <c r="B134" s="4">
        <v>31.452444</v>
      </c>
      <c r="C134" s="4">
        <f t="shared" si="3"/>
        <v>-2.5648846533774344E-2</v>
      </c>
      <c r="D134" s="4">
        <f t="shared" si="4"/>
        <v>-2.5983513141190566E-2</v>
      </c>
      <c r="E134" s="4">
        <v>0.19226121959748865</v>
      </c>
      <c r="F134" s="4">
        <v>0.19947774919474753</v>
      </c>
    </row>
    <row r="135" spans="1:6" x14ac:dyDescent="0.25">
      <c r="A135" s="11">
        <v>43945</v>
      </c>
      <c r="B135" s="4">
        <v>32.162120999999999</v>
      </c>
      <c r="C135" s="4">
        <f t="shared" si="3"/>
        <v>2.2563492999144969E-2</v>
      </c>
      <c r="D135" s="4">
        <f t="shared" si="4"/>
        <v>2.2312702849637277E-2</v>
      </c>
      <c r="E135" s="4">
        <v>0.24047355913040797</v>
      </c>
      <c r="F135" s="4">
        <v>0.24777396518557537</v>
      </c>
    </row>
    <row r="136" spans="1:6" x14ac:dyDescent="0.25">
      <c r="A136" s="11">
        <v>43948</v>
      </c>
      <c r="B136" s="4">
        <v>32.674664</v>
      </c>
      <c r="C136" s="4">
        <f t="shared" ref="C136:C199" si="5">(B136-B135)/B135</f>
        <v>1.5936231320067506E-2</v>
      </c>
      <c r="D136" s="4">
        <f t="shared" ref="D136:D199" si="6">LN(B136/B135)</f>
        <v>1.581058273776725E-2</v>
      </c>
      <c r="E136" s="4">
        <v>0.23384629745133048</v>
      </c>
      <c r="F136" s="4">
        <v>0.24127184507370536</v>
      </c>
    </row>
    <row r="137" spans="1:6" x14ac:dyDescent="0.25">
      <c r="A137" s="11">
        <v>43949</v>
      </c>
      <c r="B137" s="4">
        <v>35.956913</v>
      </c>
      <c r="C137" s="4">
        <f t="shared" si="5"/>
        <v>0.10045241781216174</v>
      </c>
      <c r="D137" s="4">
        <f t="shared" si="6"/>
        <v>9.572138416836784E-2</v>
      </c>
      <c r="E137" s="4">
        <v>0.3183624839434247</v>
      </c>
      <c r="F137" s="4">
        <v>0.32118264650430595</v>
      </c>
    </row>
    <row r="138" spans="1:6" x14ac:dyDescent="0.25">
      <c r="A138" s="11">
        <v>43950</v>
      </c>
      <c r="B138" s="4">
        <v>34.409427999999998</v>
      </c>
      <c r="C138" s="4">
        <f t="shared" si="5"/>
        <v>-4.3037204000243343E-2</v>
      </c>
      <c r="D138" s="4">
        <f t="shared" si="6"/>
        <v>-4.3990763938197425E-2</v>
      </c>
      <c r="E138" s="4">
        <v>0.17487286213101966</v>
      </c>
      <c r="F138" s="4">
        <v>0.18147049839774068</v>
      </c>
    </row>
    <row r="139" spans="1:6" x14ac:dyDescent="0.25">
      <c r="A139" s="11">
        <v>43951</v>
      </c>
      <c r="B139" s="4">
        <v>35.079678000000001</v>
      </c>
      <c r="C139" s="4">
        <f t="shared" si="5"/>
        <v>1.9478673112497045E-2</v>
      </c>
      <c r="D139" s="4">
        <f t="shared" si="6"/>
        <v>1.9291391845933984E-2</v>
      </c>
      <c r="E139" s="4">
        <v>0.23738873924376003</v>
      </c>
      <c r="F139" s="4">
        <v>0.24475265418187209</v>
      </c>
    </row>
    <row r="140" spans="1:6" x14ac:dyDescent="0.25">
      <c r="A140" s="11">
        <v>43955</v>
      </c>
      <c r="B140" s="4">
        <v>35.582363000000001</v>
      </c>
      <c r="C140" s="4">
        <f t="shared" si="5"/>
        <v>1.4329806562078466E-2</v>
      </c>
      <c r="D140" s="4">
        <f t="shared" si="6"/>
        <v>1.4228105305495911E-2</v>
      </c>
      <c r="E140" s="4">
        <v>0.23223987269334145</v>
      </c>
      <c r="F140" s="4">
        <v>0.23968936764143403</v>
      </c>
    </row>
    <row r="141" spans="1:6" x14ac:dyDescent="0.25">
      <c r="A141" s="11">
        <v>43956</v>
      </c>
      <c r="B141" s="4">
        <v>35.168385000000001</v>
      </c>
      <c r="C141" s="4">
        <f t="shared" si="5"/>
        <v>-1.1634359415646459E-2</v>
      </c>
      <c r="D141" s="4">
        <f t="shared" si="6"/>
        <v>-1.1702568134449271E-2</v>
      </c>
      <c r="E141" s="4">
        <v>0.20627570671561651</v>
      </c>
      <c r="F141" s="4">
        <v>0.21375869420148885</v>
      </c>
    </row>
    <row r="142" spans="1:6" x14ac:dyDescent="0.25">
      <c r="A142" s="11">
        <v>43957</v>
      </c>
      <c r="B142" s="4">
        <v>34.448853</v>
      </c>
      <c r="C142" s="4">
        <f t="shared" si="5"/>
        <v>-2.0459625882735331E-2</v>
      </c>
      <c r="D142" s="4">
        <f t="shared" si="6"/>
        <v>-2.0671823338026567E-2</v>
      </c>
      <c r="E142" s="4">
        <v>0.19745044024852765</v>
      </c>
      <c r="F142" s="4">
        <v>0.20478943899791152</v>
      </c>
    </row>
    <row r="143" spans="1:6" x14ac:dyDescent="0.25">
      <c r="A143" s="11">
        <v>43958</v>
      </c>
      <c r="B143" s="4">
        <v>34.369999</v>
      </c>
      <c r="C143" s="4">
        <f t="shared" si="5"/>
        <v>-2.2890167054328268E-3</v>
      </c>
      <c r="D143" s="4">
        <f t="shared" si="6"/>
        <v>-2.2916405088896654E-3</v>
      </c>
      <c r="E143" s="4">
        <v>0.21562104942583016</v>
      </c>
      <c r="F143" s="4">
        <v>0.22316962182704844</v>
      </c>
    </row>
    <row r="144" spans="1:6" x14ac:dyDescent="0.25">
      <c r="A144" s="11">
        <v>43959</v>
      </c>
      <c r="B144" s="4">
        <v>34.5</v>
      </c>
      <c r="C144" s="4">
        <f t="shared" si="5"/>
        <v>3.7823975496769735E-3</v>
      </c>
      <c r="D144" s="4">
        <f t="shared" si="6"/>
        <v>3.7752622707130272E-3</v>
      </c>
      <c r="E144" s="4">
        <v>0.22169246368093998</v>
      </c>
      <c r="F144" s="4">
        <v>0.22923652460665114</v>
      </c>
    </row>
    <row r="145" spans="1:6" x14ac:dyDescent="0.25">
      <c r="A145" s="11">
        <v>43962</v>
      </c>
      <c r="B145" s="4">
        <v>36.330002</v>
      </c>
      <c r="C145" s="4">
        <f t="shared" si="5"/>
        <v>5.304353623188407E-2</v>
      </c>
      <c r="D145" s="4">
        <f t="shared" si="6"/>
        <v>5.1684577246716996E-2</v>
      </c>
      <c r="E145" s="4">
        <v>0.27095360236314703</v>
      </c>
      <c r="F145" s="4">
        <v>0.2771458395826551</v>
      </c>
    </row>
    <row r="146" spans="1:6" x14ac:dyDescent="0.25">
      <c r="A146" s="11">
        <v>43963</v>
      </c>
      <c r="B146" s="4">
        <v>37.110000999999997</v>
      </c>
      <c r="C146" s="4">
        <f t="shared" si="5"/>
        <v>2.1469830912753503E-2</v>
      </c>
      <c r="D146" s="4">
        <f t="shared" si="6"/>
        <v>2.1242600735389132E-2</v>
      </c>
      <c r="E146" s="4">
        <v>0.23937989704401649</v>
      </c>
      <c r="F146" s="4">
        <v>0.24670386307132725</v>
      </c>
    </row>
    <row r="147" spans="1:6" x14ac:dyDescent="0.25">
      <c r="A147" s="11">
        <v>43964</v>
      </c>
      <c r="B147" s="4">
        <v>36.610000999999997</v>
      </c>
      <c r="C147" s="4">
        <f t="shared" si="5"/>
        <v>-1.3473456926072302E-2</v>
      </c>
      <c r="D147" s="4">
        <f t="shared" si="6"/>
        <v>-1.3565047572334668E-2</v>
      </c>
      <c r="E147" s="4">
        <v>0.20443660920519069</v>
      </c>
      <c r="F147" s="4">
        <v>0.21189621476360343</v>
      </c>
    </row>
    <row r="148" spans="1:6" x14ac:dyDescent="0.25">
      <c r="A148" s="11">
        <v>43965</v>
      </c>
      <c r="B148" s="4">
        <v>35.669998</v>
      </c>
      <c r="C148" s="4">
        <f t="shared" si="5"/>
        <v>-2.5676126039985557E-2</v>
      </c>
      <c r="D148" s="4">
        <f t="shared" si="6"/>
        <v>-2.6011511145813328E-2</v>
      </c>
      <c r="E148" s="4">
        <v>0.19223394009127742</v>
      </c>
      <c r="F148" s="4">
        <v>0.19944975119012479</v>
      </c>
    </row>
    <row r="149" spans="1:6" x14ac:dyDescent="0.25">
      <c r="A149" s="11">
        <v>43966</v>
      </c>
      <c r="B149" s="4">
        <v>35.599997999999999</v>
      </c>
      <c r="C149" s="4">
        <f t="shared" si="5"/>
        <v>-1.9624335274703486E-3</v>
      </c>
      <c r="D149" s="4">
        <f t="shared" si="6"/>
        <v>-1.9643616230645014E-3</v>
      </c>
      <c r="E149" s="4">
        <v>0.21594763260379263</v>
      </c>
      <c r="F149" s="4">
        <v>0.22349690071287359</v>
      </c>
    </row>
    <row r="150" spans="1:6" x14ac:dyDescent="0.25">
      <c r="A150" s="11">
        <v>43969</v>
      </c>
      <c r="B150" s="4">
        <v>37</v>
      </c>
      <c r="C150" s="4">
        <f t="shared" si="5"/>
        <v>3.9325901085724799E-2</v>
      </c>
      <c r="D150" s="4">
        <f t="shared" si="6"/>
        <v>3.8572330966016505E-2</v>
      </c>
      <c r="E150" s="4">
        <v>0.25723596721698783</v>
      </c>
      <c r="F150" s="4">
        <v>0.26403359330195464</v>
      </c>
    </row>
    <row r="151" spans="1:6" x14ac:dyDescent="0.25">
      <c r="A151" s="11">
        <v>43970</v>
      </c>
      <c r="B151" s="4">
        <v>35.990001999999997</v>
      </c>
      <c r="C151" s="4">
        <f t="shared" si="5"/>
        <v>-2.7297243243243327E-2</v>
      </c>
      <c r="D151" s="4">
        <f t="shared" si="6"/>
        <v>-2.7676734982294816E-2</v>
      </c>
      <c r="E151" s="4">
        <v>0.19061282288801967</v>
      </c>
      <c r="F151" s="4">
        <v>0.1977845273536433</v>
      </c>
    </row>
    <row r="152" spans="1:6" x14ac:dyDescent="0.25">
      <c r="A152" s="11">
        <v>43971</v>
      </c>
      <c r="B152" s="4">
        <v>35.880001</v>
      </c>
      <c r="C152" s="4">
        <f t="shared" si="5"/>
        <v>-3.0564321724682571E-3</v>
      </c>
      <c r="D152" s="4">
        <f t="shared" si="6"/>
        <v>-3.0611126006545651E-3</v>
      </c>
      <c r="E152" s="4">
        <v>0.21485363395879473</v>
      </c>
      <c r="F152" s="4">
        <v>0.22240014973528355</v>
      </c>
    </row>
    <row r="153" spans="1:6" x14ac:dyDescent="0.25">
      <c r="A153" s="11">
        <v>43972</v>
      </c>
      <c r="B153" s="4">
        <v>35.689999</v>
      </c>
      <c r="C153" s="4">
        <f t="shared" si="5"/>
        <v>-5.2954848022440069E-3</v>
      </c>
      <c r="D153" s="4">
        <f t="shared" si="6"/>
        <v>-5.3095555782593359E-3</v>
      </c>
      <c r="E153" s="4">
        <v>0.21261458132901898</v>
      </c>
      <c r="F153" s="4">
        <v>0.22015170675767876</v>
      </c>
    </row>
    <row r="154" spans="1:6" x14ac:dyDescent="0.25">
      <c r="A154" s="11">
        <v>43973</v>
      </c>
      <c r="B154" s="4">
        <v>35.540000999999997</v>
      </c>
      <c r="C154" s="4">
        <f t="shared" si="5"/>
        <v>-4.202802023054235E-3</v>
      </c>
      <c r="D154" s="4">
        <f t="shared" si="6"/>
        <v>-4.2116586192007758E-3</v>
      </c>
      <c r="E154" s="4">
        <v>0.21370726410820876</v>
      </c>
      <c r="F154" s="4">
        <v>0.22124960371673733</v>
      </c>
    </row>
    <row r="155" spans="1:6" x14ac:dyDescent="0.25">
      <c r="A155" s="11">
        <v>43976</v>
      </c>
      <c r="B155" s="4">
        <v>35.259998000000003</v>
      </c>
      <c r="C155" s="4">
        <f t="shared" si="5"/>
        <v>-7.8785310107333303E-3</v>
      </c>
      <c r="D155" s="4">
        <f t="shared" si="6"/>
        <v>-7.9097306155896524E-3</v>
      </c>
      <c r="E155" s="4">
        <v>0.21003153512052966</v>
      </c>
      <c r="F155" s="4">
        <v>0.21755153172034847</v>
      </c>
    </row>
    <row r="156" spans="1:6" x14ac:dyDescent="0.25">
      <c r="A156" s="11">
        <v>43977</v>
      </c>
      <c r="B156" s="4">
        <v>35.830002</v>
      </c>
      <c r="C156" s="4">
        <f t="shared" si="5"/>
        <v>1.6165741132486658E-2</v>
      </c>
      <c r="D156" s="4">
        <f t="shared" si="6"/>
        <v>1.6036466887781705E-2</v>
      </c>
      <c r="E156" s="4">
        <v>0.23407580726374963</v>
      </c>
      <c r="F156" s="4">
        <v>0.24149772922371981</v>
      </c>
    </row>
    <row r="157" spans="1:6" x14ac:dyDescent="0.25">
      <c r="A157" s="11">
        <v>43978</v>
      </c>
      <c r="B157" s="4">
        <v>36.029998999999997</v>
      </c>
      <c r="C157" s="4">
        <f t="shared" si="5"/>
        <v>5.5818305564145996E-3</v>
      </c>
      <c r="D157" s="4">
        <f t="shared" si="6"/>
        <v>5.5663098693456087E-3</v>
      </c>
      <c r="E157" s="4">
        <v>0.2234918966876776</v>
      </c>
      <c r="F157" s="4">
        <v>0.23102757220528372</v>
      </c>
    </row>
    <row r="158" spans="1:6" x14ac:dyDescent="0.25">
      <c r="A158" s="11">
        <v>43979</v>
      </c>
      <c r="B158" s="4">
        <v>35.130001</v>
      </c>
      <c r="C158" s="4">
        <f t="shared" si="5"/>
        <v>-2.4979129197311292E-2</v>
      </c>
      <c r="D158" s="4">
        <f t="shared" si="6"/>
        <v>-2.5296402261918361E-2</v>
      </c>
      <c r="E158" s="4">
        <v>0.19293093693395169</v>
      </c>
      <c r="F158" s="4">
        <v>0.20016486007401973</v>
      </c>
    </row>
    <row r="159" spans="1:6" x14ac:dyDescent="0.25">
      <c r="A159" s="11">
        <v>43980</v>
      </c>
      <c r="B159" s="4">
        <v>34.669998</v>
      </c>
      <c r="C159" s="4">
        <f t="shared" si="5"/>
        <v>-1.3094306487494845E-2</v>
      </c>
      <c r="D159" s="4">
        <f t="shared" si="6"/>
        <v>-1.3180792733264625E-2</v>
      </c>
      <c r="E159" s="4">
        <v>0.20481575964376814</v>
      </c>
      <c r="F159" s="4">
        <v>0.21228046960267349</v>
      </c>
    </row>
    <row r="160" spans="1:6" x14ac:dyDescent="0.25">
      <c r="A160" s="11">
        <v>43983</v>
      </c>
      <c r="B160" s="4">
        <v>36.389999000000003</v>
      </c>
      <c r="C160" s="4">
        <f t="shared" si="5"/>
        <v>4.961064606926148E-2</v>
      </c>
      <c r="D160" s="4">
        <f t="shared" si="6"/>
        <v>4.8419282133821802E-2</v>
      </c>
      <c r="E160" s="4">
        <v>0.26752071220052442</v>
      </c>
      <c r="F160" s="4">
        <v>0.2738805444697599</v>
      </c>
    </row>
    <row r="161" spans="1:6" x14ac:dyDescent="0.25">
      <c r="A161" s="11">
        <v>43984</v>
      </c>
      <c r="B161" s="4">
        <v>37.040000999999997</v>
      </c>
      <c r="C161" s="4">
        <f t="shared" si="5"/>
        <v>1.786210546474578E-2</v>
      </c>
      <c r="D161" s="4">
        <f t="shared" si="6"/>
        <v>1.7704452631827221E-2</v>
      </c>
      <c r="E161" s="4">
        <v>0.23577217159600877</v>
      </c>
      <c r="F161" s="4">
        <v>0.24316571496776532</v>
      </c>
    </row>
    <row r="162" spans="1:6" x14ac:dyDescent="0.25">
      <c r="A162" s="11">
        <v>43985</v>
      </c>
      <c r="B162" s="4">
        <v>36.560001</v>
      </c>
      <c r="C162" s="4">
        <f t="shared" si="5"/>
        <v>-1.2958962933073272E-2</v>
      </c>
      <c r="D162" s="4">
        <f t="shared" si="6"/>
        <v>-1.3043662837571912E-2</v>
      </c>
      <c r="E162" s="4">
        <v>0.20495110319818971</v>
      </c>
      <c r="F162" s="4">
        <v>0.21241759949836619</v>
      </c>
    </row>
    <row r="163" spans="1:6" x14ac:dyDescent="0.25">
      <c r="A163" s="11">
        <v>43986</v>
      </c>
      <c r="B163" s="4">
        <v>35.860000999999997</v>
      </c>
      <c r="C163" s="4">
        <f t="shared" si="5"/>
        <v>-1.9146607791394831E-2</v>
      </c>
      <c r="D163" s="4">
        <f t="shared" si="6"/>
        <v>-1.9332277875035966E-2</v>
      </c>
      <c r="E163" s="4">
        <v>0.19876345833986814</v>
      </c>
      <c r="F163" s="4">
        <v>0.20612898446090214</v>
      </c>
    </row>
    <row r="164" spans="1:6" x14ac:dyDescent="0.25">
      <c r="A164" s="11">
        <v>43987</v>
      </c>
      <c r="B164" s="4">
        <v>35.270000000000003</v>
      </c>
      <c r="C164" s="4">
        <f t="shared" si="5"/>
        <v>-1.6452899708507922E-2</v>
      </c>
      <c r="D164" s="4">
        <f t="shared" si="6"/>
        <v>-1.6589751815249854E-2</v>
      </c>
      <c r="E164" s="4">
        <v>0.20145716642275507</v>
      </c>
      <c r="F164" s="4">
        <v>0.20887151052068825</v>
      </c>
    </row>
    <row r="165" spans="1:6" x14ac:dyDescent="0.25">
      <c r="A165" s="11">
        <v>43990</v>
      </c>
      <c r="B165" s="4">
        <v>36.259998000000003</v>
      </c>
      <c r="C165" s="4">
        <f t="shared" si="5"/>
        <v>2.8069123901332572E-2</v>
      </c>
      <c r="D165" s="4">
        <f t="shared" si="6"/>
        <v>2.7682405921544903E-2</v>
      </c>
      <c r="E165" s="4">
        <v>0.24597919003259555</v>
      </c>
      <c r="F165" s="4">
        <v>0.25314366825748302</v>
      </c>
    </row>
    <row r="166" spans="1:6" x14ac:dyDescent="0.25">
      <c r="A166" s="11">
        <v>43991</v>
      </c>
      <c r="B166" s="4">
        <v>35.560001</v>
      </c>
      <c r="C166" s="4">
        <f t="shared" si="5"/>
        <v>-1.930493763402864E-2</v>
      </c>
      <c r="D166" s="4">
        <f t="shared" si="6"/>
        <v>-1.9493711402317291E-2</v>
      </c>
      <c r="E166" s="4">
        <v>0.19860512849723433</v>
      </c>
      <c r="F166" s="4">
        <v>0.20596755093362082</v>
      </c>
    </row>
    <row r="167" spans="1:6" x14ac:dyDescent="0.25">
      <c r="A167" s="11">
        <v>43992</v>
      </c>
      <c r="B167" s="4">
        <v>35.330002</v>
      </c>
      <c r="C167" s="4">
        <f t="shared" si="5"/>
        <v>-6.4679132039394318E-3</v>
      </c>
      <c r="D167" s="4">
        <f t="shared" si="6"/>
        <v>-6.4889207870219524E-3</v>
      </c>
      <c r="E167" s="4">
        <v>0.21144215292732355</v>
      </c>
      <c r="F167" s="4">
        <v>0.21897234154891615</v>
      </c>
    </row>
    <row r="168" spans="1:6" x14ac:dyDescent="0.25">
      <c r="A168" s="11">
        <v>43993</v>
      </c>
      <c r="B168" s="4">
        <v>34.509998000000003</v>
      </c>
      <c r="C168" s="4">
        <f t="shared" si="5"/>
        <v>-2.3209848671958674E-2</v>
      </c>
      <c r="D168" s="4">
        <f t="shared" si="6"/>
        <v>-2.3483438824472E-2</v>
      </c>
      <c r="E168" s="4">
        <v>0.19470021745930433</v>
      </c>
      <c r="F168" s="4">
        <v>0.20197782351146609</v>
      </c>
    </row>
    <row r="169" spans="1:6" x14ac:dyDescent="0.25">
      <c r="A169" s="11">
        <v>43994</v>
      </c>
      <c r="B169" s="4">
        <v>35.090000000000003</v>
      </c>
      <c r="C169" s="4">
        <f t="shared" si="5"/>
        <v>1.6806781617315664E-2</v>
      </c>
      <c r="D169" s="4">
        <f t="shared" si="6"/>
        <v>1.6667110439429533E-2</v>
      </c>
      <c r="E169" s="4">
        <v>0.23471684774857865</v>
      </c>
      <c r="F169" s="4">
        <v>0.24212837277536764</v>
      </c>
    </row>
    <row r="170" spans="1:6" x14ac:dyDescent="0.25">
      <c r="A170" s="11">
        <v>43997</v>
      </c>
      <c r="B170" s="4">
        <v>35.159999999999997</v>
      </c>
      <c r="C170" s="4">
        <f t="shared" si="5"/>
        <v>1.9948703334281325E-3</v>
      </c>
      <c r="D170" s="4">
        <f t="shared" si="6"/>
        <v>1.9928832218522193E-3</v>
      </c>
      <c r="E170" s="4">
        <v>0.21990493646469111</v>
      </c>
      <c r="F170" s="4">
        <v>0.22745414555779034</v>
      </c>
    </row>
    <row r="171" spans="1:6" x14ac:dyDescent="0.25">
      <c r="A171" s="11">
        <v>43998</v>
      </c>
      <c r="B171" s="4">
        <v>35.650002000000001</v>
      </c>
      <c r="C171" s="4">
        <f t="shared" si="5"/>
        <v>1.3936348122867011E-2</v>
      </c>
      <c r="D171" s="4">
        <f t="shared" si="6"/>
        <v>1.384013014430892E-2</v>
      </c>
      <c r="E171" s="4">
        <v>0.23184641425413</v>
      </c>
      <c r="F171" s="4">
        <v>0.23930139248024704</v>
      </c>
    </row>
    <row r="172" spans="1:6" x14ac:dyDescent="0.25">
      <c r="A172" s="11">
        <v>43999</v>
      </c>
      <c r="B172" s="4">
        <v>37.540000999999997</v>
      </c>
      <c r="C172" s="4">
        <f t="shared" si="5"/>
        <v>5.3015396745279171E-2</v>
      </c>
      <c r="D172" s="4">
        <f t="shared" si="6"/>
        <v>5.1657854835329635E-2</v>
      </c>
      <c r="E172" s="4">
        <v>0.27092546287654218</v>
      </c>
      <c r="F172" s="4">
        <v>0.27711911717126775</v>
      </c>
    </row>
    <row r="173" spans="1:6" x14ac:dyDescent="0.25">
      <c r="A173" s="11">
        <v>44000</v>
      </c>
      <c r="B173" s="4">
        <v>37.020000000000003</v>
      </c>
      <c r="C173" s="4">
        <f t="shared" si="5"/>
        <v>-1.3851917585191154E-2</v>
      </c>
      <c r="D173" s="4">
        <f t="shared" si="6"/>
        <v>-1.3948750651263268E-2</v>
      </c>
      <c r="E173" s="4">
        <v>0.20405814854607185</v>
      </c>
      <c r="F173" s="4">
        <v>0.21151251168467483</v>
      </c>
    </row>
    <row r="174" spans="1:6" x14ac:dyDescent="0.25">
      <c r="A174" s="11">
        <v>44001</v>
      </c>
      <c r="B174" s="4">
        <v>37.830002</v>
      </c>
      <c r="C174" s="4">
        <f t="shared" si="5"/>
        <v>2.1880118854673072E-2</v>
      </c>
      <c r="D174" s="4">
        <f t="shared" si="6"/>
        <v>2.1644184367679106E-2</v>
      </c>
      <c r="E174" s="4">
        <v>0.23979018498593604</v>
      </c>
      <c r="F174" s="4">
        <v>0.2471054467036172</v>
      </c>
    </row>
    <row r="175" spans="1:6" x14ac:dyDescent="0.25">
      <c r="A175" s="11">
        <v>44004</v>
      </c>
      <c r="B175" s="4">
        <v>38.520000000000003</v>
      </c>
      <c r="C175" s="4">
        <f t="shared" si="5"/>
        <v>1.8239438633918199E-2</v>
      </c>
      <c r="D175" s="4">
        <f t="shared" si="6"/>
        <v>1.8075095416894282E-2</v>
      </c>
      <c r="E175" s="4">
        <v>0.23614950476518118</v>
      </c>
      <c r="F175" s="4">
        <v>0.24353635775283239</v>
      </c>
    </row>
    <row r="176" spans="1:6" x14ac:dyDescent="0.25">
      <c r="A176" s="11">
        <v>44005</v>
      </c>
      <c r="B176" s="4">
        <v>39.479999999999997</v>
      </c>
      <c r="C176" s="4">
        <f t="shared" si="5"/>
        <v>2.4922118380062142E-2</v>
      </c>
      <c r="D176" s="4">
        <f t="shared" si="6"/>
        <v>2.4616627635355812E-2</v>
      </c>
      <c r="E176" s="4">
        <v>0.24283218451132513</v>
      </c>
      <c r="F176" s="4">
        <v>0.25007788997129388</v>
      </c>
    </row>
    <row r="177" spans="1:6" x14ac:dyDescent="0.25">
      <c r="A177" s="11">
        <v>44006</v>
      </c>
      <c r="B177" s="4">
        <v>38.990001999999997</v>
      </c>
      <c r="C177" s="4">
        <f t="shared" si="5"/>
        <v>-1.2411296859169198E-2</v>
      </c>
      <c r="D177" s="4">
        <f t="shared" si="6"/>
        <v>-1.2488960275572289E-2</v>
      </c>
      <c r="E177" s="4">
        <v>0.20549876927209379</v>
      </c>
      <c r="F177" s="4">
        <v>0.21297230206036583</v>
      </c>
    </row>
    <row r="178" spans="1:6" x14ac:dyDescent="0.25">
      <c r="A178" s="11">
        <v>44007</v>
      </c>
      <c r="B178" s="4">
        <v>39.240001999999997</v>
      </c>
      <c r="C178" s="4">
        <f t="shared" si="5"/>
        <v>6.4119001584047111E-3</v>
      </c>
      <c r="D178" s="4">
        <f t="shared" si="6"/>
        <v>6.3914313758520235E-3</v>
      </c>
      <c r="E178" s="4">
        <v>0.22432196628966769</v>
      </c>
      <c r="F178" s="4">
        <v>0.23185269371179013</v>
      </c>
    </row>
    <row r="179" spans="1:6" x14ac:dyDescent="0.25">
      <c r="A179" s="11">
        <v>44008</v>
      </c>
      <c r="B179" s="4">
        <v>39.470001000000003</v>
      </c>
      <c r="C179" s="4">
        <f t="shared" si="5"/>
        <v>5.8613401701663147E-3</v>
      </c>
      <c r="D179" s="4">
        <f t="shared" si="6"/>
        <v>5.8442293448930189E-3</v>
      </c>
      <c r="E179" s="4">
        <v>0.2237714063014293</v>
      </c>
      <c r="F179" s="4">
        <v>0.23130549168083112</v>
      </c>
    </row>
    <row r="180" spans="1:6" x14ac:dyDescent="0.25">
      <c r="A180" s="11">
        <v>44011</v>
      </c>
      <c r="B180" s="4">
        <v>38.970001000000003</v>
      </c>
      <c r="C180" s="4">
        <f t="shared" si="5"/>
        <v>-1.2667848678291139E-2</v>
      </c>
      <c r="D180" s="4">
        <f t="shared" si="6"/>
        <v>-1.2748769999071241E-2</v>
      </c>
      <c r="E180" s="4">
        <v>0.20524221745297183</v>
      </c>
      <c r="F180" s="4">
        <v>0.21271249233686687</v>
      </c>
    </row>
    <row r="181" spans="1:6" x14ac:dyDescent="0.25">
      <c r="A181" s="11">
        <v>44012</v>
      </c>
      <c r="B181" s="4">
        <v>38.470001000000003</v>
      </c>
      <c r="C181" s="4">
        <f t="shared" si="5"/>
        <v>-1.2830382016156478E-2</v>
      </c>
      <c r="D181" s="4">
        <f t="shared" si="6"/>
        <v>-1.2913402252897563E-2</v>
      </c>
      <c r="E181" s="4">
        <v>0.20507968411510652</v>
      </c>
      <c r="F181" s="4">
        <v>0.21254786008304055</v>
      </c>
    </row>
    <row r="182" spans="1:6" x14ac:dyDescent="0.25">
      <c r="A182" s="11">
        <v>44013</v>
      </c>
      <c r="B182" s="4">
        <v>38.990001999999997</v>
      </c>
      <c r="C182" s="4">
        <f t="shared" si="5"/>
        <v>1.351705189713911E-2</v>
      </c>
      <c r="D182" s="4">
        <f t="shared" si="6"/>
        <v>1.3426511531223623E-2</v>
      </c>
      <c r="E182" s="4">
        <v>0.2314271180284021</v>
      </c>
      <c r="F182" s="4">
        <v>0.23888777386716173</v>
      </c>
    </row>
    <row r="183" spans="1:6" x14ac:dyDescent="0.25">
      <c r="A183" s="11">
        <v>44014</v>
      </c>
      <c r="B183" s="4">
        <v>39</v>
      </c>
      <c r="C183" s="4">
        <f t="shared" si="5"/>
        <v>2.5642471113499968E-4</v>
      </c>
      <c r="D183" s="4">
        <f t="shared" si="6"/>
        <v>2.5639183993792598E-4</v>
      </c>
      <c r="E183" s="4">
        <v>0.21816649084239798</v>
      </c>
      <c r="F183" s="4">
        <v>0.22571765417587603</v>
      </c>
    </row>
    <row r="184" spans="1:6" x14ac:dyDescent="0.25">
      <c r="A184" s="11">
        <v>44015</v>
      </c>
      <c r="B184" s="4">
        <v>38.840000000000003</v>
      </c>
      <c r="C184" s="4">
        <f t="shared" si="5"/>
        <v>-4.102564102564015E-3</v>
      </c>
      <c r="D184" s="4">
        <f t="shared" si="6"/>
        <v>-4.1110027065222061E-3</v>
      </c>
      <c r="E184" s="4">
        <v>0.21380750202869897</v>
      </c>
      <c r="F184" s="4">
        <v>0.2213502596294159</v>
      </c>
    </row>
    <row r="185" spans="1:6" x14ac:dyDescent="0.25">
      <c r="A185" s="11">
        <v>44018</v>
      </c>
      <c r="B185" s="4">
        <v>39.119999</v>
      </c>
      <c r="C185" s="4">
        <f t="shared" si="5"/>
        <v>7.209037075180137E-3</v>
      </c>
      <c r="D185" s="4">
        <f t="shared" si="6"/>
        <v>7.1831761811197419E-3</v>
      </c>
      <c r="E185" s="4">
        <v>0.22511910320644313</v>
      </c>
      <c r="F185" s="4">
        <v>0.23264443851705785</v>
      </c>
    </row>
    <row r="186" spans="1:6" x14ac:dyDescent="0.25">
      <c r="A186" s="11">
        <v>44019</v>
      </c>
      <c r="B186" s="4">
        <v>39.520000000000003</v>
      </c>
      <c r="C186" s="4">
        <f t="shared" si="5"/>
        <v>1.0224974699002501E-2</v>
      </c>
      <c r="D186" s="4">
        <f t="shared" si="6"/>
        <v>1.0173053275422984E-2</v>
      </c>
      <c r="E186" s="4">
        <v>0.22813504083026548</v>
      </c>
      <c r="F186" s="4">
        <v>0.23563431561136108</v>
      </c>
    </row>
    <row r="187" spans="1:6" x14ac:dyDescent="0.25">
      <c r="A187" s="11">
        <v>44020</v>
      </c>
      <c r="B187" s="4">
        <v>38.439999</v>
      </c>
      <c r="C187" s="4">
        <f t="shared" si="5"/>
        <v>-2.7327960526315861E-2</v>
      </c>
      <c r="D187" s="4">
        <f t="shared" si="6"/>
        <v>-2.7708314792143838E-2</v>
      </c>
      <c r="E187" s="4">
        <v>0.19058210560494712</v>
      </c>
      <c r="F187" s="4">
        <v>0.19775294754379427</v>
      </c>
    </row>
    <row r="188" spans="1:6" x14ac:dyDescent="0.25">
      <c r="A188" s="11">
        <v>44021</v>
      </c>
      <c r="B188" s="4">
        <v>37.369999</v>
      </c>
      <c r="C188" s="4">
        <f t="shared" si="5"/>
        <v>-2.7835588653371199E-2</v>
      </c>
      <c r="D188" s="4">
        <f t="shared" si="6"/>
        <v>-2.8230341349563797E-2</v>
      </c>
      <c r="E188" s="4">
        <v>0.1900744774778918</v>
      </c>
      <c r="F188" s="4">
        <v>0.19723092098637429</v>
      </c>
    </row>
    <row r="189" spans="1:6" x14ac:dyDescent="0.25">
      <c r="A189" s="11">
        <v>44022</v>
      </c>
      <c r="B189" s="4">
        <v>37.509998000000003</v>
      </c>
      <c r="C189" s="4">
        <f t="shared" si="5"/>
        <v>3.7462939188198292E-3</v>
      </c>
      <c r="D189" s="4">
        <f t="shared" si="6"/>
        <v>3.7392940367201805E-3</v>
      </c>
      <c r="E189" s="4">
        <v>0.22165636005008282</v>
      </c>
      <c r="F189" s="4">
        <v>0.22920055637265829</v>
      </c>
    </row>
    <row r="190" spans="1:6" x14ac:dyDescent="0.25">
      <c r="A190" s="11">
        <v>44025</v>
      </c>
      <c r="B190" s="4">
        <v>37</v>
      </c>
      <c r="C190" s="4">
        <f t="shared" si="5"/>
        <v>-1.3596321706015635E-2</v>
      </c>
      <c r="D190" s="4">
        <f t="shared" si="6"/>
        <v>-1.3689598130455302E-2</v>
      </c>
      <c r="E190" s="4">
        <v>0.20431374442524736</v>
      </c>
      <c r="F190" s="4">
        <v>0.21177166420548282</v>
      </c>
    </row>
    <row r="191" spans="1:6" x14ac:dyDescent="0.25">
      <c r="A191" s="11">
        <v>44026</v>
      </c>
      <c r="B191" s="4">
        <v>36.189999</v>
      </c>
      <c r="C191" s="4">
        <f t="shared" si="5"/>
        <v>-2.1891918918918913E-2</v>
      </c>
      <c r="D191" s="4">
        <f t="shared" si="6"/>
        <v>-2.2135102700516315E-2</v>
      </c>
      <c r="E191" s="4">
        <v>0.19601814721234406</v>
      </c>
      <c r="F191" s="4">
        <v>0.20332615963542178</v>
      </c>
    </row>
    <row r="192" spans="1:6" x14ac:dyDescent="0.25">
      <c r="A192" s="11">
        <v>44027</v>
      </c>
      <c r="B192" s="4">
        <v>35.799999</v>
      </c>
      <c r="C192" s="4">
        <f t="shared" si="5"/>
        <v>-1.0776457882742703E-2</v>
      </c>
      <c r="D192" s="4">
        <f t="shared" si="6"/>
        <v>-1.0834944470014865E-2</v>
      </c>
      <c r="E192" s="4">
        <v>0.20713360824852028</v>
      </c>
      <c r="F192" s="4">
        <v>0.21462631786592323</v>
      </c>
    </row>
    <row r="193" spans="1:6" x14ac:dyDescent="0.25">
      <c r="A193" s="11">
        <v>44028</v>
      </c>
      <c r="B193" s="4">
        <v>35.82</v>
      </c>
      <c r="C193" s="4">
        <f t="shared" si="5"/>
        <v>5.5868716644379244E-4</v>
      </c>
      <c r="D193" s="4">
        <f t="shared" si="6"/>
        <v>5.5853115887241167E-4</v>
      </c>
      <c r="E193" s="4">
        <v>0.21846875329770676</v>
      </c>
      <c r="F193" s="4">
        <v>0.22601979349481052</v>
      </c>
    </row>
    <row r="194" spans="1:6" x14ac:dyDescent="0.25">
      <c r="A194" s="11">
        <v>44029</v>
      </c>
      <c r="B194" s="4">
        <v>36.360000999999997</v>
      </c>
      <c r="C194" s="4">
        <f t="shared" si="5"/>
        <v>1.5075404801786617E-2</v>
      </c>
      <c r="D194" s="4">
        <f t="shared" si="6"/>
        <v>1.4962900179462257E-2</v>
      </c>
      <c r="E194" s="4">
        <v>0.23298547093304961</v>
      </c>
      <c r="F194" s="4">
        <v>0.24042416251540036</v>
      </c>
    </row>
    <row r="195" spans="1:6" x14ac:dyDescent="0.25">
      <c r="A195" s="11">
        <v>44032</v>
      </c>
      <c r="B195" s="4">
        <v>36.220001000000003</v>
      </c>
      <c r="C195" s="4">
        <f t="shared" si="5"/>
        <v>-3.8503849326074957E-3</v>
      </c>
      <c r="D195" s="4">
        <f t="shared" si="6"/>
        <v>-3.8578167477050685E-3</v>
      </c>
      <c r="E195" s="4">
        <v>0.21405968119865548</v>
      </c>
      <c r="F195" s="4">
        <v>0.22160344558823303</v>
      </c>
    </row>
    <row r="196" spans="1:6" x14ac:dyDescent="0.25">
      <c r="A196" s="11">
        <v>44033</v>
      </c>
      <c r="B196" s="4">
        <v>36.770000000000003</v>
      </c>
      <c r="C196" s="4">
        <f t="shared" si="5"/>
        <v>1.5184952645362976E-2</v>
      </c>
      <c r="D196" s="4">
        <f t="shared" si="6"/>
        <v>1.5070815248857845E-2</v>
      </c>
      <c r="E196" s="4">
        <v>0.23309501877662597</v>
      </c>
      <c r="F196" s="4">
        <v>0.24053207758479594</v>
      </c>
    </row>
    <row r="197" spans="1:6" x14ac:dyDescent="0.25">
      <c r="A197" s="11">
        <v>44034</v>
      </c>
      <c r="B197" s="4">
        <v>37.369999</v>
      </c>
      <c r="C197" s="4">
        <f t="shared" si="5"/>
        <v>1.6317623062278946E-2</v>
      </c>
      <c r="D197" s="4">
        <f t="shared" si="6"/>
        <v>1.6185921424778819E-2</v>
      </c>
      <c r="E197" s="4">
        <v>0.23422768919354192</v>
      </c>
      <c r="F197" s="4">
        <v>0.24164718376071692</v>
      </c>
    </row>
    <row r="198" spans="1:6" x14ac:dyDescent="0.25">
      <c r="A198" s="11">
        <v>44035</v>
      </c>
      <c r="B198" s="4">
        <v>37.779998999999997</v>
      </c>
      <c r="C198" s="4">
        <f t="shared" si="5"/>
        <v>1.0971367700598455E-2</v>
      </c>
      <c r="D198" s="4">
        <f t="shared" si="6"/>
        <v>1.0911618866372373E-2</v>
      </c>
      <c r="E198" s="4">
        <v>0.22888143383186144</v>
      </c>
      <c r="F198" s="4">
        <v>0.23637288120231048</v>
      </c>
    </row>
    <row r="199" spans="1:6" x14ac:dyDescent="0.25">
      <c r="A199" s="11">
        <v>44036</v>
      </c>
      <c r="B199" s="4">
        <v>38.939999</v>
      </c>
      <c r="C199" s="4">
        <f t="shared" si="5"/>
        <v>3.0704077043517228E-2</v>
      </c>
      <c r="D199" s="4">
        <f t="shared" si="6"/>
        <v>3.024213865918729E-2</v>
      </c>
      <c r="E199" s="4">
        <v>0.24861414317478023</v>
      </c>
      <c r="F199" s="4">
        <v>0.2557034009951254</v>
      </c>
    </row>
    <row r="200" spans="1:6" x14ac:dyDescent="0.25">
      <c r="A200" s="11">
        <v>44039</v>
      </c>
      <c r="B200" s="4">
        <v>39.209999000000003</v>
      </c>
      <c r="C200" s="4">
        <f t="shared" ref="C200:C257" si="7">(B200-B199)/B199</f>
        <v>6.9337443999421553E-3</v>
      </c>
      <c r="D200" s="4">
        <f t="shared" ref="D200:D257" si="8">LN(B200/B199)</f>
        <v>6.909816537022901E-3</v>
      </c>
      <c r="E200" s="4">
        <v>0.22484381053120514</v>
      </c>
      <c r="F200" s="4">
        <v>0.23237107887296102</v>
      </c>
    </row>
    <row r="201" spans="1:6" x14ac:dyDescent="0.25">
      <c r="A201" s="11">
        <v>44040</v>
      </c>
      <c r="B201" s="4">
        <v>44.73</v>
      </c>
      <c r="C201" s="4">
        <f t="shared" si="7"/>
        <v>0.14078044225402794</v>
      </c>
      <c r="D201" s="4">
        <f t="shared" si="8"/>
        <v>0.13171262664421471</v>
      </c>
      <c r="E201" s="4">
        <v>0.35869050838529093</v>
      </c>
      <c r="F201" s="4">
        <v>0.35717388898015279</v>
      </c>
    </row>
    <row r="202" spans="1:6" x14ac:dyDescent="0.25">
      <c r="A202" s="11">
        <v>44041</v>
      </c>
      <c r="B202" s="4">
        <v>42.130001</v>
      </c>
      <c r="C202" s="4">
        <f t="shared" si="7"/>
        <v>-5.8126514643415984E-2</v>
      </c>
      <c r="D202" s="4">
        <f t="shared" si="8"/>
        <v>-5.988431771777674E-2</v>
      </c>
      <c r="E202" s="4">
        <v>0.15978355148784701</v>
      </c>
      <c r="F202" s="4">
        <v>0.16557694461816136</v>
      </c>
    </row>
    <row r="203" spans="1:6" x14ac:dyDescent="0.25">
      <c r="A203" s="11">
        <v>44042</v>
      </c>
      <c r="B203" s="4">
        <v>40.93</v>
      </c>
      <c r="C203" s="4">
        <f t="shared" si="7"/>
        <v>-2.8483289141151464E-2</v>
      </c>
      <c r="D203" s="4">
        <f t="shared" si="8"/>
        <v>-2.8896809222668365E-2</v>
      </c>
      <c r="E203" s="4">
        <v>0.18942677699011151</v>
      </c>
      <c r="F203" s="4">
        <v>0.19656445311326975</v>
      </c>
    </row>
    <row r="204" spans="1:6" x14ac:dyDescent="0.25">
      <c r="A204" s="11">
        <v>44043</v>
      </c>
      <c r="B204" s="4">
        <v>40.090000000000003</v>
      </c>
      <c r="C204" s="4">
        <f t="shared" si="7"/>
        <v>-2.052284387979468E-2</v>
      </c>
      <c r="D204" s="4">
        <f t="shared" si="8"/>
        <v>-2.0736363849895911E-2</v>
      </c>
      <c r="E204" s="4">
        <v>0.19738722225146832</v>
      </c>
      <c r="F204" s="4">
        <v>0.20472489848604219</v>
      </c>
    </row>
    <row r="205" spans="1:6" x14ac:dyDescent="0.25">
      <c r="A205" s="11">
        <v>44046</v>
      </c>
      <c r="B205" s="4">
        <v>41.290000999999997</v>
      </c>
      <c r="C205" s="4">
        <f t="shared" si="7"/>
        <v>2.9932676477924497E-2</v>
      </c>
      <c r="D205" s="4">
        <f t="shared" si="8"/>
        <v>2.9493437462521949E-2</v>
      </c>
      <c r="E205" s="4">
        <v>0.24784274260918748</v>
      </c>
      <c r="F205" s="4">
        <v>0.25495469979846008</v>
      </c>
    </row>
    <row r="206" spans="1:6" x14ac:dyDescent="0.25">
      <c r="A206" s="11">
        <v>44047</v>
      </c>
      <c r="B206" s="4">
        <v>41.130001</v>
      </c>
      <c r="C206" s="4">
        <f t="shared" si="7"/>
        <v>-3.8750301798248102E-3</v>
      </c>
      <c r="D206" s="4">
        <f t="shared" si="8"/>
        <v>-3.8825575614518798E-3</v>
      </c>
      <c r="E206" s="4">
        <v>0.21403503595143819</v>
      </c>
      <c r="F206" s="4">
        <v>0.22157870477448621</v>
      </c>
    </row>
    <row r="207" spans="1:6" x14ac:dyDescent="0.25">
      <c r="A207" s="11">
        <v>44048</v>
      </c>
      <c r="B207" s="4">
        <v>41.73</v>
      </c>
      <c r="C207" s="4">
        <f t="shared" si="7"/>
        <v>1.4587867381768283E-2</v>
      </c>
      <c r="D207" s="4">
        <f t="shared" si="8"/>
        <v>1.4482488047975356E-2</v>
      </c>
      <c r="E207" s="4">
        <v>0.23249793351303127</v>
      </c>
      <c r="F207" s="4">
        <v>0.23994375038391347</v>
      </c>
    </row>
    <row r="208" spans="1:6" x14ac:dyDescent="0.25">
      <c r="A208" s="11">
        <v>44049</v>
      </c>
      <c r="B208" s="4">
        <v>40.709999000000003</v>
      </c>
      <c r="C208" s="4">
        <f t="shared" si="7"/>
        <v>-2.4442870836328626E-2</v>
      </c>
      <c r="D208" s="4">
        <f t="shared" si="8"/>
        <v>-2.4746556652563156E-2</v>
      </c>
      <c r="E208" s="4">
        <v>0.19346719529493436</v>
      </c>
      <c r="F208" s="4">
        <v>0.20071470568337496</v>
      </c>
    </row>
    <row r="209" spans="1:6" x14ac:dyDescent="0.25">
      <c r="A209" s="11">
        <v>44050</v>
      </c>
      <c r="B209" s="4">
        <v>40.040000999999997</v>
      </c>
      <c r="C209" s="4">
        <f t="shared" si="7"/>
        <v>-1.6457824034827578E-2</v>
      </c>
      <c r="D209" s="4">
        <f t="shared" si="8"/>
        <v>-1.6594758528853601E-2</v>
      </c>
      <c r="E209" s="4">
        <v>0.20145224209643542</v>
      </c>
      <c r="F209" s="4">
        <v>0.20886650380708449</v>
      </c>
    </row>
    <row r="210" spans="1:6" x14ac:dyDescent="0.25">
      <c r="A210" s="11">
        <v>44053</v>
      </c>
      <c r="B210" s="4">
        <v>41.549999</v>
      </c>
      <c r="C210" s="4">
        <f t="shared" si="7"/>
        <v>3.7712236820373786E-2</v>
      </c>
      <c r="D210" s="4">
        <f t="shared" si="8"/>
        <v>3.7018517812023741E-2</v>
      </c>
      <c r="E210" s="4">
        <v>0.25562230295163679</v>
      </c>
      <c r="F210" s="4">
        <v>0.26247978014796181</v>
      </c>
    </row>
    <row r="211" spans="1:6" x14ac:dyDescent="0.25">
      <c r="A211" s="11">
        <v>44054</v>
      </c>
      <c r="B211" s="4">
        <v>41.619999</v>
      </c>
      <c r="C211" s="4">
        <f t="shared" si="7"/>
        <v>1.6847172487296639E-3</v>
      </c>
      <c r="D211" s="4">
        <f t="shared" si="8"/>
        <v>1.6832997045098225E-3</v>
      </c>
      <c r="E211" s="4">
        <v>0.21959478337999266</v>
      </c>
      <c r="F211" s="4">
        <v>0.22714456204044792</v>
      </c>
    </row>
    <row r="212" spans="1:6" x14ac:dyDescent="0.25">
      <c r="A212" s="11">
        <v>44055</v>
      </c>
      <c r="B212" s="4">
        <v>41.299999</v>
      </c>
      <c r="C212" s="4">
        <f t="shared" si="7"/>
        <v>-7.6886114293275281E-3</v>
      </c>
      <c r="D212" s="4">
        <f t="shared" si="8"/>
        <v>-7.7183211846662296E-3</v>
      </c>
      <c r="E212" s="4">
        <v>0.21022145470193546</v>
      </c>
      <c r="F212" s="4">
        <v>0.21774294115127188</v>
      </c>
    </row>
    <row r="213" spans="1:6" x14ac:dyDescent="0.25">
      <c r="A213" s="11">
        <v>44056</v>
      </c>
      <c r="B213" s="4">
        <v>41.299999</v>
      </c>
      <c r="C213" s="4">
        <f t="shared" si="7"/>
        <v>0</v>
      </c>
      <c r="D213" s="4">
        <f t="shared" si="8"/>
        <v>0</v>
      </c>
      <c r="E213" s="4">
        <v>0.21791006613126299</v>
      </c>
      <c r="F213" s="4">
        <v>0.22546126233593811</v>
      </c>
    </row>
    <row r="214" spans="1:6" x14ac:dyDescent="0.25">
      <c r="A214" s="11">
        <v>44057</v>
      </c>
      <c r="B214" s="4">
        <v>41.450001</v>
      </c>
      <c r="C214" s="4">
        <f t="shared" si="7"/>
        <v>3.632009773172165E-3</v>
      </c>
      <c r="D214" s="4">
        <f t="shared" si="8"/>
        <v>3.6254299528443038E-3</v>
      </c>
      <c r="E214" s="4">
        <v>0.22154207590443514</v>
      </c>
      <c r="F214" s="4">
        <v>0.22908669228878242</v>
      </c>
    </row>
    <row r="215" spans="1:6" x14ac:dyDescent="0.25">
      <c r="A215" s="11">
        <v>44060</v>
      </c>
      <c r="B215" s="4">
        <v>43.59</v>
      </c>
      <c r="C215" s="4">
        <f t="shared" si="7"/>
        <v>5.162844266276382E-2</v>
      </c>
      <c r="D215" s="4">
        <f t="shared" si="8"/>
        <v>5.0339860543545223E-2</v>
      </c>
      <c r="E215" s="4">
        <v>0.2695385087940268</v>
      </c>
      <c r="F215" s="4">
        <v>0.27580112287948333</v>
      </c>
    </row>
    <row r="216" spans="1:6" x14ac:dyDescent="0.25">
      <c r="A216" s="11">
        <v>44061</v>
      </c>
      <c r="B216" s="4">
        <v>44.830002</v>
      </c>
      <c r="C216" s="4">
        <f t="shared" si="7"/>
        <v>2.844693737095657E-2</v>
      </c>
      <c r="D216" s="4">
        <f t="shared" si="8"/>
        <v>2.8049836530028245E-2</v>
      </c>
      <c r="E216" s="4">
        <v>0.24635700350221956</v>
      </c>
      <c r="F216" s="4">
        <v>0.25351109886596634</v>
      </c>
    </row>
    <row r="217" spans="1:6" x14ac:dyDescent="0.25">
      <c r="A217" s="11">
        <v>44062</v>
      </c>
      <c r="B217" s="4">
        <v>44.860000999999997</v>
      </c>
      <c r="C217" s="4">
        <f t="shared" si="7"/>
        <v>6.691723993230372E-4</v>
      </c>
      <c r="D217" s="4">
        <f t="shared" si="8"/>
        <v>6.6894860330624193E-4</v>
      </c>
      <c r="E217" s="4">
        <v>0.21857923853058603</v>
      </c>
      <c r="F217" s="4">
        <v>0.22613021093924435</v>
      </c>
    </row>
    <row r="218" spans="1:6" x14ac:dyDescent="0.25">
      <c r="A218" s="11">
        <v>44063</v>
      </c>
      <c r="B218" s="4">
        <v>43.650002000000001</v>
      </c>
      <c r="C218" s="4">
        <f t="shared" si="7"/>
        <v>-2.6972781387142555E-2</v>
      </c>
      <c r="D218" s="4">
        <f t="shared" si="8"/>
        <v>-2.7343223279010648E-2</v>
      </c>
      <c r="E218" s="4">
        <v>0.19093728474412042</v>
      </c>
      <c r="F218" s="4">
        <v>0.19811803905692746</v>
      </c>
    </row>
    <row r="219" spans="1:6" x14ac:dyDescent="0.25">
      <c r="A219" s="11">
        <v>44064</v>
      </c>
      <c r="B219" s="4">
        <v>42.959999000000003</v>
      </c>
      <c r="C219" s="4">
        <f t="shared" si="7"/>
        <v>-1.5807628141689369E-2</v>
      </c>
      <c r="D219" s="4">
        <f t="shared" si="8"/>
        <v>-1.5933901181483398E-2</v>
      </c>
      <c r="E219" s="4">
        <v>0.20210243798957361</v>
      </c>
      <c r="F219" s="4">
        <v>0.20952736115445469</v>
      </c>
    </row>
    <row r="220" spans="1:6" x14ac:dyDescent="0.25">
      <c r="A220" s="11">
        <v>44067</v>
      </c>
      <c r="B220" s="4">
        <v>42.060001</v>
      </c>
      <c r="C220" s="4">
        <f t="shared" si="7"/>
        <v>-2.0949674603111691E-2</v>
      </c>
      <c r="D220" s="4">
        <f t="shared" si="8"/>
        <v>-2.1172232873029495E-2</v>
      </c>
      <c r="E220" s="4">
        <v>0.19696039152815131</v>
      </c>
      <c r="F220" s="4">
        <v>0.20428902946290861</v>
      </c>
    </row>
    <row r="221" spans="1:6" x14ac:dyDescent="0.25">
      <c r="A221" s="11">
        <v>44068</v>
      </c>
      <c r="B221" s="4">
        <v>43.799999</v>
      </c>
      <c r="C221" s="4">
        <f t="shared" si="7"/>
        <v>4.1369423647897675E-2</v>
      </c>
      <c r="D221" s="4">
        <f t="shared" si="8"/>
        <v>4.0536600501237752E-2</v>
      </c>
      <c r="E221" s="4">
        <v>0.25927948977916065</v>
      </c>
      <c r="F221" s="4">
        <v>0.26599786283717586</v>
      </c>
    </row>
    <row r="222" spans="1:6" x14ac:dyDescent="0.25">
      <c r="A222" s="11">
        <v>44069</v>
      </c>
      <c r="B222" s="4">
        <v>43.07</v>
      </c>
      <c r="C222" s="4">
        <f t="shared" si="7"/>
        <v>-1.6666644216133415E-2</v>
      </c>
      <c r="D222" s="4">
        <f t="shared" si="8"/>
        <v>-1.6807095485330711E-2</v>
      </c>
      <c r="E222" s="4">
        <v>0.20124342191512956</v>
      </c>
      <c r="F222" s="4">
        <v>0.20865416685060739</v>
      </c>
    </row>
    <row r="223" spans="1:6" x14ac:dyDescent="0.25">
      <c r="A223" s="11">
        <v>44070</v>
      </c>
      <c r="B223" s="4">
        <v>43.029998999999997</v>
      </c>
      <c r="C223" s="4">
        <f t="shared" si="7"/>
        <v>-9.2874390527057649E-4</v>
      </c>
      <c r="D223" s="4">
        <f t="shared" si="8"/>
        <v>-9.2917545511153675E-4</v>
      </c>
      <c r="E223" s="4">
        <v>0.21698132222599242</v>
      </c>
      <c r="F223" s="4">
        <v>0.22453208688082657</v>
      </c>
    </row>
    <row r="224" spans="1:6" x14ac:dyDescent="0.25">
      <c r="A224" s="11">
        <v>44071</v>
      </c>
      <c r="B224" s="4">
        <v>41.970001000000003</v>
      </c>
      <c r="C224" s="4">
        <f t="shared" si="7"/>
        <v>-2.4633930388889697E-2</v>
      </c>
      <c r="D224" s="4">
        <f t="shared" si="8"/>
        <v>-2.4942422438865602E-2</v>
      </c>
      <c r="E224" s="4">
        <v>0.19327613574237329</v>
      </c>
      <c r="F224" s="4">
        <v>0.2005188398970725</v>
      </c>
    </row>
    <row r="225" spans="1:6" x14ac:dyDescent="0.25">
      <c r="A225" s="11">
        <v>44074</v>
      </c>
      <c r="B225" s="4">
        <v>40.419998</v>
      </c>
      <c r="C225" s="4">
        <f t="shared" si="7"/>
        <v>-3.6931211891083914E-2</v>
      </c>
      <c r="D225" s="4">
        <f t="shared" si="8"/>
        <v>-3.7630438677023606E-2</v>
      </c>
      <c r="E225" s="4">
        <v>0.18097885424017907</v>
      </c>
      <c r="F225" s="4">
        <v>0.18783082365891451</v>
      </c>
    </row>
    <row r="226" spans="1:6" x14ac:dyDescent="0.25">
      <c r="A226" s="11">
        <v>44075</v>
      </c>
      <c r="B226" s="4">
        <v>42.080002</v>
      </c>
      <c r="C226" s="4">
        <f t="shared" si="7"/>
        <v>4.1068878825773342E-2</v>
      </c>
      <c r="D226" s="4">
        <f t="shared" si="8"/>
        <v>4.0247953462951944E-2</v>
      </c>
      <c r="E226" s="4">
        <v>0.25897894495703633</v>
      </c>
      <c r="F226" s="4">
        <v>0.26570921579889006</v>
      </c>
    </row>
    <row r="227" spans="1:6" x14ac:dyDescent="0.25">
      <c r="A227" s="11">
        <v>44076</v>
      </c>
      <c r="B227" s="4">
        <v>41.200001</v>
      </c>
      <c r="C227" s="4">
        <f t="shared" si="7"/>
        <v>-2.0912570298832211E-2</v>
      </c>
      <c r="D227" s="4">
        <f t="shared" si="8"/>
        <v>-2.1134335330645321E-2</v>
      </c>
      <c r="E227" s="4">
        <v>0.19699749583243076</v>
      </c>
      <c r="F227" s="4">
        <v>0.20432692700529279</v>
      </c>
    </row>
    <row r="228" spans="1:6" x14ac:dyDescent="0.25">
      <c r="A228" s="11">
        <v>44077</v>
      </c>
      <c r="B228" s="4">
        <v>40.259998000000003</v>
      </c>
      <c r="C228" s="4">
        <f t="shared" si="7"/>
        <v>-2.2815606242339588E-2</v>
      </c>
      <c r="D228" s="4">
        <f t="shared" si="8"/>
        <v>-2.3079910092779661E-2</v>
      </c>
      <c r="E228" s="4">
        <v>0.1950944598889234</v>
      </c>
      <c r="F228" s="4">
        <v>0.20238135224315845</v>
      </c>
    </row>
    <row r="229" spans="1:6" x14ac:dyDescent="0.25">
      <c r="A229" s="11">
        <v>44078</v>
      </c>
      <c r="B229" s="4">
        <v>40.080002</v>
      </c>
      <c r="C229" s="4">
        <f t="shared" si="7"/>
        <v>-4.470839765069106E-3</v>
      </c>
      <c r="D229" s="4">
        <f t="shared" si="8"/>
        <v>-4.4808638577377036E-3</v>
      </c>
      <c r="E229" s="4">
        <v>0.21343922636619389</v>
      </c>
      <c r="F229" s="4">
        <v>0.22098039847820039</v>
      </c>
    </row>
    <row r="230" spans="1:6" x14ac:dyDescent="0.25">
      <c r="A230" s="11">
        <v>44081</v>
      </c>
      <c r="B230" s="4">
        <v>41.189999</v>
      </c>
      <c r="C230" s="4">
        <f t="shared" si="7"/>
        <v>2.7694534546180909E-2</v>
      </c>
      <c r="D230" s="4">
        <f t="shared" si="8"/>
        <v>2.7317977493444119E-2</v>
      </c>
      <c r="E230" s="4">
        <v>0.24560460067744389</v>
      </c>
      <c r="F230" s="4">
        <v>0.25277923982938222</v>
      </c>
    </row>
    <row r="231" spans="1:6" x14ac:dyDescent="0.25">
      <c r="A231" s="11">
        <v>44082</v>
      </c>
      <c r="B231" s="4">
        <v>40.099997999999999</v>
      </c>
      <c r="C231" s="4">
        <f t="shared" si="7"/>
        <v>-2.6462758593414893E-2</v>
      </c>
      <c r="D231" s="4">
        <f t="shared" si="8"/>
        <v>-2.6819199733041199E-2</v>
      </c>
      <c r="E231" s="4">
        <v>0.19144730753784811</v>
      </c>
      <c r="F231" s="4">
        <v>0.19864206260289691</v>
      </c>
    </row>
    <row r="232" spans="1:6" x14ac:dyDescent="0.25">
      <c r="A232" s="11">
        <v>44083</v>
      </c>
      <c r="B232" s="4">
        <v>40.959999000000003</v>
      </c>
      <c r="C232" s="4">
        <f t="shared" si="7"/>
        <v>2.1446410047202595E-2</v>
      </c>
      <c r="D232" s="4">
        <f t="shared" si="8"/>
        <v>2.1219671879979005E-2</v>
      </c>
      <c r="E232" s="4">
        <v>0.23935647617846559</v>
      </c>
      <c r="F232" s="4">
        <v>0.24668093421591711</v>
      </c>
    </row>
    <row r="233" spans="1:6" x14ac:dyDescent="0.25">
      <c r="A233" s="11">
        <v>44084</v>
      </c>
      <c r="B233" s="4">
        <v>40.009998000000003</v>
      </c>
      <c r="C233" s="4">
        <f t="shared" si="7"/>
        <v>-2.3193384355307239E-2</v>
      </c>
      <c r="D233" s="4">
        <f t="shared" si="8"/>
        <v>-2.3466583435550293E-2</v>
      </c>
      <c r="E233" s="4">
        <v>0.19471668177595575</v>
      </c>
      <c r="F233" s="4">
        <v>0.2019946789003878</v>
      </c>
    </row>
    <row r="234" spans="1:6" x14ac:dyDescent="0.25">
      <c r="A234" s="11">
        <v>44085</v>
      </c>
      <c r="B234" s="4">
        <v>39.630001</v>
      </c>
      <c r="C234" s="4">
        <f t="shared" si="7"/>
        <v>-9.4975510871058537E-3</v>
      </c>
      <c r="D234" s="4">
        <f t="shared" si="8"/>
        <v>-9.542940445886966E-3</v>
      </c>
      <c r="E234" s="4">
        <v>0.20841251504415714</v>
      </c>
      <c r="F234" s="4">
        <v>0.21591832189005114</v>
      </c>
    </row>
    <row r="235" spans="1:6" x14ac:dyDescent="0.25">
      <c r="A235" s="11">
        <v>44088</v>
      </c>
      <c r="B235" s="4">
        <v>40.099997999999999</v>
      </c>
      <c r="C235" s="4">
        <f t="shared" si="7"/>
        <v>1.1859626246287487E-2</v>
      </c>
      <c r="D235" s="4">
        <f t="shared" si="8"/>
        <v>1.1789852001458235E-2</v>
      </c>
      <c r="E235" s="4">
        <v>0.22976969237755046</v>
      </c>
      <c r="F235" s="4">
        <v>0.23725111433739635</v>
      </c>
    </row>
    <row r="236" spans="1:6" x14ac:dyDescent="0.25">
      <c r="A236" s="11">
        <v>44089</v>
      </c>
      <c r="B236" s="4">
        <v>39.919998</v>
      </c>
      <c r="C236" s="4">
        <f t="shared" si="7"/>
        <v>-4.4887782787420517E-3</v>
      </c>
      <c r="D236" s="4">
        <f t="shared" si="8"/>
        <v>-4.4988830941489651E-3</v>
      </c>
      <c r="E236" s="4">
        <v>0.21342128785252093</v>
      </c>
      <c r="F236" s="4">
        <v>0.22096237924178913</v>
      </c>
    </row>
    <row r="237" spans="1:6" x14ac:dyDescent="0.25">
      <c r="A237" s="11">
        <v>44091</v>
      </c>
      <c r="B237" s="4">
        <v>38.889999000000003</v>
      </c>
      <c r="C237" s="4">
        <f t="shared" si="7"/>
        <v>-2.580157944897684E-2</v>
      </c>
      <c r="D237" s="4">
        <f t="shared" si="8"/>
        <v>-2.614027888895697E-2</v>
      </c>
      <c r="E237" s="4">
        <v>0.19210848668228614</v>
      </c>
      <c r="F237" s="4">
        <v>0.19932098344698113</v>
      </c>
    </row>
    <row r="238" spans="1:6" x14ac:dyDescent="0.25">
      <c r="A238" s="11">
        <v>44092</v>
      </c>
      <c r="B238" s="4">
        <v>37.409999999999997</v>
      </c>
      <c r="C238" s="4">
        <f t="shared" si="7"/>
        <v>-3.8056030806275065E-2</v>
      </c>
      <c r="D238" s="4">
        <f t="shared" si="8"/>
        <v>-3.8799074094049944E-2</v>
      </c>
      <c r="E238" s="4">
        <v>0.17985403532498792</v>
      </c>
      <c r="F238" s="4">
        <v>0.18666218824188816</v>
      </c>
    </row>
    <row r="239" spans="1:6" x14ac:dyDescent="0.25">
      <c r="A239" s="11">
        <v>44095</v>
      </c>
      <c r="B239" s="4">
        <v>39.090000000000003</v>
      </c>
      <c r="C239" s="4">
        <f t="shared" si="7"/>
        <v>4.4907778668805319E-2</v>
      </c>
      <c r="D239" s="4">
        <f t="shared" si="8"/>
        <v>4.3928631444808776E-2</v>
      </c>
      <c r="E239" s="4">
        <v>0.26281784480006831</v>
      </c>
      <c r="F239" s="4">
        <v>0.26938989378074685</v>
      </c>
    </row>
    <row r="240" spans="1:6" x14ac:dyDescent="0.25">
      <c r="A240" s="11">
        <v>44096</v>
      </c>
      <c r="B240" s="4">
        <v>39.709999000000003</v>
      </c>
      <c r="C240" s="4">
        <f t="shared" si="7"/>
        <v>1.5860808390892808E-2</v>
      </c>
      <c r="D240" s="4">
        <f t="shared" si="8"/>
        <v>1.5736340155722745E-2</v>
      </c>
      <c r="E240" s="4">
        <v>0.23377087452215581</v>
      </c>
      <c r="F240" s="4">
        <v>0.24119760249166086</v>
      </c>
    </row>
    <row r="241" spans="1:6" x14ac:dyDescent="0.25">
      <c r="A241" s="11">
        <v>44097</v>
      </c>
      <c r="B241" s="4">
        <v>39.740001999999997</v>
      </c>
      <c r="C241" s="4">
        <f t="shared" si="7"/>
        <v>7.5555277651841689E-4</v>
      </c>
      <c r="D241" s="4">
        <f t="shared" si="8"/>
        <v>7.5526749020954321E-4</v>
      </c>
      <c r="E241" s="4">
        <v>0.21866561890778141</v>
      </c>
      <c r="F241" s="4">
        <v>0.22621652982614765</v>
      </c>
    </row>
    <row r="242" spans="1:6" x14ac:dyDescent="0.25">
      <c r="A242" s="11">
        <v>44098</v>
      </c>
      <c r="B242" s="4">
        <v>39.380001</v>
      </c>
      <c r="C242" s="4">
        <f t="shared" si="7"/>
        <v>-9.0589074454499752E-3</v>
      </c>
      <c r="D242" s="4">
        <f t="shared" si="8"/>
        <v>-9.1001888462158339E-3</v>
      </c>
      <c r="E242" s="4">
        <v>0.208851158685813</v>
      </c>
      <c r="F242" s="4">
        <v>0.21636107348972228</v>
      </c>
    </row>
    <row r="243" spans="1:6" x14ac:dyDescent="0.25">
      <c r="A243" s="11">
        <v>44099</v>
      </c>
      <c r="B243" s="4">
        <v>39.619999</v>
      </c>
      <c r="C243" s="4">
        <f t="shared" si="7"/>
        <v>6.0944132530621302E-3</v>
      </c>
      <c r="D243" s="4">
        <f t="shared" si="8"/>
        <v>6.0759174260465966E-3</v>
      </c>
      <c r="E243" s="4">
        <v>0.22400447938432511</v>
      </c>
      <c r="F243" s="4">
        <v>0.23153717976198471</v>
      </c>
    </row>
    <row r="244" spans="1:6" x14ac:dyDescent="0.25">
      <c r="A244" s="11">
        <v>44102</v>
      </c>
      <c r="B244" s="4">
        <v>39.900002000000001</v>
      </c>
      <c r="C244" s="4">
        <f t="shared" si="7"/>
        <v>7.0672137068958701E-3</v>
      </c>
      <c r="D244" s="4">
        <f t="shared" si="8"/>
        <v>7.0423579905031751E-3</v>
      </c>
      <c r="E244" s="4">
        <v>0.22497727983815885</v>
      </c>
      <c r="F244" s="4">
        <v>0.23250362032644128</v>
      </c>
    </row>
    <row r="245" spans="1:6" x14ac:dyDescent="0.25">
      <c r="A245" s="11">
        <v>44103</v>
      </c>
      <c r="B245" s="4">
        <v>40.919998</v>
      </c>
      <c r="C245" s="4">
        <f t="shared" si="7"/>
        <v>2.5563808242415602E-2</v>
      </c>
      <c r="D245" s="4">
        <f t="shared" si="8"/>
        <v>2.5242518186439446E-2</v>
      </c>
      <c r="E245" s="4">
        <v>0.24347387437367859</v>
      </c>
      <c r="F245" s="4">
        <v>0.25070378052237752</v>
      </c>
    </row>
    <row r="246" spans="1:6" x14ac:dyDescent="0.25">
      <c r="A246" s="11">
        <v>44104</v>
      </c>
      <c r="B246" s="4">
        <v>41.369999</v>
      </c>
      <c r="C246" s="4">
        <f t="shared" si="7"/>
        <v>1.0997092424100323E-2</v>
      </c>
      <c r="D246" s="4">
        <f t="shared" si="8"/>
        <v>1.0937064093645225E-2</v>
      </c>
      <c r="E246" s="4">
        <v>0.22890715855536331</v>
      </c>
      <c r="F246" s="4">
        <v>0.23639832642958333</v>
      </c>
    </row>
    <row r="247" spans="1:6" x14ac:dyDescent="0.25">
      <c r="A247" s="11">
        <v>44105</v>
      </c>
      <c r="B247" s="4">
        <v>39.310001</v>
      </c>
      <c r="C247" s="4">
        <f t="shared" si="7"/>
        <v>-4.9794489963608655E-2</v>
      </c>
      <c r="D247" s="4">
        <f t="shared" si="8"/>
        <v>-5.107699142862622E-2</v>
      </c>
      <c r="E247" s="4">
        <v>0.16811557616765432</v>
      </c>
      <c r="F247" s="4">
        <v>0.1743842709073119</v>
      </c>
    </row>
    <row r="248" spans="1:6" x14ac:dyDescent="0.25">
      <c r="A248" s="11">
        <v>44106</v>
      </c>
      <c r="B248" s="4">
        <v>38.939999</v>
      </c>
      <c r="C248" s="4">
        <f t="shared" si="7"/>
        <v>-9.4124139045430062E-3</v>
      </c>
      <c r="D248" s="4">
        <f t="shared" si="8"/>
        <v>-9.4569906090691686E-3</v>
      </c>
      <c r="E248" s="4">
        <v>0.20849765222671998</v>
      </c>
      <c r="F248" s="4">
        <v>0.21600427172686892</v>
      </c>
    </row>
    <row r="249" spans="1:6" x14ac:dyDescent="0.25">
      <c r="A249" s="11">
        <v>44109</v>
      </c>
      <c r="B249" s="4">
        <v>39.470001000000003</v>
      </c>
      <c r="C249" s="4">
        <f t="shared" si="7"/>
        <v>1.3610734812807859E-2</v>
      </c>
      <c r="D249" s="4">
        <f t="shared" si="8"/>
        <v>1.3518940746934336E-2</v>
      </c>
      <c r="E249" s="4">
        <v>0.23152080094407085</v>
      </c>
      <c r="F249" s="4">
        <v>0.23898020308287243</v>
      </c>
    </row>
    <row r="250" spans="1:6" x14ac:dyDescent="0.25">
      <c r="A250" s="11">
        <v>44110</v>
      </c>
      <c r="B250" s="4">
        <v>39.240001999999997</v>
      </c>
      <c r="C250" s="4">
        <f t="shared" si="7"/>
        <v>-5.827185056316732E-3</v>
      </c>
      <c r="D250" s="4">
        <f t="shared" si="8"/>
        <v>-5.8442293448929686E-3</v>
      </c>
      <c r="E250" s="4">
        <v>0.21208288107494627</v>
      </c>
      <c r="F250" s="4">
        <v>0.21961703299104512</v>
      </c>
    </row>
    <row r="251" spans="1:6" x14ac:dyDescent="0.25">
      <c r="A251" s="11">
        <v>44111</v>
      </c>
      <c r="B251" s="4">
        <v>40.590000000000003</v>
      </c>
      <c r="C251" s="4">
        <f t="shared" si="7"/>
        <v>3.4403617002873921E-2</v>
      </c>
      <c r="D251" s="4">
        <f t="shared" si="8"/>
        <v>3.3825045185245844E-2</v>
      </c>
      <c r="E251" s="4">
        <v>0.25231368313413693</v>
      </c>
      <c r="F251" s="4">
        <v>0.25928630752118398</v>
      </c>
    </row>
    <row r="252" spans="1:6" x14ac:dyDescent="0.25">
      <c r="A252" s="11">
        <v>44112</v>
      </c>
      <c r="B252" s="4">
        <v>41.549999</v>
      </c>
      <c r="C252" s="4">
        <f t="shared" si="7"/>
        <v>2.3651120965755019E-2</v>
      </c>
      <c r="D252" s="4">
        <f t="shared" si="8"/>
        <v>2.3375766383261803E-2</v>
      </c>
      <c r="E252" s="4">
        <v>0.24156118709701802</v>
      </c>
      <c r="F252" s="4">
        <v>0.24883702871919991</v>
      </c>
    </row>
    <row r="253" spans="1:6" x14ac:dyDescent="0.25">
      <c r="A253" s="11">
        <v>44113</v>
      </c>
      <c r="B253" s="4">
        <v>41.549999</v>
      </c>
      <c r="C253" s="4">
        <f t="shared" si="7"/>
        <v>0</v>
      </c>
      <c r="D253" s="4">
        <f t="shared" si="8"/>
        <v>0</v>
      </c>
      <c r="E253" s="4">
        <v>0.21791006613126299</v>
      </c>
      <c r="F253" s="4">
        <v>0.22546126233593811</v>
      </c>
    </row>
    <row r="254" spans="1:6" x14ac:dyDescent="0.25">
      <c r="A254" s="11">
        <v>44116</v>
      </c>
      <c r="B254" s="4">
        <v>40.590000000000003</v>
      </c>
      <c r="C254" s="4">
        <f t="shared" si="7"/>
        <v>-2.3104669629474512E-2</v>
      </c>
      <c r="D254" s="4">
        <f t="shared" si="8"/>
        <v>-2.3375766383261807E-2</v>
      </c>
      <c r="E254" s="4">
        <v>0.19480539650178846</v>
      </c>
      <c r="F254" s="4">
        <v>0.2020854959526763</v>
      </c>
    </row>
    <row r="255" spans="1:6" x14ac:dyDescent="0.25">
      <c r="A255" s="11">
        <v>44117</v>
      </c>
      <c r="B255" s="4">
        <v>40.740001999999997</v>
      </c>
      <c r="C255" s="4">
        <f t="shared" si="7"/>
        <v>3.6955407735893946E-3</v>
      </c>
      <c r="D255" s="4">
        <f t="shared" si="8"/>
        <v>3.688729039653775E-3</v>
      </c>
      <c r="E255" s="4">
        <v>0.22160560690485237</v>
      </c>
      <c r="F255" s="4">
        <v>0.22914999137559189</v>
      </c>
    </row>
    <row r="256" spans="1:6" x14ac:dyDescent="0.25">
      <c r="A256" s="11">
        <v>44118</v>
      </c>
      <c r="B256" s="4">
        <v>41.349997999999999</v>
      </c>
      <c r="C256" s="4">
        <f t="shared" si="7"/>
        <v>1.4972900590432039E-2</v>
      </c>
      <c r="D256" s="4">
        <f t="shared" si="8"/>
        <v>1.4861913211645228E-2</v>
      </c>
      <c r="E256" s="4">
        <v>0.23288296672169503</v>
      </c>
      <c r="F256" s="4">
        <v>0.24032317554758334</v>
      </c>
    </row>
    <row r="257" spans="1:6" x14ac:dyDescent="0.25">
      <c r="A257" s="11">
        <v>44119</v>
      </c>
      <c r="B257" s="4">
        <v>41.25</v>
      </c>
      <c r="C257" s="4">
        <f t="shared" si="7"/>
        <v>-2.4183314349857858E-3</v>
      </c>
      <c r="D257" s="4">
        <f t="shared" si="8"/>
        <v>-2.4212603214154678E-3</v>
      </c>
      <c r="E257" s="4">
        <v>0.21549173469627719</v>
      </c>
      <c r="F257" s="4">
        <v>0.22304000201452262</v>
      </c>
    </row>
    <row r="258" spans="1:6" hidden="1" x14ac:dyDescent="0.25"/>
  </sheetData>
  <mergeCells count="2">
    <mergeCell ref="H16:I16"/>
    <mergeCell ref="J16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PChiCuadradaSimple </vt:lpstr>
      <vt:lpstr>PChiCuadradaLog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2020-11-05T22:28:44Z</dcterms:created>
  <dcterms:modified xsi:type="dcterms:W3CDTF">2020-11-06T06:14:25Z</dcterms:modified>
</cp:coreProperties>
</file>